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charts/chart7.xml" ContentType="application/vnd.openxmlformats-officedocument.drawingml.chart+xml"/>
  <Override PartName="/xl/drawings/drawing6.xml" ContentType="application/vnd.openxmlformats-officedocument.drawingml.chartshapes+xml"/>
  <Override PartName="/xl/charts/chart8.xml" ContentType="application/vnd.openxmlformats-officedocument.drawingml.chart+xml"/>
  <Override PartName="/xl/drawings/drawing7.xml" ContentType="application/vnd.openxmlformats-officedocument.drawingml.chartshapes+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V:\USR\PCARVALLO\Proyecciones\Ejercicio 2018-04\Colombia\"/>
    </mc:Choice>
  </mc:AlternateContent>
  <bookViews>
    <workbookView xWindow="240" yWindow="405" windowWidth="18915" windowHeight="11535" tabRatio="533" activeTab="1"/>
  </bookViews>
  <sheets>
    <sheet name="quarterly" sheetId="22" r:id="rId1"/>
    <sheet name="q_preprocess" sheetId="15" r:id="rId2"/>
    <sheet name="monthly" sheetId="6" r:id="rId3"/>
    <sheet name="m_preprocess" sheetId="14" r:id="rId4"/>
    <sheet name="proy_act" sheetId="32" r:id="rId5"/>
    <sheet name="proyPIB" sheetId="28" r:id="rId6"/>
    <sheet name="optimal" sheetId="24" r:id="rId7"/>
    <sheet name="crec_trim" sheetId="31" r:id="rId8"/>
    <sheet name="crec_mensuales" sheetId="30" r:id="rId9"/>
  </sheets>
  <calcPr calcId="171027"/>
</workbook>
</file>

<file path=xl/calcChain.xml><?xml version="1.0" encoding="utf-8"?>
<calcChain xmlns="http://schemas.openxmlformats.org/spreadsheetml/2006/main">
  <c r="D20" i="32" l="1"/>
  <c r="D23" i="32"/>
  <c r="D26" i="32"/>
  <c r="D29" i="32"/>
  <c r="D32" i="32"/>
  <c r="D35" i="32"/>
  <c r="D38" i="32"/>
  <c r="D41" i="32"/>
  <c r="D44" i="32"/>
  <c r="D47" i="32"/>
  <c r="D50" i="32"/>
  <c r="D53" i="32"/>
  <c r="D56" i="32"/>
  <c r="D59" i="32"/>
  <c r="D62" i="32"/>
  <c r="D65" i="32"/>
  <c r="D68" i="32"/>
  <c r="D71" i="32"/>
  <c r="D74" i="32"/>
  <c r="D77" i="32"/>
  <c r="D80" i="32"/>
  <c r="D83" i="32"/>
  <c r="D86" i="32"/>
  <c r="D89" i="32"/>
  <c r="D92" i="32"/>
  <c r="D95" i="32"/>
  <c r="D98" i="32"/>
  <c r="D101" i="32"/>
  <c r="D104" i="32"/>
  <c r="D107" i="32"/>
  <c r="D110" i="32"/>
  <c r="D113" i="32"/>
  <c r="D116" i="32"/>
  <c r="D119" i="32"/>
  <c r="D122" i="32"/>
  <c r="D125" i="32"/>
  <c r="D128" i="32"/>
  <c r="D131" i="32"/>
  <c r="D134" i="32"/>
  <c r="D137" i="32"/>
  <c r="D140" i="32"/>
  <c r="D143" i="32"/>
  <c r="D146" i="32"/>
  <c r="D149" i="32"/>
  <c r="D152" i="32"/>
  <c r="D155" i="32"/>
  <c r="D158" i="32"/>
  <c r="D161" i="32"/>
  <c r="D164" i="32"/>
  <c r="D167" i="32"/>
  <c r="D170" i="32"/>
  <c r="D173" i="32"/>
  <c r="D176" i="32"/>
  <c r="D179" i="32"/>
  <c r="D182" i="32"/>
  <c r="D185" i="32"/>
  <c r="D188" i="32"/>
  <c r="D191" i="32"/>
  <c r="D194" i="32"/>
  <c r="D197" i="32"/>
  <c r="D200" i="32"/>
  <c r="D203" i="32"/>
  <c r="D206" i="32"/>
  <c r="D209" i="32"/>
  <c r="D212" i="32"/>
  <c r="D215" i="32"/>
  <c r="D218" i="32"/>
  <c r="D221" i="32"/>
  <c r="D224" i="32"/>
  <c r="C209" i="32"/>
  <c r="C210" i="32"/>
  <c r="C211" i="32"/>
  <c r="C212" i="32"/>
  <c r="C213" i="32"/>
  <c r="C214" i="32"/>
  <c r="C215" i="32"/>
  <c r="C216" i="32"/>
  <c r="C217" i="32"/>
  <c r="C218" i="32"/>
  <c r="C219" i="32"/>
  <c r="C220" i="32"/>
  <c r="C221" i="32"/>
  <c r="C222" i="32"/>
  <c r="C223" i="32"/>
  <c r="C224" i="32"/>
  <c r="C18" i="32"/>
  <c r="B34" i="30"/>
  <c r="C200" i="32" l="1"/>
  <c r="C199" i="32"/>
  <c r="C198" i="32"/>
  <c r="C197" i="32"/>
  <c r="C196" i="32"/>
  <c r="C195" i="32"/>
  <c r="C194" i="32"/>
  <c r="C193" i="32"/>
  <c r="C192" i="32"/>
  <c r="C191" i="32"/>
  <c r="C190" i="32"/>
  <c r="C189" i="32"/>
  <c r="C188" i="32"/>
  <c r="C187" i="32"/>
  <c r="C186" i="32"/>
  <c r="C185" i="32"/>
  <c r="C184" i="32"/>
  <c r="C183" i="32"/>
  <c r="C182" i="32"/>
  <c r="C181" i="32"/>
  <c r="C180" i="32"/>
  <c r="C179" i="32"/>
  <c r="C178" i="32"/>
  <c r="C177" i="32"/>
  <c r="C176" i="32"/>
  <c r="C175" i="32"/>
  <c r="C174" i="32"/>
  <c r="C173" i="32"/>
  <c r="C172" i="32"/>
  <c r="C171" i="32"/>
  <c r="C170" i="32"/>
  <c r="C169" i="32"/>
  <c r="C168" i="32"/>
  <c r="C167" i="32"/>
  <c r="C166" i="32"/>
  <c r="C165" i="32"/>
  <c r="C164" i="32"/>
  <c r="C163" i="32"/>
  <c r="C162" i="32"/>
  <c r="C161" i="32"/>
  <c r="C160" i="32"/>
  <c r="C159" i="32"/>
  <c r="C158" i="32"/>
  <c r="C157" i="32"/>
  <c r="C156" i="32"/>
  <c r="C155" i="32"/>
  <c r="C154" i="32"/>
  <c r="C153" i="32"/>
  <c r="C152" i="32"/>
  <c r="C151" i="32"/>
  <c r="C150" i="32"/>
  <c r="C149" i="32"/>
  <c r="C148" i="32"/>
  <c r="C147" i="32"/>
  <c r="C146" i="32"/>
  <c r="C145" i="32"/>
  <c r="C144" i="32"/>
  <c r="C143" i="32"/>
  <c r="C142" i="32"/>
  <c r="C141" i="32"/>
  <c r="C140" i="32"/>
  <c r="C139" i="32"/>
  <c r="C138" i="32"/>
  <c r="C137" i="32"/>
  <c r="C136" i="32"/>
  <c r="C135" i="32"/>
  <c r="C134" i="32"/>
  <c r="C133" i="32"/>
  <c r="C132" i="32"/>
  <c r="C131" i="32"/>
  <c r="C130" i="32"/>
  <c r="C129" i="32"/>
  <c r="C128" i="32"/>
  <c r="C127" i="32"/>
  <c r="C126" i="32"/>
  <c r="C125" i="32"/>
  <c r="C124" i="32"/>
  <c r="C123" i="32"/>
  <c r="C122" i="32"/>
  <c r="C121" i="32"/>
  <c r="C120" i="32"/>
  <c r="C119" i="32"/>
  <c r="C118" i="32"/>
  <c r="C117" i="32"/>
  <c r="C116" i="32"/>
  <c r="C115" i="32"/>
  <c r="C114" i="32"/>
  <c r="C113" i="32"/>
  <c r="C112" i="32"/>
  <c r="C111" i="32"/>
  <c r="C110" i="32"/>
  <c r="C109" i="32"/>
  <c r="C108" i="32"/>
  <c r="C107" i="32"/>
  <c r="C106" i="32"/>
  <c r="C105" i="32"/>
  <c r="C104" i="32"/>
  <c r="C103" i="32"/>
  <c r="C102" i="32"/>
  <c r="C101" i="32"/>
  <c r="C100" i="32"/>
  <c r="C99" i="32"/>
  <c r="C98" i="32"/>
  <c r="C97" i="32"/>
  <c r="C96" i="32"/>
  <c r="C95" i="32"/>
  <c r="C94" i="32"/>
  <c r="C93" i="32"/>
  <c r="C92" i="32"/>
  <c r="C91" i="32"/>
  <c r="C90" i="32"/>
  <c r="C89" i="32"/>
  <c r="C88" i="32"/>
  <c r="C87" i="32"/>
  <c r="C86" i="32"/>
  <c r="C85" i="32"/>
  <c r="C84" i="32"/>
  <c r="C83" i="32"/>
  <c r="C82" i="32"/>
  <c r="C81" i="32"/>
  <c r="C80" i="32"/>
  <c r="C79" i="32"/>
  <c r="C78" i="32"/>
  <c r="C77" i="32"/>
  <c r="C76" i="32"/>
  <c r="C75" i="32"/>
  <c r="C74" i="32"/>
  <c r="C73" i="32"/>
  <c r="C72" i="32"/>
  <c r="C71" i="32"/>
  <c r="C70" i="32"/>
  <c r="C69" i="32"/>
  <c r="C68" i="32"/>
  <c r="C67" i="32"/>
  <c r="C66" i="32"/>
  <c r="C65" i="32"/>
  <c r="C64" i="32"/>
  <c r="C63"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H60" i="28" l="1"/>
  <c r="H61" i="28"/>
  <c r="E114" i="15"/>
  <c r="H59" i="28"/>
  <c r="A58" i="28"/>
  <c r="A59" i="28"/>
  <c r="A60" i="28"/>
  <c r="A61" i="28"/>
  <c r="A62" i="28"/>
  <c r="A63" i="28"/>
  <c r="A64" i="28"/>
  <c r="A65" i="28"/>
  <c r="C207" i="32"/>
  <c r="C206" i="32"/>
  <c r="C205" i="32"/>
  <c r="C204" i="32"/>
  <c r="C203" i="32"/>
  <c r="C202" i="32"/>
  <c r="C201" i="32"/>
  <c r="C208" i="32"/>
  <c r="AT299" i="14" l="1"/>
  <c r="AT300" i="14"/>
  <c r="AT301" i="14"/>
  <c r="AS298" i="14"/>
  <c r="AS299" i="14"/>
  <c r="AS300" i="14"/>
  <c r="AS301" i="14"/>
  <c r="AM303" i="14" l="1"/>
  <c r="AL303" i="14"/>
  <c r="AM301" i="14"/>
  <c r="AL301" i="14"/>
  <c r="AM300" i="14"/>
  <c r="AL300" i="14"/>
  <c r="AK300" i="14"/>
  <c r="AK301" i="14"/>
  <c r="AK302" i="14"/>
  <c r="AM302" i="14" s="1"/>
  <c r="AK303" i="14"/>
  <c r="AH303" i="14"/>
  <c r="AH302" i="14"/>
  <c r="AL302" i="14" s="1"/>
  <c r="AH301" i="14"/>
  <c r="AH300" i="14"/>
  <c r="W299" i="14"/>
  <c r="X299" i="14"/>
  <c r="Y299" i="14"/>
  <c r="Z299" i="14"/>
  <c r="AA299" i="14"/>
  <c r="AB299" i="14"/>
  <c r="AC299" i="14"/>
  <c r="AD299" i="14"/>
  <c r="AE299" i="14"/>
  <c r="W300" i="14"/>
  <c r="X300" i="14"/>
  <c r="Y300" i="14"/>
  <c r="Z300" i="14"/>
  <c r="AA300" i="14"/>
  <c r="AB300" i="14"/>
  <c r="AC300" i="14"/>
  <c r="AD300" i="14"/>
  <c r="AE300" i="14"/>
  <c r="W301" i="14"/>
  <c r="X301" i="14"/>
  <c r="Y301" i="14"/>
  <c r="Z301" i="14"/>
  <c r="AA301" i="14"/>
  <c r="AB301" i="14"/>
  <c r="AC301" i="14"/>
  <c r="AD301" i="14"/>
  <c r="AE301" i="14"/>
  <c r="W302" i="14"/>
  <c r="X302" i="14"/>
  <c r="Y302" i="14"/>
  <c r="O301" i="14" l="1"/>
  <c r="O300" i="14"/>
  <c r="O299" i="14"/>
  <c r="B314" i="14" l="1"/>
  <c r="C314" i="14"/>
  <c r="B315" i="14"/>
  <c r="C315" i="14"/>
  <c r="B316" i="14"/>
  <c r="C316" i="14"/>
  <c r="B317" i="14"/>
  <c r="C317" i="14"/>
  <c r="B318" i="14"/>
  <c r="C318" i="14"/>
  <c r="B319" i="14"/>
  <c r="C319" i="14"/>
  <c r="B320" i="14"/>
  <c r="C320" i="14"/>
  <c r="B321" i="14"/>
  <c r="C321" i="14"/>
  <c r="B322" i="14"/>
  <c r="C322" i="14"/>
  <c r="B323" i="14"/>
  <c r="C323" i="14"/>
  <c r="B324" i="14"/>
  <c r="C324" i="14"/>
  <c r="B325" i="14"/>
  <c r="C325" i="14"/>
  <c r="G112" i="15" l="1"/>
  <c r="G111" i="15"/>
  <c r="G110" i="15"/>
  <c r="G109" i="15"/>
  <c r="G108" i="15"/>
  <c r="G107" i="15"/>
  <c r="G106" i="15"/>
  <c r="G105" i="15"/>
  <c r="G113" i="15"/>
  <c r="A57" i="28" l="1"/>
  <c r="AS297" i="14"/>
  <c r="AT297" i="14" s="1"/>
  <c r="AS296" i="14"/>
  <c r="AT296" i="14" s="1"/>
  <c r="AS295" i="14"/>
  <c r="AT295" i="14" s="1"/>
  <c r="AS294" i="14"/>
  <c r="AT294" i="14" s="1"/>
  <c r="AS293" i="14"/>
  <c r="AT293" i="14" s="1"/>
  <c r="AS292" i="14"/>
  <c r="AT292" i="14" s="1"/>
  <c r="AS291" i="14"/>
  <c r="AS290" i="14"/>
  <c r="AS289" i="14"/>
  <c r="AS288" i="14"/>
  <c r="AS287" i="14"/>
  <c r="AS286" i="14"/>
  <c r="AS285" i="14"/>
  <c r="AS284" i="14"/>
  <c r="AS283" i="14"/>
  <c r="AS282" i="14"/>
  <c r="AS281" i="14"/>
  <c r="AS280" i="14"/>
  <c r="AS279" i="14"/>
  <c r="AS278" i="14"/>
  <c r="AS277" i="14"/>
  <c r="AS276" i="14"/>
  <c r="AS275" i="14"/>
  <c r="AS274" i="14"/>
  <c r="AS273" i="14"/>
  <c r="AS272" i="14"/>
  <c r="AS271" i="14"/>
  <c r="AS270" i="14"/>
  <c r="AS269" i="14"/>
  <c r="AS268" i="14"/>
  <c r="AS267" i="14"/>
  <c r="AS266" i="14"/>
  <c r="AS265" i="14"/>
  <c r="AS264" i="14"/>
  <c r="AS263" i="14"/>
  <c r="AS262" i="14"/>
  <c r="AS261" i="14"/>
  <c r="AS260" i="14"/>
  <c r="AS259" i="14"/>
  <c r="AS258" i="14"/>
  <c r="AS257" i="14"/>
  <c r="AS256" i="14"/>
  <c r="AS255" i="14"/>
  <c r="AS254" i="14"/>
  <c r="AS253" i="14"/>
  <c r="AS252" i="14"/>
  <c r="AS251" i="14"/>
  <c r="AS250" i="14"/>
  <c r="AS249" i="14"/>
  <c r="AS248" i="14"/>
  <c r="AS247" i="14"/>
  <c r="AS246" i="14"/>
  <c r="AS245" i="14"/>
  <c r="AS244" i="14"/>
  <c r="AS243" i="14"/>
  <c r="AS242" i="14"/>
  <c r="AS241" i="14"/>
  <c r="AS240" i="14"/>
  <c r="AS239" i="14"/>
  <c r="AS238" i="14"/>
  <c r="AS237" i="14"/>
  <c r="AS236" i="14"/>
  <c r="AS235" i="14"/>
  <c r="AS234" i="14"/>
  <c r="AS233" i="14"/>
  <c r="AS232" i="14"/>
  <c r="AS231" i="14"/>
  <c r="AS230" i="14"/>
  <c r="AS229" i="14"/>
  <c r="AS228" i="14"/>
  <c r="AS227" i="14"/>
  <c r="AS226" i="14"/>
  <c r="AS225" i="14"/>
  <c r="AS224" i="14"/>
  <c r="AS223" i="14"/>
  <c r="AS222" i="14"/>
  <c r="AS221" i="14"/>
  <c r="AS220" i="14"/>
  <c r="AS219" i="14"/>
  <c r="AS218" i="14"/>
  <c r="AS217" i="14"/>
  <c r="AS216" i="14"/>
  <c r="AS215" i="14"/>
  <c r="AS214" i="14"/>
  <c r="AS213" i="14"/>
  <c r="AS212" i="14"/>
  <c r="AS211" i="14"/>
  <c r="AS210" i="14"/>
  <c r="AS209" i="14"/>
  <c r="AS208" i="14"/>
  <c r="AS207" i="14"/>
  <c r="AS206" i="14"/>
  <c r="AS205" i="14"/>
  <c r="AS204" i="14"/>
  <c r="AS203" i="14"/>
  <c r="AS202" i="14"/>
  <c r="AS201" i="14"/>
  <c r="AS200" i="14"/>
  <c r="AS199" i="14"/>
  <c r="AS198" i="14"/>
  <c r="AS197" i="14"/>
  <c r="AS196" i="14"/>
  <c r="AS195" i="14"/>
  <c r="AS194" i="14"/>
  <c r="AS193" i="14"/>
  <c r="AS192" i="14"/>
  <c r="AS191" i="14"/>
  <c r="AS190" i="14"/>
  <c r="AS189" i="14"/>
  <c r="AS188" i="14"/>
  <c r="AS187" i="14"/>
  <c r="AS186" i="14"/>
  <c r="AS185" i="14"/>
  <c r="AS184" i="14"/>
  <c r="AS183" i="14"/>
  <c r="AS182" i="14"/>
  <c r="AS181" i="14"/>
  <c r="AS180" i="14"/>
  <c r="AS179" i="14"/>
  <c r="AS178" i="14"/>
  <c r="AS177" i="14"/>
  <c r="AS176" i="14"/>
  <c r="AS175" i="14"/>
  <c r="AS174" i="14"/>
  <c r="AS173" i="14"/>
  <c r="AS172" i="14"/>
  <c r="AS171" i="14"/>
  <c r="AS170" i="14"/>
  <c r="AS169" i="14"/>
  <c r="AS168" i="14"/>
  <c r="AS167" i="14"/>
  <c r="AS166" i="14"/>
  <c r="AS165" i="14"/>
  <c r="AS164" i="14"/>
  <c r="AS163" i="14"/>
  <c r="AS162" i="14"/>
  <c r="AS161" i="14"/>
  <c r="AS160" i="14"/>
  <c r="AS159" i="14"/>
  <c r="AS158" i="14"/>
  <c r="AS157" i="14"/>
  <c r="AS156" i="14"/>
  <c r="AS155" i="14"/>
  <c r="AS154" i="14"/>
  <c r="AS153" i="14"/>
  <c r="AS152" i="14"/>
  <c r="AS151" i="14"/>
  <c r="AS150" i="14"/>
  <c r="AS149" i="14"/>
  <c r="AS148" i="14"/>
  <c r="AS147" i="14"/>
  <c r="AS146" i="14"/>
  <c r="AS145" i="14"/>
  <c r="AS144" i="14"/>
  <c r="AS143" i="14"/>
  <c r="AS142" i="14"/>
  <c r="AS141" i="14"/>
  <c r="AS140" i="14"/>
  <c r="AS139" i="14"/>
  <c r="AS138" i="14"/>
  <c r="AS137" i="14"/>
  <c r="AS136" i="14"/>
  <c r="AS135" i="14"/>
  <c r="AS134" i="14"/>
  <c r="AS133" i="14"/>
  <c r="AS132" i="14"/>
  <c r="AS131" i="14"/>
  <c r="AS130" i="14"/>
  <c r="AS129" i="14"/>
  <c r="AS128" i="14"/>
  <c r="AS127" i="14"/>
  <c r="AS126" i="14"/>
  <c r="AS125" i="14"/>
  <c r="AS124" i="14"/>
  <c r="AS123" i="14"/>
  <c r="AS122" i="14"/>
  <c r="AS121" i="14"/>
  <c r="AS120" i="14"/>
  <c r="AS119" i="14"/>
  <c r="AS118" i="14"/>
  <c r="AS117" i="14"/>
  <c r="AS116" i="14"/>
  <c r="AS115" i="14"/>
  <c r="AS114" i="14"/>
  <c r="AS113" i="14"/>
  <c r="AS112" i="14"/>
  <c r="AS111" i="14"/>
  <c r="AS110" i="14"/>
  <c r="AS109" i="14"/>
  <c r="AS108" i="14"/>
  <c r="AS107" i="14"/>
  <c r="AS106" i="14"/>
  <c r="AS105" i="14"/>
  <c r="AS104" i="14"/>
  <c r="AS103" i="14"/>
  <c r="AS102" i="14"/>
  <c r="AS101" i="14"/>
  <c r="AS100" i="14"/>
  <c r="AS99" i="14"/>
  <c r="AS98" i="14"/>
  <c r="AS97" i="14"/>
  <c r="AS96" i="14"/>
  <c r="AS95" i="14"/>
  <c r="AS94" i="14"/>
  <c r="AS93" i="14"/>
  <c r="AS92" i="14"/>
  <c r="AS91" i="14"/>
  <c r="AS90" i="14"/>
  <c r="AS89" i="14"/>
  <c r="AS88" i="14"/>
  <c r="AS87" i="14"/>
  <c r="AS86" i="14"/>
  <c r="AS85" i="14"/>
  <c r="AS84" i="14"/>
  <c r="AS83" i="14"/>
  <c r="AS82" i="14"/>
  <c r="AS81" i="14"/>
  <c r="AS80" i="14"/>
  <c r="AS79" i="14"/>
  <c r="AS78" i="14"/>
  <c r="AS77" i="14"/>
  <c r="AS76" i="14"/>
  <c r="AS75" i="14"/>
  <c r="AS74" i="14"/>
  <c r="AS73" i="14"/>
  <c r="AS72" i="14"/>
  <c r="AS71" i="14"/>
  <c r="AS70" i="14"/>
  <c r="AS69" i="14"/>
  <c r="AS68" i="14"/>
  <c r="AS67" i="14"/>
  <c r="AS66" i="14"/>
  <c r="AS65" i="14"/>
  <c r="AS64" i="14"/>
  <c r="AS63" i="14"/>
  <c r="AS62" i="14"/>
  <c r="AS61" i="14"/>
  <c r="AS60" i="14"/>
  <c r="AS59" i="14"/>
  <c r="AS58" i="14"/>
  <c r="AS57" i="14"/>
  <c r="AS56" i="14"/>
  <c r="AS55" i="14"/>
  <c r="AS54" i="14"/>
  <c r="AS53" i="14"/>
  <c r="AS52" i="14"/>
  <c r="AS51" i="14"/>
  <c r="AS50" i="14"/>
  <c r="AS49" i="14"/>
  <c r="AS48" i="14"/>
  <c r="AS47" i="14"/>
  <c r="AS46" i="14"/>
  <c r="AS45" i="14"/>
  <c r="AS44" i="14"/>
  <c r="AS43" i="14"/>
  <c r="AS42" i="14"/>
  <c r="AS41" i="14"/>
  <c r="AS40" i="14"/>
  <c r="AS39" i="14"/>
  <c r="AS38" i="14"/>
  <c r="AS37" i="14"/>
  <c r="AS36" i="14"/>
  <c r="AS35" i="14"/>
  <c r="AS34" i="14"/>
  <c r="AS33" i="14"/>
  <c r="AS32" i="14"/>
  <c r="AS31" i="14"/>
  <c r="AS30" i="14"/>
  <c r="AS29" i="14"/>
  <c r="AS28" i="14"/>
  <c r="AS27" i="14"/>
  <c r="AS26" i="14"/>
  <c r="AS25" i="14"/>
  <c r="AT298" i="14"/>
  <c r="AH3" i="14" l="1"/>
  <c r="AK3" i="14" s="1"/>
  <c r="AM3" i="14" s="1"/>
  <c r="AH4" i="14"/>
  <c r="AL4" i="14" s="1"/>
  <c r="AH5" i="14"/>
  <c r="AK5" i="14" s="1"/>
  <c r="AM5" i="14" s="1"/>
  <c r="AH6" i="14"/>
  <c r="AL6" i="14" s="1"/>
  <c r="AH7" i="14"/>
  <c r="AL7" i="14" s="1"/>
  <c r="AH8" i="14"/>
  <c r="AL8" i="14" s="1"/>
  <c r="AH9" i="14"/>
  <c r="AL9" i="14" s="1"/>
  <c r="AH10" i="14"/>
  <c r="AL10" i="14" s="1"/>
  <c r="AH11" i="14"/>
  <c r="AK11" i="14" s="1"/>
  <c r="AM11" i="14" s="1"/>
  <c r="AH12" i="14"/>
  <c r="AL12" i="14" s="1"/>
  <c r="AH13" i="14"/>
  <c r="AK13" i="14" s="1"/>
  <c r="AM13" i="14" s="1"/>
  <c r="AH14" i="14"/>
  <c r="AL14" i="14" s="1"/>
  <c r="AH15" i="14"/>
  <c r="AL15" i="14" s="1"/>
  <c r="AH16" i="14"/>
  <c r="AK16" i="14" s="1"/>
  <c r="AM16" i="14" s="1"/>
  <c r="AH17" i="14"/>
  <c r="AL17" i="14" s="1"/>
  <c r="AH18" i="14"/>
  <c r="AL18" i="14" s="1"/>
  <c r="AH19" i="14"/>
  <c r="AK19" i="14" s="1"/>
  <c r="AM19" i="14" s="1"/>
  <c r="AH20" i="14"/>
  <c r="AL20" i="14" s="1"/>
  <c r="AH21" i="14"/>
  <c r="AK21" i="14" s="1"/>
  <c r="AM21" i="14" s="1"/>
  <c r="AH22" i="14"/>
  <c r="AL22" i="14" s="1"/>
  <c r="AH23" i="14"/>
  <c r="AL23" i="14" s="1"/>
  <c r="AH24" i="14"/>
  <c r="AK24" i="14" s="1"/>
  <c r="AM24" i="14" s="1"/>
  <c r="AH25" i="14"/>
  <c r="AL25" i="14" s="1"/>
  <c r="AH26" i="14"/>
  <c r="AL26" i="14" s="1"/>
  <c r="AH27" i="14"/>
  <c r="AK27" i="14" s="1"/>
  <c r="AM27" i="14" s="1"/>
  <c r="AH28" i="14"/>
  <c r="AL28" i="14" s="1"/>
  <c r="AH29" i="14"/>
  <c r="AK29" i="14" s="1"/>
  <c r="AM29" i="14" s="1"/>
  <c r="AH30" i="14"/>
  <c r="AL30" i="14" s="1"/>
  <c r="AH31" i="14"/>
  <c r="AL31" i="14" s="1"/>
  <c r="AH32" i="14"/>
  <c r="AL32" i="14" s="1"/>
  <c r="AH33" i="14"/>
  <c r="AL33" i="14" s="1"/>
  <c r="AH34" i="14"/>
  <c r="AL34" i="14" s="1"/>
  <c r="AH35" i="14"/>
  <c r="AK35" i="14" s="1"/>
  <c r="AM35" i="14" s="1"/>
  <c r="AH36" i="14"/>
  <c r="AL36" i="14" s="1"/>
  <c r="AH37" i="14"/>
  <c r="AK37" i="14" s="1"/>
  <c r="AM37" i="14" s="1"/>
  <c r="AH38" i="14"/>
  <c r="AL38" i="14" s="1"/>
  <c r="AH39" i="14"/>
  <c r="AL39" i="14" s="1"/>
  <c r="AH40" i="14"/>
  <c r="AK40" i="14" s="1"/>
  <c r="AM40" i="14" s="1"/>
  <c r="AH41" i="14"/>
  <c r="AL41" i="14" s="1"/>
  <c r="AH42" i="14"/>
  <c r="AL42" i="14" s="1"/>
  <c r="AH43" i="14"/>
  <c r="AL43" i="14" s="1"/>
  <c r="AH44" i="14"/>
  <c r="AL44" i="14" s="1"/>
  <c r="AH45" i="14"/>
  <c r="AK45" i="14" s="1"/>
  <c r="AM45" i="14" s="1"/>
  <c r="AH46" i="14"/>
  <c r="AL46" i="14" s="1"/>
  <c r="AH47" i="14"/>
  <c r="AL47" i="14" s="1"/>
  <c r="AH48" i="14"/>
  <c r="AK48" i="14" s="1"/>
  <c r="AM48" i="14" s="1"/>
  <c r="AH49" i="14"/>
  <c r="AL49" i="14" s="1"/>
  <c r="AH50" i="14"/>
  <c r="AL50" i="14" s="1"/>
  <c r="AH51" i="14"/>
  <c r="AL51" i="14" s="1"/>
  <c r="AH52" i="14"/>
  <c r="AL52" i="14" s="1"/>
  <c r="AH53" i="14"/>
  <c r="AK53" i="14" s="1"/>
  <c r="AM53" i="14" s="1"/>
  <c r="AH54" i="14"/>
  <c r="AL54" i="14" s="1"/>
  <c r="AH55" i="14"/>
  <c r="AL55" i="14" s="1"/>
  <c r="AH56" i="14"/>
  <c r="AL56" i="14" s="1"/>
  <c r="AH57" i="14"/>
  <c r="AL57" i="14" s="1"/>
  <c r="AH58" i="14"/>
  <c r="AL58" i="14" s="1"/>
  <c r="AH59" i="14"/>
  <c r="AL59" i="14" s="1"/>
  <c r="AH60" i="14"/>
  <c r="AL60" i="14" s="1"/>
  <c r="AH61" i="14"/>
  <c r="AK61" i="14" s="1"/>
  <c r="AM61" i="14" s="1"/>
  <c r="AH62" i="14"/>
  <c r="AL62" i="14" s="1"/>
  <c r="AH63" i="14"/>
  <c r="AL63" i="14" s="1"/>
  <c r="AH64" i="14"/>
  <c r="AL64" i="14" s="1"/>
  <c r="AH65" i="14"/>
  <c r="AL65" i="14" s="1"/>
  <c r="AH66" i="14"/>
  <c r="AL66" i="14" s="1"/>
  <c r="AH67" i="14"/>
  <c r="AL67" i="14" s="1"/>
  <c r="AH68" i="14"/>
  <c r="AL68" i="14" s="1"/>
  <c r="AH69" i="14"/>
  <c r="AK69" i="14" s="1"/>
  <c r="AM69" i="14" s="1"/>
  <c r="AH70" i="14"/>
  <c r="AL70" i="14" s="1"/>
  <c r="AH71" i="14"/>
  <c r="AL71" i="14" s="1"/>
  <c r="AH72" i="14"/>
  <c r="AK72" i="14" s="1"/>
  <c r="AM72" i="14" s="1"/>
  <c r="AH73" i="14"/>
  <c r="AL73" i="14" s="1"/>
  <c r="AH74" i="14"/>
  <c r="AL74" i="14" s="1"/>
  <c r="AH75" i="14"/>
  <c r="AL75" i="14" s="1"/>
  <c r="AH76" i="14"/>
  <c r="AL76" i="14" s="1"/>
  <c r="AH77" i="14"/>
  <c r="AK77" i="14" s="1"/>
  <c r="AM77" i="14" s="1"/>
  <c r="AH78" i="14"/>
  <c r="AL78" i="14" s="1"/>
  <c r="AH79" i="14"/>
  <c r="AL79" i="14" s="1"/>
  <c r="AH80" i="14"/>
  <c r="AK80" i="14" s="1"/>
  <c r="AM80" i="14" s="1"/>
  <c r="AH81" i="14"/>
  <c r="AL81" i="14" s="1"/>
  <c r="AH82" i="14"/>
  <c r="AL82" i="14" s="1"/>
  <c r="AH83" i="14"/>
  <c r="AL83" i="14" s="1"/>
  <c r="AH84" i="14"/>
  <c r="AL84" i="14" s="1"/>
  <c r="AH85" i="14"/>
  <c r="AK85" i="14" s="1"/>
  <c r="AM85" i="14" s="1"/>
  <c r="AH86" i="14"/>
  <c r="AL86" i="14" s="1"/>
  <c r="AH87" i="14"/>
  <c r="AL87" i="14" s="1"/>
  <c r="AH88" i="14"/>
  <c r="AL88" i="14" s="1"/>
  <c r="AH89" i="14"/>
  <c r="AL89" i="14" s="1"/>
  <c r="AH90" i="14"/>
  <c r="AL90" i="14" s="1"/>
  <c r="AH91" i="14"/>
  <c r="AL91" i="14" s="1"/>
  <c r="AH92" i="14"/>
  <c r="AL92" i="14" s="1"/>
  <c r="AH93" i="14"/>
  <c r="AK93" i="14" s="1"/>
  <c r="AM93" i="14" s="1"/>
  <c r="AH94" i="14"/>
  <c r="AL94" i="14" s="1"/>
  <c r="AH95" i="14"/>
  <c r="AL95" i="14" s="1"/>
  <c r="AH96" i="14"/>
  <c r="AL96" i="14" s="1"/>
  <c r="AH97" i="14"/>
  <c r="AL97" i="14" s="1"/>
  <c r="AH98" i="14"/>
  <c r="AL98" i="14" s="1"/>
  <c r="AH99" i="14"/>
  <c r="AL99" i="14" s="1"/>
  <c r="AH100" i="14"/>
  <c r="AL100" i="14" s="1"/>
  <c r="AH101" i="14"/>
  <c r="AK101" i="14" s="1"/>
  <c r="AM101" i="14" s="1"/>
  <c r="AH102" i="14"/>
  <c r="AL102" i="14" s="1"/>
  <c r="AH103" i="14"/>
  <c r="AL103" i="14" s="1"/>
  <c r="AH104" i="14"/>
  <c r="AK104" i="14" s="1"/>
  <c r="AM104" i="14" s="1"/>
  <c r="AH105" i="14"/>
  <c r="AL105" i="14" s="1"/>
  <c r="AH106" i="14"/>
  <c r="AL106" i="14" s="1"/>
  <c r="AH107" i="14"/>
  <c r="AL107" i="14" s="1"/>
  <c r="AH108" i="14"/>
  <c r="AL108" i="14" s="1"/>
  <c r="AH109" i="14"/>
  <c r="AK109" i="14" s="1"/>
  <c r="AM109" i="14" s="1"/>
  <c r="AH110" i="14"/>
  <c r="AL110" i="14" s="1"/>
  <c r="AH111" i="14"/>
  <c r="AL111" i="14" s="1"/>
  <c r="AH112" i="14"/>
  <c r="AK112" i="14" s="1"/>
  <c r="AM112" i="14" s="1"/>
  <c r="AH113" i="14"/>
  <c r="AL113" i="14" s="1"/>
  <c r="AH114" i="14"/>
  <c r="AL114" i="14" s="1"/>
  <c r="AH115" i="14"/>
  <c r="AL115" i="14" s="1"/>
  <c r="AH116" i="14"/>
  <c r="AL116" i="14" s="1"/>
  <c r="AH117" i="14"/>
  <c r="AK117" i="14" s="1"/>
  <c r="AM117" i="14" s="1"/>
  <c r="AH118" i="14"/>
  <c r="AL118" i="14" s="1"/>
  <c r="AH119" i="14"/>
  <c r="AL119" i="14" s="1"/>
  <c r="AH120" i="14"/>
  <c r="AL120" i="14" s="1"/>
  <c r="AH121" i="14"/>
  <c r="AL121" i="14" s="1"/>
  <c r="AH122" i="14"/>
  <c r="AL122" i="14" s="1"/>
  <c r="AH123" i="14"/>
  <c r="AL123" i="14" s="1"/>
  <c r="AH124" i="14"/>
  <c r="AL124" i="14" s="1"/>
  <c r="AH125" i="14"/>
  <c r="AK125" i="14" s="1"/>
  <c r="AM125" i="14" s="1"/>
  <c r="AH126" i="14"/>
  <c r="AL126" i="14" s="1"/>
  <c r="AH127" i="14"/>
  <c r="AL127" i="14" s="1"/>
  <c r="AH128" i="14"/>
  <c r="AL128" i="14" s="1"/>
  <c r="AH129" i="14"/>
  <c r="AL129" i="14" s="1"/>
  <c r="AH130" i="14"/>
  <c r="AL130" i="14" s="1"/>
  <c r="AH131" i="14"/>
  <c r="AL131" i="14" s="1"/>
  <c r="AH132" i="14"/>
  <c r="AL132" i="14" s="1"/>
  <c r="AH133" i="14"/>
  <c r="AK133" i="14" s="1"/>
  <c r="AM133" i="14" s="1"/>
  <c r="AH134" i="14"/>
  <c r="AL134" i="14" s="1"/>
  <c r="AH135" i="14"/>
  <c r="AL135" i="14" s="1"/>
  <c r="AH136" i="14"/>
  <c r="AK136" i="14" s="1"/>
  <c r="AM136" i="14" s="1"/>
  <c r="AH137" i="14"/>
  <c r="AL137" i="14" s="1"/>
  <c r="AH138" i="14"/>
  <c r="AL138" i="14" s="1"/>
  <c r="AH139" i="14"/>
  <c r="AL139" i="14" s="1"/>
  <c r="AH140" i="14"/>
  <c r="AL140" i="14" s="1"/>
  <c r="AH141" i="14"/>
  <c r="AK141" i="14" s="1"/>
  <c r="AM141" i="14" s="1"/>
  <c r="AH142" i="14"/>
  <c r="AL142" i="14" s="1"/>
  <c r="AH143" i="14"/>
  <c r="AL143" i="14" s="1"/>
  <c r="AH144" i="14"/>
  <c r="AK144" i="14" s="1"/>
  <c r="AM144" i="14" s="1"/>
  <c r="AH145" i="14"/>
  <c r="AL145" i="14" s="1"/>
  <c r="AH146" i="14"/>
  <c r="AL146" i="14" s="1"/>
  <c r="AH147" i="14"/>
  <c r="AL147" i="14" s="1"/>
  <c r="AH148" i="14"/>
  <c r="AL148" i="14" s="1"/>
  <c r="AH149" i="14"/>
  <c r="AK149" i="14" s="1"/>
  <c r="AM149" i="14" s="1"/>
  <c r="AH150" i="14"/>
  <c r="AL150" i="14" s="1"/>
  <c r="AH151" i="14"/>
  <c r="AL151" i="14" s="1"/>
  <c r="AH152" i="14"/>
  <c r="AL152" i="14" s="1"/>
  <c r="AH153" i="14"/>
  <c r="AL153" i="14" s="1"/>
  <c r="AH154" i="14"/>
  <c r="AL154" i="14" s="1"/>
  <c r="AH155" i="14"/>
  <c r="AL155" i="14" s="1"/>
  <c r="AH156" i="14"/>
  <c r="AL156" i="14" s="1"/>
  <c r="AH157" i="14"/>
  <c r="AK157" i="14" s="1"/>
  <c r="AM157" i="14" s="1"/>
  <c r="AH158" i="14"/>
  <c r="AL158" i="14" s="1"/>
  <c r="AH159" i="14"/>
  <c r="AL159" i="14" s="1"/>
  <c r="AH160" i="14"/>
  <c r="AL160" i="14" s="1"/>
  <c r="AH161" i="14"/>
  <c r="AL161" i="14" s="1"/>
  <c r="AH162" i="14"/>
  <c r="AL162" i="14" s="1"/>
  <c r="AH163" i="14"/>
  <c r="AL163" i="14" s="1"/>
  <c r="AH164" i="14"/>
  <c r="AL164" i="14" s="1"/>
  <c r="AH165" i="14"/>
  <c r="AK165" i="14" s="1"/>
  <c r="AM165" i="14" s="1"/>
  <c r="AH166" i="14"/>
  <c r="AL166" i="14" s="1"/>
  <c r="AH167" i="14"/>
  <c r="AL167" i="14" s="1"/>
  <c r="AH168" i="14"/>
  <c r="AK168" i="14" s="1"/>
  <c r="AM168" i="14" s="1"/>
  <c r="AH169" i="14"/>
  <c r="AL169" i="14" s="1"/>
  <c r="AH170" i="14"/>
  <c r="AL170" i="14" s="1"/>
  <c r="AH171" i="14"/>
  <c r="AL171" i="14" s="1"/>
  <c r="AH172" i="14"/>
  <c r="AL172" i="14" s="1"/>
  <c r="AH173" i="14"/>
  <c r="AK173" i="14" s="1"/>
  <c r="AM173" i="14" s="1"/>
  <c r="AH174" i="14"/>
  <c r="AL174" i="14" s="1"/>
  <c r="AH175" i="14"/>
  <c r="AL175" i="14" s="1"/>
  <c r="AH176" i="14"/>
  <c r="AK176" i="14" s="1"/>
  <c r="AM176" i="14" s="1"/>
  <c r="AH177" i="14"/>
  <c r="AL177" i="14" s="1"/>
  <c r="AH178" i="14"/>
  <c r="AL178" i="14" s="1"/>
  <c r="AH179" i="14"/>
  <c r="AL179" i="14" s="1"/>
  <c r="AH180" i="14"/>
  <c r="AL180" i="14" s="1"/>
  <c r="AH181" i="14"/>
  <c r="AK181" i="14" s="1"/>
  <c r="AM181" i="14" s="1"/>
  <c r="AH182" i="14"/>
  <c r="AL182" i="14" s="1"/>
  <c r="AH183" i="14"/>
  <c r="AL183" i="14" s="1"/>
  <c r="AH184" i="14"/>
  <c r="AL184" i="14" s="1"/>
  <c r="AH185" i="14"/>
  <c r="AL185" i="14" s="1"/>
  <c r="AH186" i="14"/>
  <c r="AL186" i="14" s="1"/>
  <c r="AH187" i="14"/>
  <c r="AL187" i="14" s="1"/>
  <c r="AH188" i="14"/>
  <c r="AL188" i="14" s="1"/>
  <c r="AH189" i="14"/>
  <c r="AK189" i="14" s="1"/>
  <c r="AM189" i="14" s="1"/>
  <c r="AH190" i="14"/>
  <c r="AL190" i="14" s="1"/>
  <c r="AH191" i="14"/>
  <c r="AL191" i="14" s="1"/>
  <c r="AH192" i="14"/>
  <c r="AL192" i="14" s="1"/>
  <c r="AH193" i="14"/>
  <c r="AL193" i="14" s="1"/>
  <c r="AH194" i="14"/>
  <c r="AL194" i="14" s="1"/>
  <c r="AH195" i="14"/>
  <c r="AL195" i="14" s="1"/>
  <c r="AH196" i="14"/>
  <c r="AL196" i="14" s="1"/>
  <c r="AH197" i="14"/>
  <c r="AK197" i="14" s="1"/>
  <c r="AM197" i="14" s="1"/>
  <c r="AH198" i="14"/>
  <c r="AL198" i="14" s="1"/>
  <c r="AH199" i="14"/>
  <c r="AL199" i="14" s="1"/>
  <c r="AH200" i="14"/>
  <c r="AK200" i="14" s="1"/>
  <c r="AM200" i="14" s="1"/>
  <c r="AH201" i="14"/>
  <c r="AL201" i="14" s="1"/>
  <c r="AH202" i="14"/>
  <c r="AL202" i="14" s="1"/>
  <c r="AH203" i="14"/>
  <c r="AL203" i="14" s="1"/>
  <c r="AH204" i="14"/>
  <c r="AL204" i="14" s="1"/>
  <c r="AH205" i="14"/>
  <c r="AL205" i="14" s="1"/>
  <c r="AH206" i="14"/>
  <c r="AL206" i="14" s="1"/>
  <c r="AH207" i="14"/>
  <c r="AL207" i="14" s="1"/>
  <c r="AH208" i="14"/>
  <c r="AK208" i="14" s="1"/>
  <c r="AM208" i="14" s="1"/>
  <c r="AH209" i="14"/>
  <c r="AL209" i="14" s="1"/>
  <c r="AH210" i="14"/>
  <c r="AL210" i="14" s="1"/>
  <c r="AH211" i="14"/>
  <c r="AL211" i="14" s="1"/>
  <c r="AH212" i="14"/>
  <c r="AL212" i="14" s="1"/>
  <c r="AH213" i="14"/>
  <c r="AL213" i="14" s="1"/>
  <c r="AH214" i="14"/>
  <c r="AL214" i="14" s="1"/>
  <c r="AH215" i="14"/>
  <c r="AL215" i="14" s="1"/>
  <c r="AH216" i="14"/>
  <c r="AK216" i="14" s="1"/>
  <c r="AM216" i="14" s="1"/>
  <c r="AH217" i="14"/>
  <c r="AL217" i="14" s="1"/>
  <c r="AH218" i="14"/>
  <c r="AL218" i="14" s="1"/>
  <c r="AH219" i="14"/>
  <c r="AL219" i="14" s="1"/>
  <c r="AH220" i="14"/>
  <c r="AL220" i="14" s="1"/>
  <c r="AH221" i="14"/>
  <c r="AL221" i="14" s="1"/>
  <c r="AH222" i="14"/>
  <c r="AL222" i="14" s="1"/>
  <c r="AH223" i="14"/>
  <c r="AL223" i="14" s="1"/>
  <c r="AH224" i="14"/>
  <c r="AK224" i="14" s="1"/>
  <c r="AM224" i="14" s="1"/>
  <c r="AH225" i="14"/>
  <c r="AL225" i="14" s="1"/>
  <c r="AH226" i="14"/>
  <c r="AL226" i="14" s="1"/>
  <c r="AH227" i="14"/>
  <c r="AL227" i="14" s="1"/>
  <c r="AH228" i="14"/>
  <c r="AL228" i="14" s="1"/>
  <c r="AH229" i="14"/>
  <c r="AL229" i="14" s="1"/>
  <c r="AH230" i="14"/>
  <c r="AL230" i="14" s="1"/>
  <c r="AH231" i="14"/>
  <c r="AL231" i="14" s="1"/>
  <c r="AH232" i="14"/>
  <c r="AL232" i="14" s="1"/>
  <c r="AH233" i="14"/>
  <c r="AL233" i="14" s="1"/>
  <c r="AH234" i="14"/>
  <c r="AL234" i="14" s="1"/>
  <c r="AH235" i="14"/>
  <c r="AL235" i="14" s="1"/>
  <c r="AH236" i="14"/>
  <c r="AL236" i="14" s="1"/>
  <c r="AH237" i="14"/>
  <c r="AL237" i="14" s="1"/>
  <c r="AH238" i="14"/>
  <c r="AL238" i="14" s="1"/>
  <c r="AH239" i="14"/>
  <c r="AL239" i="14" s="1"/>
  <c r="AH240" i="14"/>
  <c r="AL240" i="14" s="1"/>
  <c r="AH241" i="14"/>
  <c r="AL241" i="14" s="1"/>
  <c r="AH242" i="14"/>
  <c r="AL242" i="14" s="1"/>
  <c r="AH243" i="14"/>
  <c r="AL243" i="14" s="1"/>
  <c r="AH244" i="14"/>
  <c r="AL244" i="14" s="1"/>
  <c r="AH245" i="14"/>
  <c r="AL245" i="14" s="1"/>
  <c r="AH246" i="14"/>
  <c r="AL246" i="14" s="1"/>
  <c r="AH247" i="14"/>
  <c r="AL247" i="14" s="1"/>
  <c r="AH248" i="14"/>
  <c r="AL248" i="14" s="1"/>
  <c r="AH249" i="14"/>
  <c r="AL249" i="14" s="1"/>
  <c r="AH250" i="14"/>
  <c r="AL250" i="14" s="1"/>
  <c r="AH251" i="14"/>
  <c r="AL251" i="14" s="1"/>
  <c r="AH252" i="14"/>
  <c r="AL252" i="14" s="1"/>
  <c r="AH253" i="14"/>
  <c r="AL253" i="14" s="1"/>
  <c r="AH254" i="14"/>
  <c r="AL254" i="14" s="1"/>
  <c r="AH255" i="14"/>
  <c r="AL255" i="14" s="1"/>
  <c r="AH256" i="14"/>
  <c r="AK256" i="14" s="1"/>
  <c r="AM256" i="14" s="1"/>
  <c r="AH257" i="14"/>
  <c r="AL257" i="14" s="1"/>
  <c r="AH258" i="14"/>
  <c r="AL258" i="14" s="1"/>
  <c r="AH259" i="14"/>
  <c r="AL259" i="14" s="1"/>
  <c r="AH260" i="14"/>
  <c r="AL260" i="14" s="1"/>
  <c r="AH261" i="14"/>
  <c r="AL261" i="14" s="1"/>
  <c r="AH262" i="14"/>
  <c r="AL262" i="14" s="1"/>
  <c r="AH263" i="14"/>
  <c r="AL263" i="14" s="1"/>
  <c r="AH264" i="14"/>
  <c r="AK264" i="14" s="1"/>
  <c r="AM264" i="14" s="1"/>
  <c r="AH265" i="14"/>
  <c r="AL265" i="14" s="1"/>
  <c r="AH266" i="14"/>
  <c r="AL266" i="14" s="1"/>
  <c r="AH267" i="14"/>
  <c r="AL267" i="14" s="1"/>
  <c r="AH268" i="14"/>
  <c r="AL268" i="14" s="1"/>
  <c r="AH269" i="14"/>
  <c r="AL269" i="14" s="1"/>
  <c r="AH270" i="14"/>
  <c r="AL270" i="14" s="1"/>
  <c r="AH271" i="14"/>
  <c r="AL271" i="14" s="1"/>
  <c r="AH272" i="14"/>
  <c r="AK272" i="14" s="1"/>
  <c r="AM272" i="14" s="1"/>
  <c r="AH273" i="14"/>
  <c r="AL273" i="14" s="1"/>
  <c r="AH274" i="14"/>
  <c r="AL274" i="14" s="1"/>
  <c r="AH275" i="14"/>
  <c r="AL275" i="14" s="1"/>
  <c r="AH276" i="14"/>
  <c r="AL276" i="14" s="1"/>
  <c r="AH277" i="14"/>
  <c r="AL277" i="14" s="1"/>
  <c r="AH278" i="14"/>
  <c r="AL278" i="14" s="1"/>
  <c r="AH279" i="14"/>
  <c r="AL279" i="14" s="1"/>
  <c r="AH280" i="14"/>
  <c r="AK280" i="14" s="1"/>
  <c r="AM280" i="14" s="1"/>
  <c r="AH281" i="14"/>
  <c r="AL281" i="14" s="1"/>
  <c r="AH282" i="14"/>
  <c r="AL282" i="14" s="1"/>
  <c r="AH283" i="14"/>
  <c r="AL283" i="14" s="1"/>
  <c r="AH284" i="14"/>
  <c r="AL284" i="14" s="1"/>
  <c r="AH285" i="14"/>
  <c r="AL285" i="14" s="1"/>
  <c r="AH286" i="14"/>
  <c r="AL286" i="14" s="1"/>
  <c r="AH287" i="14"/>
  <c r="AL287" i="14" s="1"/>
  <c r="AH288" i="14"/>
  <c r="AK288" i="14" s="1"/>
  <c r="AM288" i="14" s="1"/>
  <c r="AH289" i="14"/>
  <c r="AL289" i="14" s="1"/>
  <c r="AH290" i="14"/>
  <c r="AL290" i="14" s="1"/>
  <c r="AH291" i="14"/>
  <c r="AL291" i="14" s="1"/>
  <c r="AH292" i="14"/>
  <c r="AL292" i="14" s="1"/>
  <c r="AH293" i="14"/>
  <c r="AL293" i="14" s="1"/>
  <c r="AH294" i="14"/>
  <c r="AL294" i="14" s="1"/>
  <c r="AH295" i="14"/>
  <c r="AL295" i="14" s="1"/>
  <c r="AH296" i="14"/>
  <c r="AL296" i="14" s="1"/>
  <c r="AH297" i="14"/>
  <c r="AK297" i="14" s="1"/>
  <c r="AM297" i="14" s="1"/>
  <c r="AH298" i="14"/>
  <c r="AK298" i="14" s="1"/>
  <c r="AM298" i="14" s="1"/>
  <c r="AH299" i="14"/>
  <c r="AK299" i="14" s="1"/>
  <c r="AM299" i="14" s="1"/>
  <c r="AH2" i="14"/>
  <c r="AL2" i="14" s="1"/>
  <c r="AL299" i="14" l="1"/>
  <c r="AK31" i="14"/>
  <c r="AM31" i="14" s="1"/>
  <c r="AK47" i="14"/>
  <c r="AM47" i="14" s="1"/>
  <c r="AK79" i="14"/>
  <c r="AM79" i="14" s="1"/>
  <c r="AL3" i="14"/>
  <c r="AK174" i="14"/>
  <c r="AM174" i="14" s="1"/>
  <c r="AK175" i="14"/>
  <c r="AM175" i="14" s="1"/>
  <c r="AK207" i="14"/>
  <c r="AM207" i="14" s="1"/>
  <c r="AK223" i="14"/>
  <c r="AM223" i="14" s="1"/>
  <c r="AK206" i="14"/>
  <c r="AM206" i="14" s="1"/>
  <c r="AK46" i="14"/>
  <c r="AM46" i="14" s="1"/>
  <c r="AK255" i="14"/>
  <c r="AM255" i="14" s="1"/>
  <c r="AK95" i="14"/>
  <c r="AM95" i="14" s="1"/>
  <c r="AK287" i="14"/>
  <c r="AM287" i="14" s="1"/>
  <c r="AK111" i="14"/>
  <c r="AM111" i="14" s="1"/>
  <c r="AL19" i="14"/>
  <c r="AK127" i="14"/>
  <c r="AM127" i="14" s="1"/>
  <c r="AL48" i="14"/>
  <c r="AL200" i="14"/>
  <c r="AL40" i="14"/>
  <c r="AL176" i="14"/>
  <c r="AK270" i="14"/>
  <c r="AM270" i="14" s="1"/>
  <c r="AK14" i="14"/>
  <c r="AM14" i="14" s="1"/>
  <c r="AL24" i="14"/>
  <c r="AL168" i="14"/>
  <c r="AK271" i="14"/>
  <c r="AM271" i="14" s="1"/>
  <c r="AK191" i="14"/>
  <c r="AM191" i="14" s="1"/>
  <c r="AK110" i="14"/>
  <c r="AM110" i="14" s="1"/>
  <c r="AK15" i="14"/>
  <c r="AM15" i="14" s="1"/>
  <c r="AL112" i="14"/>
  <c r="AL280" i="14"/>
  <c r="AL80" i="14"/>
  <c r="AL224" i="14"/>
  <c r="AK238" i="14"/>
  <c r="AM238" i="14" s="1"/>
  <c r="AK143" i="14"/>
  <c r="AM143" i="14" s="1"/>
  <c r="AK63" i="14"/>
  <c r="AM63" i="14" s="1"/>
  <c r="AL136" i="14"/>
  <c r="AL16" i="14"/>
  <c r="AL117" i="14"/>
  <c r="AL288" i="14"/>
  <c r="AK142" i="14"/>
  <c r="AM142" i="14" s="1"/>
  <c r="AL72" i="14"/>
  <c r="AL216" i="14"/>
  <c r="AK239" i="14"/>
  <c r="AM239" i="14" s="1"/>
  <c r="AK159" i="14"/>
  <c r="AM159" i="14" s="1"/>
  <c r="AK78" i="14"/>
  <c r="AM78" i="14" s="1"/>
  <c r="AL35" i="14"/>
  <c r="AK294" i="14"/>
  <c r="AM294" i="14" s="1"/>
  <c r="AK262" i="14"/>
  <c r="AM262" i="14" s="1"/>
  <c r="AK230" i="14"/>
  <c r="AM230" i="14" s="1"/>
  <c r="AK198" i="14"/>
  <c r="AM198" i="14" s="1"/>
  <c r="AK166" i="14"/>
  <c r="AM166" i="14" s="1"/>
  <c r="AK134" i="14"/>
  <c r="AM134" i="14" s="1"/>
  <c r="AK102" i="14"/>
  <c r="AM102" i="14" s="1"/>
  <c r="AK70" i="14"/>
  <c r="AM70" i="14" s="1"/>
  <c r="AK38" i="14"/>
  <c r="AM38" i="14" s="1"/>
  <c r="AK6" i="14"/>
  <c r="AM6" i="14" s="1"/>
  <c r="AL27" i="14"/>
  <c r="AL104" i="14"/>
  <c r="AL181" i="14"/>
  <c r="AK295" i="14"/>
  <c r="AM295" i="14" s="1"/>
  <c r="AK263" i="14"/>
  <c r="AM263" i="14" s="1"/>
  <c r="AK231" i="14"/>
  <c r="AM231" i="14" s="1"/>
  <c r="AK199" i="14"/>
  <c r="AM199" i="14" s="1"/>
  <c r="AK167" i="14"/>
  <c r="AM167" i="14" s="1"/>
  <c r="AK135" i="14"/>
  <c r="AM135" i="14" s="1"/>
  <c r="AK103" i="14"/>
  <c r="AM103" i="14" s="1"/>
  <c r="AK71" i="14"/>
  <c r="AM71" i="14" s="1"/>
  <c r="AK39" i="14"/>
  <c r="AM39" i="14" s="1"/>
  <c r="AK7" i="14"/>
  <c r="AM7" i="14" s="1"/>
  <c r="AL149" i="14"/>
  <c r="AL264" i="14"/>
  <c r="AK278" i="14"/>
  <c r="AM278" i="14" s="1"/>
  <c r="AK246" i="14"/>
  <c r="AM246" i="14" s="1"/>
  <c r="AK214" i="14"/>
  <c r="AM214" i="14" s="1"/>
  <c r="AK182" i="14"/>
  <c r="AM182" i="14" s="1"/>
  <c r="AK150" i="14"/>
  <c r="AM150" i="14" s="1"/>
  <c r="AK118" i="14"/>
  <c r="AM118" i="14" s="1"/>
  <c r="AK86" i="14"/>
  <c r="AM86" i="14" s="1"/>
  <c r="AK54" i="14"/>
  <c r="AM54" i="14" s="1"/>
  <c r="AK22" i="14"/>
  <c r="AM22" i="14" s="1"/>
  <c r="AL11" i="14"/>
  <c r="AL53" i="14"/>
  <c r="AL144" i="14"/>
  <c r="AL256" i="14"/>
  <c r="AK279" i="14"/>
  <c r="AM279" i="14" s="1"/>
  <c r="AK247" i="14"/>
  <c r="AM247" i="14" s="1"/>
  <c r="AK215" i="14"/>
  <c r="AM215" i="14" s="1"/>
  <c r="AK183" i="14"/>
  <c r="AM183" i="14" s="1"/>
  <c r="AK151" i="14"/>
  <c r="AM151" i="14" s="1"/>
  <c r="AK119" i="14"/>
  <c r="AM119" i="14" s="1"/>
  <c r="AK87" i="14"/>
  <c r="AM87" i="14" s="1"/>
  <c r="AK55" i="14"/>
  <c r="AM55" i="14" s="1"/>
  <c r="AK23" i="14"/>
  <c r="AM23" i="14" s="1"/>
  <c r="AL85" i="14"/>
  <c r="AL5" i="14"/>
  <c r="AK286" i="14"/>
  <c r="AM286" i="14" s="1"/>
  <c r="AK254" i="14"/>
  <c r="AM254" i="14" s="1"/>
  <c r="AK222" i="14"/>
  <c r="AM222" i="14" s="1"/>
  <c r="AK190" i="14"/>
  <c r="AM190" i="14" s="1"/>
  <c r="AK158" i="14"/>
  <c r="AM158" i="14" s="1"/>
  <c r="AK126" i="14"/>
  <c r="AM126" i="14" s="1"/>
  <c r="AK94" i="14"/>
  <c r="AM94" i="14" s="1"/>
  <c r="AK62" i="14"/>
  <c r="AM62" i="14" s="1"/>
  <c r="AK30" i="14"/>
  <c r="AM30" i="14" s="1"/>
  <c r="AL298" i="14"/>
  <c r="AL21" i="14"/>
  <c r="AL45" i="14"/>
  <c r="AL77" i="14"/>
  <c r="AL109" i="14"/>
  <c r="AL141" i="14"/>
  <c r="AL173" i="14"/>
  <c r="AL208" i="14"/>
  <c r="AL272" i="14"/>
  <c r="AK296" i="14"/>
  <c r="AM296" i="14" s="1"/>
  <c r="AK248" i="14"/>
  <c r="AM248" i="14" s="1"/>
  <c r="AK240" i="14"/>
  <c r="AM240" i="14" s="1"/>
  <c r="AK232" i="14"/>
  <c r="AM232" i="14" s="1"/>
  <c r="AK192" i="14"/>
  <c r="AM192" i="14" s="1"/>
  <c r="AK184" i="14"/>
  <c r="AM184" i="14" s="1"/>
  <c r="AK160" i="14"/>
  <c r="AM160" i="14" s="1"/>
  <c r="AK152" i="14"/>
  <c r="AM152" i="14" s="1"/>
  <c r="AK128" i="14"/>
  <c r="AM128" i="14" s="1"/>
  <c r="AK120" i="14"/>
  <c r="AM120" i="14" s="1"/>
  <c r="AK96" i="14"/>
  <c r="AM96" i="14" s="1"/>
  <c r="AK88" i="14"/>
  <c r="AM88" i="14" s="1"/>
  <c r="AK64" i="14"/>
  <c r="AM64" i="14" s="1"/>
  <c r="AK56" i="14"/>
  <c r="AM56" i="14" s="1"/>
  <c r="AK32" i="14"/>
  <c r="AM32" i="14" s="1"/>
  <c r="AK8" i="14"/>
  <c r="AM8" i="14" s="1"/>
  <c r="AL297" i="14"/>
  <c r="AK273" i="14"/>
  <c r="AM273" i="14" s="1"/>
  <c r="AK249" i="14"/>
  <c r="AM249" i="14" s="1"/>
  <c r="AK225" i="14"/>
  <c r="AM225" i="14" s="1"/>
  <c r="AK201" i="14"/>
  <c r="AM201" i="14" s="1"/>
  <c r="AK169" i="14"/>
  <c r="AM169" i="14" s="1"/>
  <c r="AK145" i="14"/>
  <c r="AM145" i="14" s="1"/>
  <c r="AK121" i="14"/>
  <c r="AM121" i="14" s="1"/>
  <c r="AK97" i="14"/>
  <c r="AM97" i="14" s="1"/>
  <c r="AK73" i="14"/>
  <c r="AM73" i="14" s="1"/>
  <c r="AK49" i="14"/>
  <c r="AM49" i="14" s="1"/>
  <c r="AK25" i="14"/>
  <c r="AM25" i="14" s="1"/>
  <c r="AL101" i="14"/>
  <c r="AK290" i="14"/>
  <c r="AM290" i="14" s="1"/>
  <c r="AK266" i="14"/>
  <c r="AM266" i="14" s="1"/>
  <c r="AK242" i="14"/>
  <c r="AM242" i="14" s="1"/>
  <c r="AK226" i="14"/>
  <c r="AM226" i="14" s="1"/>
  <c r="AK202" i="14"/>
  <c r="AM202" i="14" s="1"/>
  <c r="AK178" i="14"/>
  <c r="AM178" i="14" s="1"/>
  <c r="AK146" i="14"/>
  <c r="AM146" i="14" s="1"/>
  <c r="AK106" i="14"/>
  <c r="AM106" i="14" s="1"/>
  <c r="AK82" i="14"/>
  <c r="AM82" i="14" s="1"/>
  <c r="AK66" i="14"/>
  <c r="AM66" i="14" s="1"/>
  <c r="AK42" i="14"/>
  <c r="AM42" i="14" s="1"/>
  <c r="AK18" i="14"/>
  <c r="AM18" i="14" s="1"/>
  <c r="AL13" i="14"/>
  <c r="AK291" i="14"/>
  <c r="AM291" i="14" s="1"/>
  <c r="AK283" i="14"/>
  <c r="AM283" i="14" s="1"/>
  <c r="AK275" i="14"/>
  <c r="AM275" i="14" s="1"/>
  <c r="AK267" i="14"/>
  <c r="AM267" i="14" s="1"/>
  <c r="AK259" i="14"/>
  <c r="AM259" i="14" s="1"/>
  <c r="AK251" i="14"/>
  <c r="AM251" i="14" s="1"/>
  <c r="AK243" i="14"/>
  <c r="AM243" i="14" s="1"/>
  <c r="AK235" i="14"/>
  <c r="AM235" i="14" s="1"/>
  <c r="AK227" i="14"/>
  <c r="AM227" i="14" s="1"/>
  <c r="AK219" i="14"/>
  <c r="AM219" i="14" s="1"/>
  <c r="AK211" i="14"/>
  <c r="AM211" i="14" s="1"/>
  <c r="AK203" i="14"/>
  <c r="AM203" i="14" s="1"/>
  <c r="AK195" i="14"/>
  <c r="AM195" i="14" s="1"/>
  <c r="AK187" i="14"/>
  <c r="AM187" i="14" s="1"/>
  <c r="AK179" i="14"/>
  <c r="AM179" i="14" s="1"/>
  <c r="AK171" i="14"/>
  <c r="AM171" i="14" s="1"/>
  <c r="AK163" i="14"/>
  <c r="AM163" i="14" s="1"/>
  <c r="AK155" i="14"/>
  <c r="AM155" i="14" s="1"/>
  <c r="AK147" i="14"/>
  <c r="AM147" i="14" s="1"/>
  <c r="AK139" i="14"/>
  <c r="AM139" i="14" s="1"/>
  <c r="AK131" i="14"/>
  <c r="AM131" i="14" s="1"/>
  <c r="AK123" i="14"/>
  <c r="AM123" i="14" s="1"/>
  <c r="AK115" i="14"/>
  <c r="AM115" i="14" s="1"/>
  <c r="AK107" i="14"/>
  <c r="AM107" i="14" s="1"/>
  <c r="AK99" i="14"/>
  <c r="AM99" i="14" s="1"/>
  <c r="AK91" i="14"/>
  <c r="AM91" i="14" s="1"/>
  <c r="AK83" i="14"/>
  <c r="AM83" i="14" s="1"/>
  <c r="AK75" i="14"/>
  <c r="AM75" i="14" s="1"/>
  <c r="AK67" i="14"/>
  <c r="AM67" i="14" s="1"/>
  <c r="AK59" i="14"/>
  <c r="AM59" i="14" s="1"/>
  <c r="AK51" i="14"/>
  <c r="AM51" i="14" s="1"/>
  <c r="AK43" i="14"/>
  <c r="AM43" i="14" s="1"/>
  <c r="AK281" i="14"/>
  <c r="AM281" i="14" s="1"/>
  <c r="AK257" i="14"/>
  <c r="AM257" i="14" s="1"/>
  <c r="AK233" i="14"/>
  <c r="AM233" i="14" s="1"/>
  <c r="AK209" i="14"/>
  <c r="AM209" i="14" s="1"/>
  <c r="AK185" i="14"/>
  <c r="AM185" i="14" s="1"/>
  <c r="AK153" i="14"/>
  <c r="AM153" i="14" s="1"/>
  <c r="AK129" i="14"/>
  <c r="AM129" i="14" s="1"/>
  <c r="AK105" i="14"/>
  <c r="AM105" i="14" s="1"/>
  <c r="AK81" i="14"/>
  <c r="AM81" i="14" s="1"/>
  <c r="AK57" i="14"/>
  <c r="AM57" i="14" s="1"/>
  <c r="AK33" i="14"/>
  <c r="AM33" i="14" s="1"/>
  <c r="AK9" i="14"/>
  <c r="AM9" i="14" s="1"/>
  <c r="AL69" i="14"/>
  <c r="AL165" i="14"/>
  <c r="AK274" i="14"/>
  <c r="AM274" i="14" s="1"/>
  <c r="AK250" i="14"/>
  <c r="AM250" i="14" s="1"/>
  <c r="AK218" i="14"/>
  <c r="AM218" i="14" s="1"/>
  <c r="AK194" i="14"/>
  <c r="AM194" i="14" s="1"/>
  <c r="AK170" i="14"/>
  <c r="AM170" i="14" s="1"/>
  <c r="AK154" i="14"/>
  <c r="AM154" i="14" s="1"/>
  <c r="AK130" i="14"/>
  <c r="AM130" i="14" s="1"/>
  <c r="AK122" i="14"/>
  <c r="AM122" i="14" s="1"/>
  <c r="AK114" i="14"/>
  <c r="AM114" i="14" s="1"/>
  <c r="AK90" i="14"/>
  <c r="AM90" i="14" s="1"/>
  <c r="AK58" i="14"/>
  <c r="AM58" i="14" s="1"/>
  <c r="AK26" i="14"/>
  <c r="AM26" i="14" s="1"/>
  <c r="AL61" i="14"/>
  <c r="AL93" i="14"/>
  <c r="AL125" i="14"/>
  <c r="AL157" i="14"/>
  <c r="AL189" i="14"/>
  <c r="AK2" i="14"/>
  <c r="AM2" i="14" s="1"/>
  <c r="AK292" i="14"/>
  <c r="AM292" i="14" s="1"/>
  <c r="AK284" i="14"/>
  <c r="AM284" i="14" s="1"/>
  <c r="AK276" i="14"/>
  <c r="AM276" i="14" s="1"/>
  <c r="AK268" i="14"/>
  <c r="AM268" i="14" s="1"/>
  <c r="AK260" i="14"/>
  <c r="AM260" i="14" s="1"/>
  <c r="AK252" i="14"/>
  <c r="AM252" i="14" s="1"/>
  <c r="AK244" i="14"/>
  <c r="AM244" i="14" s="1"/>
  <c r="AK236" i="14"/>
  <c r="AM236" i="14" s="1"/>
  <c r="AK228" i="14"/>
  <c r="AM228" i="14" s="1"/>
  <c r="AK220" i="14"/>
  <c r="AM220" i="14" s="1"/>
  <c r="AK212" i="14"/>
  <c r="AM212" i="14" s="1"/>
  <c r="AK204" i="14"/>
  <c r="AM204" i="14" s="1"/>
  <c r="AK196" i="14"/>
  <c r="AM196" i="14" s="1"/>
  <c r="AK188" i="14"/>
  <c r="AM188" i="14" s="1"/>
  <c r="AK180" i="14"/>
  <c r="AM180" i="14" s="1"/>
  <c r="AK172" i="14"/>
  <c r="AM172" i="14" s="1"/>
  <c r="AK164" i="14"/>
  <c r="AM164" i="14" s="1"/>
  <c r="AK156" i="14"/>
  <c r="AM156" i="14" s="1"/>
  <c r="AK148" i="14"/>
  <c r="AM148" i="14" s="1"/>
  <c r="AK140" i="14"/>
  <c r="AM140" i="14" s="1"/>
  <c r="AK132" i="14"/>
  <c r="AM132" i="14" s="1"/>
  <c r="AK124" i="14"/>
  <c r="AM124" i="14" s="1"/>
  <c r="AK116" i="14"/>
  <c r="AM116" i="14" s="1"/>
  <c r="AK108" i="14"/>
  <c r="AM108" i="14" s="1"/>
  <c r="AK100" i="14"/>
  <c r="AM100" i="14" s="1"/>
  <c r="AK92" i="14"/>
  <c r="AM92" i="14" s="1"/>
  <c r="AK84" i="14"/>
  <c r="AM84" i="14" s="1"/>
  <c r="AK76" i="14"/>
  <c r="AM76" i="14" s="1"/>
  <c r="AK68" i="14"/>
  <c r="AM68" i="14" s="1"/>
  <c r="AK60" i="14"/>
  <c r="AM60" i="14" s="1"/>
  <c r="AK52" i="14"/>
  <c r="AM52" i="14" s="1"/>
  <c r="AK44" i="14"/>
  <c r="AM44" i="14" s="1"/>
  <c r="AK36" i="14"/>
  <c r="AM36" i="14" s="1"/>
  <c r="AK28" i="14"/>
  <c r="AM28" i="14" s="1"/>
  <c r="AK20" i="14"/>
  <c r="AM20" i="14" s="1"/>
  <c r="AK12" i="14"/>
  <c r="AM12" i="14" s="1"/>
  <c r="AK4" i="14"/>
  <c r="AM4" i="14" s="1"/>
  <c r="AK289" i="14"/>
  <c r="AM289" i="14" s="1"/>
  <c r="AK265" i="14"/>
  <c r="AM265" i="14" s="1"/>
  <c r="AK241" i="14"/>
  <c r="AM241" i="14" s="1"/>
  <c r="AK217" i="14"/>
  <c r="AM217" i="14" s="1"/>
  <c r="AK193" i="14"/>
  <c r="AM193" i="14" s="1"/>
  <c r="AK177" i="14"/>
  <c r="AM177" i="14" s="1"/>
  <c r="AK161" i="14"/>
  <c r="AM161" i="14" s="1"/>
  <c r="AK137" i="14"/>
  <c r="AM137" i="14" s="1"/>
  <c r="AK113" i="14"/>
  <c r="AM113" i="14" s="1"/>
  <c r="AK89" i="14"/>
  <c r="AM89" i="14" s="1"/>
  <c r="AK65" i="14"/>
  <c r="AM65" i="14" s="1"/>
  <c r="AK41" i="14"/>
  <c r="AM41" i="14" s="1"/>
  <c r="AK17" i="14"/>
  <c r="AM17" i="14" s="1"/>
  <c r="AL37" i="14"/>
  <c r="AL133" i="14"/>
  <c r="AL197" i="14"/>
  <c r="AK282" i="14"/>
  <c r="AM282" i="14" s="1"/>
  <c r="AK258" i="14"/>
  <c r="AM258" i="14" s="1"/>
  <c r="AK234" i="14"/>
  <c r="AM234" i="14" s="1"/>
  <c r="AK210" i="14"/>
  <c r="AM210" i="14" s="1"/>
  <c r="AK186" i="14"/>
  <c r="AM186" i="14" s="1"/>
  <c r="AK162" i="14"/>
  <c r="AM162" i="14" s="1"/>
  <c r="AK138" i="14"/>
  <c r="AM138" i="14" s="1"/>
  <c r="AK98" i="14"/>
  <c r="AM98" i="14" s="1"/>
  <c r="AK74" i="14"/>
  <c r="AM74" i="14" s="1"/>
  <c r="AK50" i="14"/>
  <c r="AM50" i="14" s="1"/>
  <c r="AK34" i="14"/>
  <c r="AM34" i="14" s="1"/>
  <c r="AK10" i="14"/>
  <c r="AM10" i="14" s="1"/>
  <c r="AL29" i="14"/>
  <c r="AK293" i="14"/>
  <c r="AM293" i="14" s="1"/>
  <c r="AK285" i="14"/>
  <c r="AM285" i="14" s="1"/>
  <c r="AK277" i="14"/>
  <c r="AM277" i="14" s="1"/>
  <c r="AK269" i="14"/>
  <c r="AM269" i="14" s="1"/>
  <c r="AK261" i="14"/>
  <c r="AM261" i="14" s="1"/>
  <c r="AK253" i="14"/>
  <c r="AM253" i="14" s="1"/>
  <c r="AK245" i="14"/>
  <c r="AM245" i="14" s="1"/>
  <c r="AK237" i="14"/>
  <c r="AM237" i="14" s="1"/>
  <c r="AK229" i="14"/>
  <c r="AM229" i="14" s="1"/>
  <c r="AK221" i="14"/>
  <c r="AM221" i="14" s="1"/>
  <c r="AK213" i="14"/>
  <c r="AM213" i="14" s="1"/>
  <c r="AK205" i="14"/>
  <c r="AM205" i="14" s="1"/>
  <c r="AE298" i="14" l="1"/>
  <c r="AD298" i="14"/>
  <c r="AC298" i="14"/>
  <c r="AB298" i="14"/>
  <c r="Z298" i="14"/>
  <c r="AE297" i="14"/>
  <c r="AD297" i="14"/>
  <c r="AC297" i="14"/>
  <c r="AB297" i="14"/>
  <c r="Z297" i="14"/>
  <c r="AE296" i="14"/>
  <c r="AD296" i="14"/>
  <c r="AC296" i="14"/>
  <c r="AB296" i="14"/>
  <c r="Z296" i="14"/>
  <c r="W297" i="14"/>
  <c r="X297" i="14"/>
  <c r="Y297" i="14"/>
  <c r="W298" i="14"/>
  <c r="X298" i="14"/>
  <c r="Y298" i="14"/>
  <c r="O298" i="14"/>
  <c r="AA298" i="14" s="1"/>
  <c r="O297" i="14"/>
  <c r="AA297" i="14" s="1"/>
  <c r="O296" i="14"/>
  <c r="AA296" i="14" s="1"/>
  <c r="O2"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A56" i="28" l="1"/>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8" i="28"/>
  <c r="A7" i="28"/>
  <c r="A6" i="28"/>
  <c r="A5" i="28"/>
  <c r="A4" i="28"/>
  <c r="A3" i="28"/>
  <c r="A2" i="28"/>
  <c r="Y296" i="14" l="1"/>
  <c r="X296" i="14"/>
  <c r="W296" i="14"/>
  <c r="AE295" i="14"/>
  <c r="AD295" i="14"/>
  <c r="AC295" i="14"/>
  <c r="AB295" i="14"/>
  <c r="Z295" i="14"/>
  <c r="Y295" i="14"/>
  <c r="X295" i="14"/>
  <c r="W295" i="14"/>
  <c r="AE294" i="14"/>
  <c r="AD294" i="14"/>
  <c r="AC294" i="14"/>
  <c r="AB294" i="14"/>
  <c r="Z294" i="14"/>
  <c r="Y294" i="14"/>
  <c r="X294" i="14"/>
  <c r="W294" i="14"/>
  <c r="AE293" i="14"/>
  <c r="AD293" i="14"/>
  <c r="AC293" i="14"/>
  <c r="AB293" i="14"/>
  <c r="Z293" i="14"/>
  <c r="Y293" i="14"/>
  <c r="X293" i="14"/>
  <c r="W293" i="14"/>
  <c r="AA295" i="14" l="1"/>
  <c r="AA294" i="14"/>
  <c r="AA293" i="14"/>
  <c r="K117" i="22"/>
  <c r="J117" i="22"/>
  <c r="K116" i="22"/>
  <c r="J116" i="22"/>
  <c r="K115" i="22"/>
  <c r="J115" i="22"/>
  <c r="K114" i="22"/>
  <c r="J114" i="22"/>
  <c r="K113" i="22"/>
  <c r="J113" i="22"/>
  <c r="K112" i="22"/>
  <c r="J112" i="22"/>
  <c r="K111" i="22"/>
  <c r="J111" i="22"/>
  <c r="K110" i="22"/>
  <c r="J110" i="22"/>
  <c r="K109" i="22"/>
  <c r="J109" i="22"/>
  <c r="K108" i="22"/>
  <c r="J108" i="22"/>
  <c r="K107" i="22"/>
  <c r="J107" i="22"/>
  <c r="K106" i="22"/>
  <c r="J106" i="22"/>
  <c r="K105" i="22"/>
  <c r="J105" i="22"/>
  <c r="K104" i="22"/>
  <c r="J104" i="22"/>
  <c r="K103" i="22"/>
  <c r="J103" i="22"/>
  <c r="K102" i="22"/>
  <c r="J102" i="22"/>
  <c r="K101" i="22"/>
  <c r="J101" i="22"/>
  <c r="K100" i="22"/>
  <c r="J100" i="22"/>
  <c r="K99" i="22"/>
  <c r="J99" i="22"/>
  <c r="K98" i="22"/>
  <c r="J98" i="22"/>
  <c r="K97" i="22"/>
  <c r="J97" i="22"/>
  <c r="K96" i="22"/>
  <c r="J96" i="22"/>
  <c r="K95" i="22"/>
  <c r="J95" i="22"/>
  <c r="K94" i="22"/>
  <c r="J94" i="22"/>
  <c r="K93" i="22"/>
  <c r="J93" i="22"/>
  <c r="K92" i="22"/>
  <c r="J92" i="22"/>
  <c r="K91" i="22"/>
  <c r="J91" i="22"/>
  <c r="K90" i="22"/>
  <c r="J90" i="22"/>
  <c r="K89" i="22"/>
  <c r="J89" i="22"/>
  <c r="K88" i="22"/>
  <c r="J88" i="22"/>
  <c r="K87" i="22"/>
  <c r="J87" i="22"/>
  <c r="K86" i="22"/>
  <c r="J86" i="22"/>
  <c r="K85" i="22"/>
  <c r="J85" i="22"/>
  <c r="K84" i="22"/>
  <c r="J84" i="22"/>
  <c r="K83" i="22"/>
  <c r="J83" i="22"/>
  <c r="K82" i="22"/>
  <c r="J82" i="22"/>
  <c r="K81" i="22"/>
  <c r="J81" i="22"/>
  <c r="K80" i="22"/>
  <c r="J80" i="22"/>
  <c r="K79" i="22"/>
  <c r="J79" i="22"/>
  <c r="K78" i="22"/>
  <c r="J78" i="22"/>
  <c r="K77" i="22"/>
  <c r="J77" i="22"/>
  <c r="K76" i="22"/>
  <c r="J76" i="22"/>
  <c r="K75" i="22"/>
  <c r="J75" i="22"/>
  <c r="K74" i="22"/>
  <c r="J74" i="22"/>
  <c r="K73" i="22"/>
  <c r="J73" i="22"/>
  <c r="K72" i="22"/>
  <c r="J72" i="22"/>
  <c r="K71" i="22"/>
  <c r="J71" i="22"/>
  <c r="K70" i="22"/>
  <c r="J70" i="22"/>
  <c r="K69" i="22"/>
  <c r="J69" i="22"/>
  <c r="K68" i="22"/>
  <c r="J68" i="22"/>
  <c r="K67" i="22"/>
  <c r="J67" i="22"/>
  <c r="K66" i="22"/>
  <c r="J66" i="22"/>
  <c r="K65" i="22"/>
  <c r="J65" i="22"/>
  <c r="K64" i="22"/>
  <c r="J64" i="22"/>
  <c r="K63" i="22"/>
  <c r="J63" i="22"/>
  <c r="K62" i="22"/>
  <c r="J62" i="22"/>
  <c r="K61" i="22"/>
  <c r="J61" i="22"/>
  <c r="K60" i="22"/>
  <c r="J60" i="22"/>
  <c r="K59" i="22"/>
  <c r="J59" i="22"/>
  <c r="K58" i="22"/>
  <c r="J58" i="22"/>
  <c r="K57" i="22"/>
  <c r="J57" i="22"/>
  <c r="K56" i="22"/>
  <c r="J56" i="22"/>
  <c r="K55" i="22"/>
  <c r="J55" i="22"/>
  <c r="K54" i="22"/>
  <c r="J54" i="22"/>
  <c r="K53" i="22"/>
  <c r="J53" i="22"/>
  <c r="K52" i="22"/>
  <c r="J52" i="22"/>
  <c r="K51" i="22"/>
  <c r="J51" i="22"/>
  <c r="K50" i="22"/>
  <c r="J50" i="22"/>
  <c r="K49" i="22"/>
  <c r="J49" i="22"/>
  <c r="K48" i="22"/>
  <c r="J48" i="22"/>
  <c r="K47" i="22"/>
  <c r="J47" i="22"/>
  <c r="K46" i="22"/>
  <c r="J46" i="22"/>
  <c r="K45" i="22"/>
  <c r="J45" i="22"/>
  <c r="K44" i="22"/>
  <c r="J44" i="22"/>
  <c r="K43" i="22"/>
  <c r="J43" i="22"/>
  <c r="K42" i="22"/>
  <c r="J42" i="22"/>
  <c r="K41" i="22"/>
  <c r="J41" i="22"/>
  <c r="K40" i="22"/>
  <c r="J40" i="22"/>
  <c r="K39" i="22"/>
  <c r="J39" i="22"/>
  <c r="K38" i="22"/>
  <c r="J38" i="22"/>
  <c r="K37" i="22"/>
  <c r="J37" i="22"/>
  <c r="K36" i="22"/>
  <c r="J36" i="22"/>
  <c r="K35" i="22"/>
  <c r="J35" i="22"/>
  <c r="K34" i="22"/>
  <c r="J34" i="22"/>
  <c r="K33" i="22"/>
  <c r="J33" i="22"/>
  <c r="K32" i="22"/>
  <c r="J32" i="22"/>
  <c r="K31" i="22"/>
  <c r="J31" i="22"/>
  <c r="K30" i="22"/>
  <c r="J30" i="22"/>
  <c r="K29" i="22"/>
  <c r="J29" i="22"/>
  <c r="K28" i="22"/>
  <c r="J28" i="22"/>
  <c r="K27" i="22"/>
  <c r="J27" i="22"/>
  <c r="K26" i="22"/>
  <c r="J26" i="22"/>
  <c r="K25" i="22"/>
  <c r="J25" i="22"/>
  <c r="K24" i="22"/>
  <c r="J24" i="22"/>
  <c r="K23" i="22"/>
  <c r="J23" i="22"/>
  <c r="K22" i="22"/>
  <c r="J22" i="22"/>
  <c r="K21" i="22"/>
  <c r="J21" i="22"/>
  <c r="K20" i="22"/>
  <c r="J20" i="22"/>
  <c r="K19" i="22"/>
  <c r="J19" i="22"/>
  <c r="K18" i="22"/>
  <c r="J18" i="22"/>
  <c r="K17" i="22"/>
  <c r="J17" i="22"/>
  <c r="K16" i="22"/>
  <c r="J16" i="22"/>
  <c r="K15" i="22"/>
  <c r="J15" i="22"/>
  <c r="K14" i="22"/>
  <c r="J14" i="22"/>
  <c r="K13" i="22"/>
  <c r="J13" i="22"/>
  <c r="K12" i="22"/>
  <c r="J12" i="22"/>
  <c r="K11" i="22"/>
  <c r="J11" i="22"/>
  <c r="K10" i="22"/>
  <c r="J10" i="22"/>
  <c r="K9" i="22"/>
  <c r="J9" i="22"/>
  <c r="K8" i="22"/>
  <c r="J8" i="22"/>
  <c r="K7" i="22"/>
  <c r="J7" i="22"/>
  <c r="K6" i="22"/>
  <c r="J6" i="22"/>
  <c r="K5" i="22"/>
  <c r="J5" i="22"/>
  <c r="K4" i="22"/>
  <c r="J4" i="22"/>
  <c r="K3" i="22"/>
  <c r="J3" i="22"/>
  <c r="K2" i="22"/>
  <c r="J2" i="22"/>
  <c r="E302" i="6"/>
  <c r="F302" i="6"/>
  <c r="G302" i="6"/>
  <c r="H302" i="6"/>
  <c r="I302" i="6"/>
  <c r="J302" i="6"/>
  <c r="K302" i="6"/>
  <c r="L302" i="6"/>
  <c r="M302" i="6"/>
  <c r="N302" i="6"/>
  <c r="O302" i="6"/>
  <c r="G34" i="30" s="1"/>
  <c r="P302" i="6"/>
  <c r="Q302" i="6"/>
  <c r="R302" i="6"/>
  <c r="S302" i="6"/>
  <c r="T302" i="6"/>
  <c r="U302" i="6"/>
  <c r="V302" i="6"/>
  <c r="W302" i="6"/>
  <c r="X302" i="6"/>
  <c r="E34" i="30" s="1"/>
  <c r="E303" i="6"/>
  <c r="C35" i="30" s="1"/>
  <c r="F303" i="6"/>
  <c r="G303" i="6"/>
  <c r="H303" i="6"/>
  <c r="D35" i="30" s="1"/>
  <c r="I303" i="6"/>
  <c r="J303" i="6"/>
  <c r="K303" i="6"/>
  <c r="L303" i="6"/>
  <c r="F35" i="30" s="1"/>
  <c r="M303" i="6"/>
  <c r="N303" i="6"/>
  <c r="O303" i="6"/>
  <c r="G35" i="30" s="1"/>
  <c r="P303" i="6"/>
  <c r="Q303" i="6"/>
  <c r="R303" i="6"/>
  <c r="S303" i="6"/>
  <c r="T303" i="6"/>
  <c r="U303" i="6"/>
  <c r="V303" i="6"/>
  <c r="W303" i="6"/>
  <c r="X303" i="6"/>
  <c r="E35" i="30" s="1"/>
  <c r="E304" i="6"/>
  <c r="C36" i="30" s="1"/>
  <c r="F304" i="6"/>
  <c r="G304" i="6"/>
  <c r="H304" i="6"/>
  <c r="D36" i="30" s="1"/>
  <c r="I304" i="6"/>
  <c r="J304" i="6"/>
  <c r="K304" i="6"/>
  <c r="L304" i="6"/>
  <c r="F36" i="30" s="1"/>
  <c r="M304" i="6"/>
  <c r="N304" i="6"/>
  <c r="O304" i="6"/>
  <c r="G36" i="30" s="1"/>
  <c r="P304" i="6"/>
  <c r="Q304" i="6"/>
  <c r="R304" i="6"/>
  <c r="S304" i="6"/>
  <c r="T304" i="6"/>
  <c r="U304" i="6"/>
  <c r="V304" i="6"/>
  <c r="W304" i="6"/>
  <c r="X304" i="6"/>
  <c r="E36" i="30" s="1"/>
  <c r="E305" i="6"/>
  <c r="C37" i="30" s="1"/>
  <c r="F305" i="6"/>
  <c r="G305" i="6"/>
  <c r="H305" i="6"/>
  <c r="D37" i="30" s="1"/>
  <c r="I305" i="6"/>
  <c r="J305" i="6"/>
  <c r="B37" i="30" s="1"/>
  <c r="K305" i="6"/>
  <c r="L305" i="6"/>
  <c r="F37" i="30" s="1"/>
  <c r="M305" i="6"/>
  <c r="N305" i="6"/>
  <c r="O305" i="6"/>
  <c r="G37" i="30" s="1"/>
  <c r="P305" i="6"/>
  <c r="Q305" i="6"/>
  <c r="R305" i="6"/>
  <c r="S305" i="6"/>
  <c r="T305" i="6"/>
  <c r="U305" i="6"/>
  <c r="V305" i="6"/>
  <c r="W305" i="6"/>
  <c r="X305" i="6"/>
  <c r="E37" i="30" s="1"/>
  <c r="E306" i="6"/>
  <c r="C38" i="30" s="1"/>
  <c r="F306" i="6"/>
  <c r="G306" i="6"/>
  <c r="H306" i="6"/>
  <c r="D38" i="30" s="1"/>
  <c r="I306" i="6"/>
  <c r="J306" i="6"/>
  <c r="B38" i="30" s="1"/>
  <c r="K306" i="6"/>
  <c r="L306" i="6"/>
  <c r="F38" i="30" s="1"/>
  <c r="M306" i="6"/>
  <c r="N306" i="6"/>
  <c r="O306" i="6"/>
  <c r="G38" i="30" s="1"/>
  <c r="P306" i="6"/>
  <c r="Q306" i="6"/>
  <c r="R306" i="6"/>
  <c r="S306" i="6"/>
  <c r="T306" i="6"/>
  <c r="U306" i="6"/>
  <c r="V306" i="6"/>
  <c r="W306" i="6"/>
  <c r="X306" i="6"/>
  <c r="E38" i="30" s="1"/>
  <c r="E307" i="6"/>
  <c r="F307" i="6"/>
  <c r="G307" i="6"/>
  <c r="H307" i="6"/>
  <c r="I307" i="6"/>
  <c r="J307" i="6"/>
  <c r="K307" i="6"/>
  <c r="L307" i="6"/>
  <c r="M307" i="6"/>
  <c r="N307" i="6"/>
  <c r="O307" i="6"/>
  <c r="P307" i="6"/>
  <c r="Q307" i="6"/>
  <c r="R307" i="6"/>
  <c r="S307" i="6"/>
  <c r="T307" i="6"/>
  <c r="U307" i="6"/>
  <c r="V307" i="6"/>
  <c r="W307" i="6"/>
  <c r="X307" i="6"/>
  <c r="E308" i="6"/>
  <c r="F308" i="6"/>
  <c r="G308" i="6"/>
  <c r="H308" i="6"/>
  <c r="I308" i="6"/>
  <c r="J308" i="6"/>
  <c r="K308" i="6"/>
  <c r="L308" i="6"/>
  <c r="M308" i="6"/>
  <c r="N308" i="6"/>
  <c r="O308" i="6"/>
  <c r="P308" i="6"/>
  <c r="Q308" i="6"/>
  <c r="R308" i="6"/>
  <c r="S308" i="6"/>
  <c r="T308" i="6"/>
  <c r="U308" i="6"/>
  <c r="V308" i="6"/>
  <c r="W308" i="6"/>
  <c r="X308" i="6"/>
  <c r="E309" i="6"/>
  <c r="F309" i="6"/>
  <c r="G309" i="6"/>
  <c r="H309" i="6"/>
  <c r="I309" i="6"/>
  <c r="J309" i="6"/>
  <c r="K309" i="6"/>
  <c r="L309" i="6"/>
  <c r="M309" i="6"/>
  <c r="N309" i="6"/>
  <c r="O309" i="6"/>
  <c r="P309" i="6"/>
  <c r="Q309" i="6"/>
  <c r="R309" i="6"/>
  <c r="S309" i="6"/>
  <c r="T309" i="6"/>
  <c r="U309" i="6"/>
  <c r="V309" i="6"/>
  <c r="W309" i="6"/>
  <c r="X309" i="6"/>
  <c r="E310" i="6"/>
  <c r="F310" i="6"/>
  <c r="G310" i="6"/>
  <c r="H310" i="6"/>
  <c r="I310" i="6"/>
  <c r="J310" i="6"/>
  <c r="K310" i="6"/>
  <c r="L310" i="6"/>
  <c r="M310" i="6"/>
  <c r="N310" i="6"/>
  <c r="O310" i="6"/>
  <c r="P310" i="6"/>
  <c r="Q310" i="6"/>
  <c r="R310" i="6"/>
  <c r="S310" i="6"/>
  <c r="T310" i="6"/>
  <c r="U310" i="6"/>
  <c r="V310" i="6"/>
  <c r="W310" i="6"/>
  <c r="X310" i="6"/>
  <c r="E311" i="6"/>
  <c r="F311" i="6"/>
  <c r="G311" i="6"/>
  <c r="H311" i="6"/>
  <c r="I311" i="6"/>
  <c r="J311" i="6"/>
  <c r="K311" i="6"/>
  <c r="L311" i="6"/>
  <c r="M311" i="6"/>
  <c r="N311" i="6"/>
  <c r="O311" i="6"/>
  <c r="P311" i="6"/>
  <c r="Q311" i="6"/>
  <c r="R311" i="6"/>
  <c r="S311" i="6"/>
  <c r="T311" i="6"/>
  <c r="U311" i="6"/>
  <c r="V311" i="6"/>
  <c r="W311" i="6"/>
  <c r="X311" i="6"/>
  <c r="E312" i="6"/>
  <c r="F312" i="6"/>
  <c r="G312" i="6"/>
  <c r="H312" i="6"/>
  <c r="I312" i="6"/>
  <c r="J312" i="6"/>
  <c r="K312" i="6"/>
  <c r="L312" i="6"/>
  <c r="M312" i="6"/>
  <c r="N312" i="6"/>
  <c r="O312" i="6"/>
  <c r="P312" i="6"/>
  <c r="Q312" i="6"/>
  <c r="R312" i="6"/>
  <c r="S312" i="6"/>
  <c r="T312" i="6"/>
  <c r="U312" i="6"/>
  <c r="V312" i="6"/>
  <c r="W312" i="6"/>
  <c r="X312" i="6"/>
  <c r="E313" i="6"/>
  <c r="F313" i="6"/>
  <c r="G313" i="6"/>
  <c r="H313" i="6"/>
  <c r="I313" i="6"/>
  <c r="J313" i="6"/>
  <c r="K313" i="6"/>
  <c r="L313" i="6"/>
  <c r="M313" i="6"/>
  <c r="N313" i="6"/>
  <c r="O313" i="6"/>
  <c r="P313" i="6"/>
  <c r="Q313" i="6"/>
  <c r="R313" i="6"/>
  <c r="S313" i="6"/>
  <c r="T313" i="6"/>
  <c r="U313" i="6"/>
  <c r="V313" i="6"/>
  <c r="W313" i="6"/>
  <c r="X313" i="6"/>
  <c r="AT288" i="14" l="1"/>
  <c r="AT289" i="14"/>
  <c r="AT290" i="14"/>
  <c r="AT291" i="14"/>
  <c r="AT109" i="14"/>
  <c r="AT110" i="14"/>
  <c r="AT111" i="14"/>
  <c r="AT112" i="14"/>
  <c r="AT113" i="14"/>
  <c r="W290" i="14" l="1"/>
  <c r="X290" i="14"/>
  <c r="Y290" i="14"/>
  <c r="Z290" i="14"/>
  <c r="AA290" i="14"/>
  <c r="AB290" i="14"/>
  <c r="AC290" i="14"/>
  <c r="AD290" i="14"/>
  <c r="AE290" i="14"/>
  <c r="W291" i="14"/>
  <c r="X291" i="14"/>
  <c r="Y291" i="14"/>
  <c r="Z291" i="14"/>
  <c r="AA291" i="14"/>
  <c r="AB291" i="14"/>
  <c r="AC291" i="14"/>
  <c r="AD291" i="14"/>
  <c r="AE291" i="14"/>
  <c r="W292" i="14"/>
  <c r="X292" i="14"/>
  <c r="Y292" i="14"/>
  <c r="Z292" i="14"/>
  <c r="AA292" i="14"/>
  <c r="AB292" i="14"/>
  <c r="AC292" i="14"/>
  <c r="AD292" i="14"/>
  <c r="AE292" i="14"/>
  <c r="P117" i="22" l="1"/>
  <c r="O117" i="22"/>
  <c r="N117" i="22"/>
  <c r="M117" i="22"/>
  <c r="L117" i="22"/>
  <c r="I117" i="22"/>
  <c r="H117" i="22"/>
  <c r="G117" i="22"/>
  <c r="F117" i="22"/>
  <c r="E117" i="22"/>
  <c r="P116" i="22"/>
  <c r="O116" i="22"/>
  <c r="N116" i="22"/>
  <c r="M116" i="22"/>
  <c r="L116" i="22"/>
  <c r="I116" i="22"/>
  <c r="H116" i="22"/>
  <c r="G116" i="22"/>
  <c r="F116" i="22"/>
  <c r="E116" i="22"/>
  <c r="P115" i="22"/>
  <c r="O115" i="22"/>
  <c r="N115" i="22"/>
  <c r="M115" i="22"/>
  <c r="L115" i="22"/>
  <c r="I115" i="22"/>
  <c r="H115" i="22"/>
  <c r="G115" i="22"/>
  <c r="F115" i="22"/>
  <c r="E115" i="22"/>
  <c r="P114" i="22"/>
  <c r="O114" i="22"/>
  <c r="N114" i="22"/>
  <c r="M114" i="22"/>
  <c r="L114" i="22"/>
  <c r="I114" i="22"/>
  <c r="H114" i="22"/>
  <c r="G114" i="22"/>
  <c r="F114" i="22"/>
  <c r="E114" i="22"/>
  <c r="B58" i="28" s="1"/>
  <c r="C58" i="28" s="1"/>
  <c r="H58" i="28" s="1"/>
  <c r="P113" i="22"/>
  <c r="O113" i="22"/>
  <c r="N113" i="22"/>
  <c r="M113" i="22"/>
  <c r="L113" i="22"/>
  <c r="I113" i="22"/>
  <c r="H113" i="22"/>
  <c r="G113" i="22"/>
  <c r="F113" i="22"/>
  <c r="E113" i="22"/>
  <c r="B57" i="28" s="1"/>
  <c r="E109" i="22"/>
  <c r="B53" i="28" s="1"/>
  <c r="E105" i="22"/>
  <c r="B49" i="28" s="1"/>
  <c r="O290" i="6"/>
  <c r="L290" i="6"/>
  <c r="F34" i="30" s="1"/>
  <c r="W278" i="14"/>
  <c r="L278" i="6" s="1"/>
  <c r="X290" i="6"/>
  <c r="H290" i="6"/>
  <c r="D34" i="30" s="1"/>
  <c r="E290" i="6"/>
  <c r="C34" i="30" s="1"/>
  <c r="Z289" i="14"/>
  <c r="O289" i="6" s="1"/>
  <c r="Z277" i="14"/>
  <c r="O277" i="6" s="1"/>
  <c r="W289" i="14"/>
  <c r="L289" i="6" s="1"/>
  <c r="W277" i="14"/>
  <c r="L277" i="6" s="1"/>
  <c r="X289" i="6"/>
  <c r="H289" i="6"/>
  <c r="H277" i="6"/>
  <c r="E289" i="6"/>
  <c r="E277" i="6"/>
  <c r="Z288" i="14"/>
  <c r="O288" i="6" s="1"/>
  <c r="Z276" i="14"/>
  <c r="O276" i="6" s="1"/>
  <c r="W288" i="14"/>
  <c r="L288" i="6" s="1"/>
  <c r="W276" i="14"/>
  <c r="L276" i="6" s="1"/>
  <c r="X288" i="6"/>
  <c r="H288" i="6"/>
  <c r="H276" i="6"/>
  <c r="E288" i="6"/>
  <c r="E276" i="6"/>
  <c r="Z287" i="14"/>
  <c r="O287" i="6" s="1"/>
  <c r="Z275" i="14"/>
  <c r="O275" i="6" s="1"/>
  <c r="W287" i="14"/>
  <c r="L287" i="6" s="1"/>
  <c r="W275" i="14"/>
  <c r="L275" i="6" s="1"/>
  <c r="AT287" i="14"/>
  <c r="X287" i="6" s="1"/>
  <c r="AT275" i="14"/>
  <c r="X275" i="6" s="1"/>
  <c r="H287" i="6"/>
  <c r="H275" i="6"/>
  <c r="E287" i="6"/>
  <c r="E275" i="6"/>
  <c r="Z286" i="14"/>
  <c r="O286" i="6" s="1"/>
  <c r="Z274" i="14"/>
  <c r="O274" i="6" s="1"/>
  <c r="W286" i="14"/>
  <c r="L286" i="6" s="1"/>
  <c r="W274" i="14"/>
  <c r="L274" i="6" s="1"/>
  <c r="AT286" i="14"/>
  <c r="AT274" i="14"/>
  <c r="X274" i="6" s="1"/>
  <c r="H286" i="6"/>
  <c r="H274" i="6"/>
  <c r="E286" i="6"/>
  <c r="E274" i="6"/>
  <c r="Z285" i="14"/>
  <c r="O285" i="6" s="1"/>
  <c r="Z273" i="14"/>
  <c r="O273" i="6" s="1"/>
  <c r="W285" i="14"/>
  <c r="L285" i="6" s="1"/>
  <c r="W273" i="14"/>
  <c r="L273" i="6" s="1"/>
  <c r="AT285" i="14"/>
  <c r="AT273" i="14"/>
  <c r="X273" i="6" s="1"/>
  <c r="H285" i="6"/>
  <c r="H273" i="6"/>
  <c r="E285" i="6"/>
  <c r="E273" i="6"/>
  <c r="F112" i="22"/>
  <c r="F111" i="22"/>
  <c r="F110" i="22"/>
  <c r="F109" i="22"/>
  <c r="F108" i="22"/>
  <c r="F107" i="22"/>
  <c r="F106" i="22"/>
  <c r="F105" i="22"/>
  <c r="F104" i="22"/>
  <c r="F103" i="22"/>
  <c r="F102" i="22"/>
  <c r="F101" i="22"/>
  <c r="F100" i="22"/>
  <c r="F99" i="22"/>
  <c r="F98" i="22"/>
  <c r="F97" i="22"/>
  <c r="F96" i="22"/>
  <c r="F95" i="22"/>
  <c r="F94" i="22"/>
  <c r="F93" i="22"/>
  <c r="F92" i="22"/>
  <c r="F91"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E110" i="22"/>
  <c r="B54" i="28" s="1"/>
  <c r="J290" i="6"/>
  <c r="N290" i="6"/>
  <c r="M290" i="6"/>
  <c r="AE289" i="14"/>
  <c r="T289" i="6" s="1"/>
  <c r="AD289" i="14"/>
  <c r="S289" i="6" s="1"/>
  <c r="AC289" i="14"/>
  <c r="R289" i="6" s="1"/>
  <c r="AB289" i="14"/>
  <c r="Q289" i="6" s="1"/>
  <c r="AA289" i="14"/>
  <c r="P289" i="6" s="1"/>
  <c r="Y289" i="14"/>
  <c r="N289" i="6" s="1"/>
  <c r="X289" i="14"/>
  <c r="M289" i="6" s="1"/>
  <c r="AE288" i="14"/>
  <c r="T288" i="6" s="1"/>
  <c r="AD288" i="14"/>
  <c r="S288" i="6" s="1"/>
  <c r="AC288" i="14"/>
  <c r="R288" i="6" s="1"/>
  <c r="AB288" i="14"/>
  <c r="Q288" i="6" s="1"/>
  <c r="AA288" i="14"/>
  <c r="P288" i="6" s="1"/>
  <c r="Y288" i="14"/>
  <c r="N288" i="6" s="1"/>
  <c r="X288" i="14"/>
  <c r="M288" i="6" s="1"/>
  <c r="AE287" i="14"/>
  <c r="T287" i="6" s="1"/>
  <c r="AD287" i="14"/>
  <c r="S287" i="6" s="1"/>
  <c r="AC287" i="14"/>
  <c r="R287" i="6" s="1"/>
  <c r="AB287" i="14"/>
  <c r="Q287" i="6" s="1"/>
  <c r="AA287" i="14"/>
  <c r="P287" i="6" s="1"/>
  <c r="Y287" i="14"/>
  <c r="N287" i="6" s="1"/>
  <c r="X287" i="14"/>
  <c r="M287" i="6" s="1"/>
  <c r="AE286" i="14"/>
  <c r="T286" i="6" s="1"/>
  <c r="AD286" i="14"/>
  <c r="S286" i="6" s="1"/>
  <c r="AC286" i="14"/>
  <c r="R286" i="6" s="1"/>
  <c r="AB286" i="14"/>
  <c r="Q286" i="6" s="1"/>
  <c r="AA286" i="14"/>
  <c r="P286" i="6" s="1"/>
  <c r="Y286" i="14"/>
  <c r="N286" i="6" s="1"/>
  <c r="X286" i="14"/>
  <c r="M286" i="6" s="1"/>
  <c r="M109" i="22"/>
  <c r="N18" i="31" s="1"/>
  <c r="F38" i="31" s="1"/>
  <c r="M108" i="22"/>
  <c r="L109" i="22"/>
  <c r="L108" i="22"/>
  <c r="M17" i="31" s="1"/>
  <c r="I109" i="22"/>
  <c r="N16" i="31" s="1"/>
  <c r="F35" i="31" s="1"/>
  <c r="I108" i="22"/>
  <c r="H109" i="22"/>
  <c r="N15" i="31" s="1"/>
  <c r="F34" i="31" s="1"/>
  <c r="H108" i="22"/>
  <c r="G109" i="22"/>
  <c r="N14" i="31" s="1"/>
  <c r="F33" i="31" s="1"/>
  <c r="G108" i="22"/>
  <c r="M14" i="31" s="1"/>
  <c r="E33" i="31" s="1"/>
  <c r="X301" i="6"/>
  <c r="W301" i="6"/>
  <c r="V301" i="6"/>
  <c r="U301" i="6"/>
  <c r="T301" i="6"/>
  <c r="S301" i="6"/>
  <c r="R301" i="6"/>
  <c r="Q301" i="6"/>
  <c r="P301" i="6"/>
  <c r="O301" i="6"/>
  <c r="G33" i="30" s="1"/>
  <c r="X300" i="6"/>
  <c r="W300" i="6"/>
  <c r="V300" i="6"/>
  <c r="U300" i="6"/>
  <c r="T300" i="6"/>
  <c r="S300" i="6"/>
  <c r="R300" i="6"/>
  <c r="Q300" i="6"/>
  <c r="P300" i="6"/>
  <c r="O300" i="6"/>
  <c r="X299" i="6"/>
  <c r="E31" i="30" s="1"/>
  <c r="W299" i="6"/>
  <c r="V299" i="6"/>
  <c r="U299" i="6"/>
  <c r="T299" i="6"/>
  <c r="S299" i="6"/>
  <c r="R299" i="6"/>
  <c r="Q299" i="6"/>
  <c r="P299" i="6"/>
  <c r="O299" i="6"/>
  <c r="X298" i="6"/>
  <c r="W298" i="6"/>
  <c r="V298" i="6"/>
  <c r="U298" i="6"/>
  <c r="T298" i="6"/>
  <c r="S298" i="6"/>
  <c r="R298" i="6"/>
  <c r="Q298" i="6"/>
  <c r="P298" i="6"/>
  <c r="O298" i="6"/>
  <c r="X297" i="6"/>
  <c r="W297" i="6"/>
  <c r="V297" i="6"/>
  <c r="U297" i="6"/>
  <c r="T297" i="6"/>
  <c r="S297" i="6"/>
  <c r="R297" i="6"/>
  <c r="Q297" i="6"/>
  <c r="P297" i="6"/>
  <c r="O297" i="6"/>
  <c r="X296" i="6"/>
  <c r="W296" i="6"/>
  <c r="V296" i="6"/>
  <c r="U296" i="6"/>
  <c r="T296" i="6"/>
  <c r="S296" i="6"/>
  <c r="R296" i="6"/>
  <c r="Q296" i="6"/>
  <c r="P296" i="6"/>
  <c r="O296" i="6"/>
  <c r="X295" i="6"/>
  <c r="W295" i="6"/>
  <c r="V295" i="6"/>
  <c r="U295" i="6"/>
  <c r="T295" i="6"/>
  <c r="S295" i="6"/>
  <c r="R295" i="6"/>
  <c r="Q295" i="6"/>
  <c r="P295" i="6"/>
  <c r="O295" i="6"/>
  <c r="X294" i="6"/>
  <c r="W294" i="6"/>
  <c r="V294" i="6"/>
  <c r="U294" i="6"/>
  <c r="T294" i="6"/>
  <c r="S294" i="6"/>
  <c r="R294" i="6"/>
  <c r="Q294" i="6"/>
  <c r="P294" i="6"/>
  <c r="O294" i="6"/>
  <c r="X293" i="6"/>
  <c r="W293" i="6"/>
  <c r="V293" i="6"/>
  <c r="U293" i="6"/>
  <c r="T293" i="6"/>
  <c r="S293" i="6"/>
  <c r="R293" i="6"/>
  <c r="Q293" i="6"/>
  <c r="P293" i="6"/>
  <c r="O293" i="6"/>
  <c r="X292" i="6"/>
  <c r="W292" i="6"/>
  <c r="V292" i="6"/>
  <c r="U292" i="6"/>
  <c r="T292" i="6"/>
  <c r="S292" i="6"/>
  <c r="R292" i="6"/>
  <c r="Q292" i="6"/>
  <c r="P292" i="6"/>
  <c r="O292" i="6"/>
  <c r="X291" i="6"/>
  <c r="W291" i="6"/>
  <c r="V291" i="6"/>
  <c r="U291" i="6"/>
  <c r="T291" i="6"/>
  <c r="S291" i="6"/>
  <c r="R291" i="6"/>
  <c r="Q291" i="6"/>
  <c r="P291" i="6"/>
  <c r="O291" i="6"/>
  <c r="W290" i="6"/>
  <c r="V290" i="6"/>
  <c r="U290" i="6"/>
  <c r="T290" i="6"/>
  <c r="S290" i="6"/>
  <c r="R290" i="6"/>
  <c r="Q290" i="6"/>
  <c r="P290" i="6"/>
  <c r="W289" i="6"/>
  <c r="V289" i="6"/>
  <c r="U289" i="6"/>
  <c r="W288" i="6"/>
  <c r="V288" i="6"/>
  <c r="U288" i="6"/>
  <c r="W287" i="6"/>
  <c r="V287" i="6"/>
  <c r="U287" i="6"/>
  <c r="W286" i="6"/>
  <c r="W285" i="6"/>
  <c r="W284" i="6"/>
  <c r="W283" i="6"/>
  <c r="W282" i="6"/>
  <c r="W281" i="6"/>
  <c r="W280" i="6"/>
  <c r="W279" i="6"/>
  <c r="W278" i="6"/>
  <c r="W277" i="6"/>
  <c r="W276" i="6"/>
  <c r="W275" i="6"/>
  <c r="W274" i="6"/>
  <c r="W273" i="6"/>
  <c r="W272" i="6"/>
  <c r="W271" i="6"/>
  <c r="W270" i="6"/>
  <c r="W269" i="6"/>
  <c r="W268" i="6"/>
  <c r="W267" i="6"/>
  <c r="W266" i="6"/>
  <c r="W265" i="6"/>
  <c r="W264" i="6"/>
  <c r="W263" i="6"/>
  <c r="W262" i="6"/>
  <c r="W261" i="6"/>
  <c r="W260" i="6"/>
  <c r="W259" i="6"/>
  <c r="W258" i="6"/>
  <c r="W257" i="6"/>
  <c r="W256" i="6"/>
  <c r="W255" i="6"/>
  <c r="W254" i="6"/>
  <c r="W253" i="6"/>
  <c r="W252" i="6"/>
  <c r="W251" i="6"/>
  <c r="W250" i="6"/>
  <c r="W249" i="6"/>
  <c r="W248" i="6"/>
  <c r="W247" i="6"/>
  <c r="W246" i="6"/>
  <c r="W245" i="6"/>
  <c r="W244" i="6"/>
  <c r="W243" i="6"/>
  <c r="W242" i="6"/>
  <c r="W241" i="6"/>
  <c r="W240" i="6"/>
  <c r="W239" i="6"/>
  <c r="W238" i="6"/>
  <c r="W237" i="6"/>
  <c r="W236" i="6"/>
  <c r="W235" i="6"/>
  <c r="W234" i="6"/>
  <c r="W233" i="6"/>
  <c r="W232" i="6"/>
  <c r="W231" i="6"/>
  <c r="W230" i="6"/>
  <c r="W229" i="6"/>
  <c r="W228" i="6"/>
  <c r="W227" i="6"/>
  <c r="W226" i="6"/>
  <c r="W225" i="6"/>
  <c r="W224" i="6"/>
  <c r="W223" i="6"/>
  <c r="W222" i="6"/>
  <c r="W221" i="6"/>
  <c r="W220" i="6"/>
  <c r="W219" i="6"/>
  <c r="W218" i="6"/>
  <c r="W217" i="6"/>
  <c r="W216" i="6"/>
  <c r="W215" i="6"/>
  <c r="W214" i="6"/>
  <c r="W213" i="6"/>
  <c r="W212" i="6"/>
  <c r="W211" i="6"/>
  <c r="W210" i="6"/>
  <c r="W209" i="6"/>
  <c r="W208" i="6"/>
  <c r="W207" i="6"/>
  <c r="W206" i="6"/>
  <c r="W205" i="6"/>
  <c r="W204" i="6"/>
  <c r="W203" i="6"/>
  <c r="W202" i="6"/>
  <c r="W201" i="6"/>
  <c r="W200" i="6"/>
  <c r="W199" i="6"/>
  <c r="W198" i="6"/>
  <c r="W197" i="6"/>
  <c r="W196" i="6"/>
  <c r="W195" i="6"/>
  <c r="W194" i="6"/>
  <c r="W193" i="6"/>
  <c r="W192" i="6"/>
  <c r="W191" i="6"/>
  <c r="W190" i="6"/>
  <c r="W189" i="6"/>
  <c r="W188" i="6"/>
  <c r="W187" i="6"/>
  <c r="W186" i="6"/>
  <c r="W185" i="6"/>
  <c r="W184" i="6"/>
  <c r="W183" i="6"/>
  <c r="W182" i="6"/>
  <c r="W181" i="6"/>
  <c r="W180" i="6"/>
  <c r="W179" i="6"/>
  <c r="W178" i="6"/>
  <c r="W177" i="6"/>
  <c r="W176" i="6"/>
  <c r="W175" i="6"/>
  <c r="W174" i="6"/>
  <c r="W173" i="6"/>
  <c r="W172" i="6"/>
  <c r="W171" i="6"/>
  <c r="W170" i="6"/>
  <c r="W169" i="6"/>
  <c r="W168" i="6"/>
  <c r="W167" i="6"/>
  <c r="W166" i="6"/>
  <c r="W165" i="6"/>
  <c r="W164" i="6"/>
  <c r="W163" i="6"/>
  <c r="W162" i="6"/>
  <c r="W161" i="6"/>
  <c r="W160" i="6"/>
  <c r="W159" i="6"/>
  <c r="W158" i="6"/>
  <c r="W157" i="6"/>
  <c r="W156" i="6"/>
  <c r="W155" i="6"/>
  <c r="W154" i="6"/>
  <c r="W153" i="6"/>
  <c r="W152" i="6"/>
  <c r="W151" i="6"/>
  <c r="W150" i="6"/>
  <c r="W149" i="6"/>
  <c r="W148" i="6"/>
  <c r="W147" i="6"/>
  <c r="W146" i="6"/>
  <c r="W145" i="6"/>
  <c r="W144" i="6"/>
  <c r="W143" i="6"/>
  <c r="W142" i="6"/>
  <c r="W141" i="6"/>
  <c r="W140" i="6"/>
  <c r="W139" i="6"/>
  <c r="W138" i="6"/>
  <c r="W137" i="6"/>
  <c r="W136" i="6"/>
  <c r="W135" i="6"/>
  <c r="W134" i="6"/>
  <c r="W133" i="6"/>
  <c r="W132" i="6"/>
  <c r="W131" i="6"/>
  <c r="W130" i="6"/>
  <c r="W129" i="6"/>
  <c r="W128" i="6"/>
  <c r="W127" i="6"/>
  <c r="W126" i="6"/>
  <c r="W125" i="6"/>
  <c r="W124" i="6"/>
  <c r="W123" i="6"/>
  <c r="W122" i="6"/>
  <c r="W121" i="6"/>
  <c r="W120" i="6"/>
  <c r="W119" i="6"/>
  <c r="W118" i="6"/>
  <c r="W117" i="6"/>
  <c r="W116" i="6"/>
  <c r="W115" i="6"/>
  <c r="W114" i="6"/>
  <c r="X113" i="6"/>
  <c r="W113" i="6"/>
  <c r="X112" i="6"/>
  <c r="W112" i="6"/>
  <c r="X111" i="6"/>
  <c r="W111" i="6"/>
  <c r="X110" i="6"/>
  <c r="W110" i="6"/>
  <c r="X109" i="6"/>
  <c r="W109" i="6"/>
  <c r="X108" i="6"/>
  <c r="W108" i="6"/>
  <c r="X107" i="6"/>
  <c r="W107" i="6"/>
  <c r="X106" i="6"/>
  <c r="W106" i="6"/>
  <c r="X105" i="6"/>
  <c r="W105" i="6"/>
  <c r="X104" i="6"/>
  <c r="W104" i="6"/>
  <c r="X103" i="6"/>
  <c r="W103" i="6"/>
  <c r="X102" i="6"/>
  <c r="W102" i="6"/>
  <c r="X101" i="6"/>
  <c r="W101" i="6"/>
  <c r="X100" i="6"/>
  <c r="W100" i="6"/>
  <c r="X99" i="6"/>
  <c r="W99" i="6"/>
  <c r="X98" i="6"/>
  <c r="W98" i="6"/>
  <c r="X97" i="6"/>
  <c r="W97" i="6"/>
  <c r="X96" i="6"/>
  <c r="W96" i="6"/>
  <c r="X95" i="6"/>
  <c r="W95" i="6"/>
  <c r="X94" i="6"/>
  <c r="W94" i="6"/>
  <c r="X93" i="6"/>
  <c r="W93" i="6"/>
  <c r="X92" i="6"/>
  <c r="W92" i="6"/>
  <c r="X91" i="6"/>
  <c r="W91" i="6"/>
  <c r="X90" i="6"/>
  <c r="W90" i="6"/>
  <c r="X89" i="6"/>
  <c r="W89" i="6"/>
  <c r="X88" i="6"/>
  <c r="W88" i="6"/>
  <c r="X87" i="6"/>
  <c r="W87" i="6"/>
  <c r="X86" i="6"/>
  <c r="W86" i="6"/>
  <c r="X85" i="6"/>
  <c r="W85" i="6"/>
  <c r="X84" i="6"/>
  <c r="W84" i="6"/>
  <c r="X83" i="6"/>
  <c r="W83" i="6"/>
  <c r="X82" i="6"/>
  <c r="W82" i="6"/>
  <c r="X81" i="6"/>
  <c r="W81" i="6"/>
  <c r="X80" i="6"/>
  <c r="W80" i="6"/>
  <c r="X79" i="6"/>
  <c r="W79" i="6"/>
  <c r="X78" i="6"/>
  <c r="W78" i="6"/>
  <c r="X77" i="6"/>
  <c r="W77" i="6"/>
  <c r="X76" i="6"/>
  <c r="W76" i="6"/>
  <c r="X75" i="6"/>
  <c r="W75" i="6"/>
  <c r="X74" i="6"/>
  <c r="W74" i="6"/>
  <c r="X73" i="6"/>
  <c r="W73" i="6"/>
  <c r="X72" i="6"/>
  <c r="W72" i="6"/>
  <c r="X71" i="6"/>
  <c r="W71" i="6"/>
  <c r="X70" i="6"/>
  <c r="W70" i="6"/>
  <c r="X69" i="6"/>
  <c r="W69" i="6"/>
  <c r="X68" i="6"/>
  <c r="W68" i="6"/>
  <c r="X67" i="6"/>
  <c r="W67" i="6"/>
  <c r="X66" i="6"/>
  <c r="W66" i="6"/>
  <c r="X65" i="6"/>
  <c r="W65" i="6"/>
  <c r="X64" i="6"/>
  <c r="W64" i="6"/>
  <c r="X63" i="6"/>
  <c r="W63" i="6"/>
  <c r="X62" i="6"/>
  <c r="W62" i="6"/>
  <c r="X61" i="6"/>
  <c r="W61" i="6"/>
  <c r="X60" i="6"/>
  <c r="W60" i="6"/>
  <c r="X59" i="6"/>
  <c r="W59" i="6"/>
  <c r="X58" i="6"/>
  <c r="W58" i="6"/>
  <c r="X57" i="6"/>
  <c r="W57" i="6"/>
  <c r="X56" i="6"/>
  <c r="W56" i="6"/>
  <c r="X55" i="6"/>
  <c r="W55" i="6"/>
  <c r="X54" i="6"/>
  <c r="W54" i="6"/>
  <c r="X53" i="6"/>
  <c r="W53" i="6"/>
  <c r="X52" i="6"/>
  <c r="W52" i="6"/>
  <c r="X51" i="6"/>
  <c r="W51" i="6"/>
  <c r="X50" i="6"/>
  <c r="W50" i="6"/>
  <c r="X49" i="6"/>
  <c r="W49" i="6"/>
  <c r="X48" i="6"/>
  <c r="W48" i="6"/>
  <c r="X47" i="6"/>
  <c r="W47" i="6"/>
  <c r="X46" i="6"/>
  <c r="W46" i="6"/>
  <c r="X45" i="6"/>
  <c r="W45" i="6"/>
  <c r="X44" i="6"/>
  <c r="W44" i="6"/>
  <c r="X43" i="6"/>
  <c r="W43" i="6"/>
  <c r="X42" i="6"/>
  <c r="W42" i="6"/>
  <c r="X41" i="6"/>
  <c r="W41" i="6"/>
  <c r="X40" i="6"/>
  <c r="W40" i="6"/>
  <c r="X39" i="6"/>
  <c r="W39" i="6"/>
  <c r="X38" i="6"/>
  <c r="W38" i="6"/>
  <c r="X37" i="6"/>
  <c r="W37" i="6"/>
  <c r="X36" i="6"/>
  <c r="W36" i="6"/>
  <c r="X35" i="6"/>
  <c r="W35" i="6"/>
  <c r="X34" i="6"/>
  <c r="W34" i="6"/>
  <c r="X33" i="6"/>
  <c r="W33" i="6"/>
  <c r="X32" i="6"/>
  <c r="W32" i="6"/>
  <c r="X31" i="6"/>
  <c r="W31" i="6"/>
  <c r="X30" i="6"/>
  <c r="W30" i="6"/>
  <c r="X29" i="6"/>
  <c r="W29" i="6"/>
  <c r="X28" i="6"/>
  <c r="W28" i="6"/>
  <c r="X27" i="6"/>
  <c r="W27" i="6"/>
  <c r="X26" i="6"/>
  <c r="W26" i="6"/>
  <c r="X25" i="6"/>
  <c r="W25" i="6"/>
  <c r="X24" i="6"/>
  <c r="W24" i="6"/>
  <c r="X23" i="6"/>
  <c r="W23" i="6"/>
  <c r="X22" i="6"/>
  <c r="W22" i="6"/>
  <c r="X21" i="6"/>
  <c r="W21" i="6"/>
  <c r="X20" i="6"/>
  <c r="W20" i="6"/>
  <c r="X19" i="6"/>
  <c r="W19" i="6"/>
  <c r="X18" i="6"/>
  <c r="W18" i="6"/>
  <c r="X17" i="6"/>
  <c r="W17" i="6"/>
  <c r="X16" i="6"/>
  <c r="W16" i="6"/>
  <c r="X15" i="6"/>
  <c r="W15" i="6"/>
  <c r="X14" i="6"/>
  <c r="W14" i="6"/>
  <c r="X13" i="6"/>
  <c r="W13" i="6"/>
  <c r="X12" i="6"/>
  <c r="W12" i="6"/>
  <c r="X11" i="6"/>
  <c r="W11" i="6"/>
  <c r="X10" i="6"/>
  <c r="W10" i="6"/>
  <c r="X9" i="6"/>
  <c r="W9" i="6"/>
  <c r="X8" i="6"/>
  <c r="W8" i="6"/>
  <c r="X7" i="6"/>
  <c r="W7" i="6"/>
  <c r="X6" i="6"/>
  <c r="W6" i="6"/>
  <c r="X5" i="6"/>
  <c r="W5" i="6"/>
  <c r="X4" i="6"/>
  <c r="W4" i="6"/>
  <c r="X3" i="6"/>
  <c r="W3" i="6"/>
  <c r="X2" i="6"/>
  <c r="W2" i="6"/>
  <c r="N301" i="6"/>
  <c r="N300" i="6"/>
  <c r="N299" i="6"/>
  <c r="N298" i="6"/>
  <c r="N297" i="6"/>
  <c r="N296" i="6"/>
  <c r="N295" i="6"/>
  <c r="N294" i="6"/>
  <c r="N293" i="6"/>
  <c r="N292" i="6"/>
  <c r="N291" i="6"/>
  <c r="M301" i="6"/>
  <c r="L301" i="6"/>
  <c r="K301" i="6"/>
  <c r="M300" i="6"/>
  <c r="L300" i="6"/>
  <c r="F32" i="30" s="1"/>
  <c r="K300" i="6"/>
  <c r="M299" i="6"/>
  <c r="L299" i="6"/>
  <c r="K299" i="6"/>
  <c r="M298" i="6"/>
  <c r="L298" i="6"/>
  <c r="K298" i="6"/>
  <c r="M297" i="6"/>
  <c r="L297" i="6"/>
  <c r="K297" i="6"/>
  <c r="M296" i="6"/>
  <c r="L296" i="6"/>
  <c r="K296" i="6"/>
  <c r="M295" i="6"/>
  <c r="L295" i="6"/>
  <c r="K295" i="6"/>
  <c r="M294" i="6"/>
  <c r="L294" i="6"/>
  <c r="K294" i="6"/>
  <c r="M293" i="6"/>
  <c r="L293" i="6"/>
  <c r="K293" i="6"/>
  <c r="M292" i="6"/>
  <c r="L292" i="6"/>
  <c r="K292" i="6"/>
  <c r="M291" i="6"/>
  <c r="L291"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K2" i="6"/>
  <c r="AT281" i="14"/>
  <c r="AT282" i="14"/>
  <c r="AT283" i="14"/>
  <c r="AT284" i="14"/>
  <c r="U285" i="6"/>
  <c r="V285" i="6"/>
  <c r="U286" i="6"/>
  <c r="V286" i="6"/>
  <c r="W284" i="14"/>
  <c r="L284" i="6" s="1"/>
  <c r="X284" i="14"/>
  <c r="M284" i="6" s="1"/>
  <c r="Y284" i="14"/>
  <c r="N284" i="6" s="1"/>
  <c r="Z284" i="14"/>
  <c r="O284" i="6" s="1"/>
  <c r="AA284" i="14"/>
  <c r="P284" i="6" s="1"/>
  <c r="AB284" i="14"/>
  <c r="Q284" i="6" s="1"/>
  <c r="AC284" i="14"/>
  <c r="R284" i="6" s="1"/>
  <c r="AD284" i="14"/>
  <c r="S284" i="6" s="1"/>
  <c r="AE284" i="14"/>
  <c r="T284" i="6" s="1"/>
  <c r="X285" i="14"/>
  <c r="M285" i="6" s="1"/>
  <c r="Y285" i="14"/>
  <c r="N285" i="6" s="1"/>
  <c r="AA285" i="14"/>
  <c r="P285" i="6" s="1"/>
  <c r="AB285" i="14"/>
  <c r="Q285" i="6" s="1"/>
  <c r="AC285" i="14"/>
  <c r="R285" i="6" s="1"/>
  <c r="AD285" i="14"/>
  <c r="S285" i="6" s="1"/>
  <c r="AE285" i="14"/>
  <c r="T285" i="6" s="1"/>
  <c r="AT279" i="14"/>
  <c r="AT278" i="14"/>
  <c r="AT277" i="14"/>
  <c r="X277" i="6" s="1"/>
  <c r="AT276" i="14"/>
  <c r="X276" i="6" s="1"/>
  <c r="AT272" i="14"/>
  <c r="X272" i="6" s="1"/>
  <c r="AT271" i="14"/>
  <c r="X271" i="6" s="1"/>
  <c r="AT270" i="14"/>
  <c r="X270" i="6" s="1"/>
  <c r="AT269" i="14"/>
  <c r="X269" i="6" s="1"/>
  <c r="AT268" i="14"/>
  <c r="X268" i="6" s="1"/>
  <c r="AT267" i="14"/>
  <c r="X267" i="6" s="1"/>
  <c r="AT266" i="14"/>
  <c r="X266" i="6" s="1"/>
  <c r="AT265" i="14"/>
  <c r="X265" i="6" s="1"/>
  <c r="AT264" i="14"/>
  <c r="X264" i="6" s="1"/>
  <c r="AT263" i="14"/>
  <c r="X263" i="6" s="1"/>
  <c r="AT262" i="14"/>
  <c r="X262" i="6" s="1"/>
  <c r="AT261" i="14"/>
  <c r="X261" i="6" s="1"/>
  <c r="AT260" i="14"/>
  <c r="X260" i="6" s="1"/>
  <c r="AT259" i="14"/>
  <c r="X259" i="6" s="1"/>
  <c r="AT258" i="14"/>
  <c r="X258" i="6" s="1"/>
  <c r="AT257" i="14"/>
  <c r="X257" i="6" s="1"/>
  <c r="AT256" i="14"/>
  <c r="X256" i="6" s="1"/>
  <c r="AT255" i="14"/>
  <c r="X255" i="6" s="1"/>
  <c r="AT254" i="14"/>
  <c r="X254" i="6" s="1"/>
  <c r="AT253" i="14"/>
  <c r="X253" i="6" s="1"/>
  <c r="AT252" i="14"/>
  <c r="X252" i="6" s="1"/>
  <c r="AT251" i="14"/>
  <c r="X251" i="6" s="1"/>
  <c r="AT250" i="14"/>
  <c r="X250" i="6" s="1"/>
  <c r="AT249" i="14"/>
  <c r="X249" i="6" s="1"/>
  <c r="AT248" i="14"/>
  <c r="X248" i="6" s="1"/>
  <c r="AT247" i="14"/>
  <c r="X247" i="6" s="1"/>
  <c r="AT246" i="14"/>
  <c r="X246" i="6" s="1"/>
  <c r="AT245" i="14"/>
  <c r="X245" i="6" s="1"/>
  <c r="AT244" i="14"/>
  <c r="X244" i="6" s="1"/>
  <c r="AT243" i="14"/>
  <c r="X243" i="6" s="1"/>
  <c r="AT242" i="14"/>
  <c r="X242" i="6" s="1"/>
  <c r="AT241" i="14"/>
  <c r="X241" i="6" s="1"/>
  <c r="AT240" i="14"/>
  <c r="X240" i="6" s="1"/>
  <c r="AT239" i="14"/>
  <c r="X239" i="6" s="1"/>
  <c r="AT238" i="14"/>
  <c r="X238" i="6" s="1"/>
  <c r="AT237" i="14"/>
  <c r="X237" i="6" s="1"/>
  <c r="AT236" i="14"/>
  <c r="X236" i="6" s="1"/>
  <c r="AT235" i="14"/>
  <c r="X235" i="6" s="1"/>
  <c r="AT234" i="14"/>
  <c r="X234" i="6" s="1"/>
  <c r="AT233" i="14"/>
  <c r="X233" i="6" s="1"/>
  <c r="AT232" i="14"/>
  <c r="X232" i="6" s="1"/>
  <c r="AT231" i="14"/>
  <c r="X231" i="6" s="1"/>
  <c r="AT230" i="14"/>
  <c r="X230" i="6" s="1"/>
  <c r="AT229" i="14"/>
  <c r="X229" i="6" s="1"/>
  <c r="AT228" i="14"/>
  <c r="X228" i="6" s="1"/>
  <c r="AT227" i="14"/>
  <c r="X227" i="6" s="1"/>
  <c r="AT226" i="14"/>
  <c r="X226" i="6" s="1"/>
  <c r="AT225" i="14"/>
  <c r="X225" i="6" s="1"/>
  <c r="AT224" i="14"/>
  <c r="X224" i="6" s="1"/>
  <c r="AT223" i="14"/>
  <c r="X223" i="6" s="1"/>
  <c r="AT222" i="14"/>
  <c r="X222" i="6" s="1"/>
  <c r="AT221" i="14"/>
  <c r="X221" i="6" s="1"/>
  <c r="AT220" i="14"/>
  <c r="X220" i="6" s="1"/>
  <c r="AT219" i="14"/>
  <c r="X219" i="6" s="1"/>
  <c r="AT218" i="14"/>
  <c r="X218" i="6" s="1"/>
  <c r="AT217" i="14"/>
  <c r="X217" i="6" s="1"/>
  <c r="AT216" i="14"/>
  <c r="X216" i="6" s="1"/>
  <c r="AT215" i="14"/>
  <c r="X215" i="6" s="1"/>
  <c r="AT214" i="14"/>
  <c r="X214" i="6" s="1"/>
  <c r="AT213" i="14"/>
  <c r="X213" i="6" s="1"/>
  <c r="AT212" i="14"/>
  <c r="X212" i="6" s="1"/>
  <c r="AT211" i="14"/>
  <c r="X211" i="6" s="1"/>
  <c r="AT210" i="14"/>
  <c r="X210" i="6" s="1"/>
  <c r="AT209" i="14"/>
  <c r="X209" i="6" s="1"/>
  <c r="AT208" i="14"/>
  <c r="X208" i="6" s="1"/>
  <c r="AT207" i="14"/>
  <c r="X207" i="6" s="1"/>
  <c r="AT206" i="14"/>
  <c r="X206" i="6" s="1"/>
  <c r="AT205" i="14"/>
  <c r="X205" i="6" s="1"/>
  <c r="AT204" i="14"/>
  <c r="X204" i="6" s="1"/>
  <c r="AT203" i="14"/>
  <c r="X203" i="6" s="1"/>
  <c r="AT202" i="14"/>
  <c r="X202" i="6" s="1"/>
  <c r="AT201" i="14"/>
  <c r="X201" i="6" s="1"/>
  <c r="AT200" i="14"/>
  <c r="X200" i="6" s="1"/>
  <c r="AT199" i="14"/>
  <c r="X199" i="6" s="1"/>
  <c r="AT198" i="14"/>
  <c r="X198" i="6" s="1"/>
  <c r="AT197" i="14"/>
  <c r="X197" i="6" s="1"/>
  <c r="AT196" i="14"/>
  <c r="X196" i="6" s="1"/>
  <c r="AT195" i="14"/>
  <c r="X195" i="6" s="1"/>
  <c r="AT194" i="14"/>
  <c r="X194" i="6" s="1"/>
  <c r="AT193" i="14"/>
  <c r="X193" i="6" s="1"/>
  <c r="AT192" i="14"/>
  <c r="X192" i="6" s="1"/>
  <c r="AT191" i="14"/>
  <c r="X191" i="6" s="1"/>
  <c r="AT190" i="14"/>
  <c r="X190" i="6" s="1"/>
  <c r="AT189" i="14"/>
  <c r="X189" i="6" s="1"/>
  <c r="AT188" i="14"/>
  <c r="X188" i="6" s="1"/>
  <c r="AT187" i="14"/>
  <c r="X187" i="6" s="1"/>
  <c r="AT186" i="14"/>
  <c r="X186" i="6" s="1"/>
  <c r="AT185" i="14"/>
  <c r="X185" i="6" s="1"/>
  <c r="AT184" i="14"/>
  <c r="X184" i="6" s="1"/>
  <c r="AT183" i="14"/>
  <c r="X183" i="6" s="1"/>
  <c r="AT182" i="14"/>
  <c r="X182" i="6" s="1"/>
  <c r="AT181" i="14"/>
  <c r="X181" i="6" s="1"/>
  <c r="AT180" i="14"/>
  <c r="X180" i="6" s="1"/>
  <c r="AT179" i="14"/>
  <c r="X179" i="6" s="1"/>
  <c r="AT178" i="14"/>
  <c r="X178" i="6" s="1"/>
  <c r="AT177" i="14"/>
  <c r="X177" i="6" s="1"/>
  <c r="AT176" i="14"/>
  <c r="X176" i="6" s="1"/>
  <c r="AT175" i="14"/>
  <c r="X175" i="6" s="1"/>
  <c r="AT174" i="14"/>
  <c r="X174" i="6" s="1"/>
  <c r="AT173" i="14"/>
  <c r="X173" i="6" s="1"/>
  <c r="AT172" i="14"/>
  <c r="X172" i="6" s="1"/>
  <c r="AT171" i="14"/>
  <c r="X171" i="6" s="1"/>
  <c r="AT170" i="14"/>
  <c r="X170" i="6" s="1"/>
  <c r="AT169" i="14"/>
  <c r="X169" i="6" s="1"/>
  <c r="AT168" i="14"/>
  <c r="X168" i="6" s="1"/>
  <c r="AT167" i="14"/>
  <c r="X167" i="6" s="1"/>
  <c r="AT166" i="14"/>
  <c r="X166" i="6" s="1"/>
  <c r="AT165" i="14"/>
  <c r="X165" i="6" s="1"/>
  <c r="AT164" i="14"/>
  <c r="X164" i="6" s="1"/>
  <c r="AT163" i="14"/>
  <c r="X163" i="6" s="1"/>
  <c r="AT162" i="14"/>
  <c r="X162" i="6" s="1"/>
  <c r="AT161" i="14"/>
  <c r="X161" i="6" s="1"/>
  <c r="AT160" i="14"/>
  <c r="X160" i="6" s="1"/>
  <c r="AT159" i="14"/>
  <c r="X159" i="6" s="1"/>
  <c r="AT158" i="14"/>
  <c r="X158" i="6" s="1"/>
  <c r="AT157" i="14"/>
  <c r="X157" i="6" s="1"/>
  <c r="AT156" i="14"/>
  <c r="X156" i="6" s="1"/>
  <c r="AT155" i="14"/>
  <c r="X155" i="6" s="1"/>
  <c r="AT154" i="14"/>
  <c r="X154" i="6" s="1"/>
  <c r="AT153" i="14"/>
  <c r="X153" i="6" s="1"/>
  <c r="AT152" i="14"/>
  <c r="X152" i="6" s="1"/>
  <c r="AT151" i="14"/>
  <c r="X151" i="6" s="1"/>
  <c r="AT150" i="14"/>
  <c r="X150" i="6" s="1"/>
  <c r="AT149" i="14"/>
  <c r="X149" i="6" s="1"/>
  <c r="AT148" i="14"/>
  <c r="X148" i="6" s="1"/>
  <c r="AT147" i="14"/>
  <c r="X147" i="6" s="1"/>
  <c r="AT146" i="14"/>
  <c r="X146" i="6" s="1"/>
  <c r="AT145" i="14"/>
  <c r="X145" i="6" s="1"/>
  <c r="AT144" i="14"/>
  <c r="X144" i="6" s="1"/>
  <c r="AT143" i="14"/>
  <c r="X143" i="6" s="1"/>
  <c r="AT142" i="14"/>
  <c r="X142" i="6" s="1"/>
  <c r="AT141" i="14"/>
  <c r="X141" i="6" s="1"/>
  <c r="AT140" i="14"/>
  <c r="X140" i="6" s="1"/>
  <c r="AT139" i="14"/>
  <c r="X139" i="6" s="1"/>
  <c r="AT138" i="14"/>
  <c r="X138" i="6" s="1"/>
  <c r="AT137" i="14"/>
  <c r="X137" i="6" s="1"/>
  <c r="AT136" i="14"/>
  <c r="X136" i="6" s="1"/>
  <c r="AT135" i="14"/>
  <c r="X135" i="6" s="1"/>
  <c r="AT134" i="14"/>
  <c r="X134" i="6" s="1"/>
  <c r="AT133" i="14"/>
  <c r="X133" i="6" s="1"/>
  <c r="AT132" i="14"/>
  <c r="X132" i="6" s="1"/>
  <c r="AT131" i="14"/>
  <c r="X131" i="6" s="1"/>
  <c r="AT130" i="14"/>
  <c r="X130" i="6" s="1"/>
  <c r="AT129" i="14"/>
  <c r="X129" i="6" s="1"/>
  <c r="AT128" i="14"/>
  <c r="X128" i="6" s="1"/>
  <c r="AT127" i="14"/>
  <c r="X127" i="6" s="1"/>
  <c r="AT126" i="14"/>
  <c r="X126" i="6" s="1"/>
  <c r="AT125" i="14"/>
  <c r="X125" i="6" s="1"/>
  <c r="AT124" i="14"/>
  <c r="X124" i="6" s="1"/>
  <c r="AT123" i="14"/>
  <c r="X123" i="6" s="1"/>
  <c r="AT122" i="14"/>
  <c r="X122" i="6" s="1"/>
  <c r="AT121" i="14"/>
  <c r="X121" i="6" s="1"/>
  <c r="AT120" i="14"/>
  <c r="X120" i="6" s="1"/>
  <c r="AT119" i="14"/>
  <c r="X119" i="6" s="1"/>
  <c r="AT118" i="14"/>
  <c r="X118" i="6" s="1"/>
  <c r="AT117" i="14"/>
  <c r="X117" i="6" s="1"/>
  <c r="AT116" i="14"/>
  <c r="X116" i="6" s="1"/>
  <c r="AT115" i="14"/>
  <c r="X115" i="6" s="1"/>
  <c r="AT114" i="14"/>
  <c r="X114" i="6" s="1"/>
  <c r="AT280" i="14"/>
  <c r="V284" i="6"/>
  <c r="U284" i="6"/>
  <c r="V283" i="6"/>
  <c r="U283" i="6"/>
  <c r="V282" i="6"/>
  <c r="U282" i="6"/>
  <c r="AE283" i="14"/>
  <c r="T283" i="6" s="1"/>
  <c r="AD283" i="14"/>
  <c r="S283" i="6" s="1"/>
  <c r="AC283" i="14"/>
  <c r="R283" i="6" s="1"/>
  <c r="AB283" i="14"/>
  <c r="Q283" i="6" s="1"/>
  <c r="AA283" i="14"/>
  <c r="P283" i="6" s="1"/>
  <c r="Z283" i="14"/>
  <c r="O283" i="6" s="1"/>
  <c r="Y283" i="14"/>
  <c r="N283" i="6" s="1"/>
  <c r="X283" i="14"/>
  <c r="M283" i="6" s="1"/>
  <c r="W283" i="14"/>
  <c r="L283" i="6" s="1"/>
  <c r="AE282" i="14"/>
  <c r="T282" i="6" s="1"/>
  <c r="AD282" i="14"/>
  <c r="S282" i="6" s="1"/>
  <c r="AC282" i="14"/>
  <c r="R282" i="6" s="1"/>
  <c r="AB282" i="14"/>
  <c r="Q282" i="6" s="1"/>
  <c r="AA282" i="14"/>
  <c r="P282" i="6" s="1"/>
  <c r="Z282" i="14"/>
  <c r="O282" i="6" s="1"/>
  <c r="Y282" i="14"/>
  <c r="N282" i="6" s="1"/>
  <c r="X282" i="14"/>
  <c r="M282" i="6" s="1"/>
  <c r="W282" i="14"/>
  <c r="L282" i="6" s="1"/>
  <c r="AE281" i="14"/>
  <c r="T281" i="6" s="1"/>
  <c r="AD281" i="14"/>
  <c r="S281" i="6" s="1"/>
  <c r="AC281" i="14"/>
  <c r="R281" i="6" s="1"/>
  <c r="AB281" i="14"/>
  <c r="Q281" i="6" s="1"/>
  <c r="AA281" i="14"/>
  <c r="P281" i="6" s="1"/>
  <c r="Z281" i="14"/>
  <c r="O281" i="6" s="1"/>
  <c r="Y281" i="14"/>
  <c r="N281" i="6" s="1"/>
  <c r="X281" i="14"/>
  <c r="M281" i="6" s="1"/>
  <c r="W281" i="14"/>
  <c r="L281" i="6" s="1"/>
  <c r="J23" i="31"/>
  <c r="I23" i="31"/>
  <c r="H23" i="31"/>
  <c r="G23" i="31"/>
  <c r="F23" i="31"/>
  <c r="E23" i="31"/>
  <c r="D23" i="31"/>
  <c r="C23" i="31"/>
  <c r="P112" i="22"/>
  <c r="O112" i="22"/>
  <c r="N112" i="22"/>
  <c r="P111" i="22"/>
  <c r="O111" i="22"/>
  <c r="N111" i="22"/>
  <c r="P110" i="22"/>
  <c r="O110" i="22"/>
  <c r="N110" i="22"/>
  <c r="P109" i="22"/>
  <c r="O109" i="22"/>
  <c r="O105" i="22"/>
  <c r="N109" i="22"/>
  <c r="P108" i="22"/>
  <c r="O108" i="22"/>
  <c r="N108" i="22"/>
  <c r="P107" i="22"/>
  <c r="O107" i="22"/>
  <c r="N107" i="22"/>
  <c r="P106" i="22"/>
  <c r="O106" i="22"/>
  <c r="N106" i="22"/>
  <c r="P105" i="22"/>
  <c r="N105" i="22"/>
  <c r="P104" i="22"/>
  <c r="O104" i="22"/>
  <c r="N104" i="22"/>
  <c r="P103" i="22"/>
  <c r="O103" i="22"/>
  <c r="N103" i="22"/>
  <c r="P102" i="22"/>
  <c r="O102" i="22"/>
  <c r="N102" i="22"/>
  <c r="P101" i="22"/>
  <c r="O101" i="22"/>
  <c r="N101" i="22"/>
  <c r="P100" i="22"/>
  <c r="O100" i="22"/>
  <c r="N100" i="22"/>
  <c r="P99" i="22"/>
  <c r="O99" i="22"/>
  <c r="N99" i="22"/>
  <c r="P98" i="22"/>
  <c r="O98" i="22"/>
  <c r="N98" i="22"/>
  <c r="P97" i="22"/>
  <c r="O97" i="22"/>
  <c r="N97" i="22"/>
  <c r="P96" i="22"/>
  <c r="O96" i="22"/>
  <c r="N96" i="22"/>
  <c r="P95" i="22"/>
  <c r="O95" i="22"/>
  <c r="N95" i="22"/>
  <c r="P94" i="22"/>
  <c r="O94" i="22"/>
  <c r="N94" i="22"/>
  <c r="P93" i="22"/>
  <c r="O93" i="22"/>
  <c r="N93" i="22"/>
  <c r="P92" i="22"/>
  <c r="O92" i="22"/>
  <c r="N92" i="22"/>
  <c r="P91" i="22"/>
  <c r="O91" i="22"/>
  <c r="N91" i="22"/>
  <c r="P90" i="22"/>
  <c r="O90" i="22"/>
  <c r="N90" i="22"/>
  <c r="P89" i="22"/>
  <c r="O89" i="22"/>
  <c r="N89" i="22"/>
  <c r="P88" i="22"/>
  <c r="O88" i="22"/>
  <c r="N88" i="22"/>
  <c r="P87" i="22"/>
  <c r="O87" i="22"/>
  <c r="N87" i="22"/>
  <c r="P86" i="22"/>
  <c r="O86" i="22"/>
  <c r="N86" i="22"/>
  <c r="P85" i="22"/>
  <c r="O85" i="22"/>
  <c r="N85" i="22"/>
  <c r="P84" i="22"/>
  <c r="O84" i="22"/>
  <c r="N84" i="22"/>
  <c r="P83" i="22"/>
  <c r="O83" i="22"/>
  <c r="N83" i="22"/>
  <c r="P82" i="22"/>
  <c r="O82" i="22"/>
  <c r="N82" i="22"/>
  <c r="P81" i="22"/>
  <c r="O81" i="22"/>
  <c r="N81" i="22"/>
  <c r="P80" i="22"/>
  <c r="O80" i="22"/>
  <c r="N80" i="22"/>
  <c r="P79" i="22"/>
  <c r="O79" i="22"/>
  <c r="N79" i="22"/>
  <c r="P78" i="22"/>
  <c r="O78" i="22"/>
  <c r="N78" i="22"/>
  <c r="P77" i="22"/>
  <c r="O77" i="22"/>
  <c r="N77" i="22"/>
  <c r="P76" i="22"/>
  <c r="O76" i="22"/>
  <c r="N76" i="22"/>
  <c r="P75" i="22"/>
  <c r="O75" i="22"/>
  <c r="N75" i="22"/>
  <c r="P74" i="22"/>
  <c r="O74" i="22"/>
  <c r="N74" i="22"/>
  <c r="P73" i="22"/>
  <c r="O73" i="22"/>
  <c r="N73" i="22"/>
  <c r="P72" i="22"/>
  <c r="O72" i="22"/>
  <c r="N72" i="22"/>
  <c r="P71" i="22"/>
  <c r="O71" i="22"/>
  <c r="N71" i="22"/>
  <c r="P70" i="22"/>
  <c r="O70" i="22"/>
  <c r="N70" i="22"/>
  <c r="P69" i="22"/>
  <c r="O69" i="22"/>
  <c r="N69" i="22"/>
  <c r="P68" i="22"/>
  <c r="O68" i="22"/>
  <c r="N68" i="22"/>
  <c r="P67" i="22"/>
  <c r="O67" i="22"/>
  <c r="N67" i="22"/>
  <c r="P66" i="22"/>
  <c r="O66" i="22"/>
  <c r="N66" i="22"/>
  <c r="P65" i="22"/>
  <c r="O65" i="22"/>
  <c r="N65" i="22"/>
  <c r="P64" i="22"/>
  <c r="O64" i="22"/>
  <c r="N64" i="22"/>
  <c r="P63" i="22"/>
  <c r="O63" i="22"/>
  <c r="N63" i="22"/>
  <c r="P62" i="22"/>
  <c r="O62" i="22"/>
  <c r="N62" i="22"/>
  <c r="P61" i="22"/>
  <c r="O61" i="22"/>
  <c r="N61" i="22"/>
  <c r="P60" i="22"/>
  <c r="O60" i="22"/>
  <c r="N60" i="22"/>
  <c r="P59" i="22"/>
  <c r="O59" i="22"/>
  <c r="N59" i="22"/>
  <c r="P58" i="22"/>
  <c r="O58" i="22"/>
  <c r="N58" i="22"/>
  <c r="P57" i="22"/>
  <c r="O57" i="22"/>
  <c r="N57" i="22"/>
  <c r="P56" i="22"/>
  <c r="O56" i="22"/>
  <c r="N56" i="22"/>
  <c r="P55" i="22"/>
  <c r="O55" i="22"/>
  <c r="N55" i="22"/>
  <c r="P54" i="22"/>
  <c r="O54" i="22"/>
  <c r="N54" i="22"/>
  <c r="P53" i="22"/>
  <c r="O53" i="22"/>
  <c r="N53" i="22"/>
  <c r="P52" i="22"/>
  <c r="O52" i="22"/>
  <c r="N52" i="22"/>
  <c r="P51" i="22"/>
  <c r="O51" i="22"/>
  <c r="N51" i="22"/>
  <c r="P50" i="22"/>
  <c r="O50" i="22"/>
  <c r="N50" i="22"/>
  <c r="P49" i="22"/>
  <c r="O49" i="22"/>
  <c r="N49" i="22"/>
  <c r="P48" i="22"/>
  <c r="O48" i="22"/>
  <c r="N48" i="22"/>
  <c r="P47" i="22"/>
  <c r="O47" i="22"/>
  <c r="N47" i="22"/>
  <c r="P46" i="22"/>
  <c r="O46" i="22"/>
  <c r="N46" i="22"/>
  <c r="P45" i="22"/>
  <c r="O45" i="22"/>
  <c r="N45" i="22"/>
  <c r="P44" i="22"/>
  <c r="O44" i="22"/>
  <c r="N44" i="22"/>
  <c r="P43" i="22"/>
  <c r="O43" i="22"/>
  <c r="N43" i="22"/>
  <c r="P42" i="22"/>
  <c r="O42" i="22"/>
  <c r="N42" i="22"/>
  <c r="P41" i="22"/>
  <c r="O41" i="22"/>
  <c r="N41" i="22"/>
  <c r="P40" i="22"/>
  <c r="O40" i="22"/>
  <c r="N40" i="22"/>
  <c r="P39" i="22"/>
  <c r="O39" i="22"/>
  <c r="N39" i="22"/>
  <c r="P38" i="22"/>
  <c r="O38" i="22"/>
  <c r="N38" i="22"/>
  <c r="P37" i="22"/>
  <c r="O37" i="22"/>
  <c r="N37" i="22"/>
  <c r="P36" i="22"/>
  <c r="O36" i="22"/>
  <c r="N36" i="22"/>
  <c r="P35" i="22"/>
  <c r="O35" i="22"/>
  <c r="N35" i="22"/>
  <c r="P34" i="22"/>
  <c r="O34" i="22"/>
  <c r="N34" i="22"/>
  <c r="P33" i="22"/>
  <c r="O33" i="22"/>
  <c r="N33" i="22"/>
  <c r="P32" i="22"/>
  <c r="O32" i="22"/>
  <c r="N32" i="22"/>
  <c r="P31" i="22"/>
  <c r="O31" i="22"/>
  <c r="N31" i="22"/>
  <c r="P30" i="22"/>
  <c r="O30" i="22"/>
  <c r="N30" i="22"/>
  <c r="P29" i="22"/>
  <c r="O29" i="22"/>
  <c r="N29" i="22"/>
  <c r="P28" i="22"/>
  <c r="O28" i="22"/>
  <c r="N28" i="22"/>
  <c r="P27" i="22"/>
  <c r="O27" i="22"/>
  <c r="N27" i="22"/>
  <c r="P26" i="22"/>
  <c r="O26" i="22"/>
  <c r="N26" i="22"/>
  <c r="P25" i="22"/>
  <c r="O25" i="22"/>
  <c r="N25" i="22"/>
  <c r="P24" i="22"/>
  <c r="O24" i="22"/>
  <c r="N24" i="22"/>
  <c r="P23" i="22"/>
  <c r="O23" i="22"/>
  <c r="N23" i="22"/>
  <c r="P22" i="22"/>
  <c r="O22" i="22"/>
  <c r="N22" i="22"/>
  <c r="P21" i="22"/>
  <c r="O21" i="22"/>
  <c r="N21" i="22"/>
  <c r="P20" i="22"/>
  <c r="O20" i="22"/>
  <c r="N20" i="22"/>
  <c r="P19" i="22"/>
  <c r="O19" i="22"/>
  <c r="N19" i="22"/>
  <c r="P18" i="22"/>
  <c r="O18" i="22"/>
  <c r="N18" i="22"/>
  <c r="P17" i="22"/>
  <c r="O17" i="22"/>
  <c r="N17" i="22"/>
  <c r="P16" i="22"/>
  <c r="O16" i="22"/>
  <c r="N16" i="22"/>
  <c r="P15" i="22"/>
  <c r="O15" i="22"/>
  <c r="N15" i="22"/>
  <c r="P14" i="22"/>
  <c r="O14" i="22"/>
  <c r="N14" i="22"/>
  <c r="P13" i="22"/>
  <c r="O13" i="22"/>
  <c r="N13" i="22"/>
  <c r="P12" i="22"/>
  <c r="O12" i="22"/>
  <c r="N12" i="22"/>
  <c r="P11" i="22"/>
  <c r="O11" i="22"/>
  <c r="N11" i="22"/>
  <c r="P10" i="22"/>
  <c r="O10" i="22"/>
  <c r="N10" i="22"/>
  <c r="P9" i="22"/>
  <c r="O9" i="22"/>
  <c r="N9" i="22"/>
  <c r="P8" i="22"/>
  <c r="O8" i="22"/>
  <c r="N8" i="22"/>
  <c r="P7" i="22"/>
  <c r="O7" i="22"/>
  <c r="N7" i="22"/>
  <c r="P6" i="22"/>
  <c r="O6" i="22"/>
  <c r="N6" i="22"/>
  <c r="P5" i="22"/>
  <c r="O5" i="22"/>
  <c r="N5" i="22"/>
  <c r="P4" i="22"/>
  <c r="O4" i="22"/>
  <c r="N4" i="22"/>
  <c r="P3" i="22"/>
  <c r="O3" i="22"/>
  <c r="N3" i="22"/>
  <c r="P2" i="22"/>
  <c r="O2" i="22"/>
  <c r="N2" i="22"/>
  <c r="M2" i="22"/>
  <c r="L2" i="22"/>
  <c r="I2" i="22"/>
  <c r="H2" i="22"/>
  <c r="G2" i="22"/>
  <c r="E2" i="22"/>
  <c r="AE280" i="14"/>
  <c r="T280" i="6" s="1"/>
  <c r="AD280" i="14"/>
  <c r="S280" i="6" s="1"/>
  <c r="AC280" i="14"/>
  <c r="R280" i="6" s="1"/>
  <c r="AB280" i="14"/>
  <c r="Q280" i="6" s="1"/>
  <c r="AA280" i="14"/>
  <c r="P280" i="6" s="1"/>
  <c r="AE279" i="14"/>
  <c r="T279" i="6" s="1"/>
  <c r="AD279" i="14"/>
  <c r="S279" i="6" s="1"/>
  <c r="AC279" i="14"/>
  <c r="R279" i="6" s="1"/>
  <c r="AB279" i="14"/>
  <c r="Q279" i="6" s="1"/>
  <c r="AA279" i="14"/>
  <c r="P279" i="6" s="1"/>
  <c r="AE278" i="14"/>
  <c r="T278" i="6" s="1"/>
  <c r="AD278" i="14"/>
  <c r="S278" i="6" s="1"/>
  <c r="AC278" i="14"/>
  <c r="R278" i="6" s="1"/>
  <c r="AB278" i="14"/>
  <c r="Q278" i="6" s="1"/>
  <c r="AA278" i="14"/>
  <c r="P278" i="6" s="1"/>
  <c r="AE277" i="14"/>
  <c r="T277" i="6" s="1"/>
  <c r="AD277" i="14"/>
  <c r="S277" i="6" s="1"/>
  <c r="AC277" i="14"/>
  <c r="R277" i="6" s="1"/>
  <c r="AB277" i="14"/>
  <c r="Q277" i="6" s="1"/>
  <c r="AA277" i="14"/>
  <c r="P277" i="6" s="1"/>
  <c r="AE276" i="14"/>
  <c r="T276" i="6" s="1"/>
  <c r="AD276" i="14"/>
  <c r="S276" i="6" s="1"/>
  <c r="AC276" i="14"/>
  <c r="R276" i="6" s="1"/>
  <c r="AB276" i="14"/>
  <c r="Q276" i="6" s="1"/>
  <c r="AA276" i="14"/>
  <c r="P276" i="6" s="1"/>
  <c r="AE275" i="14"/>
  <c r="T275" i="6" s="1"/>
  <c r="AD275" i="14"/>
  <c r="S275" i="6" s="1"/>
  <c r="AC275" i="14"/>
  <c r="R275" i="6" s="1"/>
  <c r="AB275" i="14"/>
  <c r="Q275" i="6" s="1"/>
  <c r="AA275" i="14"/>
  <c r="P275" i="6" s="1"/>
  <c r="AE274" i="14"/>
  <c r="T274" i="6" s="1"/>
  <c r="AD274" i="14"/>
  <c r="S274" i="6" s="1"/>
  <c r="AC274" i="14"/>
  <c r="R274" i="6" s="1"/>
  <c r="AB274" i="14"/>
  <c r="Q274" i="6" s="1"/>
  <c r="AA274" i="14"/>
  <c r="P274" i="6" s="1"/>
  <c r="AE273" i="14"/>
  <c r="T273" i="6" s="1"/>
  <c r="AD273" i="14"/>
  <c r="S273" i="6" s="1"/>
  <c r="AC273" i="14"/>
  <c r="R273" i="6" s="1"/>
  <c r="AB273" i="14"/>
  <c r="Q273" i="6" s="1"/>
  <c r="AA273" i="14"/>
  <c r="P273" i="6" s="1"/>
  <c r="AE272" i="14"/>
  <c r="T272" i="6" s="1"/>
  <c r="AD272" i="14"/>
  <c r="S272" i="6" s="1"/>
  <c r="AC272" i="14"/>
  <c r="R272" i="6" s="1"/>
  <c r="AB272" i="14"/>
  <c r="Q272" i="6" s="1"/>
  <c r="AA272" i="14"/>
  <c r="P272" i="6" s="1"/>
  <c r="AE271" i="14"/>
  <c r="T271" i="6" s="1"/>
  <c r="AD271" i="14"/>
  <c r="S271" i="6" s="1"/>
  <c r="AC271" i="14"/>
  <c r="R271" i="6" s="1"/>
  <c r="AB271" i="14"/>
  <c r="Q271" i="6" s="1"/>
  <c r="AA271" i="14"/>
  <c r="P271" i="6" s="1"/>
  <c r="AE270" i="14"/>
  <c r="T270" i="6" s="1"/>
  <c r="AD270" i="14"/>
  <c r="S270" i="6" s="1"/>
  <c r="AC270" i="14"/>
  <c r="R270" i="6" s="1"/>
  <c r="AB270" i="14"/>
  <c r="Q270" i="6" s="1"/>
  <c r="AA270" i="14"/>
  <c r="P270" i="6" s="1"/>
  <c r="AE269" i="14"/>
  <c r="T269" i="6" s="1"/>
  <c r="AD269" i="14"/>
  <c r="S269" i="6" s="1"/>
  <c r="AC269" i="14"/>
  <c r="R269" i="6" s="1"/>
  <c r="AB269" i="14"/>
  <c r="Q269" i="6" s="1"/>
  <c r="AA269" i="14"/>
  <c r="P269" i="6" s="1"/>
  <c r="AE268" i="14"/>
  <c r="T268" i="6" s="1"/>
  <c r="AD268" i="14"/>
  <c r="S268" i="6" s="1"/>
  <c r="AC268" i="14"/>
  <c r="R268" i="6" s="1"/>
  <c r="AB268" i="14"/>
  <c r="Q268" i="6" s="1"/>
  <c r="AA268" i="14"/>
  <c r="P268" i="6" s="1"/>
  <c r="AE267" i="14"/>
  <c r="T267" i="6" s="1"/>
  <c r="AD267" i="14"/>
  <c r="S267" i="6" s="1"/>
  <c r="AC267" i="14"/>
  <c r="R267" i="6" s="1"/>
  <c r="AB267" i="14"/>
  <c r="Q267" i="6" s="1"/>
  <c r="AA267" i="14"/>
  <c r="P267" i="6" s="1"/>
  <c r="AE266" i="14"/>
  <c r="T266" i="6" s="1"/>
  <c r="AD266" i="14"/>
  <c r="S266" i="6" s="1"/>
  <c r="AC266" i="14"/>
  <c r="R266" i="6" s="1"/>
  <c r="AB266" i="14"/>
  <c r="Q266" i="6" s="1"/>
  <c r="AA266" i="14"/>
  <c r="P266" i="6" s="1"/>
  <c r="AE265" i="14"/>
  <c r="T265" i="6" s="1"/>
  <c r="AD265" i="14"/>
  <c r="S265" i="6" s="1"/>
  <c r="AC265" i="14"/>
  <c r="R265" i="6" s="1"/>
  <c r="AB265" i="14"/>
  <c r="Q265" i="6" s="1"/>
  <c r="AA265" i="14"/>
  <c r="P265" i="6" s="1"/>
  <c r="AE264" i="14"/>
  <c r="T264" i="6" s="1"/>
  <c r="AD264" i="14"/>
  <c r="S264" i="6" s="1"/>
  <c r="AC264" i="14"/>
  <c r="R264" i="6" s="1"/>
  <c r="AB264" i="14"/>
  <c r="Q264" i="6" s="1"/>
  <c r="AA264" i="14"/>
  <c r="P264" i="6" s="1"/>
  <c r="AE263" i="14"/>
  <c r="T263" i="6" s="1"/>
  <c r="AD263" i="14"/>
  <c r="S263" i="6" s="1"/>
  <c r="AC263" i="14"/>
  <c r="R263" i="6" s="1"/>
  <c r="AB263" i="14"/>
  <c r="Q263" i="6" s="1"/>
  <c r="AA263" i="14"/>
  <c r="P263" i="6" s="1"/>
  <c r="AE262" i="14"/>
  <c r="T262" i="6" s="1"/>
  <c r="AD262" i="14"/>
  <c r="S262" i="6" s="1"/>
  <c r="AC262" i="14"/>
  <c r="R262" i="6" s="1"/>
  <c r="AB262" i="14"/>
  <c r="Q262" i="6" s="1"/>
  <c r="AA262" i="14"/>
  <c r="P262" i="6" s="1"/>
  <c r="AE261" i="14"/>
  <c r="T261" i="6" s="1"/>
  <c r="AD261" i="14"/>
  <c r="S261" i="6" s="1"/>
  <c r="AC261" i="14"/>
  <c r="R261" i="6" s="1"/>
  <c r="AB261" i="14"/>
  <c r="Q261" i="6" s="1"/>
  <c r="AA261" i="14"/>
  <c r="P261" i="6" s="1"/>
  <c r="AE260" i="14"/>
  <c r="T260" i="6" s="1"/>
  <c r="AD260" i="14"/>
  <c r="S260" i="6" s="1"/>
  <c r="AC260" i="14"/>
  <c r="R260" i="6" s="1"/>
  <c r="AB260" i="14"/>
  <c r="Q260" i="6" s="1"/>
  <c r="AA260" i="14"/>
  <c r="P260" i="6" s="1"/>
  <c r="AE259" i="14"/>
  <c r="T259" i="6" s="1"/>
  <c r="AD259" i="14"/>
  <c r="S259" i="6" s="1"/>
  <c r="AC259" i="14"/>
  <c r="R259" i="6" s="1"/>
  <c r="AB259" i="14"/>
  <c r="Q259" i="6" s="1"/>
  <c r="AA259" i="14"/>
  <c r="P259" i="6" s="1"/>
  <c r="AE258" i="14"/>
  <c r="T258" i="6" s="1"/>
  <c r="AD258" i="14"/>
  <c r="S258" i="6" s="1"/>
  <c r="AC258" i="14"/>
  <c r="R258" i="6" s="1"/>
  <c r="AB258" i="14"/>
  <c r="Q258" i="6" s="1"/>
  <c r="AA258" i="14"/>
  <c r="P258" i="6" s="1"/>
  <c r="AE257" i="14"/>
  <c r="T257" i="6" s="1"/>
  <c r="AD257" i="14"/>
  <c r="S257" i="6" s="1"/>
  <c r="AC257" i="14"/>
  <c r="R257" i="6" s="1"/>
  <c r="AB257" i="14"/>
  <c r="Q257" i="6" s="1"/>
  <c r="AA257" i="14"/>
  <c r="P257" i="6" s="1"/>
  <c r="AE256" i="14"/>
  <c r="T256" i="6" s="1"/>
  <c r="AD256" i="14"/>
  <c r="S256" i="6" s="1"/>
  <c r="AC256" i="14"/>
  <c r="R256" i="6" s="1"/>
  <c r="AB256" i="14"/>
  <c r="Q256" i="6" s="1"/>
  <c r="AA256" i="14"/>
  <c r="P256" i="6" s="1"/>
  <c r="AE255" i="14"/>
  <c r="T255" i="6" s="1"/>
  <c r="AD255" i="14"/>
  <c r="S255" i="6" s="1"/>
  <c r="AC255" i="14"/>
  <c r="R255" i="6" s="1"/>
  <c r="AB255" i="14"/>
  <c r="Q255" i="6" s="1"/>
  <c r="AA255" i="14"/>
  <c r="P255" i="6" s="1"/>
  <c r="AE254" i="14"/>
  <c r="T254" i="6" s="1"/>
  <c r="AD254" i="14"/>
  <c r="S254" i="6" s="1"/>
  <c r="AC254" i="14"/>
  <c r="R254" i="6" s="1"/>
  <c r="AB254" i="14"/>
  <c r="Q254" i="6" s="1"/>
  <c r="AA254" i="14"/>
  <c r="P254" i="6" s="1"/>
  <c r="AE253" i="14"/>
  <c r="T253" i="6" s="1"/>
  <c r="AD253" i="14"/>
  <c r="S253" i="6" s="1"/>
  <c r="AC253" i="14"/>
  <c r="R253" i="6" s="1"/>
  <c r="AB253" i="14"/>
  <c r="Q253" i="6" s="1"/>
  <c r="AA253" i="14"/>
  <c r="P253" i="6" s="1"/>
  <c r="AE252" i="14"/>
  <c r="T252" i="6" s="1"/>
  <c r="AD252" i="14"/>
  <c r="S252" i="6" s="1"/>
  <c r="AC252" i="14"/>
  <c r="R252" i="6" s="1"/>
  <c r="AB252" i="14"/>
  <c r="Q252" i="6" s="1"/>
  <c r="AA252" i="14"/>
  <c r="P252" i="6" s="1"/>
  <c r="AE251" i="14"/>
  <c r="T251" i="6" s="1"/>
  <c r="AD251" i="14"/>
  <c r="S251" i="6" s="1"/>
  <c r="AC251" i="14"/>
  <c r="R251" i="6" s="1"/>
  <c r="AB251" i="14"/>
  <c r="Q251" i="6" s="1"/>
  <c r="AA251" i="14"/>
  <c r="P251" i="6" s="1"/>
  <c r="AE250" i="14"/>
  <c r="T250" i="6" s="1"/>
  <c r="AD250" i="14"/>
  <c r="S250" i="6" s="1"/>
  <c r="AC250" i="14"/>
  <c r="R250" i="6" s="1"/>
  <c r="AB250" i="14"/>
  <c r="Q250" i="6" s="1"/>
  <c r="AA250" i="14"/>
  <c r="P250" i="6" s="1"/>
  <c r="AE249" i="14"/>
  <c r="T249" i="6" s="1"/>
  <c r="AD249" i="14"/>
  <c r="S249" i="6" s="1"/>
  <c r="AC249" i="14"/>
  <c r="R249" i="6" s="1"/>
  <c r="AB249" i="14"/>
  <c r="Q249" i="6" s="1"/>
  <c r="AA249" i="14"/>
  <c r="P249" i="6" s="1"/>
  <c r="AE248" i="14"/>
  <c r="T248" i="6" s="1"/>
  <c r="AD248" i="14"/>
  <c r="S248" i="6" s="1"/>
  <c r="AC248" i="14"/>
  <c r="R248" i="6" s="1"/>
  <c r="AB248" i="14"/>
  <c r="Q248" i="6" s="1"/>
  <c r="AA248" i="14"/>
  <c r="P248" i="6" s="1"/>
  <c r="AE247" i="14"/>
  <c r="T247" i="6" s="1"/>
  <c r="AD247" i="14"/>
  <c r="S247" i="6" s="1"/>
  <c r="AC247" i="14"/>
  <c r="R247" i="6" s="1"/>
  <c r="AB247" i="14"/>
  <c r="Q247" i="6" s="1"/>
  <c r="AA247" i="14"/>
  <c r="P247" i="6" s="1"/>
  <c r="AE246" i="14"/>
  <c r="T246" i="6" s="1"/>
  <c r="AD246" i="14"/>
  <c r="S246" i="6" s="1"/>
  <c r="AC246" i="14"/>
  <c r="R246" i="6" s="1"/>
  <c r="AB246" i="14"/>
  <c r="Q246" i="6" s="1"/>
  <c r="AA246" i="14"/>
  <c r="P246" i="6" s="1"/>
  <c r="AE245" i="14"/>
  <c r="T245" i="6" s="1"/>
  <c r="AD245" i="14"/>
  <c r="S245" i="6" s="1"/>
  <c r="AC245" i="14"/>
  <c r="R245" i="6" s="1"/>
  <c r="AB245" i="14"/>
  <c r="Q245" i="6" s="1"/>
  <c r="AA245" i="14"/>
  <c r="P245" i="6" s="1"/>
  <c r="AE244" i="14"/>
  <c r="T244" i="6" s="1"/>
  <c r="AD244" i="14"/>
  <c r="S244" i="6" s="1"/>
  <c r="AC244" i="14"/>
  <c r="R244" i="6" s="1"/>
  <c r="AB244" i="14"/>
  <c r="Q244" i="6" s="1"/>
  <c r="AA244" i="14"/>
  <c r="P244" i="6" s="1"/>
  <c r="AE243" i="14"/>
  <c r="T243" i="6" s="1"/>
  <c r="AD243" i="14"/>
  <c r="S243" i="6" s="1"/>
  <c r="AC243" i="14"/>
  <c r="R243" i="6" s="1"/>
  <c r="AB243" i="14"/>
  <c r="Q243" i="6" s="1"/>
  <c r="AA243" i="14"/>
  <c r="P243" i="6" s="1"/>
  <c r="AE242" i="14"/>
  <c r="T242" i="6" s="1"/>
  <c r="AD242" i="14"/>
  <c r="S242" i="6" s="1"/>
  <c r="AC242" i="14"/>
  <c r="R242" i="6" s="1"/>
  <c r="AB242" i="14"/>
  <c r="Q242" i="6" s="1"/>
  <c r="AA242" i="14"/>
  <c r="P242" i="6" s="1"/>
  <c r="AE241" i="14"/>
  <c r="T241" i="6" s="1"/>
  <c r="AD241" i="14"/>
  <c r="S241" i="6" s="1"/>
  <c r="AC241" i="14"/>
  <c r="R241" i="6" s="1"/>
  <c r="AB241" i="14"/>
  <c r="Q241" i="6" s="1"/>
  <c r="AA241" i="14"/>
  <c r="P241" i="6" s="1"/>
  <c r="AE240" i="14"/>
  <c r="T240" i="6" s="1"/>
  <c r="AD240" i="14"/>
  <c r="S240" i="6" s="1"/>
  <c r="AC240" i="14"/>
  <c r="R240" i="6" s="1"/>
  <c r="AB240" i="14"/>
  <c r="Q240" i="6" s="1"/>
  <c r="AA240" i="14"/>
  <c r="P240" i="6" s="1"/>
  <c r="AE239" i="14"/>
  <c r="T239" i="6" s="1"/>
  <c r="AD239" i="14"/>
  <c r="S239" i="6" s="1"/>
  <c r="AC239" i="14"/>
  <c r="R239" i="6" s="1"/>
  <c r="AB239" i="14"/>
  <c r="Q239" i="6" s="1"/>
  <c r="AA239" i="14"/>
  <c r="P239" i="6" s="1"/>
  <c r="AE238" i="14"/>
  <c r="T238" i="6" s="1"/>
  <c r="AD238" i="14"/>
  <c r="S238" i="6" s="1"/>
  <c r="AC238" i="14"/>
  <c r="R238" i="6" s="1"/>
  <c r="AB238" i="14"/>
  <c r="Q238" i="6" s="1"/>
  <c r="AA238" i="14"/>
  <c r="P238" i="6" s="1"/>
  <c r="AE237" i="14"/>
  <c r="T237" i="6" s="1"/>
  <c r="AD237" i="14"/>
  <c r="S237" i="6" s="1"/>
  <c r="AC237" i="14"/>
  <c r="R237" i="6" s="1"/>
  <c r="AB237" i="14"/>
  <c r="Q237" i="6" s="1"/>
  <c r="AA237" i="14"/>
  <c r="P237" i="6" s="1"/>
  <c r="AE236" i="14"/>
  <c r="T236" i="6" s="1"/>
  <c r="AD236" i="14"/>
  <c r="S236" i="6" s="1"/>
  <c r="AC236" i="14"/>
  <c r="R236" i="6" s="1"/>
  <c r="AB236" i="14"/>
  <c r="Q236" i="6" s="1"/>
  <c r="AA236" i="14"/>
  <c r="P236" i="6" s="1"/>
  <c r="AE235" i="14"/>
  <c r="T235" i="6" s="1"/>
  <c r="AD235" i="14"/>
  <c r="S235" i="6" s="1"/>
  <c r="AC235" i="14"/>
  <c r="R235" i="6" s="1"/>
  <c r="AB235" i="14"/>
  <c r="Q235" i="6" s="1"/>
  <c r="AA235" i="14"/>
  <c r="P235" i="6" s="1"/>
  <c r="AE234" i="14"/>
  <c r="T234" i="6" s="1"/>
  <c r="AD234" i="14"/>
  <c r="S234" i="6" s="1"/>
  <c r="AC234" i="14"/>
  <c r="R234" i="6" s="1"/>
  <c r="AB234" i="14"/>
  <c r="Q234" i="6" s="1"/>
  <c r="AA234" i="14"/>
  <c r="P234" i="6" s="1"/>
  <c r="AE233" i="14"/>
  <c r="T233" i="6" s="1"/>
  <c r="AD233" i="14"/>
  <c r="S233" i="6" s="1"/>
  <c r="AC233" i="14"/>
  <c r="R233" i="6" s="1"/>
  <c r="AB233" i="14"/>
  <c r="Q233" i="6" s="1"/>
  <c r="AA233" i="14"/>
  <c r="P233" i="6" s="1"/>
  <c r="AE232" i="14"/>
  <c r="T232" i="6" s="1"/>
  <c r="AD232" i="14"/>
  <c r="S232" i="6" s="1"/>
  <c r="AC232" i="14"/>
  <c r="R232" i="6" s="1"/>
  <c r="AB232" i="14"/>
  <c r="Q232" i="6" s="1"/>
  <c r="AA232" i="14"/>
  <c r="P232" i="6" s="1"/>
  <c r="AE231" i="14"/>
  <c r="T231" i="6" s="1"/>
  <c r="AD231" i="14"/>
  <c r="S231" i="6" s="1"/>
  <c r="AC231" i="14"/>
  <c r="R231" i="6" s="1"/>
  <c r="AB231" i="14"/>
  <c r="Q231" i="6" s="1"/>
  <c r="AA231" i="14"/>
  <c r="P231" i="6" s="1"/>
  <c r="AE230" i="14"/>
  <c r="T230" i="6" s="1"/>
  <c r="AD230" i="14"/>
  <c r="S230" i="6" s="1"/>
  <c r="AC230" i="14"/>
  <c r="R230" i="6" s="1"/>
  <c r="AB230" i="14"/>
  <c r="Q230" i="6" s="1"/>
  <c r="AA230" i="14"/>
  <c r="P230" i="6" s="1"/>
  <c r="AE229" i="14"/>
  <c r="T229" i="6" s="1"/>
  <c r="AD229" i="14"/>
  <c r="S229" i="6" s="1"/>
  <c r="AC229" i="14"/>
  <c r="R229" i="6" s="1"/>
  <c r="AB229" i="14"/>
  <c r="Q229" i="6" s="1"/>
  <c r="AA229" i="14"/>
  <c r="P229" i="6" s="1"/>
  <c r="AE228" i="14"/>
  <c r="T228" i="6" s="1"/>
  <c r="AD228" i="14"/>
  <c r="S228" i="6" s="1"/>
  <c r="AC228" i="14"/>
  <c r="R228" i="6" s="1"/>
  <c r="AB228" i="14"/>
  <c r="Q228" i="6" s="1"/>
  <c r="AA228" i="14"/>
  <c r="P228" i="6" s="1"/>
  <c r="AE227" i="14"/>
  <c r="T227" i="6" s="1"/>
  <c r="AD227" i="14"/>
  <c r="S227" i="6" s="1"/>
  <c r="AC227" i="14"/>
  <c r="R227" i="6" s="1"/>
  <c r="AB227" i="14"/>
  <c r="Q227" i="6" s="1"/>
  <c r="AA227" i="14"/>
  <c r="P227" i="6" s="1"/>
  <c r="AE226" i="14"/>
  <c r="T226" i="6" s="1"/>
  <c r="AD226" i="14"/>
  <c r="S226" i="6" s="1"/>
  <c r="AC226" i="14"/>
  <c r="R226" i="6" s="1"/>
  <c r="AB226" i="14"/>
  <c r="Q226" i="6" s="1"/>
  <c r="AA226" i="14"/>
  <c r="P226" i="6" s="1"/>
  <c r="AE225" i="14"/>
  <c r="T225" i="6" s="1"/>
  <c r="AD225" i="14"/>
  <c r="S225" i="6" s="1"/>
  <c r="AC225" i="14"/>
  <c r="R225" i="6" s="1"/>
  <c r="AB225" i="14"/>
  <c r="Q225" i="6" s="1"/>
  <c r="AA225" i="14"/>
  <c r="P225" i="6" s="1"/>
  <c r="AE224" i="14"/>
  <c r="T224" i="6" s="1"/>
  <c r="AD224" i="14"/>
  <c r="S224" i="6" s="1"/>
  <c r="AC224" i="14"/>
  <c r="R224" i="6" s="1"/>
  <c r="AB224" i="14"/>
  <c r="Q224" i="6" s="1"/>
  <c r="AA224" i="14"/>
  <c r="P224" i="6" s="1"/>
  <c r="AE223" i="14"/>
  <c r="T223" i="6" s="1"/>
  <c r="AD223" i="14"/>
  <c r="S223" i="6" s="1"/>
  <c r="AC223" i="14"/>
  <c r="R223" i="6" s="1"/>
  <c r="AB223" i="14"/>
  <c r="Q223" i="6" s="1"/>
  <c r="AA223" i="14"/>
  <c r="P223" i="6" s="1"/>
  <c r="AE222" i="14"/>
  <c r="T222" i="6" s="1"/>
  <c r="AD222" i="14"/>
  <c r="S222" i="6" s="1"/>
  <c r="AC222" i="14"/>
  <c r="R222" i="6" s="1"/>
  <c r="AB222" i="14"/>
  <c r="Q222" i="6" s="1"/>
  <c r="AA222" i="14"/>
  <c r="P222" i="6" s="1"/>
  <c r="AE221" i="14"/>
  <c r="T221" i="6" s="1"/>
  <c r="AD221" i="14"/>
  <c r="S221" i="6" s="1"/>
  <c r="AC221" i="14"/>
  <c r="R221" i="6" s="1"/>
  <c r="AB221" i="14"/>
  <c r="Q221" i="6" s="1"/>
  <c r="AA221" i="14"/>
  <c r="P221" i="6" s="1"/>
  <c r="AE220" i="14"/>
  <c r="T220" i="6" s="1"/>
  <c r="AD220" i="14"/>
  <c r="S220" i="6" s="1"/>
  <c r="AC220" i="14"/>
  <c r="R220" i="6" s="1"/>
  <c r="AB220" i="14"/>
  <c r="Q220" i="6" s="1"/>
  <c r="AA220" i="14"/>
  <c r="P220" i="6" s="1"/>
  <c r="AE219" i="14"/>
  <c r="T219" i="6" s="1"/>
  <c r="AD219" i="14"/>
  <c r="S219" i="6" s="1"/>
  <c r="AC219" i="14"/>
  <c r="R219" i="6" s="1"/>
  <c r="AB219" i="14"/>
  <c r="Q219" i="6" s="1"/>
  <c r="AA219" i="14"/>
  <c r="P219" i="6" s="1"/>
  <c r="AE218" i="14"/>
  <c r="T218" i="6" s="1"/>
  <c r="AD218" i="14"/>
  <c r="S218" i="6" s="1"/>
  <c r="AC218" i="14"/>
  <c r="R218" i="6" s="1"/>
  <c r="AB218" i="14"/>
  <c r="Q218" i="6" s="1"/>
  <c r="AA218" i="14"/>
  <c r="P218" i="6" s="1"/>
  <c r="AE217" i="14"/>
  <c r="T217" i="6" s="1"/>
  <c r="AD217" i="14"/>
  <c r="S217" i="6" s="1"/>
  <c r="AC217" i="14"/>
  <c r="R217" i="6" s="1"/>
  <c r="AB217" i="14"/>
  <c r="Q217" i="6" s="1"/>
  <c r="AA217" i="14"/>
  <c r="P217" i="6" s="1"/>
  <c r="AE216" i="14"/>
  <c r="T216" i="6" s="1"/>
  <c r="AD216" i="14"/>
  <c r="S216" i="6" s="1"/>
  <c r="AC216" i="14"/>
  <c r="R216" i="6" s="1"/>
  <c r="AB216" i="14"/>
  <c r="Q216" i="6" s="1"/>
  <c r="AA216" i="14"/>
  <c r="P216" i="6" s="1"/>
  <c r="AE215" i="14"/>
  <c r="T215" i="6" s="1"/>
  <c r="AD215" i="14"/>
  <c r="S215" i="6" s="1"/>
  <c r="AC215" i="14"/>
  <c r="R215" i="6" s="1"/>
  <c r="AB215" i="14"/>
  <c r="Q215" i="6" s="1"/>
  <c r="AA215" i="14"/>
  <c r="P215" i="6" s="1"/>
  <c r="AE214" i="14"/>
  <c r="T214" i="6" s="1"/>
  <c r="AD214" i="14"/>
  <c r="S214" i="6" s="1"/>
  <c r="AC214" i="14"/>
  <c r="R214" i="6" s="1"/>
  <c r="AB214" i="14"/>
  <c r="Q214" i="6" s="1"/>
  <c r="AA214" i="14"/>
  <c r="P214" i="6" s="1"/>
  <c r="AE213" i="14"/>
  <c r="T213" i="6" s="1"/>
  <c r="AD213" i="14"/>
  <c r="S213" i="6" s="1"/>
  <c r="AC213" i="14"/>
  <c r="R213" i="6" s="1"/>
  <c r="AB213" i="14"/>
  <c r="Q213" i="6" s="1"/>
  <c r="AA213" i="14"/>
  <c r="P213" i="6" s="1"/>
  <c r="AE212" i="14"/>
  <c r="T212" i="6" s="1"/>
  <c r="AD212" i="14"/>
  <c r="S212" i="6" s="1"/>
  <c r="AC212" i="14"/>
  <c r="R212" i="6" s="1"/>
  <c r="AB212" i="14"/>
  <c r="Q212" i="6" s="1"/>
  <c r="AA212" i="14"/>
  <c r="P212" i="6" s="1"/>
  <c r="AE211" i="14"/>
  <c r="T211" i="6" s="1"/>
  <c r="AD211" i="14"/>
  <c r="S211" i="6" s="1"/>
  <c r="AC211" i="14"/>
  <c r="R211" i="6" s="1"/>
  <c r="AB211" i="14"/>
  <c r="Q211" i="6" s="1"/>
  <c r="AA211" i="14"/>
  <c r="P211" i="6" s="1"/>
  <c r="AE210" i="14"/>
  <c r="T210" i="6" s="1"/>
  <c r="AD210" i="14"/>
  <c r="S210" i="6" s="1"/>
  <c r="AC210" i="14"/>
  <c r="R210" i="6" s="1"/>
  <c r="AB210" i="14"/>
  <c r="Q210" i="6" s="1"/>
  <c r="AA210" i="14"/>
  <c r="P210" i="6" s="1"/>
  <c r="AE209" i="14"/>
  <c r="T209" i="6" s="1"/>
  <c r="AD209" i="14"/>
  <c r="S209" i="6" s="1"/>
  <c r="AC209" i="14"/>
  <c r="R209" i="6" s="1"/>
  <c r="AB209" i="14"/>
  <c r="Q209" i="6" s="1"/>
  <c r="AA209" i="14"/>
  <c r="P209" i="6" s="1"/>
  <c r="AE208" i="14"/>
  <c r="T208" i="6" s="1"/>
  <c r="AD208" i="14"/>
  <c r="S208" i="6" s="1"/>
  <c r="AC208" i="14"/>
  <c r="R208" i="6" s="1"/>
  <c r="AB208" i="14"/>
  <c r="Q208" i="6" s="1"/>
  <c r="AA208" i="14"/>
  <c r="P208" i="6" s="1"/>
  <c r="AE207" i="14"/>
  <c r="T207" i="6" s="1"/>
  <c r="AD207" i="14"/>
  <c r="S207" i="6" s="1"/>
  <c r="AC207" i="14"/>
  <c r="R207" i="6" s="1"/>
  <c r="AB207" i="14"/>
  <c r="Q207" i="6" s="1"/>
  <c r="AA207" i="14"/>
  <c r="P207" i="6" s="1"/>
  <c r="AE206" i="14"/>
  <c r="T206" i="6" s="1"/>
  <c r="AD206" i="14"/>
  <c r="S206" i="6" s="1"/>
  <c r="AC206" i="14"/>
  <c r="R206" i="6" s="1"/>
  <c r="AB206" i="14"/>
  <c r="Q206" i="6" s="1"/>
  <c r="AA206" i="14"/>
  <c r="P206" i="6" s="1"/>
  <c r="AE205" i="14"/>
  <c r="T205" i="6" s="1"/>
  <c r="AD205" i="14"/>
  <c r="S205" i="6" s="1"/>
  <c r="AC205" i="14"/>
  <c r="R205" i="6" s="1"/>
  <c r="AB205" i="14"/>
  <c r="Q205" i="6" s="1"/>
  <c r="AA205" i="14"/>
  <c r="P205" i="6" s="1"/>
  <c r="AE204" i="14"/>
  <c r="T204" i="6" s="1"/>
  <c r="AD204" i="14"/>
  <c r="S204" i="6" s="1"/>
  <c r="AC204" i="14"/>
  <c r="R204" i="6" s="1"/>
  <c r="AB204" i="14"/>
  <c r="Q204" i="6" s="1"/>
  <c r="AA204" i="14"/>
  <c r="P204" i="6" s="1"/>
  <c r="AE203" i="14"/>
  <c r="T203" i="6" s="1"/>
  <c r="AD203" i="14"/>
  <c r="S203" i="6" s="1"/>
  <c r="AC203" i="14"/>
  <c r="R203" i="6" s="1"/>
  <c r="AB203" i="14"/>
  <c r="Q203" i="6" s="1"/>
  <c r="AA203" i="14"/>
  <c r="P203" i="6" s="1"/>
  <c r="AE202" i="14"/>
  <c r="T202" i="6" s="1"/>
  <c r="AD202" i="14"/>
  <c r="S202" i="6" s="1"/>
  <c r="AC202" i="14"/>
  <c r="R202" i="6" s="1"/>
  <c r="AB202" i="14"/>
  <c r="Q202" i="6" s="1"/>
  <c r="AA202" i="14"/>
  <c r="P202" i="6" s="1"/>
  <c r="AE201" i="14"/>
  <c r="T201" i="6" s="1"/>
  <c r="AD201" i="14"/>
  <c r="S201" i="6" s="1"/>
  <c r="AC201" i="14"/>
  <c r="R201" i="6" s="1"/>
  <c r="AB201" i="14"/>
  <c r="Q201" i="6" s="1"/>
  <c r="AA201" i="14"/>
  <c r="P201" i="6" s="1"/>
  <c r="AE200" i="14"/>
  <c r="T200" i="6" s="1"/>
  <c r="AD200" i="14"/>
  <c r="S200" i="6" s="1"/>
  <c r="AC200" i="14"/>
  <c r="R200" i="6" s="1"/>
  <c r="AB200" i="14"/>
  <c r="Q200" i="6" s="1"/>
  <c r="AA200" i="14"/>
  <c r="P200" i="6" s="1"/>
  <c r="AE199" i="14"/>
  <c r="T199" i="6" s="1"/>
  <c r="AD199" i="14"/>
  <c r="S199" i="6" s="1"/>
  <c r="AC199" i="14"/>
  <c r="R199" i="6" s="1"/>
  <c r="AB199" i="14"/>
  <c r="Q199" i="6" s="1"/>
  <c r="AA199" i="14"/>
  <c r="P199" i="6" s="1"/>
  <c r="AE198" i="14"/>
  <c r="T198" i="6" s="1"/>
  <c r="AD198" i="14"/>
  <c r="S198" i="6" s="1"/>
  <c r="AC198" i="14"/>
  <c r="R198" i="6" s="1"/>
  <c r="AB198" i="14"/>
  <c r="Q198" i="6" s="1"/>
  <c r="AA198" i="14"/>
  <c r="P198" i="6" s="1"/>
  <c r="AE197" i="14"/>
  <c r="T197" i="6" s="1"/>
  <c r="AD197" i="14"/>
  <c r="S197" i="6" s="1"/>
  <c r="AC197" i="14"/>
  <c r="R197" i="6" s="1"/>
  <c r="AB197" i="14"/>
  <c r="Q197" i="6" s="1"/>
  <c r="AA197" i="14"/>
  <c r="P197" i="6" s="1"/>
  <c r="AE196" i="14"/>
  <c r="T196" i="6" s="1"/>
  <c r="AD196" i="14"/>
  <c r="S196" i="6" s="1"/>
  <c r="AC196" i="14"/>
  <c r="R196" i="6" s="1"/>
  <c r="AB196" i="14"/>
  <c r="Q196" i="6" s="1"/>
  <c r="AA196" i="14"/>
  <c r="P196" i="6" s="1"/>
  <c r="AE195" i="14"/>
  <c r="T195" i="6" s="1"/>
  <c r="AD195" i="14"/>
  <c r="S195" i="6" s="1"/>
  <c r="AC195" i="14"/>
  <c r="R195" i="6" s="1"/>
  <c r="AB195" i="14"/>
  <c r="Q195" i="6" s="1"/>
  <c r="AA195" i="14"/>
  <c r="P195" i="6" s="1"/>
  <c r="AE194" i="14"/>
  <c r="T194" i="6" s="1"/>
  <c r="AD194" i="14"/>
  <c r="S194" i="6" s="1"/>
  <c r="AC194" i="14"/>
  <c r="R194" i="6" s="1"/>
  <c r="AB194" i="14"/>
  <c r="Q194" i="6" s="1"/>
  <c r="AA194" i="14"/>
  <c r="P194" i="6" s="1"/>
  <c r="AE193" i="14"/>
  <c r="T193" i="6" s="1"/>
  <c r="AD193" i="14"/>
  <c r="S193" i="6" s="1"/>
  <c r="AC193" i="14"/>
  <c r="R193" i="6" s="1"/>
  <c r="AB193" i="14"/>
  <c r="Q193" i="6" s="1"/>
  <c r="AA193" i="14"/>
  <c r="P193" i="6" s="1"/>
  <c r="AE192" i="14"/>
  <c r="T192" i="6" s="1"/>
  <c r="AD192" i="14"/>
  <c r="S192" i="6" s="1"/>
  <c r="AC192" i="14"/>
  <c r="R192" i="6" s="1"/>
  <c r="AB192" i="14"/>
  <c r="Q192" i="6" s="1"/>
  <c r="AA192" i="14"/>
  <c r="P192" i="6" s="1"/>
  <c r="AE191" i="14"/>
  <c r="T191" i="6" s="1"/>
  <c r="AD191" i="14"/>
  <c r="S191" i="6" s="1"/>
  <c r="AC191" i="14"/>
  <c r="R191" i="6" s="1"/>
  <c r="AB191" i="14"/>
  <c r="Q191" i="6" s="1"/>
  <c r="AA191" i="14"/>
  <c r="P191" i="6" s="1"/>
  <c r="AE190" i="14"/>
  <c r="T190" i="6" s="1"/>
  <c r="AD190" i="14"/>
  <c r="S190" i="6" s="1"/>
  <c r="AC190" i="14"/>
  <c r="R190" i="6" s="1"/>
  <c r="AB190" i="14"/>
  <c r="Q190" i="6" s="1"/>
  <c r="AA190" i="14"/>
  <c r="P190" i="6" s="1"/>
  <c r="AE189" i="14"/>
  <c r="T189" i="6" s="1"/>
  <c r="AD189" i="14"/>
  <c r="S189" i="6" s="1"/>
  <c r="AC189" i="14"/>
  <c r="R189" i="6" s="1"/>
  <c r="AB189" i="14"/>
  <c r="Q189" i="6" s="1"/>
  <c r="AA189" i="14"/>
  <c r="P189" i="6" s="1"/>
  <c r="AE188" i="14"/>
  <c r="T188" i="6" s="1"/>
  <c r="AD188" i="14"/>
  <c r="S188" i="6" s="1"/>
  <c r="AC188" i="14"/>
  <c r="R188" i="6" s="1"/>
  <c r="AB188" i="14"/>
  <c r="Q188" i="6" s="1"/>
  <c r="AA188" i="14"/>
  <c r="P188" i="6" s="1"/>
  <c r="AE187" i="14"/>
  <c r="T187" i="6" s="1"/>
  <c r="AD187" i="14"/>
  <c r="S187" i="6" s="1"/>
  <c r="AC187" i="14"/>
  <c r="R187" i="6" s="1"/>
  <c r="AB187" i="14"/>
  <c r="Q187" i="6" s="1"/>
  <c r="AA187" i="14"/>
  <c r="P187" i="6" s="1"/>
  <c r="AE186" i="14"/>
  <c r="T186" i="6" s="1"/>
  <c r="AD186" i="14"/>
  <c r="S186" i="6" s="1"/>
  <c r="AC186" i="14"/>
  <c r="R186" i="6" s="1"/>
  <c r="AB186" i="14"/>
  <c r="Q186" i="6" s="1"/>
  <c r="AA186" i="14"/>
  <c r="P186" i="6" s="1"/>
  <c r="AE185" i="14"/>
  <c r="T185" i="6" s="1"/>
  <c r="AD185" i="14"/>
  <c r="S185" i="6" s="1"/>
  <c r="AC185" i="14"/>
  <c r="R185" i="6" s="1"/>
  <c r="AB185" i="14"/>
  <c r="Q185" i="6" s="1"/>
  <c r="AA185" i="14"/>
  <c r="P185" i="6" s="1"/>
  <c r="AE184" i="14"/>
  <c r="T184" i="6" s="1"/>
  <c r="AD184" i="14"/>
  <c r="S184" i="6" s="1"/>
  <c r="AC184" i="14"/>
  <c r="R184" i="6" s="1"/>
  <c r="AB184" i="14"/>
  <c r="Q184" i="6" s="1"/>
  <c r="AA184" i="14"/>
  <c r="P184" i="6" s="1"/>
  <c r="AE183" i="14"/>
  <c r="T183" i="6" s="1"/>
  <c r="AD183" i="14"/>
  <c r="S183" i="6" s="1"/>
  <c r="AC183" i="14"/>
  <c r="R183" i="6" s="1"/>
  <c r="AB183" i="14"/>
  <c r="Q183" i="6" s="1"/>
  <c r="AA183" i="14"/>
  <c r="P183" i="6" s="1"/>
  <c r="AE182" i="14"/>
  <c r="T182" i="6" s="1"/>
  <c r="AD182" i="14"/>
  <c r="S182" i="6" s="1"/>
  <c r="AC182" i="14"/>
  <c r="R182" i="6" s="1"/>
  <c r="AB182" i="14"/>
  <c r="Q182" i="6" s="1"/>
  <c r="AA182" i="14"/>
  <c r="P182" i="6" s="1"/>
  <c r="AE181" i="14"/>
  <c r="T181" i="6" s="1"/>
  <c r="AD181" i="14"/>
  <c r="S181" i="6" s="1"/>
  <c r="AC181" i="14"/>
  <c r="R181" i="6" s="1"/>
  <c r="AB181" i="14"/>
  <c r="Q181" i="6" s="1"/>
  <c r="AA181" i="14"/>
  <c r="P181" i="6" s="1"/>
  <c r="AE180" i="14"/>
  <c r="T180" i="6" s="1"/>
  <c r="AD180" i="14"/>
  <c r="S180" i="6" s="1"/>
  <c r="AC180" i="14"/>
  <c r="R180" i="6" s="1"/>
  <c r="AB180" i="14"/>
  <c r="Q180" i="6" s="1"/>
  <c r="AA180" i="14"/>
  <c r="P180" i="6" s="1"/>
  <c r="AE179" i="14"/>
  <c r="T179" i="6" s="1"/>
  <c r="AD179" i="14"/>
  <c r="S179" i="6" s="1"/>
  <c r="AC179" i="14"/>
  <c r="R179" i="6" s="1"/>
  <c r="AB179" i="14"/>
  <c r="Q179" i="6" s="1"/>
  <c r="AA179" i="14"/>
  <c r="P179" i="6" s="1"/>
  <c r="AE178" i="14"/>
  <c r="T178" i="6" s="1"/>
  <c r="AD178" i="14"/>
  <c r="S178" i="6" s="1"/>
  <c r="AC178" i="14"/>
  <c r="R178" i="6" s="1"/>
  <c r="AB178" i="14"/>
  <c r="Q178" i="6" s="1"/>
  <c r="AA178" i="14"/>
  <c r="P178" i="6" s="1"/>
  <c r="AE177" i="14"/>
  <c r="T177" i="6" s="1"/>
  <c r="AD177" i="14"/>
  <c r="S177" i="6" s="1"/>
  <c r="AC177" i="14"/>
  <c r="R177" i="6" s="1"/>
  <c r="AB177" i="14"/>
  <c r="Q177" i="6" s="1"/>
  <c r="AA177" i="14"/>
  <c r="P177" i="6" s="1"/>
  <c r="AE176" i="14"/>
  <c r="T176" i="6" s="1"/>
  <c r="AD176" i="14"/>
  <c r="S176" i="6" s="1"/>
  <c r="AC176" i="14"/>
  <c r="R176" i="6" s="1"/>
  <c r="AB176" i="14"/>
  <c r="Q176" i="6" s="1"/>
  <c r="AA176" i="14"/>
  <c r="P176" i="6" s="1"/>
  <c r="AE175" i="14"/>
  <c r="T175" i="6" s="1"/>
  <c r="AD175" i="14"/>
  <c r="S175" i="6" s="1"/>
  <c r="AC175" i="14"/>
  <c r="R175" i="6" s="1"/>
  <c r="AB175" i="14"/>
  <c r="Q175" i="6" s="1"/>
  <c r="AA175" i="14"/>
  <c r="P175" i="6" s="1"/>
  <c r="AE174" i="14"/>
  <c r="T174" i="6" s="1"/>
  <c r="AD174" i="14"/>
  <c r="S174" i="6" s="1"/>
  <c r="AC174" i="14"/>
  <c r="R174" i="6" s="1"/>
  <c r="AB174" i="14"/>
  <c r="Q174" i="6" s="1"/>
  <c r="AA174" i="14"/>
  <c r="P174" i="6" s="1"/>
  <c r="AE173" i="14"/>
  <c r="T173" i="6" s="1"/>
  <c r="AD173" i="14"/>
  <c r="S173" i="6" s="1"/>
  <c r="AC173" i="14"/>
  <c r="R173" i="6" s="1"/>
  <c r="AB173" i="14"/>
  <c r="Q173" i="6" s="1"/>
  <c r="AA173" i="14"/>
  <c r="P173" i="6" s="1"/>
  <c r="AE172" i="14"/>
  <c r="T172" i="6" s="1"/>
  <c r="AD172" i="14"/>
  <c r="S172" i="6" s="1"/>
  <c r="AC172" i="14"/>
  <c r="R172" i="6" s="1"/>
  <c r="AB172" i="14"/>
  <c r="Q172" i="6" s="1"/>
  <c r="AA172" i="14"/>
  <c r="P172" i="6" s="1"/>
  <c r="AE171" i="14"/>
  <c r="T171" i="6" s="1"/>
  <c r="AD171" i="14"/>
  <c r="S171" i="6" s="1"/>
  <c r="AC171" i="14"/>
  <c r="R171" i="6" s="1"/>
  <c r="AB171" i="14"/>
  <c r="Q171" i="6" s="1"/>
  <c r="AA171" i="14"/>
  <c r="P171" i="6" s="1"/>
  <c r="AE170" i="14"/>
  <c r="T170" i="6" s="1"/>
  <c r="AD170" i="14"/>
  <c r="S170" i="6" s="1"/>
  <c r="AC170" i="14"/>
  <c r="R170" i="6" s="1"/>
  <c r="AB170" i="14"/>
  <c r="Q170" i="6" s="1"/>
  <c r="AA170" i="14"/>
  <c r="P170" i="6" s="1"/>
  <c r="AE169" i="14"/>
  <c r="T169" i="6" s="1"/>
  <c r="AD169" i="14"/>
  <c r="S169" i="6" s="1"/>
  <c r="AC169" i="14"/>
  <c r="R169" i="6" s="1"/>
  <c r="AB169" i="14"/>
  <c r="Q169" i="6" s="1"/>
  <c r="AA169" i="14"/>
  <c r="P169" i="6" s="1"/>
  <c r="AE168" i="14"/>
  <c r="T168" i="6" s="1"/>
  <c r="AD168" i="14"/>
  <c r="S168" i="6" s="1"/>
  <c r="AC168" i="14"/>
  <c r="R168" i="6" s="1"/>
  <c r="AB168" i="14"/>
  <c r="Q168" i="6" s="1"/>
  <c r="AA168" i="14"/>
  <c r="P168" i="6" s="1"/>
  <c r="AE167" i="14"/>
  <c r="T167" i="6" s="1"/>
  <c r="AD167" i="14"/>
  <c r="S167" i="6" s="1"/>
  <c r="AC167" i="14"/>
  <c r="R167" i="6" s="1"/>
  <c r="AB167" i="14"/>
  <c r="Q167" i="6" s="1"/>
  <c r="AA167" i="14"/>
  <c r="P167" i="6" s="1"/>
  <c r="AE166" i="14"/>
  <c r="T166" i="6" s="1"/>
  <c r="AD166" i="14"/>
  <c r="S166" i="6" s="1"/>
  <c r="AC166" i="14"/>
  <c r="R166" i="6" s="1"/>
  <c r="AB166" i="14"/>
  <c r="Q166" i="6" s="1"/>
  <c r="AA166" i="14"/>
  <c r="P166" i="6" s="1"/>
  <c r="AE165" i="14"/>
  <c r="T165" i="6" s="1"/>
  <c r="AD165" i="14"/>
  <c r="S165" i="6" s="1"/>
  <c r="AC165" i="14"/>
  <c r="R165" i="6" s="1"/>
  <c r="AB165" i="14"/>
  <c r="Q165" i="6" s="1"/>
  <c r="AA165" i="14"/>
  <c r="P165" i="6" s="1"/>
  <c r="AE164" i="14"/>
  <c r="T164" i="6" s="1"/>
  <c r="AD164" i="14"/>
  <c r="S164" i="6" s="1"/>
  <c r="AC164" i="14"/>
  <c r="R164" i="6" s="1"/>
  <c r="AB164" i="14"/>
  <c r="Q164" i="6" s="1"/>
  <c r="AA164" i="14"/>
  <c r="P164" i="6" s="1"/>
  <c r="AE163" i="14"/>
  <c r="T163" i="6" s="1"/>
  <c r="AD163" i="14"/>
  <c r="S163" i="6" s="1"/>
  <c r="AC163" i="14"/>
  <c r="R163" i="6" s="1"/>
  <c r="AB163" i="14"/>
  <c r="Q163" i="6" s="1"/>
  <c r="AA163" i="14"/>
  <c r="P163" i="6" s="1"/>
  <c r="AE162" i="14"/>
  <c r="T162" i="6" s="1"/>
  <c r="AD162" i="14"/>
  <c r="S162" i="6" s="1"/>
  <c r="AC162" i="14"/>
  <c r="R162" i="6" s="1"/>
  <c r="AB162" i="14"/>
  <c r="Q162" i="6" s="1"/>
  <c r="AA162" i="14"/>
  <c r="P162" i="6" s="1"/>
  <c r="AE161" i="14"/>
  <c r="T161" i="6" s="1"/>
  <c r="AD161" i="14"/>
  <c r="S161" i="6" s="1"/>
  <c r="AC161" i="14"/>
  <c r="R161" i="6" s="1"/>
  <c r="AB161" i="14"/>
  <c r="Q161" i="6" s="1"/>
  <c r="AA161" i="14"/>
  <c r="P161" i="6" s="1"/>
  <c r="AE160" i="14"/>
  <c r="T160" i="6" s="1"/>
  <c r="AD160" i="14"/>
  <c r="S160" i="6" s="1"/>
  <c r="AC160" i="14"/>
  <c r="R160" i="6" s="1"/>
  <c r="AB160" i="14"/>
  <c r="Q160" i="6" s="1"/>
  <c r="AA160" i="14"/>
  <c r="P160" i="6" s="1"/>
  <c r="AE159" i="14"/>
  <c r="T159" i="6" s="1"/>
  <c r="AD159" i="14"/>
  <c r="S159" i="6" s="1"/>
  <c r="AC159" i="14"/>
  <c r="R159" i="6" s="1"/>
  <c r="AB159" i="14"/>
  <c r="Q159" i="6" s="1"/>
  <c r="AA159" i="14"/>
  <c r="P159" i="6" s="1"/>
  <c r="AE158" i="14"/>
  <c r="T158" i="6" s="1"/>
  <c r="AD158" i="14"/>
  <c r="S158" i="6" s="1"/>
  <c r="AC158" i="14"/>
  <c r="R158" i="6" s="1"/>
  <c r="AB158" i="14"/>
  <c r="Q158" i="6" s="1"/>
  <c r="AA158" i="14"/>
  <c r="P158" i="6" s="1"/>
  <c r="AE157" i="14"/>
  <c r="T157" i="6" s="1"/>
  <c r="AD157" i="14"/>
  <c r="S157" i="6" s="1"/>
  <c r="AC157" i="14"/>
  <c r="R157" i="6" s="1"/>
  <c r="AB157" i="14"/>
  <c r="Q157" i="6" s="1"/>
  <c r="AA157" i="14"/>
  <c r="P157" i="6" s="1"/>
  <c r="AE156" i="14"/>
  <c r="T156" i="6" s="1"/>
  <c r="AD156" i="14"/>
  <c r="S156" i="6" s="1"/>
  <c r="AC156" i="14"/>
  <c r="R156" i="6" s="1"/>
  <c r="AB156" i="14"/>
  <c r="Q156" i="6" s="1"/>
  <c r="AA156" i="14"/>
  <c r="P156" i="6" s="1"/>
  <c r="AE155" i="14"/>
  <c r="T155" i="6" s="1"/>
  <c r="AD155" i="14"/>
  <c r="S155" i="6" s="1"/>
  <c r="AC155" i="14"/>
  <c r="R155" i="6" s="1"/>
  <c r="AB155" i="14"/>
  <c r="Q155" i="6" s="1"/>
  <c r="AA155" i="14"/>
  <c r="P155" i="6" s="1"/>
  <c r="AE154" i="14"/>
  <c r="T154" i="6" s="1"/>
  <c r="AD154" i="14"/>
  <c r="S154" i="6" s="1"/>
  <c r="AC154" i="14"/>
  <c r="R154" i="6" s="1"/>
  <c r="AB154" i="14"/>
  <c r="Q154" i="6" s="1"/>
  <c r="AA154" i="14"/>
  <c r="P154" i="6" s="1"/>
  <c r="AE153" i="14"/>
  <c r="T153" i="6" s="1"/>
  <c r="AD153" i="14"/>
  <c r="S153" i="6" s="1"/>
  <c r="AC153" i="14"/>
  <c r="R153" i="6" s="1"/>
  <c r="AB153" i="14"/>
  <c r="Q153" i="6" s="1"/>
  <c r="AA153" i="14"/>
  <c r="P153" i="6" s="1"/>
  <c r="AE152" i="14"/>
  <c r="T152" i="6" s="1"/>
  <c r="AD152" i="14"/>
  <c r="S152" i="6" s="1"/>
  <c r="AC152" i="14"/>
  <c r="R152" i="6" s="1"/>
  <c r="AB152" i="14"/>
  <c r="Q152" i="6" s="1"/>
  <c r="AA152" i="14"/>
  <c r="P152" i="6" s="1"/>
  <c r="AE151" i="14"/>
  <c r="T151" i="6" s="1"/>
  <c r="AD151" i="14"/>
  <c r="S151" i="6" s="1"/>
  <c r="AC151" i="14"/>
  <c r="R151" i="6" s="1"/>
  <c r="AB151" i="14"/>
  <c r="Q151" i="6" s="1"/>
  <c r="AA151" i="14"/>
  <c r="P151" i="6" s="1"/>
  <c r="AE150" i="14"/>
  <c r="T150" i="6" s="1"/>
  <c r="AD150" i="14"/>
  <c r="S150" i="6" s="1"/>
  <c r="AC150" i="14"/>
  <c r="R150" i="6" s="1"/>
  <c r="AB150" i="14"/>
  <c r="Q150" i="6" s="1"/>
  <c r="AA150" i="14"/>
  <c r="P150" i="6" s="1"/>
  <c r="AE149" i="14"/>
  <c r="T149" i="6" s="1"/>
  <c r="AD149" i="14"/>
  <c r="S149" i="6" s="1"/>
  <c r="AC149" i="14"/>
  <c r="R149" i="6" s="1"/>
  <c r="AB149" i="14"/>
  <c r="Q149" i="6" s="1"/>
  <c r="AA149" i="14"/>
  <c r="P149" i="6" s="1"/>
  <c r="AE148" i="14"/>
  <c r="T148" i="6" s="1"/>
  <c r="AD148" i="14"/>
  <c r="S148" i="6" s="1"/>
  <c r="AC148" i="14"/>
  <c r="R148" i="6" s="1"/>
  <c r="AB148" i="14"/>
  <c r="Q148" i="6" s="1"/>
  <c r="AA148" i="14"/>
  <c r="P148" i="6" s="1"/>
  <c r="AE147" i="14"/>
  <c r="T147" i="6" s="1"/>
  <c r="AD147" i="14"/>
  <c r="S147" i="6" s="1"/>
  <c r="AC147" i="14"/>
  <c r="R147" i="6" s="1"/>
  <c r="AB147" i="14"/>
  <c r="Q147" i="6" s="1"/>
  <c r="AA147" i="14"/>
  <c r="P147" i="6" s="1"/>
  <c r="AE146" i="14"/>
  <c r="T146" i="6" s="1"/>
  <c r="AD146" i="14"/>
  <c r="S146" i="6" s="1"/>
  <c r="AC146" i="14"/>
  <c r="R146" i="6" s="1"/>
  <c r="AB146" i="14"/>
  <c r="Q146" i="6" s="1"/>
  <c r="AA146" i="14"/>
  <c r="P146" i="6" s="1"/>
  <c r="AE145" i="14"/>
  <c r="T145" i="6" s="1"/>
  <c r="AD145" i="14"/>
  <c r="S145" i="6" s="1"/>
  <c r="AC145" i="14"/>
  <c r="R145" i="6" s="1"/>
  <c r="AB145" i="14"/>
  <c r="Q145" i="6" s="1"/>
  <c r="AA145" i="14"/>
  <c r="P145" i="6" s="1"/>
  <c r="AE144" i="14"/>
  <c r="T144" i="6" s="1"/>
  <c r="AD144" i="14"/>
  <c r="S144" i="6" s="1"/>
  <c r="AC144" i="14"/>
  <c r="R144" i="6" s="1"/>
  <c r="AB144" i="14"/>
  <c r="Q144" i="6" s="1"/>
  <c r="AA144" i="14"/>
  <c r="P144" i="6" s="1"/>
  <c r="AE143" i="14"/>
  <c r="T143" i="6" s="1"/>
  <c r="AD143" i="14"/>
  <c r="S143" i="6" s="1"/>
  <c r="AC143" i="14"/>
  <c r="R143" i="6" s="1"/>
  <c r="AB143" i="14"/>
  <c r="Q143" i="6" s="1"/>
  <c r="AA143" i="14"/>
  <c r="P143" i="6" s="1"/>
  <c r="AE142" i="14"/>
  <c r="T142" i="6" s="1"/>
  <c r="AD142" i="14"/>
  <c r="S142" i="6" s="1"/>
  <c r="AC142" i="14"/>
  <c r="R142" i="6" s="1"/>
  <c r="AB142" i="14"/>
  <c r="Q142" i="6" s="1"/>
  <c r="AA142" i="14"/>
  <c r="P142" i="6" s="1"/>
  <c r="AE141" i="14"/>
  <c r="T141" i="6" s="1"/>
  <c r="AD141" i="14"/>
  <c r="S141" i="6" s="1"/>
  <c r="AC141" i="14"/>
  <c r="R141" i="6" s="1"/>
  <c r="AB141" i="14"/>
  <c r="Q141" i="6" s="1"/>
  <c r="AA141" i="14"/>
  <c r="P141" i="6" s="1"/>
  <c r="AE140" i="14"/>
  <c r="T140" i="6" s="1"/>
  <c r="AD140" i="14"/>
  <c r="S140" i="6" s="1"/>
  <c r="AC140" i="14"/>
  <c r="R140" i="6" s="1"/>
  <c r="AB140" i="14"/>
  <c r="Q140" i="6" s="1"/>
  <c r="AA140" i="14"/>
  <c r="P140" i="6" s="1"/>
  <c r="AE139" i="14"/>
  <c r="T139" i="6" s="1"/>
  <c r="AD139" i="14"/>
  <c r="S139" i="6" s="1"/>
  <c r="AC139" i="14"/>
  <c r="R139" i="6" s="1"/>
  <c r="AB139" i="14"/>
  <c r="Q139" i="6" s="1"/>
  <c r="AA139" i="14"/>
  <c r="P139" i="6" s="1"/>
  <c r="AE138" i="14"/>
  <c r="T138" i="6" s="1"/>
  <c r="AD138" i="14"/>
  <c r="S138" i="6" s="1"/>
  <c r="AC138" i="14"/>
  <c r="R138" i="6" s="1"/>
  <c r="AB138" i="14"/>
  <c r="Q138" i="6" s="1"/>
  <c r="AA138" i="14"/>
  <c r="P138" i="6" s="1"/>
  <c r="AE137" i="14"/>
  <c r="T137" i="6" s="1"/>
  <c r="AD137" i="14"/>
  <c r="S137" i="6" s="1"/>
  <c r="AC137" i="14"/>
  <c r="R137" i="6" s="1"/>
  <c r="AB137" i="14"/>
  <c r="Q137" i="6" s="1"/>
  <c r="AA137" i="14"/>
  <c r="P137" i="6" s="1"/>
  <c r="AE136" i="14"/>
  <c r="T136" i="6" s="1"/>
  <c r="AD136" i="14"/>
  <c r="S136" i="6" s="1"/>
  <c r="AC136" i="14"/>
  <c r="R136" i="6" s="1"/>
  <c r="AB136" i="14"/>
  <c r="Q136" i="6" s="1"/>
  <c r="AA136" i="14"/>
  <c r="P136" i="6" s="1"/>
  <c r="AE135" i="14"/>
  <c r="T135" i="6" s="1"/>
  <c r="AD135" i="14"/>
  <c r="S135" i="6" s="1"/>
  <c r="AC135" i="14"/>
  <c r="R135" i="6" s="1"/>
  <c r="AB135" i="14"/>
  <c r="Q135" i="6" s="1"/>
  <c r="AA135" i="14"/>
  <c r="P135" i="6" s="1"/>
  <c r="AE134" i="14"/>
  <c r="T134" i="6" s="1"/>
  <c r="AD134" i="14"/>
  <c r="S134" i="6" s="1"/>
  <c r="AC134" i="14"/>
  <c r="R134" i="6" s="1"/>
  <c r="AB134" i="14"/>
  <c r="Q134" i="6" s="1"/>
  <c r="AA134" i="14"/>
  <c r="P134" i="6" s="1"/>
  <c r="AE133" i="14"/>
  <c r="T133" i="6" s="1"/>
  <c r="AD133" i="14"/>
  <c r="S133" i="6" s="1"/>
  <c r="AC133" i="14"/>
  <c r="R133" i="6" s="1"/>
  <c r="AB133" i="14"/>
  <c r="Q133" i="6" s="1"/>
  <c r="AA133" i="14"/>
  <c r="P133" i="6" s="1"/>
  <c r="AE132" i="14"/>
  <c r="T132" i="6" s="1"/>
  <c r="AD132" i="14"/>
  <c r="S132" i="6" s="1"/>
  <c r="AC132" i="14"/>
  <c r="R132" i="6" s="1"/>
  <c r="AB132" i="14"/>
  <c r="Q132" i="6" s="1"/>
  <c r="AA132" i="14"/>
  <c r="P132" i="6" s="1"/>
  <c r="AE131" i="14"/>
  <c r="T131" i="6" s="1"/>
  <c r="AD131" i="14"/>
  <c r="S131" i="6" s="1"/>
  <c r="AC131" i="14"/>
  <c r="R131" i="6" s="1"/>
  <c r="AB131" i="14"/>
  <c r="Q131" i="6" s="1"/>
  <c r="AA131" i="14"/>
  <c r="P131" i="6" s="1"/>
  <c r="AE130" i="14"/>
  <c r="T130" i="6" s="1"/>
  <c r="AD130" i="14"/>
  <c r="S130" i="6" s="1"/>
  <c r="AC130" i="14"/>
  <c r="R130" i="6" s="1"/>
  <c r="AB130" i="14"/>
  <c r="Q130" i="6" s="1"/>
  <c r="AA130" i="14"/>
  <c r="P130" i="6" s="1"/>
  <c r="AE129" i="14"/>
  <c r="T129" i="6" s="1"/>
  <c r="AD129" i="14"/>
  <c r="S129" i="6" s="1"/>
  <c r="AC129" i="14"/>
  <c r="R129" i="6" s="1"/>
  <c r="AB129" i="14"/>
  <c r="Q129" i="6" s="1"/>
  <c r="AA129" i="14"/>
  <c r="P129" i="6" s="1"/>
  <c r="AE128" i="14"/>
  <c r="T128" i="6" s="1"/>
  <c r="AD128" i="14"/>
  <c r="S128" i="6" s="1"/>
  <c r="AC128" i="14"/>
  <c r="R128" i="6" s="1"/>
  <c r="AB128" i="14"/>
  <c r="Q128" i="6" s="1"/>
  <c r="AA128" i="14"/>
  <c r="P128" i="6" s="1"/>
  <c r="AE127" i="14"/>
  <c r="T127" i="6" s="1"/>
  <c r="AD127" i="14"/>
  <c r="S127" i="6" s="1"/>
  <c r="AC127" i="14"/>
  <c r="R127" i="6" s="1"/>
  <c r="AB127" i="14"/>
  <c r="Q127" i="6" s="1"/>
  <c r="AA127" i="14"/>
  <c r="P127" i="6" s="1"/>
  <c r="AE126" i="14"/>
  <c r="T126" i="6" s="1"/>
  <c r="AD126" i="14"/>
  <c r="S126" i="6" s="1"/>
  <c r="AC126" i="14"/>
  <c r="R126" i="6" s="1"/>
  <c r="AB126" i="14"/>
  <c r="Q126" i="6" s="1"/>
  <c r="AA126" i="14"/>
  <c r="P126" i="6" s="1"/>
  <c r="AE125" i="14"/>
  <c r="T125" i="6" s="1"/>
  <c r="AD125" i="14"/>
  <c r="S125" i="6" s="1"/>
  <c r="AC125" i="14"/>
  <c r="R125" i="6" s="1"/>
  <c r="AB125" i="14"/>
  <c r="Q125" i="6" s="1"/>
  <c r="AA125" i="14"/>
  <c r="P125" i="6" s="1"/>
  <c r="AE124" i="14"/>
  <c r="T124" i="6" s="1"/>
  <c r="AD124" i="14"/>
  <c r="S124" i="6" s="1"/>
  <c r="AC124" i="14"/>
  <c r="R124" i="6" s="1"/>
  <c r="AB124" i="14"/>
  <c r="Q124" i="6" s="1"/>
  <c r="AA124" i="14"/>
  <c r="P124" i="6" s="1"/>
  <c r="AE123" i="14"/>
  <c r="T123" i="6" s="1"/>
  <c r="AD123" i="14"/>
  <c r="S123" i="6" s="1"/>
  <c r="AC123" i="14"/>
  <c r="R123" i="6" s="1"/>
  <c r="AB123" i="14"/>
  <c r="Q123" i="6" s="1"/>
  <c r="AA123" i="14"/>
  <c r="P123" i="6" s="1"/>
  <c r="AE122" i="14"/>
  <c r="T122" i="6" s="1"/>
  <c r="AD122" i="14"/>
  <c r="S122" i="6" s="1"/>
  <c r="AC122" i="14"/>
  <c r="R122" i="6" s="1"/>
  <c r="AB122" i="14"/>
  <c r="Q122" i="6" s="1"/>
  <c r="AA122" i="14"/>
  <c r="P122" i="6" s="1"/>
  <c r="AE121" i="14"/>
  <c r="T121" i="6" s="1"/>
  <c r="AD121" i="14"/>
  <c r="S121" i="6" s="1"/>
  <c r="AC121" i="14"/>
  <c r="R121" i="6" s="1"/>
  <c r="AB121" i="14"/>
  <c r="Q121" i="6" s="1"/>
  <c r="AA121" i="14"/>
  <c r="P121" i="6" s="1"/>
  <c r="AE120" i="14"/>
  <c r="T120" i="6" s="1"/>
  <c r="AD120" i="14"/>
  <c r="S120" i="6" s="1"/>
  <c r="AC120" i="14"/>
  <c r="R120" i="6" s="1"/>
  <c r="AB120" i="14"/>
  <c r="Q120" i="6" s="1"/>
  <c r="AA120" i="14"/>
  <c r="P120" i="6" s="1"/>
  <c r="AE119" i="14"/>
  <c r="T119" i="6" s="1"/>
  <c r="AD119" i="14"/>
  <c r="S119" i="6" s="1"/>
  <c r="AC119" i="14"/>
  <c r="R119" i="6" s="1"/>
  <c r="AB119" i="14"/>
  <c r="Q119" i="6" s="1"/>
  <c r="AA119" i="14"/>
  <c r="P119" i="6" s="1"/>
  <c r="AE118" i="14"/>
  <c r="T118" i="6" s="1"/>
  <c r="AD118" i="14"/>
  <c r="S118" i="6" s="1"/>
  <c r="AC118" i="14"/>
  <c r="R118" i="6" s="1"/>
  <c r="AB118" i="14"/>
  <c r="Q118" i="6" s="1"/>
  <c r="AA118" i="14"/>
  <c r="P118" i="6" s="1"/>
  <c r="AE117" i="14"/>
  <c r="T117" i="6" s="1"/>
  <c r="AD117" i="14"/>
  <c r="S117" i="6" s="1"/>
  <c r="AC117" i="14"/>
  <c r="R117" i="6" s="1"/>
  <c r="AB117" i="14"/>
  <c r="Q117" i="6" s="1"/>
  <c r="AA117" i="14"/>
  <c r="P117" i="6" s="1"/>
  <c r="AE116" i="14"/>
  <c r="T116" i="6" s="1"/>
  <c r="AD116" i="14"/>
  <c r="S116" i="6" s="1"/>
  <c r="AC116" i="14"/>
  <c r="R116" i="6" s="1"/>
  <c r="AB116" i="14"/>
  <c r="Q116" i="6" s="1"/>
  <c r="AA116" i="14"/>
  <c r="P116" i="6" s="1"/>
  <c r="AE115" i="14"/>
  <c r="T115" i="6" s="1"/>
  <c r="AD115" i="14"/>
  <c r="S115" i="6" s="1"/>
  <c r="AC115" i="14"/>
  <c r="R115" i="6" s="1"/>
  <c r="AB115" i="14"/>
  <c r="Q115" i="6" s="1"/>
  <c r="AA115" i="14"/>
  <c r="P115" i="6" s="1"/>
  <c r="AE114" i="14"/>
  <c r="T114" i="6" s="1"/>
  <c r="AD114" i="14"/>
  <c r="S114" i="6" s="1"/>
  <c r="AC114" i="14"/>
  <c r="R114" i="6" s="1"/>
  <c r="AB114" i="14"/>
  <c r="Q114" i="6" s="1"/>
  <c r="AA114" i="14"/>
  <c r="P114" i="6" s="1"/>
  <c r="AE113" i="14"/>
  <c r="T113" i="6" s="1"/>
  <c r="AD113" i="14"/>
  <c r="S113" i="6" s="1"/>
  <c r="AC113" i="14"/>
  <c r="R113" i="6" s="1"/>
  <c r="AB113" i="14"/>
  <c r="Q113" i="6" s="1"/>
  <c r="AA113" i="14"/>
  <c r="P113" i="6" s="1"/>
  <c r="AE112" i="14"/>
  <c r="T112" i="6" s="1"/>
  <c r="AD112" i="14"/>
  <c r="S112" i="6" s="1"/>
  <c r="AC112" i="14"/>
  <c r="R112" i="6" s="1"/>
  <c r="AB112" i="14"/>
  <c r="Q112" i="6" s="1"/>
  <c r="AA112" i="14"/>
  <c r="P112" i="6" s="1"/>
  <c r="AE111" i="14"/>
  <c r="T111" i="6" s="1"/>
  <c r="AD111" i="14"/>
  <c r="S111" i="6" s="1"/>
  <c r="AC111" i="14"/>
  <c r="R111" i="6" s="1"/>
  <c r="AB111" i="14"/>
  <c r="Q111" i="6" s="1"/>
  <c r="AA111" i="14"/>
  <c r="P111" i="6" s="1"/>
  <c r="AE110" i="14"/>
  <c r="T110" i="6" s="1"/>
  <c r="AD110" i="14"/>
  <c r="S110" i="6" s="1"/>
  <c r="AC110" i="14"/>
  <c r="R110" i="6" s="1"/>
  <c r="AB110" i="14"/>
  <c r="Q110" i="6" s="1"/>
  <c r="AA110" i="14"/>
  <c r="P110" i="6" s="1"/>
  <c r="AE109" i="14"/>
  <c r="T109" i="6" s="1"/>
  <c r="AD109" i="14"/>
  <c r="S109" i="6" s="1"/>
  <c r="AC109" i="14"/>
  <c r="R109" i="6" s="1"/>
  <c r="AB109" i="14"/>
  <c r="Q109" i="6" s="1"/>
  <c r="AA109" i="14"/>
  <c r="P109" i="6" s="1"/>
  <c r="AE108" i="14"/>
  <c r="T108" i="6" s="1"/>
  <c r="AD108" i="14"/>
  <c r="S108" i="6" s="1"/>
  <c r="AC108" i="14"/>
  <c r="R108" i="6" s="1"/>
  <c r="AB108" i="14"/>
  <c r="Q108" i="6" s="1"/>
  <c r="AA108" i="14"/>
  <c r="P108" i="6" s="1"/>
  <c r="AE107" i="14"/>
  <c r="T107" i="6" s="1"/>
  <c r="AD107" i="14"/>
  <c r="S107" i="6" s="1"/>
  <c r="AC107" i="14"/>
  <c r="R107" i="6" s="1"/>
  <c r="AB107" i="14"/>
  <c r="Q107" i="6" s="1"/>
  <c r="AA107" i="14"/>
  <c r="P107" i="6" s="1"/>
  <c r="AE106" i="14"/>
  <c r="T106" i="6" s="1"/>
  <c r="AD106" i="14"/>
  <c r="S106" i="6" s="1"/>
  <c r="AC106" i="14"/>
  <c r="R106" i="6" s="1"/>
  <c r="AB106" i="14"/>
  <c r="Q106" i="6" s="1"/>
  <c r="AA106" i="14"/>
  <c r="P106" i="6" s="1"/>
  <c r="AE105" i="14"/>
  <c r="T105" i="6" s="1"/>
  <c r="AD105" i="14"/>
  <c r="S105" i="6" s="1"/>
  <c r="AC105" i="14"/>
  <c r="R105" i="6" s="1"/>
  <c r="AB105" i="14"/>
  <c r="Q105" i="6" s="1"/>
  <c r="AA105" i="14"/>
  <c r="P105" i="6" s="1"/>
  <c r="AE104" i="14"/>
  <c r="T104" i="6" s="1"/>
  <c r="AD104" i="14"/>
  <c r="S104" i="6" s="1"/>
  <c r="AC104" i="14"/>
  <c r="R104" i="6" s="1"/>
  <c r="AB104" i="14"/>
  <c r="Q104" i="6" s="1"/>
  <c r="AA104" i="14"/>
  <c r="P104" i="6" s="1"/>
  <c r="AE103" i="14"/>
  <c r="T103" i="6" s="1"/>
  <c r="AD103" i="14"/>
  <c r="S103" i="6" s="1"/>
  <c r="AC103" i="14"/>
  <c r="R103" i="6" s="1"/>
  <c r="AB103" i="14"/>
  <c r="Q103" i="6" s="1"/>
  <c r="AA103" i="14"/>
  <c r="P103" i="6" s="1"/>
  <c r="AE102" i="14"/>
  <c r="T102" i="6" s="1"/>
  <c r="AD102" i="14"/>
  <c r="S102" i="6" s="1"/>
  <c r="AC102" i="14"/>
  <c r="R102" i="6" s="1"/>
  <c r="AB102" i="14"/>
  <c r="Q102" i="6" s="1"/>
  <c r="AA102" i="14"/>
  <c r="P102" i="6" s="1"/>
  <c r="AE101" i="14"/>
  <c r="T101" i="6" s="1"/>
  <c r="AD101" i="14"/>
  <c r="S101" i="6" s="1"/>
  <c r="AC101" i="14"/>
  <c r="R101" i="6" s="1"/>
  <c r="AB101" i="14"/>
  <c r="Q101" i="6" s="1"/>
  <c r="AA101" i="14"/>
  <c r="P101" i="6" s="1"/>
  <c r="AE100" i="14"/>
  <c r="T100" i="6" s="1"/>
  <c r="AD100" i="14"/>
  <c r="S100" i="6" s="1"/>
  <c r="AC100" i="14"/>
  <c r="R100" i="6" s="1"/>
  <c r="AB100" i="14"/>
  <c r="Q100" i="6" s="1"/>
  <c r="AA100" i="14"/>
  <c r="P100" i="6" s="1"/>
  <c r="AE99" i="14"/>
  <c r="T99" i="6" s="1"/>
  <c r="AD99" i="14"/>
  <c r="S99" i="6" s="1"/>
  <c r="AC99" i="14"/>
  <c r="R99" i="6" s="1"/>
  <c r="AB99" i="14"/>
  <c r="Q99" i="6" s="1"/>
  <c r="AA99" i="14"/>
  <c r="P99" i="6" s="1"/>
  <c r="AE98" i="14"/>
  <c r="T98" i="6" s="1"/>
  <c r="AD98" i="14"/>
  <c r="S98" i="6" s="1"/>
  <c r="AC98" i="14"/>
  <c r="R98" i="6" s="1"/>
  <c r="AB98" i="14"/>
  <c r="Q98" i="6" s="1"/>
  <c r="AA98" i="14"/>
  <c r="P98" i="6" s="1"/>
  <c r="AE97" i="14"/>
  <c r="T97" i="6" s="1"/>
  <c r="AD97" i="14"/>
  <c r="S97" i="6" s="1"/>
  <c r="AC97" i="14"/>
  <c r="R97" i="6" s="1"/>
  <c r="AB97" i="14"/>
  <c r="Q97" i="6" s="1"/>
  <c r="AA97" i="14"/>
  <c r="P97" i="6" s="1"/>
  <c r="AE96" i="14"/>
  <c r="T96" i="6" s="1"/>
  <c r="AD96" i="14"/>
  <c r="S96" i="6" s="1"/>
  <c r="AC96" i="14"/>
  <c r="R96" i="6" s="1"/>
  <c r="AB96" i="14"/>
  <c r="Q96" i="6" s="1"/>
  <c r="AA96" i="14"/>
  <c r="P96" i="6" s="1"/>
  <c r="AE95" i="14"/>
  <c r="T95" i="6" s="1"/>
  <c r="AD95" i="14"/>
  <c r="S95" i="6" s="1"/>
  <c r="AC95" i="14"/>
  <c r="R95" i="6" s="1"/>
  <c r="AB95" i="14"/>
  <c r="Q95" i="6" s="1"/>
  <c r="AA95" i="14"/>
  <c r="P95" i="6" s="1"/>
  <c r="AE94" i="14"/>
  <c r="T94" i="6" s="1"/>
  <c r="AD94" i="14"/>
  <c r="S94" i="6" s="1"/>
  <c r="AC94" i="14"/>
  <c r="R94" i="6" s="1"/>
  <c r="AB94" i="14"/>
  <c r="Q94" i="6" s="1"/>
  <c r="AA94" i="14"/>
  <c r="P94" i="6" s="1"/>
  <c r="AE93" i="14"/>
  <c r="T93" i="6" s="1"/>
  <c r="AD93" i="14"/>
  <c r="S93" i="6" s="1"/>
  <c r="AC93" i="14"/>
  <c r="R93" i="6" s="1"/>
  <c r="AB93" i="14"/>
  <c r="Q93" i="6" s="1"/>
  <c r="AA93" i="14"/>
  <c r="P93" i="6" s="1"/>
  <c r="AE92" i="14"/>
  <c r="T92" i="6" s="1"/>
  <c r="AD92" i="14"/>
  <c r="S92" i="6" s="1"/>
  <c r="AC92" i="14"/>
  <c r="R92" i="6" s="1"/>
  <c r="AB92" i="14"/>
  <c r="Q92" i="6" s="1"/>
  <c r="AA92" i="14"/>
  <c r="P92" i="6" s="1"/>
  <c r="AE91" i="14"/>
  <c r="T91" i="6" s="1"/>
  <c r="AD91" i="14"/>
  <c r="S91" i="6" s="1"/>
  <c r="AC91" i="14"/>
  <c r="R91" i="6" s="1"/>
  <c r="AB91" i="14"/>
  <c r="Q91" i="6" s="1"/>
  <c r="AA91" i="14"/>
  <c r="P91" i="6" s="1"/>
  <c r="AE90" i="14"/>
  <c r="T90" i="6" s="1"/>
  <c r="AD90" i="14"/>
  <c r="S90" i="6" s="1"/>
  <c r="AC90" i="14"/>
  <c r="R90" i="6" s="1"/>
  <c r="AB90" i="14"/>
  <c r="Q90" i="6" s="1"/>
  <c r="AA90" i="14"/>
  <c r="P90" i="6" s="1"/>
  <c r="AE89" i="14"/>
  <c r="T89" i="6" s="1"/>
  <c r="AD89" i="14"/>
  <c r="S89" i="6" s="1"/>
  <c r="AC89" i="14"/>
  <c r="R89" i="6" s="1"/>
  <c r="AB89" i="14"/>
  <c r="Q89" i="6" s="1"/>
  <c r="AA89" i="14"/>
  <c r="P89" i="6" s="1"/>
  <c r="AE88" i="14"/>
  <c r="T88" i="6" s="1"/>
  <c r="AD88" i="14"/>
  <c r="S88" i="6" s="1"/>
  <c r="AC88" i="14"/>
  <c r="R88" i="6" s="1"/>
  <c r="AB88" i="14"/>
  <c r="Q88" i="6" s="1"/>
  <c r="AA88" i="14"/>
  <c r="P88" i="6" s="1"/>
  <c r="AE87" i="14"/>
  <c r="T87" i="6" s="1"/>
  <c r="AD87" i="14"/>
  <c r="S87" i="6" s="1"/>
  <c r="AC87" i="14"/>
  <c r="R87" i="6" s="1"/>
  <c r="AB87" i="14"/>
  <c r="Q87" i="6" s="1"/>
  <c r="AA87" i="14"/>
  <c r="P87" i="6" s="1"/>
  <c r="AE86" i="14"/>
  <c r="T86" i="6" s="1"/>
  <c r="AD86" i="14"/>
  <c r="S86" i="6" s="1"/>
  <c r="AC86" i="14"/>
  <c r="R86" i="6" s="1"/>
  <c r="AB86" i="14"/>
  <c r="Q86" i="6" s="1"/>
  <c r="AA86" i="14"/>
  <c r="P86" i="6" s="1"/>
  <c r="AE85" i="14"/>
  <c r="T85" i="6" s="1"/>
  <c r="AD85" i="14"/>
  <c r="S85" i="6" s="1"/>
  <c r="AC85" i="14"/>
  <c r="R85" i="6" s="1"/>
  <c r="AB85" i="14"/>
  <c r="Q85" i="6" s="1"/>
  <c r="AA85" i="14"/>
  <c r="P85" i="6" s="1"/>
  <c r="AE84" i="14"/>
  <c r="T84" i="6" s="1"/>
  <c r="AD84" i="14"/>
  <c r="S84" i="6" s="1"/>
  <c r="AC84" i="14"/>
  <c r="R84" i="6" s="1"/>
  <c r="AB84" i="14"/>
  <c r="Q84" i="6" s="1"/>
  <c r="AA84" i="14"/>
  <c r="P84" i="6" s="1"/>
  <c r="AE83" i="14"/>
  <c r="T83" i="6" s="1"/>
  <c r="AD83" i="14"/>
  <c r="S83" i="6" s="1"/>
  <c r="AC83" i="14"/>
  <c r="R83" i="6" s="1"/>
  <c r="AB83" i="14"/>
  <c r="Q83" i="6" s="1"/>
  <c r="AA83" i="14"/>
  <c r="P83" i="6" s="1"/>
  <c r="AE82" i="14"/>
  <c r="T82" i="6" s="1"/>
  <c r="AD82" i="14"/>
  <c r="S82" i="6" s="1"/>
  <c r="AC82" i="14"/>
  <c r="R82" i="6" s="1"/>
  <c r="AB82" i="14"/>
  <c r="Q82" i="6" s="1"/>
  <c r="AA82" i="14"/>
  <c r="P82" i="6" s="1"/>
  <c r="AE81" i="14"/>
  <c r="T81" i="6" s="1"/>
  <c r="AD81" i="14"/>
  <c r="S81" i="6" s="1"/>
  <c r="AC81" i="14"/>
  <c r="R81" i="6" s="1"/>
  <c r="AB81" i="14"/>
  <c r="Q81" i="6" s="1"/>
  <c r="AA81" i="14"/>
  <c r="P81" i="6" s="1"/>
  <c r="AE80" i="14"/>
  <c r="T80" i="6" s="1"/>
  <c r="AD80" i="14"/>
  <c r="S80" i="6" s="1"/>
  <c r="AC80" i="14"/>
  <c r="R80" i="6" s="1"/>
  <c r="AB80" i="14"/>
  <c r="Q80" i="6" s="1"/>
  <c r="AA80" i="14"/>
  <c r="P80" i="6" s="1"/>
  <c r="AE79" i="14"/>
  <c r="T79" i="6" s="1"/>
  <c r="AD79" i="14"/>
  <c r="S79" i="6" s="1"/>
  <c r="AC79" i="14"/>
  <c r="R79" i="6" s="1"/>
  <c r="AB79" i="14"/>
  <c r="Q79" i="6" s="1"/>
  <c r="AA79" i="14"/>
  <c r="P79" i="6" s="1"/>
  <c r="AE78" i="14"/>
  <c r="T78" i="6" s="1"/>
  <c r="AD78" i="14"/>
  <c r="S78" i="6" s="1"/>
  <c r="AC78" i="14"/>
  <c r="R78" i="6" s="1"/>
  <c r="AB78" i="14"/>
  <c r="Q78" i="6" s="1"/>
  <c r="AA78" i="14"/>
  <c r="P78" i="6" s="1"/>
  <c r="AE77" i="14"/>
  <c r="T77" i="6" s="1"/>
  <c r="AD77" i="14"/>
  <c r="S77" i="6" s="1"/>
  <c r="AC77" i="14"/>
  <c r="R77" i="6" s="1"/>
  <c r="AB77" i="14"/>
  <c r="Q77" i="6" s="1"/>
  <c r="AA77" i="14"/>
  <c r="P77" i="6" s="1"/>
  <c r="AE76" i="14"/>
  <c r="T76" i="6" s="1"/>
  <c r="AD76" i="14"/>
  <c r="S76" i="6" s="1"/>
  <c r="AC76" i="14"/>
  <c r="R76" i="6" s="1"/>
  <c r="AB76" i="14"/>
  <c r="Q76" i="6" s="1"/>
  <c r="AA76" i="14"/>
  <c r="P76" i="6" s="1"/>
  <c r="AE75" i="14"/>
  <c r="T75" i="6" s="1"/>
  <c r="AD75" i="14"/>
  <c r="S75" i="6" s="1"/>
  <c r="AC75" i="14"/>
  <c r="R75" i="6" s="1"/>
  <c r="AB75" i="14"/>
  <c r="Q75" i="6" s="1"/>
  <c r="AA75" i="14"/>
  <c r="P75" i="6" s="1"/>
  <c r="AE74" i="14"/>
  <c r="T74" i="6" s="1"/>
  <c r="AD74" i="14"/>
  <c r="S74" i="6" s="1"/>
  <c r="AC74" i="14"/>
  <c r="R74" i="6" s="1"/>
  <c r="AB74" i="14"/>
  <c r="Q74" i="6" s="1"/>
  <c r="AA74" i="14"/>
  <c r="P74" i="6" s="1"/>
  <c r="AE73" i="14"/>
  <c r="T73" i="6" s="1"/>
  <c r="AD73" i="14"/>
  <c r="S73" i="6" s="1"/>
  <c r="AC73" i="14"/>
  <c r="R73" i="6" s="1"/>
  <c r="AB73" i="14"/>
  <c r="Q73" i="6" s="1"/>
  <c r="AA73" i="14"/>
  <c r="P73" i="6" s="1"/>
  <c r="AE72" i="14"/>
  <c r="T72" i="6" s="1"/>
  <c r="AD72" i="14"/>
  <c r="S72" i="6" s="1"/>
  <c r="AC72" i="14"/>
  <c r="R72" i="6" s="1"/>
  <c r="AB72" i="14"/>
  <c r="Q72" i="6" s="1"/>
  <c r="AA72" i="14"/>
  <c r="P72" i="6" s="1"/>
  <c r="AE71" i="14"/>
  <c r="T71" i="6" s="1"/>
  <c r="AD71" i="14"/>
  <c r="S71" i="6" s="1"/>
  <c r="AC71" i="14"/>
  <c r="R71" i="6" s="1"/>
  <c r="AB71" i="14"/>
  <c r="Q71" i="6" s="1"/>
  <c r="AA71" i="14"/>
  <c r="P71" i="6" s="1"/>
  <c r="AE70" i="14"/>
  <c r="T70" i="6" s="1"/>
  <c r="AD70" i="14"/>
  <c r="S70" i="6" s="1"/>
  <c r="AC70" i="14"/>
  <c r="R70" i="6" s="1"/>
  <c r="AB70" i="14"/>
  <c r="Q70" i="6" s="1"/>
  <c r="AA70" i="14"/>
  <c r="P70" i="6" s="1"/>
  <c r="AE69" i="14"/>
  <c r="T69" i="6" s="1"/>
  <c r="AD69" i="14"/>
  <c r="S69" i="6" s="1"/>
  <c r="AC69" i="14"/>
  <c r="R69" i="6" s="1"/>
  <c r="AB69" i="14"/>
  <c r="Q69" i="6" s="1"/>
  <c r="AA69" i="14"/>
  <c r="P69" i="6" s="1"/>
  <c r="AE68" i="14"/>
  <c r="T68" i="6" s="1"/>
  <c r="AD68" i="14"/>
  <c r="S68" i="6" s="1"/>
  <c r="AC68" i="14"/>
  <c r="R68" i="6" s="1"/>
  <c r="AB68" i="14"/>
  <c r="Q68" i="6" s="1"/>
  <c r="AA68" i="14"/>
  <c r="P68" i="6" s="1"/>
  <c r="AE67" i="14"/>
  <c r="T67" i="6" s="1"/>
  <c r="AD67" i="14"/>
  <c r="S67" i="6" s="1"/>
  <c r="AC67" i="14"/>
  <c r="R67" i="6" s="1"/>
  <c r="AB67" i="14"/>
  <c r="Q67" i="6" s="1"/>
  <c r="AA67" i="14"/>
  <c r="P67" i="6" s="1"/>
  <c r="AE66" i="14"/>
  <c r="T66" i="6" s="1"/>
  <c r="AD66" i="14"/>
  <c r="S66" i="6" s="1"/>
  <c r="AC66" i="14"/>
  <c r="R66" i="6" s="1"/>
  <c r="AB66" i="14"/>
  <c r="Q66" i="6" s="1"/>
  <c r="AA66" i="14"/>
  <c r="P66" i="6" s="1"/>
  <c r="AE65" i="14"/>
  <c r="T65" i="6" s="1"/>
  <c r="AD65" i="14"/>
  <c r="S65" i="6" s="1"/>
  <c r="AC65" i="14"/>
  <c r="R65" i="6" s="1"/>
  <c r="AB65" i="14"/>
  <c r="Q65" i="6" s="1"/>
  <c r="AA65" i="14"/>
  <c r="P65" i="6" s="1"/>
  <c r="AE64" i="14"/>
  <c r="T64" i="6" s="1"/>
  <c r="AD64" i="14"/>
  <c r="S64" i="6" s="1"/>
  <c r="AC64" i="14"/>
  <c r="R64" i="6" s="1"/>
  <c r="AB64" i="14"/>
  <c r="Q64" i="6" s="1"/>
  <c r="AA64" i="14"/>
  <c r="P64" i="6" s="1"/>
  <c r="AE63" i="14"/>
  <c r="T63" i="6" s="1"/>
  <c r="AD63" i="14"/>
  <c r="S63" i="6" s="1"/>
  <c r="AC63" i="14"/>
  <c r="R63" i="6" s="1"/>
  <c r="AB63" i="14"/>
  <c r="Q63" i="6" s="1"/>
  <c r="AA63" i="14"/>
  <c r="P63" i="6" s="1"/>
  <c r="AE62" i="14"/>
  <c r="T62" i="6" s="1"/>
  <c r="AD62" i="14"/>
  <c r="S62" i="6" s="1"/>
  <c r="AC62" i="14"/>
  <c r="R62" i="6" s="1"/>
  <c r="AB62" i="14"/>
  <c r="Q62" i="6" s="1"/>
  <c r="AA62" i="14"/>
  <c r="P62" i="6" s="1"/>
  <c r="AE61" i="14"/>
  <c r="T61" i="6" s="1"/>
  <c r="AD61" i="14"/>
  <c r="S61" i="6" s="1"/>
  <c r="AC61" i="14"/>
  <c r="R61" i="6" s="1"/>
  <c r="AB61" i="14"/>
  <c r="Q61" i="6" s="1"/>
  <c r="AA61" i="14"/>
  <c r="P61" i="6" s="1"/>
  <c r="AE60" i="14"/>
  <c r="T60" i="6" s="1"/>
  <c r="AD60" i="14"/>
  <c r="S60" i="6" s="1"/>
  <c r="AC60" i="14"/>
  <c r="R60" i="6" s="1"/>
  <c r="AB60" i="14"/>
  <c r="Q60" i="6" s="1"/>
  <c r="AA60" i="14"/>
  <c r="P60" i="6" s="1"/>
  <c r="AE59" i="14"/>
  <c r="T59" i="6" s="1"/>
  <c r="AD59" i="14"/>
  <c r="S59" i="6" s="1"/>
  <c r="AC59" i="14"/>
  <c r="R59" i="6" s="1"/>
  <c r="AB59" i="14"/>
  <c r="Q59" i="6" s="1"/>
  <c r="AA59" i="14"/>
  <c r="P59" i="6" s="1"/>
  <c r="AE58" i="14"/>
  <c r="T58" i="6" s="1"/>
  <c r="AD58" i="14"/>
  <c r="S58" i="6" s="1"/>
  <c r="AC58" i="14"/>
  <c r="R58" i="6" s="1"/>
  <c r="AB58" i="14"/>
  <c r="Q58" i="6" s="1"/>
  <c r="AA58" i="14"/>
  <c r="P58" i="6" s="1"/>
  <c r="AE57" i="14"/>
  <c r="T57" i="6" s="1"/>
  <c r="AD57" i="14"/>
  <c r="S57" i="6" s="1"/>
  <c r="AC57" i="14"/>
  <c r="R57" i="6" s="1"/>
  <c r="AB57" i="14"/>
  <c r="Q57" i="6" s="1"/>
  <c r="AA57" i="14"/>
  <c r="P57" i="6" s="1"/>
  <c r="AE56" i="14"/>
  <c r="T56" i="6" s="1"/>
  <c r="AD56" i="14"/>
  <c r="S56" i="6" s="1"/>
  <c r="AC56" i="14"/>
  <c r="R56" i="6" s="1"/>
  <c r="AB56" i="14"/>
  <c r="Q56" i="6" s="1"/>
  <c r="AA56" i="14"/>
  <c r="P56" i="6" s="1"/>
  <c r="AE55" i="14"/>
  <c r="T55" i="6" s="1"/>
  <c r="AD55" i="14"/>
  <c r="S55" i="6" s="1"/>
  <c r="AC55" i="14"/>
  <c r="R55" i="6" s="1"/>
  <c r="AB55" i="14"/>
  <c r="Q55" i="6" s="1"/>
  <c r="AA55" i="14"/>
  <c r="P55" i="6" s="1"/>
  <c r="AE54" i="14"/>
  <c r="T54" i="6" s="1"/>
  <c r="AD54" i="14"/>
  <c r="S54" i="6" s="1"/>
  <c r="AC54" i="14"/>
  <c r="R54" i="6" s="1"/>
  <c r="AB54" i="14"/>
  <c r="Q54" i="6" s="1"/>
  <c r="AA54" i="14"/>
  <c r="P54" i="6" s="1"/>
  <c r="AE53" i="14"/>
  <c r="T53" i="6" s="1"/>
  <c r="AD53" i="14"/>
  <c r="S53" i="6" s="1"/>
  <c r="AC53" i="14"/>
  <c r="R53" i="6" s="1"/>
  <c r="AB53" i="14"/>
  <c r="Q53" i="6" s="1"/>
  <c r="AA53" i="14"/>
  <c r="P53" i="6" s="1"/>
  <c r="AE52" i="14"/>
  <c r="T52" i="6" s="1"/>
  <c r="AD52" i="14"/>
  <c r="S52" i="6" s="1"/>
  <c r="AC52" i="14"/>
  <c r="R52" i="6" s="1"/>
  <c r="AB52" i="14"/>
  <c r="Q52" i="6" s="1"/>
  <c r="AA52" i="14"/>
  <c r="P52" i="6" s="1"/>
  <c r="AE51" i="14"/>
  <c r="T51" i="6" s="1"/>
  <c r="AD51" i="14"/>
  <c r="S51" i="6" s="1"/>
  <c r="AC51" i="14"/>
  <c r="R51" i="6" s="1"/>
  <c r="AB51" i="14"/>
  <c r="Q51" i="6" s="1"/>
  <c r="AA51" i="14"/>
  <c r="P51" i="6" s="1"/>
  <c r="AE50" i="14"/>
  <c r="T50" i="6" s="1"/>
  <c r="AD50" i="14"/>
  <c r="S50" i="6" s="1"/>
  <c r="AC50" i="14"/>
  <c r="R50" i="6" s="1"/>
  <c r="AB50" i="14"/>
  <c r="Q50" i="6" s="1"/>
  <c r="AA50" i="14"/>
  <c r="P50" i="6" s="1"/>
  <c r="AE49" i="14"/>
  <c r="T49" i="6" s="1"/>
  <c r="AD49" i="14"/>
  <c r="S49" i="6" s="1"/>
  <c r="AC49" i="14"/>
  <c r="R49" i="6" s="1"/>
  <c r="AB49" i="14"/>
  <c r="Q49" i="6" s="1"/>
  <c r="AA49" i="14"/>
  <c r="P49" i="6" s="1"/>
  <c r="AE48" i="14"/>
  <c r="T48" i="6" s="1"/>
  <c r="AD48" i="14"/>
  <c r="S48" i="6" s="1"/>
  <c r="AC48" i="14"/>
  <c r="R48" i="6" s="1"/>
  <c r="AB48" i="14"/>
  <c r="Q48" i="6" s="1"/>
  <c r="AA48" i="14"/>
  <c r="P48" i="6" s="1"/>
  <c r="AE47" i="14"/>
  <c r="T47" i="6" s="1"/>
  <c r="AD47" i="14"/>
  <c r="S47" i="6" s="1"/>
  <c r="AC47" i="14"/>
  <c r="R47" i="6" s="1"/>
  <c r="AB47" i="14"/>
  <c r="Q47" i="6" s="1"/>
  <c r="AA47" i="14"/>
  <c r="P47" i="6" s="1"/>
  <c r="AE46" i="14"/>
  <c r="T46" i="6" s="1"/>
  <c r="AD46" i="14"/>
  <c r="S46" i="6" s="1"/>
  <c r="AC46" i="14"/>
  <c r="R46" i="6" s="1"/>
  <c r="AB46" i="14"/>
  <c r="Q46" i="6" s="1"/>
  <c r="AA46" i="14"/>
  <c r="P46" i="6" s="1"/>
  <c r="AE45" i="14"/>
  <c r="T45" i="6" s="1"/>
  <c r="AD45" i="14"/>
  <c r="S45" i="6" s="1"/>
  <c r="AC45" i="14"/>
  <c r="R45" i="6" s="1"/>
  <c r="AB45" i="14"/>
  <c r="Q45" i="6" s="1"/>
  <c r="AA45" i="14"/>
  <c r="P45" i="6" s="1"/>
  <c r="AE44" i="14"/>
  <c r="T44" i="6" s="1"/>
  <c r="AD44" i="14"/>
  <c r="S44" i="6" s="1"/>
  <c r="AC44" i="14"/>
  <c r="R44" i="6" s="1"/>
  <c r="AB44" i="14"/>
  <c r="Q44" i="6" s="1"/>
  <c r="AA44" i="14"/>
  <c r="P44" i="6" s="1"/>
  <c r="AE43" i="14"/>
  <c r="T43" i="6" s="1"/>
  <c r="AD43" i="14"/>
  <c r="S43" i="6" s="1"/>
  <c r="AC43" i="14"/>
  <c r="R43" i="6" s="1"/>
  <c r="AB43" i="14"/>
  <c r="Q43" i="6" s="1"/>
  <c r="AA43" i="14"/>
  <c r="P43" i="6" s="1"/>
  <c r="AE42" i="14"/>
  <c r="T42" i="6" s="1"/>
  <c r="AD42" i="14"/>
  <c r="S42" i="6" s="1"/>
  <c r="AC42" i="14"/>
  <c r="R42" i="6" s="1"/>
  <c r="AB42" i="14"/>
  <c r="Q42" i="6" s="1"/>
  <c r="AA42" i="14"/>
  <c r="P42" i="6" s="1"/>
  <c r="AE41" i="14"/>
  <c r="T41" i="6" s="1"/>
  <c r="AD41" i="14"/>
  <c r="S41" i="6" s="1"/>
  <c r="AC41" i="14"/>
  <c r="R41" i="6" s="1"/>
  <c r="AB41" i="14"/>
  <c r="Q41" i="6" s="1"/>
  <c r="AA41" i="14"/>
  <c r="P41" i="6" s="1"/>
  <c r="AE40" i="14"/>
  <c r="T40" i="6" s="1"/>
  <c r="AD40" i="14"/>
  <c r="S40" i="6" s="1"/>
  <c r="AC40" i="14"/>
  <c r="R40" i="6" s="1"/>
  <c r="AB40" i="14"/>
  <c r="Q40" i="6" s="1"/>
  <c r="AA40" i="14"/>
  <c r="P40" i="6" s="1"/>
  <c r="AE39" i="14"/>
  <c r="T39" i="6" s="1"/>
  <c r="AD39" i="14"/>
  <c r="S39" i="6" s="1"/>
  <c r="AC39" i="14"/>
  <c r="R39" i="6" s="1"/>
  <c r="AB39" i="14"/>
  <c r="Q39" i="6" s="1"/>
  <c r="AA39" i="14"/>
  <c r="P39" i="6" s="1"/>
  <c r="AE38" i="14"/>
  <c r="T38" i="6" s="1"/>
  <c r="AD38" i="14"/>
  <c r="S38" i="6" s="1"/>
  <c r="AC38" i="14"/>
  <c r="R38" i="6" s="1"/>
  <c r="AB38" i="14"/>
  <c r="Q38" i="6" s="1"/>
  <c r="AA38" i="14"/>
  <c r="P38" i="6" s="1"/>
  <c r="AE37" i="14"/>
  <c r="T37" i="6" s="1"/>
  <c r="AD37" i="14"/>
  <c r="S37" i="6" s="1"/>
  <c r="AC37" i="14"/>
  <c r="R37" i="6" s="1"/>
  <c r="AB37" i="14"/>
  <c r="Q37" i="6" s="1"/>
  <c r="AA37" i="14"/>
  <c r="P37" i="6" s="1"/>
  <c r="AE36" i="14"/>
  <c r="T36" i="6" s="1"/>
  <c r="AD36" i="14"/>
  <c r="S36" i="6" s="1"/>
  <c r="AC36" i="14"/>
  <c r="R36" i="6" s="1"/>
  <c r="AB36" i="14"/>
  <c r="Q36" i="6" s="1"/>
  <c r="AA36" i="14"/>
  <c r="P36" i="6" s="1"/>
  <c r="AE35" i="14"/>
  <c r="T35" i="6" s="1"/>
  <c r="AD35" i="14"/>
  <c r="S35" i="6" s="1"/>
  <c r="AC35" i="14"/>
  <c r="R35" i="6" s="1"/>
  <c r="AB35" i="14"/>
  <c r="Q35" i="6" s="1"/>
  <c r="AA35" i="14"/>
  <c r="P35" i="6" s="1"/>
  <c r="AE34" i="14"/>
  <c r="T34" i="6" s="1"/>
  <c r="AD34" i="14"/>
  <c r="S34" i="6" s="1"/>
  <c r="AC34" i="14"/>
  <c r="R34" i="6" s="1"/>
  <c r="AB34" i="14"/>
  <c r="Q34" i="6" s="1"/>
  <c r="AA34" i="14"/>
  <c r="P34" i="6" s="1"/>
  <c r="AE33" i="14"/>
  <c r="T33" i="6" s="1"/>
  <c r="AD33" i="14"/>
  <c r="S33" i="6" s="1"/>
  <c r="AC33" i="14"/>
  <c r="R33" i="6" s="1"/>
  <c r="AB33" i="14"/>
  <c r="Q33" i="6" s="1"/>
  <c r="AA33" i="14"/>
  <c r="P33" i="6" s="1"/>
  <c r="AE32" i="14"/>
  <c r="T32" i="6" s="1"/>
  <c r="AD32" i="14"/>
  <c r="S32" i="6" s="1"/>
  <c r="AC32" i="14"/>
  <c r="R32" i="6" s="1"/>
  <c r="AB32" i="14"/>
  <c r="Q32" i="6" s="1"/>
  <c r="AA32" i="14"/>
  <c r="P32" i="6" s="1"/>
  <c r="AE31" i="14"/>
  <c r="T31" i="6" s="1"/>
  <c r="AD31" i="14"/>
  <c r="S31" i="6" s="1"/>
  <c r="AC31" i="14"/>
  <c r="R31" i="6" s="1"/>
  <c r="AB31" i="14"/>
  <c r="Q31" i="6" s="1"/>
  <c r="AA31" i="14"/>
  <c r="P31" i="6" s="1"/>
  <c r="AE30" i="14"/>
  <c r="T30" i="6" s="1"/>
  <c r="AD30" i="14"/>
  <c r="S30" i="6" s="1"/>
  <c r="AC30" i="14"/>
  <c r="R30" i="6" s="1"/>
  <c r="AB30" i="14"/>
  <c r="Q30" i="6" s="1"/>
  <c r="AA30" i="14"/>
  <c r="P30" i="6" s="1"/>
  <c r="AE29" i="14"/>
  <c r="T29" i="6" s="1"/>
  <c r="AD29" i="14"/>
  <c r="S29" i="6" s="1"/>
  <c r="AC29" i="14"/>
  <c r="R29" i="6" s="1"/>
  <c r="AB29" i="14"/>
  <c r="Q29" i="6" s="1"/>
  <c r="AA29" i="14"/>
  <c r="P29" i="6" s="1"/>
  <c r="AE28" i="14"/>
  <c r="T28" i="6" s="1"/>
  <c r="AD28" i="14"/>
  <c r="S28" i="6" s="1"/>
  <c r="AC28" i="14"/>
  <c r="R28" i="6" s="1"/>
  <c r="AB28" i="14"/>
  <c r="Q28" i="6" s="1"/>
  <c r="AA28" i="14"/>
  <c r="P28" i="6" s="1"/>
  <c r="AE27" i="14"/>
  <c r="T27" i="6" s="1"/>
  <c r="AD27" i="14"/>
  <c r="S27" i="6" s="1"/>
  <c r="AC27" i="14"/>
  <c r="R27" i="6" s="1"/>
  <c r="AB27" i="14"/>
  <c r="Q27" i="6" s="1"/>
  <c r="AA27" i="14"/>
  <c r="P27" i="6" s="1"/>
  <c r="AE26" i="14"/>
  <c r="T26" i="6" s="1"/>
  <c r="AD26" i="14"/>
  <c r="S26" i="6" s="1"/>
  <c r="AC26" i="14"/>
  <c r="R26" i="6" s="1"/>
  <c r="AB26" i="14"/>
  <c r="Q26" i="6" s="1"/>
  <c r="AA26" i="14"/>
  <c r="P26" i="6" s="1"/>
  <c r="AE25" i="14"/>
  <c r="T25" i="6" s="1"/>
  <c r="AD25" i="14"/>
  <c r="S25" i="6" s="1"/>
  <c r="AC25" i="14"/>
  <c r="R25" i="6" s="1"/>
  <c r="AB25" i="14"/>
  <c r="Q25" i="6" s="1"/>
  <c r="AA25" i="14"/>
  <c r="P25" i="6" s="1"/>
  <c r="AE24" i="14"/>
  <c r="T24" i="6" s="1"/>
  <c r="AD24" i="14"/>
  <c r="S24" i="6" s="1"/>
  <c r="AC24" i="14"/>
  <c r="R24" i="6" s="1"/>
  <c r="AB24" i="14"/>
  <c r="Q24" i="6" s="1"/>
  <c r="AA24" i="14"/>
  <c r="P24" i="6" s="1"/>
  <c r="AE23" i="14"/>
  <c r="T23" i="6" s="1"/>
  <c r="AD23" i="14"/>
  <c r="S23" i="6" s="1"/>
  <c r="AC23" i="14"/>
  <c r="R23" i="6" s="1"/>
  <c r="AB23" i="14"/>
  <c r="Q23" i="6" s="1"/>
  <c r="AA23" i="14"/>
  <c r="P23" i="6" s="1"/>
  <c r="AE22" i="14"/>
  <c r="T22" i="6" s="1"/>
  <c r="AD22" i="14"/>
  <c r="S22" i="6" s="1"/>
  <c r="AC22" i="14"/>
  <c r="R22" i="6" s="1"/>
  <c r="AB22" i="14"/>
  <c r="Q22" i="6" s="1"/>
  <c r="AA22" i="14"/>
  <c r="P22" i="6" s="1"/>
  <c r="AE21" i="14"/>
  <c r="T21" i="6" s="1"/>
  <c r="AD21" i="14"/>
  <c r="S21" i="6" s="1"/>
  <c r="AC21" i="14"/>
  <c r="R21" i="6" s="1"/>
  <c r="AB21" i="14"/>
  <c r="Q21" i="6" s="1"/>
  <c r="AA21" i="14"/>
  <c r="P21" i="6" s="1"/>
  <c r="AE20" i="14"/>
  <c r="T20" i="6" s="1"/>
  <c r="AD20" i="14"/>
  <c r="S20" i="6" s="1"/>
  <c r="AC20" i="14"/>
  <c r="R20" i="6" s="1"/>
  <c r="AB20" i="14"/>
  <c r="Q20" i="6" s="1"/>
  <c r="AA20" i="14"/>
  <c r="P20" i="6" s="1"/>
  <c r="AE19" i="14"/>
  <c r="T19" i="6" s="1"/>
  <c r="AD19" i="14"/>
  <c r="S19" i="6" s="1"/>
  <c r="AC19" i="14"/>
  <c r="R19" i="6" s="1"/>
  <c r="AB19" i="14"/>
  <c r="Q19" i="6" s="1"/>
  <c r="AA19" i="14"/>
  <c r="P19" i="6" s="1"/>
  <c r="AE18" i="14"/>
  <c r="T18" i="6" s="1"/>
  <c r="AD18" i="14"/>
  <c r="S18" i="6" s="1"/>
  <c r="AC18" i="14"/>
  <c r="R18" i="6" s="1"/>
  <c r="AB18" i="14"/>
  <c r="Q18" i="6" s="1"/>
  <c r="AA18" i="14"/>
  <c r="P18" i="6" s="1"/>
  <c r="AE17" i="14"/>
  <c r="T17" i="6" s="1"/>
  <c r="AD17" i="14"/>
  <c r="S17" i="6" s="1"/>
  <c r="AC17" i="14"/>
  <c r="R17" i="6" s="1"/>
  <c r="AB17" i="14"/>
  <c r="Q17" i="6" s="1"/>
  <c r="AA17" i="14"/>
  <c r="P17" i="6" s="1"/>
  <c r="AE16" i="14"/>
  <c r="T16" i="6" s="1"/>
  <c r="AD16" i="14"/>
  <c r="S16" i="6" s="1"/>
  <c r="AC16" i="14"/>
  <c r="R16" i="6" s="1"/>
  <c r="AB16" i="14"/>
  <c r="Q16" i="6" s="1"/>
  <c r="AA16" i="14"/>
  <c r="P16" i="6" s="1"/>
  <c r="AE15" i="14"/>
  <c r="T15" i="6" s="1"/>
  <c r="AD15" i="14"/>
  <c r="S15" i="6" s="1"/>
  <c r="AC15" i="14"/>
  <c r="R15" i="6" s="1"/>
  <c r="AB15" i="14"/>
  <c r="Q15" i="6" s="1"/>
  <c r="AA15" i="14"/>
  <c r="P15" i="6" s="1"/>
  <c r="AE14" i="14"/>
  <c r="T14" i="6" s="1"/>
  <c r="AD14" i="14"/>
  <c r="S14" i="6" s="1"/>
  <c r="AC14" i="14"/>
  <c r="R14" i="6" s="1"/>
  <c r="AB14" i="14"/>
  <c r="Q14" i="6" s="1"/>
  <c r="AA14" i="14"/>
  <c r="P14" i="6" s="1"/>
  <c r="AE13" i="14"/>
  <c r="T13" i="6" s="1"/>
  <c r="AD13" i="14"/>
  <c r="S13" i="6" s="1"/>
  <c r="AC13" i="14"/>
  <c r="R13" i="6" s="1"/>
  <c r="AB13" i="14"/>
  <c r="Q13" i="6" s="1"/>
  <c r="AA13" i="14"/>
  <c r="P13" i="6" s="1"/>
  <c r="AE12" i="14"/>
  <c r="T12" i="6" s="1"/>
  <c r="AD12" i="14"/>
  <c r="S12" i="6" s="1"/>
  <c r="AC12" i="14"/>
  <c r="R12" i="6" s="1"/>
  <c r="AB12" i="14"/>
  <c r="Q12" i="6" s="1"/>
  <c r="AA12" i="14"/>
  <c r="P12" i="6" s="1"/>
  <c r="AE11" i="14"/>
  <c r="T11" i="6" s="1"/>
  <c r="AD11" i="14"/>
  <c r="S11" i="6" s="1"/>
  <c r="AC11" i="14"/>
  <c r="R11" i="6" s="1"/>
  <c r="AB11" i="14"/>
  <c r="Q11" i="6" s="1"/>
  <c r="AA11" i="14"/>
  <c r="P11" i="6" s="1"/>
  <c r="AE10" i="14"/>
  <c r="T10" i="6" s="1"/>
  <c r="AD10" i="14"/>
  <c r="S10" i="6" s="1"/>
  <c r="AC10" i="14"/>
  <c r="R10" i="6" s="1"/>
  <c r="AB10" i="14"/>
  <c r="Q10" i="6" s="1"/>
  <c r="AA10" i="14"/>
  <c r="P10" i="6" s="1"/>
  <c r="AE9" i="14"/>
  <c r="T9" i="6" s="1"/>
  <c r="AD9" i="14"/>
  <c r="S9" i="6" s="1"/>
  <c r="AC9" i="14"/>
  <c r="R9" i="6" s="1"/>
  <c r="AB9" i="14"/>
  <c r="Q9" i="6" s="1"/>
  <c r="AA9" i="14"/>
  <c r="P9" i="6" s="1"/>
  <c r="AE8" i="14"/>
  <c r="T8" i="6" s="1"/>
  <c r="AD8" i="14"/>
  <c r="S8" i="6" s="1"/>
  <c r="AC8" i="14"/>
  <c r="R8" i="6" s="1"/>
  <c r="AB8" i="14"/>
  <c r="Q8" i="6" s="1"/>
  <c r="AA8" i="14"/>
  <c r="P8" i="6" s="1"/>
  <c r="AE7" i="14"/>
  <c r="T7" i="6" s="1"/>
  <c r="AD7" i="14"/>
  <c r="S7" i="6" s="1"/>
  <c r="AC7" i="14"/>
  <c r="R7" i="6" s="1"/>
  <c r="AB7" i="14"/>
  <c r="Q7" i="6" s="1"/>
  <c r="AA7" i="14"/>
  <c r="P7" i="6" s="1"/>
  <c r="AE6" i="14"/>
  <c r="T6" i="6" s="1"/>
  <c r="AD6" i="14"/>
  <c r="S6" i="6" s="1"/>
  <c r="AC6" i="14"/>
  <c r="R6" i="6" s="1"/>
  <c r="AB6" i="14"/>
  <c r="Q6" i="6" s="1"/>
  <c r="AA6" i="14"/>
  <c r="P6" i="6" s="1"/>
  <c r="AE5" i="14"/>
  <c r="T5" i="6" s="1"/>
  <c r="AD5" i="14"/>
  <c r="S5" i="6" s="1"/>
  <c r="AC5" i="14"/>
  <c r="R5" i="6" s="1"/>
  <c r="AB5" i="14"/>
  <c r="Q5" i="6" s="1"/>
  <c r="AA5" i="14"/>
  <c r="P5" i="6" s="1"/>
  <c r="AE4" i="14"/>
  <c r="T4" i="6" s="1"/>
  <c r="AD4" i="14"/>
  <c r="S4" i="6" s="1"/>
  <c r="AC4" i="14"/>
  <c r="R4" i="6" s="1"/>
  <c r="AB4" i="14"/>
  <c r="Q4" i="6" s="1"/>
  <c r="AA4" i="14"/>
  <c r="P4" i="6" s="1"/>
  <c r="AE3" i="14"/>
  <c r="T3" i="6" s="1"/>
  <c r="AD3" i="14"/>
  <c r="S3" i="6" s="1"/>
  <c r="AC3" i="14"/>
  <c r="R3" i="6" s="1"/>
  <c r="AB3" i="14"/>
  <c r="Q3" i="6" s="1"/>
  <c r="AA3" i="14"/>
  <c r="P3" i="6" s="1"/>
  <c r="AE2" i="14"/>
  <c r="T2" i="6" s="1"/>
  <c r="AD2" i="14"/>
  <c r="S2" i="6" s="1"/>
  <c r="AC2" i="14"/>
  <c r="R2" i="6" s="1"/>
  <c r="AB2" i="14"/>
  <c r="Q2" i="6" s="1"/>
  <c r="AA2" i="14"/>
  <c r="P2" i="6" s="1"/>
  <c r="Z3" i="14"/>
  <c r="O3" i="6" s="1"/>
  <c r="Z4" i="14"/>
  <c r="O4" i="6" s="1"/>
  <c r="Z5" i="14"/>
  <c r="O5" i="6" s="1"/>
  <c r="Z6" i="14"/>
  <c r="O6" i="6" s="1"/>
  <c r="Z7" i="14"/>
  <c r="O7" i="6" s="1"/>
  <c r="Z8" i="14"/>
  <c r="O8" i="6" s="1"/>
  <c r="Z9" i="14"/>
  <c r="O9" i="6" s="1"/>
  <c r="Z10" i="14"/>
  <c r="O10" i="6" s="1"/>
  <c r="Z11" i="14"/>
  <c r="O11" i="6" s="1"/>
  <c r="Z12" i="14"/>
  <c r="O12" i="6" s="1"/>
  <c r="Z13" i="14"/>
  <c r="O13" i="6" s="1"/>
  <c r="Z14" i="14"/>
  <c r="O14" i="6" s="1"/>
  <c r="Z15" i="14"/>
  <c r="O15" i="6" s="1"/>
  <c r="Z16" i="14"/>
  <c r="O16" i="6" s="1"/>
  <c r="Z17" i="14"/>
  <c r="O17" i="6" s="1"/>
  <c r="Z18" i="14"/>
  <c r="O18" i="6" s="1"/>
  <c r="Z19" i="14"/>
  <c r="O19" i="6" s="1"/>
  <c r="Z20" i="14"/>
  <c r="O20" i="6" s="1"/>
  <c r="Z21" i="14"/>
  <c r="O21" i="6" s="1"/>
  <c r="Z22" i="14"/>
  <c r="O22" i="6" s="1"/>
  <c r="Z23" i="14"/>
  <c r="O23" i="6" s="1"/>
  <c r="Z24" i="14"/>
  <c r="O24" i="6" s="1"/>
  <c r="Z25" i="14"/>
  <c r="O25" i="6" s="1"/>
  <c r="Z26" i="14"/>
  <c r="O26" i="6" s="1"/>
  <c r="Z27" i="14"/>
  <c r="O27" i="6" s="1"/>
  <c r="Z28" i="14"/>
  <c r="O28" i="6" s="1"/>
  <c r="Z29" i="14"/>
  <c r="O29" i="6" s="1"/>
  <c r="Z30" i="14"/>
  <c r="O30" i="6" s="1"/>
  <c r="Z31" i="14"/>
  <c r="O31" i="6" s="1"/>
  <c r="Z32" i="14"/>
  <c r="O32" i="6" s="1"/>
  <c r="Z33" i="14"/>
  <c r="O33" i="6" s="1"/>
  <c r="Z34" i="14"/>
  <c r="O34" i="6" s="1"/>
  <c r="Z35" i="14"/>
  <c r="O35" i="6" s="1"/>
  <c r="Z36" i="14"/>
  <c r="O36" i="6" s="1"/>
  <c r="Z37" i="14"/>
  <c r="O37" i="6" s="1"/>
  <c r="Z38" i="14"/>
  <c r="O38" i="6" s="1"/>
  <c r="Z39" i="14"/>
  <c r="O39" i="6" s="1"/>
  <c r="Z40" i="14"/>
  <c r="O40" i="6" s="1"/>
  <c r="Z41" i="14"/>
  <c r="O41" i="6" s="1"/>
  <c r="Z42" i="14"/>
  <c r="O42" i="6" s="1"/>
  <c r="Z43" i="14"/>
  <c r="O43" i="6" s="1"/>
  <c r="Z44" i="14"/>
  <c r="O44" i="6" s="1"/>
  <c r="Z45" i="14"/>
  <c r="O45" i="6" s="1"/>
  <c r="Z46" i="14"/>
  <c r="O46" i="6" s="1"/>
  <c r="Z47" i="14"/>
  <c r="O47" i="6" s="1"/>
  <c r="Z48" i="14"/>
  <c r="O48" i="6" s="1"/>
  <c r="Z49" i="14"/>
  <c r="O49" i="6" s="1"/>
  <c r="Z50" i="14"/>
  <c r="O50" i="6" s="1"/>
  <c r="Z51" i="14"/>
  <c r="O51" i="6" s="1"/>
  <c r="Z52" i="14"/>
  <c r="O52" i="6" s="1"/>
  <c r="Z53" i="14"/>
  <c r="O53" i="6" s="1"/>
  <c r="Z54" i="14"/>
  <c r="O54" i="6" s="1"/>
  <c r="Z55" i="14"/>
  <c r="O55" i="6" s="1"/>
  <c r="Z56" i="14"/>
  <c r="O56" i="6" s="1"/>
  <c r="Z57" i="14"/>
  <c r="O57" i="6" s="1"/>
  <c r="Z58" i="14"/>
  <c r="O58" i="6" s="1"/>
  <c r="Z59" i="14"/>
  <c r="O59" i="6" s="1"/>
  <c r="Z60" i="14"/>
  <c r="O60" i="6" s="1"/>
  <c r="Z61" i="14"/>
  <c r="O61" i="6" s="1"/>
  <c r="Z62" i="14"/>
  <c r="O62" i="6" s="1"/>
  <c r="Z63" i="14"/>
  <c r="O63" i="6" s="1"/>
  <c r="Z64" i="14"/>
  <c r="O64" i="6" s="1"/>
  <c r="Z65" i="14"/>
  <c r="O65" i="6" s="1"/>
  <c r="Z66" i="14"/>
  <c r="O66" i="6" s="1"/>
  <c r="Z67" i="14"/>
  <c r="O67" i="6" s="1"/>
  <c r="Z68" i="14"/>
  <c r="O68" i="6" s="1"/>
  <c r="Z69" i="14"/>
  <c r="O69" i="6" s="1"/>
  <c r="Z70" i="14"/>
  <c r="O70" i="6" s="1"/>
  <c r="Z71" i="14"/>
  <c r="O71" i="6" s="1"/>
  <c r="Z72" i="14"/>
  <c r="O72" i="6" s="1"/>
  <c r="Z73" i="14"/>
  <c r="O73" i="6" s="1"/>
  <c r="Z74" i="14"/>
  <c r="O74" i="6" s="1"/>
  <c r="Z75" i="14"/>
  <c r="O75" i="6" s="1"/>
  <c r="Z76" i="14"/>
  <c r="O76" i="6" s="1"/>
  <c r="Z77" i="14"/>
  <c r="O77" i="6" s="1"/>
  <c r="Z78" i="14"/>
  <c r="O78" i="6" s="1"/>
  <c r="Z79" i="14"/>
  <c r="O79" i="6" s="1"/>
  <c r="Z80" i="14"/>
  <c r="O80" i="6" s="1"/>
  <c r="Z81" i="14"/>
  <c r="O81" i="6" s="1"/>
  <c r="Z82" i="14"/>
  <c r="O82" i="6" s="1"/>
  <c r="Z83" i="14"/>
  <c r="O83" i="6" s="1"/>
  <c r="Z84" i="14"/>
  <c r="O84" i="6" s="1"/>
  <c r="Z85" i="14"/>
  <c r="O85" i="6" s="1"/>
  <c r="Z86" i="14"/>
  <c r="O86" i="6" s="1"/>
  <c r="Z87" i="14"/>
  <c r="O87" i="6" s="1"/>
  <c r="Z88" i="14"/>
  <c r="O88" i="6" s="1"/>
  <c r="Z89" i="14"/>
  <c r="O89" i="6" s="1"/>
  <c r="Z90" i="14"/>
  <c r="O90" i="6" s="1"/>
  <c r="Z91" i="14"/>
  <c r="O91" i="6" s="1"/>
  <c r="Z92" i="14"/>
  <c r="O92" i="6" s="1"/>
  <c r="Z93" i="14"/>
  <c r="O93" i="6" s="1"/>
  <c r="Z94" i="14"/>
  <c r="O94" i="6" s="1"/>
  <c r="Z95" i="14"/>
  <c r="O95" i="6" s="1"/>
  <c r="Z96" i="14"/>
  <c r="O96" i="6" s="1"/>
  <c r="Z97" i="14"/>
  <c r="O97" i="6" s="1"/>
  <c r="Z98" i="14"/>
  <c r="O98" i="6" s="1"/>
  <c r="Z99" i="14"/>
  <c r="O99" i="6" s="1"/>
  <c r="Z100" i="14"/>
  <c r="O100" i="6" s="1"/>
  <c r="Z101" i="14"/>
  <c r="O101" i="6" s="1"/>
  <c r="Z102" i="14"/>
  <c r="O102" i="6" s="1"/>
  <c r="Z103" i="14"/>
  <c r="O103" i="6" s="1"/>
  <c r="Z104" i="14"/>
  <c r="O104" i="6" s="1"/>
  <c r="Z105" i="14"/>
  <c r="O105" i="6" s="1"/>
  <c r="Z106" i="14"/>
  <c r="O106" i="6" s="1"/>
  <c r="Z107" i="14"/>
  <c r="O107" i="6" s="1"/>
  <c r="Z108" i="14"/>
  <c r="O108" i="6" s="1"/>
  <c r="Z109" i="14"/>
  <c r="O109" i="6" s="1"/>
  <c r="Z110" i="14"/>
  <c r="O110" i="6" s="1"/>
  <c r="Z111" i="14"/>
  <c r="O111" i="6" s="1"/>
  <c r="Z112" i="14"/>
  <c r="O112" i="6" s="1"/>
  <c r="Z113" i="14"/>
  <c r="O113" i="6" s="1"/>
  <c r="Z114" i="14"/>
  <c r="O114" i="6" s="1"/>
  <c r="Z115" i="14"/>
  <c r="O115" i="6" s="1"/>
  <c r="Z116" i="14"/>
  <c r="O116" i="6" s="1"/>
  <c r="Z117" i="14"/>
  <c r="O117" i="6" s="1"/>
  <c r="Z118" i="14"/>
  <c r="O118" i="6" s="1"/>
  <c r="Z119" i="14"/>
  <c r="O119" i="6" s="1"/>
  <c r="Z120" i="14"/>
  <c r="O120" i="6" s="1"/>
  <c r="Z121" i="14"/>
  <c r="O121" i="6" s="1"/>
  <c r="Z122" i="14"/>
  <c r="O122" i="6" s="1"/>
  <c r="Z123" i="14"/>
  <c r="O123" i="6" s="1"/>
  <c r="Z124" i="14"/>
  <c r="O124" i="6" s="1"/>
  <c r="Z125" i="14"/>
  <c r="O125" i="6" s="1"/>
  <c r="Z126" i="14"/>
  <c r="O126" i="6" s="1"/>
  <c r="Z127" i="14"/>
  <c r="O127" i="6" s="1"/>
  <c r="Z128" i="14"/>
  <c r="O128" i="6" s="1"/>
  <c r="Z129" i="14"/>
  <c r="O129" i="6" s="1"/>
  <c r="Z130" i="14"/>
  <c r="O130" i="6" s="1"/>
  <c r="Z131" i="14"/>
  <c r="O131" i="6" s="1"/>
  <c r="Z132" i="14"/>
  <c r="O132" i="6" s="1"/>
  <c r="Z133" i="14"/>
  <c r="O133" i="6" s="1"/>
  <c r="Z134" i="14"/>
  <c r="O134" i="6" s="1"/>
  <c r="Z135" i="14"/>
  <c r="O135" i="6" s="1"/>
  <c r="Z136" i="14"/>
  <c r="O136" i="6" s="1"/>
  <c r="Z137" i="14"/>
  <c r="O137" i="6" s="1"/>
  <c r="Z138" i="14"/>
  <c r="O138" i="6" s="1"/>
  <c r="Z139" i="14"/>
  <c r="O139" i="6" s="1"/>
  <c r="Z140" i="14"/>
  <c r="O140" i="6" s="1"/>
  <c r="Z141" i="14"/>
  <c r="O141" i="6" s="1"/>
  <c r="Z142" i="14"/>
  <c r="O142" i="6" s="1"/>
  <c r="Z143" i="14"/>
  <c r="O143" i="6" s="1"/>
  <c r="Z144" i="14"/>
  <c r="O144" i="6" s="1"/>
  <c r="Z145" i="14"/>
  <c r="O145" i="6" s="1"/>
  <c r="Z146" i="14"/>
  <c r="O146" i="6" s="1"/>
  <c r="Z147" i="14"/>
  <c r="O147" i="6" s="1"/>
  <c r="Z148" i="14"/>
  <c r="O148" i="6" s="1"/>
  <c r="Z149" i="14"/>
  <c r="O149" i="6" s="1"/>
  <c r="Z150" i="14"/>
  <c r="O150" i="6" s="1"/>
  <c r="Z151" i="14"/>
  <c r="O151" i="6" s="1"/>
  <c r="Z152" i="14"/>
  <c r="O152" i="6" s="1"/>
  <c r="Z153" i="14"/>
  <c r="O153" i="6" s="1"/>
  <c r="Z154" i="14"/>
  <c r="O154" i="6" s="1"/>
  <c r="Z155" i="14"/>
  <c r="O155" i="6" s="1"/>
  <c r="Z156" i="14"/>
  <c r="O156" i="6" s="1"/>
  <c r="Z157" i="14"/>
  <c r="O157" i="6" s="1"/>
  <c r="Z158" i="14"/>
  <c r="O158" i="6" s="1"/>
  <c r="Z159" i="14"/>
  <c r="O159" i="6" s="1"/>
  <c r="Z160" i="14"/>
  <c r="O160" i="6" s="1"/>
  <c r="Z161" i="14"/>
  <c r="O161" i="6" s="1"/>
  <c r="Z162" i="14"/>
  <c r="O162" i="6" s="1"/>
  <c r="Z163" i="14"/>
  <c r="O163" i="6" s="1"/>
  <c r="Z164" i="14"/>
  <c r="O164" i="6" s="1"/>
  <c r="Z165" i="14"/>
  <c r="O165" i="6" s="1"/>
  <c r="Z166" i="14"/>
  <c r="O166" i="6" s="1"/>
  <c r="Z167" i="14"/>
  <c r="O167" i="6" s="1"/>
  <c r="Z168" i="14"/>
  <c r="O168" i="6" s="1"/>
  <c r="Z169" i="14"/>
  <c r="O169" i="6" s="1"/>
  <c r="Z170" i="14"/>
  <c r="O170" i="6" s="1"/>
  <c r="Z171" i="14"/>
  <c r="O171" i="6" s="1"/>
  <c r="Z172" i="14"/>
  <c r="O172" i="6" s="1"/>
  <c r="Z173" i="14"/>
  <c r="O173" i="6" s="1"/>
  <c r="Z174" i="14"/>
  <c r="O174" i="6" s="1"/>
  <c r="Z175" i="14"/>
  <c r="O175" i="6" s="1"/>
  <c r="Z176" i="14"/>
  <c r="O176" i="6" s="1"/>
  <c r="Z177" i="14"/>
  <c r="O177" i="6" s="1"/>
  <c r="Z178" i="14"/>
  <c r="O178" i="6" s="1"/>
  <c r="Z179" i="14"/>
  <c r="O179" i="6" s="1"/>
  <c r="Z180" i="14"/>
  <c r="O180" i="6" s="1"/>
  <c r="Z181" i="14"/>
  <c r="O181" i="6" s="1"/>
  <c r="Z182" i="14"/>
  <c r="O182" i="6" s="1"/>
  <c r="Z183" i="14"/>
  <c r="O183" i="6" s="1"/>
  <c r="Z184" i="14"/>
  <c r="O184" i="6" s="1"/>
  <c r="Z185" i="14"/>
  <c r="O185" i="6" s="1"/>
  <c r="Z186" i="14"/>
  <c r="O186" i="6" s="1"/>
  <c r="Z187" i="14"/>
  <c r="O187" i="6" s="1"/>
  <c r="Z188" i="14"/>
  <c r="O188" i="6" s="1"/>
  <c r="Z189" i="14"/>
  <c r="O189" i="6" s="1"/>
  <c r="Z190" i="14"/>
  <c r="O190" i="6" s="1"/>
  <c r="Z191" i="14"/>
  <c r="O191" i="6" s="1"/>
  <c r="Z192" i="14"/>
  <c r="O192" i="6" s="1"/>
  <c r="Z193" i="14"/>
  <c r="O193" i="6" s="1"/>
  <c r="Z194" i="14"/>
  <c r="O194" i="6" s="1"/>
  <c r="Z195" i="14"/>
  <c r="O195" i="6" s="1"/>
  <c r="Z196" i="14"/>
  <c r="O196" i="6" s="1"/>
  <c r="Z197" i="14"/>
  <c r="O197" i="6" s="1"/>
  <c r="Z198" i="14"/>
  <c r="O198" i="6" s="1"/>
  <c r="Z199" i="14"/>
  <c r="O199" i="6" s="1"/>
  <c r="Z200" i="14"/>
  <c r="O200" i="6" s="1"/>
  <c r="Z201" i="14"/>
  <c r="O201" i="6" s="1"/>
  <c r="Z202" i="14"/>
  <c r="O202" i="6" s="1"/>
  <c r="Z203" i="14"/>
  <c r="O203" i="6" s="1"/>
  <c r="Z204" i="14"/>
  <c r="O204" i="6" s="1"/>
  <c r="Z205" i="14"/>
  <c r="O205" i="6" s="1"/>
  <c r="Z206" i="14"/>
  <c r="O206" i="6" s="1"/>
  <c r="Z207" i="14"/>
  <c r="O207" i="6" s="1"/>
  <c r="Z208" i="14"/>
  <c r="O208" i="6" s="1"/>
  <c r="Z209" i="14"/>
  <c r="O209" i="6" s="1"/>
  <c r="Z210" i="14"/>
  <c r="O210" i="6" s="1"/>
  <c r="Z211" i="14"/>
  <c r="O211" i="6" s="1"/>
  <c r="Z212" i="14"/>
  <c r="O212" i="6" s="1"/>
  <c r="Z213" i="14"/>
  <c r="O213" i="6" s="1"/>
  <c r="Z214" i="14"/>
  <c r="O214" i="6" s="1"/>
  <c r="Z215" i="14"/>
  <c r="O215" i="6" s="1"/>
  <c r="Z216" i="14"/>
  <c r="O216" i="6" s="1"/>
  <c r="Z217" i="14"/>
  <c r="O217" i="6" s="1"/>
  <c r="Z218" i="14"/>
  <c r="O218" i="6" s="1"/>
  <c r="Z219" i="14"/>
  <c r="O219" i="6" s="1"/>
  <c r="Z220" i="14"/>
  <c r="O220" i="6" s="1"/>
  <c r="Z221" i="14"/>
  <c r="O221" i="6" s="1"/>
  <c r="Z222" i="14"/>
  <c r="O222" i="6" s="1"/>
  <c r="Z223" i="14"/>
  <c r="O223" i="6" s="1"/>
  <c r="Z224" i="14"/>
  <c r="O224" i="6" s="1"/>
  <c r="Z225" i="14"/>
  <c r="O225" i="6" s="1"/>
  <c r="Z226" i="14"/>
  <c r="O226" i="6" s="1"/>
  <c r="Z227" i="14"/>
  <c r="O227" i="6" s="1"/>
  <c r="Z228" i="14"/>
  <c r="O228" i="6" s="1"/>
  <c r="Z229" i="14"/>
  <c r="O229" i="6" s="1"/>
  <c r="Z230" i="14"/>
  <c r="O230" i="6" s="1"/>
  <c r="Z231" i="14"/>
  <c r="O231" i="6" s="1"/>
  <c r="Z232" i="14"/>
  <c r="O232" i="6" s="1"/>
  <c r="Z233" i="14"/>
  <c r="O233" i="6" s="1"/>
  <c r="Z234" i="14"/>
  <c r="O234" i="6" s="1"/>
  <c r="Z235" i="14"/>
  <c r="O235" i="6" s="1"/>
  <c r="Z236" i="14"/>
  <c r="O236" i="6" s="1"/>
  <c r="Z237" i="14"/>
  <c r="O237" i="6" s="1"/>
  <c r="Z238" i="14"/>
  <c r="O238" i="6" s="1"/>
  <c r="Z239" i="14"/>
  <c r="O239" i="6" s="1"/>
  <c r="Z240" i="14"/>
  <c r="O240" i="6" s="1"/>
  <c r="Z241" i="14"/>
  <c r="O241" i="6" s="1"/>
  <c r="Z242" i="14"/>
  <c r="O242" i="6" s="1"/>
  <c r="Z243" i="14"/>
  <c r="O243" i="6" s="1"/>
  <c r="Z244" i="14"/>
  <c r="O244" i="6" s="1"/>
  <c r="Z245" i="14"/>
  <c r="O245" i="6" s="1"/>
  <c r="Z246" i="14"/>
  <c r="O246" i="6" s="1"/>
  <c r="Z247" i="14"/>
  <c r="O247" i="6" s="1"/>
  <c r="Z248" i="14"/>
  <c r="O248" i="6" s="1"/>
  <c r="Z249" i="14"/>
  <c r="O249" i="6" s="1"/>
  <c r="Z250" i="14"/>
  <c r="O250" i="6" s="1"/>
  <c r="Z251" i="14"/>
  <c r="O251" i="6" s="1"/>
  <c r="Z252" i="14"/>
  <c r="O252" i="6" s="1"/>
  <c r="Z253" i="14"/>
  <c r="O253" i="6" s="1"/>
  <c r="Z254" i="14"/>
  <c r="O254" i="6" s="1"/>
  <c r="Z255" i="14"/>
  <c r="O255" i="6" s="1"/>
  <c r="Z256" i="14"/>
  <c r="O256" i="6" s="1"/>
  <c r="Z257" i="14"/>
  <c r="O257" i="6" s="1"/>
  <c r="Z258" i="14"/>
  <c r="O258" i="6" s="1"/>
  <c r="Z259" i="14"/>
  <c r="O259" i="6" s="1"/>
  <c r="Z260" i="14"/>
  <c r="O260" i="6" s="1"/>
  <c r="Z261" i="14"/>
  <c r="O261" i="6" s="1"/>
  <c r="Z262" i="14"/>
  <c r="O262" i="6" s="1"/>
  <c r="Z263" i="14"/>
  <c r="O263" i="6" s="1"/>
  <c r="Z264" i="14"/>
  <c r="O264" i="6" s="1"/>
  <c r="Z265" i="14"/>
  <c r="O265" i="6" s="1"/>
  <c r="Z266" i="14"/>
  <c r="O266" i="6" s="1"/>
  <c r="Z267" i="14"/>
  <c r="O267" i="6" s="1"/>
  <c r="Z268" i="14"/>
  <c r="O268" i="6" s="1"/>
  <c r="Z269" i="14"/>
  <c r="O269" i="6" s="1"/>
  <c r="Z270" i="14"/>
  <c r="O270" i="6" s="1"/>
  <c r="Z271" i="14"/>
  <c r="O271" i="6" s="1"/>
  <c r="Z272" i="14"/>
  <c r="O272" i="6" s="1"/>
  <c r="Z278" i="14"/>
  <c r="O278" i="6" s="1"/>
  <c r="Z279" i="14"/>
  <c r="O279" i="6" s="1"/>
  <c r="Z280" i="14"/>
  <c r="O280" i="6" s="1"/>
  <c r="Z2" i="14"/>
  <c r="O2" i="6" s="1"/>
  <c r="Y280" i="14"/>
  <c r="N280" i="6" s="1"/>
  <c r="X280" i="14"/>
  <c r="M280" i="6" s="1"/>
  <c r="W280" i="14"/>
  <c r="L280" i="6" s="1"/>
  <c r="Y279" i="14"/>
  <c r="N279" i="6" s="1"/>
  <c r="X279" i="14"/>
  <c r="M279" i="6" s="1"/>
  <c r="W279" i="14"/>
  <c r="L279" i="6" s="1"/>
  <c r="Y278" i="14"/>
  <c r="N278" i="6" s="1"/>
  <c r="X278" i="14"/>
  <c r="M278" i="6" s="1"/>
  <c r="Y277" i="14"/>
  <c r="N277" i="6" s="1"/>
  <c r="X277" i="14"/>
  <c r="M277" i="6" s="1"/>
  <c r="Y276" i="14"/>
  <c r="N276" i="6" s="1"/>
  <c r="X276" i="14"/>
  <c r="M276" i="6" s="1"/>
  <c r="Y275" i="14"/>
  <c r="N275" i="6" s="1"/>
  <c r="X275" i="14"/>
  <c r="M275" i="6" s="1"/>
  <c r="Y274" i="14"/>
  <c r="N274" i="6" s="1"/>
  <c r="X274" i="14"/>
  <c r="M274" i="6" s="1"/>
  <c r="Y273" i="14"/>
  <c r="N273" i="6" s="1"/>
  <c r="X273" i="14"/>
  <c r="M273" i="6" s="1"/>
  <c r="Y272" i="14"/>
  <c r="N272" i="6" s="1"/>
  <c r="X272" i="14"/>
  <c r="M272" i="6" s="1"/>
  <c r="W272" i="14"/>
  <c r="L272" i="6" s="1"/>
  <c r="Y271" i="14"/>
  <c r="N271" i="6" s="1"/>
  <c r="X271" i="14"/>
  <c r="M271" i="6" s="1"/>
  <c r="W271" i="14"/>
  <c r="L271" i="6" s="1"/>
  <c r="Y270" i="14"/>
  <c r="N270" i="6" s="1"/>
  <c r="X270" i="14"/>
  <c r="M270" i="6" s="1"/>
  <c r="W270" i="14"/>
  <c r="L270" i="6" s="1"/>
  <c r="Y269" i="14"/>
  <c r="N269" i="6" s="1"/>
  <c r="X269" i="14"/>
  <c r="M269" i="6" s="1"/>
  <c r="W269" i="14"/>
  <c r="L269" i="6" s="1"/>
  <c r="Y268" i="14"/>
  <c r="N268" i="6" s="1"/>
  <c r="X268" i="14"/>
  <c r="M268" i="6" s="1"/>
  <c r="W268" i="14"/>
  <c r="L268" i="6" s="1"/>
  <c r="Y267" i="14"/>
  <c r="N267" i="6" s="1"/>
  <c r="X267" i="14"/>
  <c r="M267" i="6" s="1"/>
  <c r="W267" i="14"/>
  <c r="L267" i="6" s="1"/>
  <c r="Y266" i="14"/>
  <c r="N266" i="6" s="1"/>
  <c r="X266" i="14"/>
  <c r="M266" i="6" s="1"/>
  <c r="W266" i="14"/>
  <c r="L266" i="6" s="1"/>
  <c r="Y265" i="14"/>
  <c r="N265" i="6" s="1"/>
  <c r="X265" i="14"/>
  <c r="M265" i="6" s="1"/>
  <c r="W265" i="14"/>
  <c r="L265" i="6" s="1"/>
  <c r="Y264" i="14"/>
  <c r="N264" i="6" s="1"/>
  <c r="X264" i="14"/>
  <c r="M264" i="6" s="1"/>
  <c r="W264" i="14"/>
  <c r="L264" i="6" s="1"/>
  <c r="Y263" i="14"/>
  <c r="N263" i="6" s="1"/>
  <c r="X263" i="14"/>
  <c r="M263" i="6" s="1"/>
  <c r="W263" i="14"/>
  <c r="L263" i="6" s="1"/>
  <c r="Y262" i="14"/>
  <c r="N262" i="6" s="1"/>
  <c r="X262" i="14"/>
  <c r="M262" i="6" s="1"/>
  <c r="W262" i="14"/>
  <c r="L262" i="6" s="1"/>
  <c r="Y261" i="14"/>
  <c r="N261" i="6" s="1"/>
  <c r="X261" i="14"/>
  <c r="M261" i="6" s="1"/>
  <c r="W261" i="14"/>
  <c r="L261" i="6" s="1"/>
  <c r="Y260" i="14"/>
  <c r="N260" i="6" s="1"/>
  <c r="X260" i="14"/>
  <c r="M260" i="6" s="1"/>
  <c r="W260" i="14"/>
  <c r="L260" i="6" s="1"/>
  <c r="Y259" i="14"/>
  <c r="N259" i="6" s="1"/>
  <c r="X259" i="14"/>
  <c r="M259" i="6" s="1"/>
  <c r="W259" i="14"/>
  <c r="L259" i="6" s="1"/>
  <c r="Y258" i="14"/>
  <c r="N258" i="6" s="1"/>
  <c r="X258" i="14"/>
  <c r="M258" i="6" s="1"/>
  <c r="W258" i="14"/>
  <c r="L258" i="6" s="1"/>
  <c r="Y257" i="14"/>
  <c r="N257" i="6" s="1"/>
  <c r="X257" i="14"/>
  <c r="M257" i="6" s="1"/>
  <c r="W257" i="14"/>
  <c r="L257" i="6" s="1"/>
  <c r="Y256" i="14"/>
  <c r="N256" i="6" s="1"/>
  <c r="X256" i="14"/>
  <c r="M256" i="6" s="1"/>
  <c r="W256" i="14"/>
  <c r="L256" i="6" s="1"/>
  <c r="Y255" i="14"/>
  <c r="N255" i="6" s="1"/>
  <c r="X255" i="14"/>
  <c r="M255" i="6" s="1"/>
  <c r="W255" i="14"/>
  <c r="L255" i="6" s="1"/>
  <c r="Y254" i="14"/>
  <c r="N254" i="6" s="1"/>
  <c r="X254" i="14"/>
  <c r="M254" i="6" s="1"/>
  <c r="W254" i="14"/>
  <c r="L254" i="6" s="1"/>
  <c r="Y253" i="14"/>
  <c r="N253" i="6" s="1"/>
  <c r="X253" i="14"/>
  <c r="M253" i="6" s="1"/>
  <c r="W253" i="14"/>
  <c r="L253" i="6" s="1"/>
  <c r="Y252" i="14"/>
  <c r="N252" i="6" s="1"/>
  <c r="X252" i="14"/>
  <c r="M252" i="6" s="1"/>
  <c r="W252" i="14"/>
  <c r="L252" i="6" s="1"/>
  <c r="Y251" i="14"/>
  <c r="N251" i="6" s="1"/>
  <c r="X251" i="14"/>
  <c r="M251" i="6" s="1"/>
  <c r="W251" i="14"/>
  <c r="L251" i="6" s="1"/>
  <c r="Y250" i="14"/>
  <c r="N250" i="6" s="1"/>
  <c r="X250" i="14"/>
  <c r="M250" i="6" s="1"/>
  <c r="W250" i="14"/>
  <c r="L250" i="6" s="1"/>
  <c r="Y249" i="14"/>
  <c r="N249" i="6" s="1"/>
  <c r="X249" i="14"/>
  <c r="M249" i="6" s="1"/>
  <c r="W249" i="14"/>
  <c r="L249" i="6" s="1"/>
  <c r="Y248" i="14"/>
  <c r="N248" i="6" s="1"/>
  <c r="X248" i="14"/>
  <c r="M248" i="6" s="1"/>
  <c r="W248" i="14"/>
  <c r="L248" i="6" s="1"/>
  <c r="Y247" i="14"/>
  <c r="N247" i="6" s="1"/>
  <c r="X247" i="14"/>
  <c r="M247" i="6" s="1"/>
  <c r="W247" i="14"/>
  <c r="L247" i="6" s="1"/>
  <c r="Y246" i="14"/>
  <c r="N246" i="6" s="1"/>
  <c r="X246" i="14"/>
  <c r="M246" i="6" s="1"/>
  <c r="W246" i="14"/>
  <c r="L246" i="6" s="1"/>
  <c r="Y245" i="14"/>
  <c r="N245" i="6" s="1"/>
  <c r="X245" i="14"/>
  <c r="M245" i="6" s="1"/>
  <c r="W245" i="14"/>
  <c r="L245" i="6" s="1"/>
  <c r="Y244" i="14"/>
  <c r="N244" i="6" s="1"/>
  <c r="X244" i="14"/>
  <c r="M244" i="6" s="1"/>
  <c r="W244" i="14"/>
  <c r="L244" i="6" s="1"/>
  <c r="Y243" i="14"/>
  <c r="N243" i="6" s="1"/>
  <c r="X243" i="14"/>
  <c r="M243" i="6" s="1"/>
  <c r="W243" i="14"/>
  <c r="L243" i="6" s="1"/>
  <c r="Y242" i="14"/>
  <c r="N242" i="6" s="1"/>
  <c r="X242" i="14"/>
  <c r="M242" i="6" s="1"/>
  <c r="W242" i="14"/>
  <c r="L242" i="6" s="1"/>
  <c r="Y241" i="14"/>
  <c r="N241" i="6" s="1"/>
  <c r="X241" i="14"/>
  <c r="M241" i="6" s="1"/>
  <c r="W241" i="14"/>
  <c r="L241" i="6" s="1"/>
  <c r="Y240" i="14"/>
  <c r="N240" i="6" s="1"/>
  <c r="X240" i="14"/>
  <c r="M240" i="6" s="1"/>
  <c r="W240" i="14"/>
  <c r="L240" i="6" s="1"/>
  <c r="Y239" i="14"/>
  <c r="N239" i="6" s="1"/>
  <c r="X239" i="14"/>
  <c r="M239" i="6" s="1"/>
  <c r="W239" i="14"/>
  <c r="L239" i="6" s="1"/>
  <c r="Y238" i="14"/>
  <c r="N238" i="6" s="1"/>
  <c r="X238" i="14"/>
  <c r="M238" i="6" s="1"/>
  <c r="W238" i="14"/>
  <c r="L238" i="6" s="1"/>
  <c r="Y237" i="14"/>
  <c r="N237" i="6" s="1"/>
  <c r="X237" i="14"/>
  <c r="M237" i="6" s="1"/>
  <c r="W237" i="14"/>
  <c r="L237" i="6" s="1"/>
  <c r="Y236" i="14"/>
  <c r="N236" i="6" s="1"/>
  <c r="X236" i="14"/>
  <c r="M236" i="6" s="1"/>
  <c r="W236" i="14"/>
  <c r="L236" i="6" s="1"/>
  <c r="Y235" i="14"/>
  <c r="N235" i="6" s="1"/>
  <c r="X235" i="14"/>
  <c r="M235" i="6" s="1"/>
  <c r="W235" i="14"/>
  <c r="L235" i="6" s="1"/>
  <c r="Y234" i="14"/>
  <c r="N234" i="6" s="1"/>
  <c r="X234" i="14"/>
  <c r="M234" i="6" s="1"/>
  <c r="W234" i="14"/>
  <c r="L234" i="6" s="1"/>
  <c r="Y233" i="14"/>
  <c r="N233" i="6" s="1"/>
  <c r="X233" i="14"/>
  <c r="M233" i="6" s="1"/>
  <c r="W233" i="14"/>
  <c r="L233" i="6" s="1"/>
  <c r="Y232" i="14"/>
  <c r="N232" i="6" s="1"/>
  <c r="X232" i="14"/>
  <c r="M232" i="6" s="1"/>
  <c r="W232" i="14"/>
  <c r="L232" i="6" s="1"/>
  <c r="Y231" i="14"/>
  <c r="N231" i="6" s="1"/>
  <c r="X231" i="14"/>
  <c r="M231" i="6" s="1"/>
  <c r="W231" i="14"/>
  <c r="L231" i="6" s="1"/>
  <c r="Y230" i="14"/>
  <c r="N230" i="6" s="1"/>
  <c r="X230" i="14"/>
  <c r="M230" i="6" s="1"/>
  <c r="W230" i="14"/>
  <c r="L230" i="6" s="1"/>
  <c r="Y229" i="14"/>
  <c r="N229" i="6" s="1"/>
  <c r="X229" i="14"/>
  <c r="M229" i="6" s="1"/>
  <c r="W229" i="14"/>
  <c r="L229" i="6" s="1"/>
  <c r="Y228" i="14"/>
  <c r="N228" i="6" s="1"/>
  <c r="X228" i="14"/>
  <c r="M228" i="6" s="1"/>
  <c r="W228" i="14"/>
  <c r="L228" i="6" s="1"/>
  <c r="Y227" i="14"/>
  <c r="N227" i="6" s="1"/>
  <c r="X227" i="14"/>
  <c r="M227" i="6" s="1"/>
  <c r="W227" i="14"/>
  <c r="L227" i="6" s="1"/>
  <c r="Y226" i="14"/>
  <c r="N226" i="6" s="1"/>
  <c r="X226" i="14"/>
  <c r="M226" i="6" s="1"/>
  <c r="W226" i="14"/>
  <c r="L226" i="6" s="1"/>
  <c r="Y225" i="14"/>
  <c r="N225" i="6" s="1"/>
  <c r="X225" i="14"/>
  <c r="M225" i="6" s="1"/>
  <c r="W225" i="14"/>
  <c r="L225" i="6" s="1"/>
  <c r="Y224" i="14"/>
  <c r="N224" i="6" s="1"/>
  <c r="X224" i="14"/>
  <c r="M224" i="6" s="1"/>
  <c r="W224" i="14"/>
  <c r="L224" i="6" s="1"/>
  <c r="Y223" i="14"/>
  <c r="N223" i="6" s="1"/>
  <c r="X223" i="14"/>
  <c r="M223" i="6" s="1"/>
  <c r="W223" i="14"/>
  <c r="L223" i="6" s="1"/>
  <c r="Y222" i="14"/>
  <c r="N222" i="6" s="1"/>
  <c r="X222" i="14"/>
  <c r="M222" i="6" s="1"/>
  <c r="W222" i="14"/>
  <c r="L222" i="6" s="1"/>
  <c r="Y221" i="14"/>
  <c r="N221" i="6" s="1"/>
  <c r="X221" i="14"/>
  <c r="M221" i="6" s="1"/>
  <c r="W221" i="14"/>
  <c r="L221" i="6" s="1"/>
  <c r="Y220" i="14"/>
  <c r="N220" i="6" s="1"/>
  <c r="X220" i="14"/>
  <c r="M220" i="6" s="1"/>
  <c r="W220" i="14"/>
  <c r="L220" i="6" s="1"/>
  <c r="Y219" i="14"/>
  <c r="N219" i="6" s="1"/>
  <c r="X219" i="14"/>
  <c r="M219" i="6" s="1"/>
  <c r="W219" i="14"/>
  <c r="L219" i="6" s="1"/>
  <c r="Y218" i="14"/>
  <c r="N218" i="6" s="1"/>
  <c r="X218" i="14"/>
  <c r="M218" i="6" s="1"/>
  <c r="W218" i="14"/>
  <c r="L218" i="6" s="1"/>
  <c r="Y217" i="14"/>
  <c r="N217" i="6" s="1"/>
  <c r="X217" i="14"/>
  <c r="M217" i="6" s="1"/>
  <c r="W217" i="14"/>
  <c r="L217" i="6" s="1"/>
  <c r="Y216" i="14"/>
  <c r="N216" i="6" s="1"/>
  <c r="X216" i="14"/>
  <c r="M216" i="6" s="1"/>
  <c r="W216" i="14"/>
  <c r="L216" i="6" s="1"/>
  <c r="Y215" i="14"/>
  <c r="N215" i="6" s="1"/>
  <c r="X215" i="14"/>
  <c r="M215" i="6" s="1"/>
  <c r="W215" i="14"/>
  <c r="L215" i="6" s="1"/>
  <c r="Y214" i="14"/>
  <c r="N214" i="6" s="1"/>
  <c r="X214" i="14"/>
  <c r="M214" i="6" s="1"/>
  <c r="W214" i="14"/>
  <c r="L214" i="6" s="1"/>
  <c r="Y213" i="14"/>
  <c r="N213" i="6" s="1"/>
  <c r="X213" i="14"/>
  <c r="M213" i="6" s="1"/>
  <c r="W213" i="14"/>
  <c r="L213" i="6" s="1"/>
  <c r="Y212" i="14"/>
  <c r="N212" i="6" s="1"/>
  <c r="X212" i="14"/>
  <c r="M212" i="6" s="1"/>
  <c r="W212" i="14"/>
  <c r="L212" i="6" s="1"/>
  <c r="Y211" i="14"/>
  <c r="N211" i="6" s="1"/>
  <c r="X211" i="14"/>
  <c r="M211" i="6" s="1"/>
  <c r="W211" i="14"/>
  <c r="L211" i="6" s="1"/>
  <c r="Y210" i="14"/>
  <c r="N210" i="6" s="1"/>
  <c r="X210" i="14"/>
  <c r="M210" i="6" s="1"/>
  <c r="W210" i="14"/>
  <c r="L210" i="6" s="1"/>
  <c r="Y209" i="14"/>
  <c r="N209" i="6" s="1"/>
  <c r="X209" i="14"/>
  <c r="M209" i="6" s="1"/>
  <c r="W209" i="14"/>
  <c r="L209" i="6" s="1"/>
  <c r="Y208" i="14"/>
  <c r="N208" i="6" s="1"/>
  <c r="X208" i="14"/>
  <c r="M208" i="6" s="1"/>
  <c r="W208" i="14"/>
  <c r="L208" i="6" s="1"/>
  <c r="Y207" i="14"/>
  <c r="N207" i="6" s="1"/>
  <c r="X207" i="14"/>
  <c r="M207" i="6" s="1"/>
  <c r="W207" i="14"/>
  <c r="L207" i="6" s="1"/>
  <c r="Y206" i="14"/>
  <c r="N206" i="6" s="1"/>
  <c r="X206" i="14"/>
  <c r="M206" i="6" s="1"/>
  <c r="W206" i="14"/>
  <c r="L206" i="6" s="1"/>
  <c r="Y205" i="14"/>
  <c r="N205" i="6" s="1"/>
  <c r="X205" i="14"/>
  <c r="M205" i="6" s="1"/>
  <c r="W205" i="14"/>
  <c r="L205" i="6" s="1"/>
  <c r="Y204" i="14"/>
  <c r="N204" i="6" s="1"/>
  <c r="X204" i="14"/>
  <c r="M204" i="6" s="1"/>
  <c r="W204" i="14"/>
  <c r="L204" i="6" s="1"/>
  <c r="Y203" i="14"/>
  <c r="N203" i="6" s="1"/>
  <c r="X203" i="14"/>
  <c r="M203" i="6" s="1"/>
  <c r="W203" i="14"/>
  <c r="L203" i="6" s="1"/>
  <c r="Y202" i="14"/>
  <c r="N202" i="6" s="1"/>
  <c r="X202" i="14"/>
  <c r="M202" i="6" s="1"/>
  <c r="W202" i="14"/>
  <c r="L202" i="6" s="1"/>
  <c r="Y201" i="14"/>
  <c r="N201" i="6" s="1"/>
  <c r="X201" i="14"/>
  <c r="M201" i="6" s="1"/>
  <c r="W201" i="14"/>
  <c r="L201" i="6" s="1"/>
  <c r="Y200" i="14"/>
  <c r="N200" i="6" s="1"/>
  <c r="X200" i="14"/>
  <c r="M200" i="6" s="1"/>
  <c r="W200" i="14"/>
  <c r="L200" i="6" s="1"/>
  <c r="Y199" i="14"/>
  <c r="N199" i="6" s="1"/>
  <c r="X199" i="14"/>
  <c r="M199" i="6" s="1"/>
  <c r="W199" i="14"/>
  <c r="L199" i="6" s="1"/>
  <c r="Y198" i="14"/>
  <c r="N198" i="6" s="1"/>
  <c r="X198" i="14"/>
  <c r="M198" i="6" s="1"/>
  <c r="W198" i="14"/>
  <c r="L198" i="6" s="1"/>
  <c r="Y197" i="14"/>
  <c r="N197" i="6" s="1"/>
  <c r="X197" i="14"/>
  <c r="M197" i="6" s="1"/>
  <c r="W197" i="14"/>
  <c r="L197" i="6" s="1"/>
  <c r="Y196" i="14"/>
  <c r="N196" i="6" s="1"/>
  <c r="X196" i="14"/>
  <c r="M196" i="6" s="1"/>
  <c r="W196" i="14"/>
  <c r="L196" i="6" s="1"/>
  <c r="Y195" i="14"/>
  <c r="N195" i="6" s="1"/>
  <c r="X195" i="14"/>
  <c r="M195" i="6" s="1"/>
  <c r="W195" i="14"/>
  <c r="L195" i="6" s="1"/>
  <c r="Y194" i="14"/>
  <c r="N194" i="6" s="1"/>
  <c r="X194" i="14"/>
  <c r="M194" i="6" s="1"/>
  <c r="W194" i="14"/>
  <c r="L194" i="6" s="1"/>
  <c r="Y193" i="14"/>
  <c r="N193" i="6" s="1"/>
  <c r="X193" i="14"/>
  <c r="M193" i="6" s="1"/>
  <c r="W193" i="14"/>
  <c r="L193" i="6" s="1"/>
  <c r="Y192" i="14"/>
  <c r="N192" i="6" s="1"/>
  <c r="X192" i="14"/>
  <c r="M192" i="6" s="1"/>
  <c r="W192" i="14"/>
  <c r="L192" i="6" s="1"/>
  <c r="Y191" i="14"/>
  <c r="N191" i="6" s="1"/>
  <c r="X191" i="14"/>
  <c r="M191" i="6" s="1"/>
  <c r="W191" i="14"/>
  <c r="L191" i="6" s="1"/>
  <c r="Y190" i="14"/>
  <c r="N190" i="6" s="1"/>
  <c r="X190" i="14"/>
  <c r="M190" i="6" s="1"/>
  <c r="W190" i="14"/>
  <c r="L190" i="6" s="1"/>
  <c r="Y189" i="14"/>
  <c r="N189" i="6" s="1"/>
  <c r="X189" i="14"/>
  <c r="M189" i="6" s="1"/>
  <c r="W189" i="14"/>
  <c r="L189" i="6" s="1"/>
  <c r="Y188" i="14"/>
  <c r="N188" i="6" s="1"/>
  <c r="X188" i="14"/>
  <c r="M188" i="6" s="1"/>
  <c r="W188" i="14"/>
  <c r="L188" i="6" s="1"/>
  <c r="Y187" i="14"/>
  <c r="N187" i="6" s="1"/>
  <c r="X187" i="14"/>
  <c r="M187" i="6" s="1"/>
  <c r="W187" i="14"/>
  <c r="L187" i="6" s="1"/>
  <c r="Y186" i="14"/>
  <c r="N186" i="6" s="1"/>
  <c r="X186" i="14"/>
  <c r="M186" i="6" s="1"/>
  <c r="W186" i="14"/>
  <c r="L186" i="6" s="1"/>
  <c r="Y185" i="14"/>
  <c r="N185" i="6" s="1"/>
  <c r="X185" i="14"/>
  <c r="M185" i="6" s="1"/>
  <c r="W185" i="14"/>
  <c r="L185" i="6" s="1"/>
  <c r="Y184" i="14"/>
  <c r="N184" i="6" s="1"/>
  <c r="X184" i="14"/>
  <c r="M184" i="6" s="1"/>
  <c r="W184" i="14"/>
  <c r="L184" i="6" s="1"/>
  <c r="Y183" i="14"/>
  <c r="N183" i="6" s="1"/>
  <c r="X183" i="14"/>
  <c r="M183" i="6" s="1"/>
  <c r="W183" i="14"/>
  <c r="L183" i="6" s="1"/>
  <c r="Y182" i="14"/>
  <c r="N182" i="6" s="1"/>
  <c r="X182" i="14"/>
  <c r="M182" i="6" s="1"/>
  <c r="W182" i="14"/>
  <c r="L182" i="6" s="1"/>
  <c r="Y181" i="14"/>
  <c r="N181" i="6" s="1"/>
  <c r="X181" i="14"/>
  <c r="M181" i="6" s="1"/>
  <c r="W181" i="14"/>
  <c r="L181" i="6" s="1"/>
  <c r="Y180" i="14"/>
  <c r="N180" i="6" s="1"/>
  <c r="X180" i="14"/>
  <c r="M180" i="6" s="1"/>
  <c r="W180" i="14"/>
  <c r="L180" i="6" s="1"/>
  <c r="Y179" i="14"/>
  <c r="N179" i="6" s="1"/>
  <c r="X179" i="14"/>
  <c r="M179" i="6" s="1"/>
  <c r="W179" i="14"/>
  <c r="L179" i="6" s="1"/>
  <c r="Y178" i="14"/>
  <c r="N178" i="6" s="1"/>
  <c r="X178" i="14"/>
  <c r="M178" i="6" s="1"/>
  <c r="W178" i="14"/>
  <c r="L178" i="6" s="1"/>
  <c r="Y177" i="14"/>
  <c r="N177" i="6" s="1"/>
  <c r="X177" i="14"/>
  <c r="M177" i="6" s="1"/>
  <c r="W177" i="14"/>
  <c r="L177" i="6" s="1"/>
  <c r="Y176" i="14"/>
  <c r="N176" i="6" s="1"/>
  <c r="X176" i="14"/>
  <c r="M176" i="6" s="1"/>
  <c r="W176" i="14"/>
  <c r="L176" i="6" s="1"/>
  <c r="Y175" i="14"/>
  <c r="N175" i="6" s="1"/>
  <c r="X175" i="14"/>
  <c r="M175" i="6" s="1"/>
  <c r="W175" i="14"/>
  <c r="L175" i="6" s="1"/>
  <c r="Y174" i="14"/>
  <c r="N174" i="6" s="1"/>
  <c r="X174" i="14"/>
  <c r="M174" i="6" s="1"/>
  <c r="W174" i="14"/>
  <c r="L174" i="6" s="1"/>
  <c r="Y173" i="14"/>
  <c r="N173" i="6" s="1"/>
  <c r="X173" i="14"/>
  <c r="M173" i="6" s="1"/>
  <c r="W173" i="14"/>
  <c r="L173" i="6" s="1"/>
  <c r="Y172" i="14"/>
  <c r="N172" i="6" s="1"/>
  <c r="X172" i="14"/>
  <c r="M172" i="6" s="1"/>
  <c r="W172" i="14"/>
  <c r="L172" i="6" s="1"/>
  <c r="Y171" i="14"/>
  <c r="N171" i="6" s="1"/>
  <c r="X171" i="14"/>
  <c r="M171" i="6" s="1"/>
  <c r="W171" i="14"/>
  <c r="L171" i="6" s="1"/>
  <c r="Y170" i="14"/>
  <c r="N170" i="6" s="1"/>
  <c r="X170" i="14"/>
  <c r="M170" i="6" s="1"/>
  <c r="W170" i="14"/>
  <c r="L170" i="6" s="1"/>
  <c r="Y169" i="14"/>
  <c r="N169" i="6" s="1"/>
  <c r="X169" i="14"/>
  <c r="M169" i="6" s="1"/>
  <c r="W169" i="14"/>
  <c r="L169" i="6" s="1"/>
  <c r="Y168" i="14"/>
  <c r="N168" i="6" s="1"/>
  <c r="X168" i="14"/>
  <c r="M168" i="6" s="1"/>
  <c r="W168" i="14"/>
  <c r="L168" i="6" s="1"/>
  <c r="Y167" i="14"/>
  <c r="N167" i="6" s="1"/>
  <c r="X167" i="14"/>
  <c r="M167" i="6" s="1"/>
  <c r="W167" i="14"/>
  <c r="L167" i="6" s="1"/>
  <c r="Y166" i="14"/>
  <c r="N166" i="6" s="1"/>
  <c r="X166" i="14"/>
  <c r="M166" i="6" s="1"/>
  <c r="W166" i="14"/>
  <c r="L166" i="6" s="1"/>
  <c r="Y165" i="14"/>
  <c r="N165" i="6" s="1"/>
  <c r="X165" i="14"/>
  <c r="M165" i="6" s="1"/>
  <c r="W165" i="14"/>
  <c r="L165" i="6" s="1"/>
  <c r="Y164" i="14"/>
  <c r="N164" i="6" s="1"/>
  <c r="X164" i="14"/>
  <c r="M164" i="6" s="1"/>
  <c r="W164" i="14"/>
  <c r="L164" i="6" s="1"/>
  <c r="Y163" i="14"/>
  <c r="N163" i="6" s="1"/>
  <c r="X163" i="14"/>
  <c r="M163" i="6" s="1"/>
  <c r="W163" i="14"/>
  <c r="L163" i="6" s="1"/>
  <c r="Y162" i="14"/>
  <c r="N162" i="6" s="1"/>
  <c r="X162" i="14"/>
  <c r="M162" i="6" s="1"/>
  <c r="W162" i="14"/>
  <c r="L162" i="6" s="1"/>
  <c r="Y161" i="14"/>
  <c r="N161" i="6" s="1"/>
  <c r="X161" i="14"/>
  <c r="M161" i="6" s="1"/>
  <c r="W161" i="14"/>
  <c r="L161" i="6" s="1"/>
  <c r="Y160" i="14"/>
  <c r="N160" i="6" s="1"/>
  <c r="X160" i="14"/>
  <c r="M160" i="6" s="1"/>
  <c r="W160" i="14"/>
  <c r="L160" i="6" s="1"/>
  <c r="Y159" i="14"/>
  <c r="N159" i="6" s="1"/>
  <c r="X159" i="14"/>
  <c r="M159" i="6" s="1"/>
  <c r="W159" i="14"/>
  <c r="L159" i="6" s="1"/>
  <c r="Y158" i="14"/>
  <c r="N158" i="6" s="1"/>
  <c r="X158" i="14"/>
  <c r="M158" i="6" s="1"/>
  <c r="W158" i="14"/>
  <c r="L158" i="6" s="1"/>
  <c r="Y157" i="14"/>
  <c r="N157" i="6" s="1"/>
  <c r="X157" i="14"/>
  <c r="M157" i="6" s="1"/>
  <c r="W157" i="14"/>
  <c r="L157" i="6" s="1"/>
  <c r="Y156" i="14"/>
  <c r="N156" i="6" s="1"/>
  <c r="X156" i="14"/>
  <c r="M156" i="6" s="1"/>
  <c r="W156" i="14"/>
  <c r="L156" i="6" s="1"/>
  <c r="Y155" i="14"/>
  <c r="N155" i="6" s="1"/>
  <c r="X155" i="14"/>
  <c r="M155" i="6" s="1"/>
  <c r="W155" i="14"/>
  <c r="L155" i="6" s="1"/>
  <c r="Y154" i="14"/>
  <c r="N154" i="6" s="1"/>
  <c r="X154" i="14"/>
  <c r="M154" i="6" s="1"/>
  <c r="W154" i="14"/>
  <c r="L154" i="6" s="1"/>
  <c r="Y153" i="14"/>
  <c r="N153" i="6" s="1"/>
  <c r="X153" i="14"/>
  <c r="M153" i="6" s="1"/>
  <c r="W153" i="14"/>
  <c r="L153" i="6" s="1"/>
  <c r="Y152" i="14"/>
  <c r="N152" i="6" s="1"/>
  <c r="X152" i="14"/>
  <c r="M152" i="6" s="1"/>
  <c r="W152" i="14"/>
  <c r="L152" i="6" s="1"/>
  <c r="Y151" i="14"/>
  <c r="N151" i="6" s="1"/>
  <c r="X151" i="14"/>
  <c r="M151" i="6" s="1"/>
  <c r="W151" i="14"/>
  <c r="L151" i="6" s="1"/>
  <c r="Y150" i="14"/>
  <c r="N150" i="6" s="1"/>
  <c r="X150" i="14"/>
  <c r="M150" i="6" s="1"/>
  <c r="W150" i="14"/>
  <c r="L150" i="6" s="1"/>
  <c r="Y149" i="14"/>
  <c r="N149" i="6" s="1"/>
  <c r="X149" i="14"/>
  <c r="M149" i="6" s="1"/>
  <c r="W149" i="14"/>
  <c r="L149" i="6" s="1"/>
  <c r="Y148" i="14"/>
  <c r="N148" i="6" s="1"/>
  <c r="X148" i="14"/>
  <c r="M148" i="6" s="1"/>
  <c r="W148" i="14"/>
  <c r="L148" i="6" s="1"/>
  <c r="Y147" i="14"/>
  <c r="N147" i="6" s="1"/>
  <c r="X147" i="14"/>
  <c r="M147" i="6" s="1"/>
  <c r="W147" i="14"/>
  <c r="L147" i="6" s="1"/>
  <c r="Y146" i="14"/>
  <c r="N146" i="6" s="1"/>
  <c r="X146" i="14"/>
  <c r="M146" i="6" s="1"/>
  <c r="W146" i="14"/>
  <c r="L146" i="6" s="1"/>
  <c r="Y145" i="14"/>
  <c r="N145" i="6" s="1"/>
  <c r="X145" i="14"/>
  <c r="M145" i="6" s="1"/>
  <c r="W145" i="14"/>
  <c r="L145" i="6" s="1"/>
  <c r="Y144" i="14"/>
  <c r="N144" i="6" s="1"/>
  <c r="X144" i="14"/>
  <c r="M144" i="6" s="1"/>
  <c r="W144" i="14"/>
  <c r="L144" i="6" s="1"/>
  <c r="Y143" i="14"/>
  <c r="N143" i="6" s="1"/>
  <c r="X143" i="14"/>
  <c r="M143" i="6" s="1"/>
  <c r="W143" i="14"/>
  <c r="L143" i="6" s="1"/>
  <c r="Y142" i="14"/>
  <c r="N142" i="6" s="1"/>
  <c r="X142" i="14"/>
  <c r="M142" i="6" s="1"/>
  <c r="W142" i="14"/>
  <c r="L142" i="6" s="1"/>
  <c r="Y141" i="14"/>
  <c r="N141" i="6" s="1"/>
  <c r="X141" i="14"/>
  <c r="M141" i="6" s="1"/>
  <c r="W141" i="14"/>
  <c r="L141" i="6" s="1"/>
  <c r="Y140" i="14"/>
  <c r="N140" i="6" s="1"/>
  <c r="X140" i="14"/>
  <c r="M140" i="6" s="1"/>
  <c r="W140" i="14"/>
  <c r="L140" i="6" s="1"/>
  <c r="Y139" i="14"/>
  <c r="N139" i="6" s="1"/>
  <c r="X139" i="14"/>
  <c r="M139" i="6" s="1"/>
  <c r="W139" i="14"/>
  <c r="L139" i="6" s="1"/>
  <c r="Y138" i="14"/>
  <c r="N138" i="6" s="1"/>
  <c r="X138" i="14"/>
  <c r="M138" i="6" s="1"/>
  <c r="W138" i="14"/>
  <c r="L138" i="6" s="1"/>
  <c r="Y137" i="14"/>
  <c r="N137" i="6" s="1"/>
  <c r="X137" i="14"/>
  <c r="M137" i="6" s="1"/>
  <c r="W137" i="14"/>
  <c r="L137" i="6" s="1"/>
  <c r="Y136" i="14"/>
  <c r="N136" i="6" s="1"/>
  <c r="X136" i="14"/>
  <c r="M136" i="6" s="1"/>
  <c r="W136" i="14"/>
  <c r="L136" i="6" s="1"/>
  <c r="Y135" i="14"/>
  <c r="N135" i="6" s="1"/>
  <c r="X135" i="14"/>
  <c r="M135" i="6" s="1"/>
  <c r="W135" i="14"/>
  <c r="L135" i="6" s="1"/>
  <c r="Y134" i="14"/>
  <c r="N134" i="6" s="1"/>
  <c r="X134" i="14"/>
  <c r="M134" i="6" s="1"/>
  <c r="W134" i="14"/>
  <c r="L134" i="6" s="1"/>
  <c r="Y133" i="14"/>
  <c r="N133" i="6" s="1"/>
  <c r="X133" i="14"/>
  <c r="M133" i="6" s="1"/>
  <c r="W133" i="14"/>
  <c r="L133" i="6" s="1"/>
  <c r="Y132" i="14"/>
  <c r="N132" i="6" s="1"/>
  <c r="X132" i="14"/>
  <c r="M132" i="6" s="1"/>
  <c r="W132" i="14"/>
  <c r="L132" i="6" s="1"/>
  <c r="Y131" i="14"/>
  <c r="N131" i="6" s="1"/>
  <c r="X131" i="14"/>
  <c r="M131" i="6" s="1"/>
  <c r="W131" i="14"/>
  <c r="L131" i="6" s="1"/>
  <c r="Y130" i="14"/>
  <c r="N130" i="6" s="1"/>
  <c r="X130" i="14"/>
  <c r="M130" i="6" s="1"/>
  <c r="W130" i="14"/>
  <c r="L130" i="6" s="1"/>
  <c r="Y129" i="14"/>
  <c r="N129" i="6" s="1"/>
  <c r="X129" i="14"/>
  <c r="M129" i="6" s="1"/>
  <c r="W129" i="14"/>
  <c r="L129" i="6" s="1"/>
  <c r="Y128" i="14"/>
  <c r="N128" i="6" s="1"/>
  <c r="X128" i="14"/>
  <c r="M128" i="6" s="1"/>
  <c r="W128" i="14"/>
  <c r="L128" i="6" s="1"/>
  <c r="Y127" i="14"/>
  <c r="N127" i="6" s="1"/>
  <c r="X127" i="14"/>
  <c r="M127" i="6" s="1"/>
  <c r="W127" i="14"/>
  <c r="L127" i="6" s="1"/>
  <c r="Y126" i="14"/>
  <c r="N126" i="6" s="1"/>
  <c r="X126" i="14"/>
  <c r="M126" i="6" s="1"/>
  <c r="W126" i="14"/>
  <c r="L126" i="6" s="1"/>
  <c r="Y125" i="14"/>
  <c r="N125" i="6" s="1"/>
  <c r="X125" i="14"/>
  <c r="M125" i="6" s="1"/>
  <c r="W125" i="14"/>
  <c r="L125" i="6" s="1"/>
  <c r="Y124" i="14"/>
  <c r="N124" i="6" s="1"/>
  <c r="X124" i="14"/>
  <c r="M124" i="6" s="1"/>
  <c r="W124" i="14"/>
  <c r="L124" i="6" s="1"/>
  <c r="Y123" i="14"/>
  <c r="N123" i="6" s="1"/>
  <c r="X123" i="14"/>
  <c r="M123" i="6" s="1"/>
  <c r="W123" i="14"/>
  <c r="L123" i="6" s="1"/>
  <c r="Y122" i="14"/>
  <c r="N122" i="6" s="1"/>
  <c r="X122" i="14"/>
  <c r="M122" i="6" s="1"/>
  <c r="W122" i="14"/>
  <c r="L122" i="6" s="1"/>
  <c r="Y121" i="14"/>
  <c r="N121" i="6" s="1"/>
  <c r="X121" i="14"/>
  <c r="M121" i="6" s="1"/>
  <c r="W121" i="14"/>
  <c r="L121" i="6" s="1"/>
  <c r="Y120" i="14"/>
  <c r="N120" i="6" s="1"/>
  <c r="X120" i="14"/>
  <c r="M120" i="6" s="1"/>
  <c r="W120" i="14"/>
  <c r="L120" i="6" s="1"/>
  <c r="Y119" i="14"/>
  <c r="N119" i="6" s="1"/>
  <c r="X119" i="14"/>
  <c r="M119" i="6" s="1"/>
  <c r="W119" i="14"/>
  <c r="L119" i="6" s="1"/>
  <c r="Y118" i="14"/>
  <c r="N118" i="6" s="1"/>
  <c r="X118" i="14"/>
  <c r="M118" i="6" s="1"/>
  <c r="W118" i="14"/>
  <c r="L118" i="6" s="1"/>
  <c r="Y117" i="14"/>
  <c r="N117" i="6" s="1"/>
  <c r="X117" i="14"/>
  <c r="M117" i="6" s="1"/>
  <c r="W117" i="14"/>
  <c r="L117" i="6" s="1"/>
  <c r="Y116" i="14"/>
  <c r="N116" i="6" s="1"/>
  <c r="X116" i="14"/>
  <c r="M116" i="6" s="1"/>
  <c r="W116" i="14"/>
  <c r="L116" i="6" s="1"/>
  <c r="Y115" i="14"/>
  <c r="N115" i="6" s="1"/>
  <c r="X115" i="14"/>
  <c r="M115" i="6" s="1"/>
  <c r="W115" i="14"/>
  <c r="L115" i="6" s="1"/>
  <c r="Y114" i="14"/>
  <c r="N114" i="6" s="1"/>
  <c r="X114" i="14"/>
  <c r="M114" i="6" s="1"/>
  <c r="W114" i="14"/>
  <c r="L114" i="6" s="1"/>
  <c r="Y113" i="14"/>
  <c r="N113" i="6" s="1"/>
  <c r="X113" i="14"/>
  <c r="M113" i="6" s="1"/>
  <c r="W113" i="14"/>
  <c r="L113" i="6" s="1"/>
  <c r="Y112" i="14"/>
  <c r="N112" i="6" s="1"/>
  <c r="X112" i="14"/>
  <c r="M112" i="6" s="1"/>
  <c r="W112" i="14"/>
  <c r="L112" i="6" s="1"/>
  <c r="Y111" i="14"/>
  <c r="N111" i="6" s="1"/>
  <c r="X111" i="14"/>
  <c r="M111" i="6" s="1"/>
  <c r="W111" i="14"/>
  <c r="L111" i="6" s="1"/>
  <c r="Y110" i="14"/>
  <c r="N110" i="6" s="1"/>
  <c r="X110" i="14"/>
  <c r="M110" i="6" s="1"/>
  <c r="W110" i="14"/>
  <c r="L110" i="6" s="1"/>
  <c r="Y109" i="14"/>
  <c r="N109" i="6" s="1"/>
  <c r="X109" i="14"/>
  <c r="M109" i="6" s="1"/>
  <c r="W109" i="14"/>
  <c r="L109" i="6" s="1"/>
  <c r="Y108" i="14"/>
  <c r="N108" i="6" s="1"/>
  <c r="X108" i="14"/>
  <c r="M108" i="6" s="1"/>
  <c r="W108" i="14"/>
  <c r="L108" i="6" s="1"/>
  <c r="Y107" i="14"/>
  <c r="N107" i="6" s="1"/>
  <c r="X107" i="14"/>
  <c r="M107" i="6" s="1"/>
  <c r="W107" i="14"/>
  <c r="L107" i="6" s="1"/>
  <c r="Y106" i="14"/>
  <c r="N106" i="6" s="1"/>
  <c r="X106" i="14"/>
  <c r="M106" i="6" s="1"/>
  <c r="W106" i="14"/>
  <c r="L106" i="6" s="1"/>
  <c r="Y105" i="14"/>
  <c r="N105" i="6" s="1"/>
  <c r="X105" i="14"/>
  <c r="M105" i="6" s="1"/>
  <c r="W105" i="14"/>
  <c r="L105" i="6" s="1"/>
  <c r="Y104" i="14"/>
  <c r="N104" i="6" s="1"/>
  <c r="X104" i="14"/>
  <c r="M104" i="6" s="1"/>
  <c r="W104" i="14"/>
  <c r="L104" i="6" s="1"/>
  <c r="Y103" i="14"/>
  <c r="N103" i="6" s="1"/>
  <c r="X103" i="14"/>
  <c r="M103" i="6" s="1"/>
  <c r="W103" i="14"/>
  <c r="L103" i="6" s="1"/>
  <c r="Y102" i="14"/>
  <c r="N102" i="6" s="1"/>
  <c r="X102" i="14"/>
  <c r="M102" i="6" s="1"/>
  <c r="W102" i="14"/>
  <c r="L102" i="6" s="1"/>
  <c r="Y101" i="14"/>
  <c r="N101" i="6" s="1"/>
  <c r="X101" i="14"/>
  <c r="M101" i="6" s="1"/>
  <c r="W101" i="14"/>
  <c r="L101" i="6" s="1"/>
  <c r="Y100" i="14"/>
  <c r="N100" i="6" s="1"/>
  <c r="X100" i="14"/>
  <c r="M100" i="6" s="1"/>
  <c r="W100" i="14"/>
  <c r="L100" i="6" s="1"/>
  <c r="Y99" i="14"/>
  <c r="N99" i="6" s="1"/>
  <c r="X99" i="14"/>
  <c r="M99" i="6" s="1"/>
  <c r="W99" i="14"/>
  <c r="L99" i="6" s="1"/>
  <c r="Y98" i="14"/>
  <c r="N98" i="6" s="1"/>
  <c r="X98" i="14"/>
  <c r="M98" i="6" s="1"/>
  <c r="W98" i="14"/>
  <c r="L98" i="6" s="1"/>
  <c r="Y97" i="14"/>
  <c r="N97" i="6" s="1"/>
  <c r="X97" i="14"/>
  <c r="M97" i="6" s="1"/>
  <c r="W97" i="14"/>
  <c r="L97" i="6" s="1"/>
  <c r="Y96" i="14"/>
  <c r="N96" i="6" s="1"/>
  <c r="X96" i="14"/>
  <c r="M96" i="6" s="1"/>
  <c r="W96" i="14"/>
  <c r="L96" i="6" s="1"/>
  <c r="Y95" i="14"/>
  <c r="N95" i="6" s="1"/>
  <c r="X95" i="14"/>
  <c r="M95" i="6" s="1"/>
  <c r="W95" i="14"/>
  <c r="L95" i="6" s="1"/>
  <c r="Y94" i="14"/>
  <c r="N94" i="6" s="1"/>
  <c r="X94" i="14"/>
  <c r="M94" i="6" s="1"/>
  <c r="W94" i="14"/>
  <c r="L94" i="6" s="1"/>
  <c r="Y93" i="14"/>
  <c r="N93" i="6" s="1"/>
  <c r="X93" i="14"/>
  <c r="M93" i="6" s="1"/>
  <c r="W93" i="14"/>
  <c r="L93" i="6" s="1"/>
  <c r="Y92" i="14"/>
  <c r="N92" i="6" s="1"/>
  <c r="X92" i="14"/>
  <c r="M92" i="6" s="1"/>
  <c r="W92" i="14"/>
  <c r="L92" i="6" s="1"/>
  <c r="Y91" i="14"/>
  <c r="N91" i="6" s="1"/>
  <c r="X91" i="14"/>
  <c r="M91" i="6" s="1"/>
  <c r="W91" i="14"/>
  <c r="L91" i="6" s="1"/>
  <c r="Y90" i="14"/>
  <c r="N90" i="6" s="1"/>
  <c r="X90" i="14"/>
  <c r="M90" i="6" s="1"/>
  <c r="W90" i="14"/>
  <c r="L90" i="6" s="1"/>
  <c r="Y89" i="14"/>
  <c r="N89" i="6" s="1"/>
  <c r="X89" i="14"/>
  <c r="M89" i="6" s="1"/>
  <c r="W89" i="14"/>
  <c r="L89" i="6" s="1"/>
  <c r="Y88" i="14"/>
  <c r="N88" i="6" s="1"/>
  <c r="X88" i="14"/>
  <c r="M88" i="6" s="1"/>
  <c r="W88" i="14"/>
  <c r="L88" i="6" s="1"/>
  <c r="Y87" i="14"/>
  <c r="N87" i="6" s="1"/>
  <c r="X87" i="14"/>
  <c r="M87" i="6" s="1"/>
  <c r="W87" i="14"/>
  <c r="L87" i="6" s="1"/>
  <c r="Y86" i="14"/>
  <c r="N86" i="6" s="1"/>
  <c r="X86" i="14"/>
  <c r="M86" i="6" s="1"/>
  <c r="W86" i="14"/>
  <c r="L86" i="6" s="1"/>
  <c r="Y85" i="14"/>
  <c r="N85" i="6" s="1"/>
  <c r="X85" i="14"/>
  <c r="M85" i="6" s="1"/>
  <c r="W85" i="14"/>
  <c r="L85" i="6" s="1"/>
  <c r="Y84" i="14"/>
  <c r="N84" i="6" s="1"/>
  <c r="X84" i="14"/>
  <c r="M84" i="6" s="1"/>
  <c r="W84" i="14"/>
  <c r="L84" i="6" s="1"/>
  <c r="Y83" i="14"/>
  <c r="N83" i="6" s="1"/>
  <c r="X83" i="14"/>
  <c r="M83" i="6" s="1"/>
  <c r="W83" i="14"/>
  <c r="L83" i="6" s="1"/>
  <c r="Y82" i="14"/>
  <c r="N82" i="6" s="1"/>
  <c r="X82" i="14"/>
  <c r="M82" i="6" s="1"/>
  <c r="W82" i="14"/>
  <c r="L82" i="6" s="1"/>
  <c r="Y81" i="14"/>
  <c r="N81" i="6" s="1"/>
  <c r="X81" i="14"/>
  <c r="M81" i="6" s="1"/>
  <c r="W81" i="14"/>
  <c r="L81" i="6" s="1"/>
  <c r="Y80" i="14"/>
  <c r="N80" i="6" s="1"/>
  <c r="X80" i="14"/>
  <c r="M80" i="6" s="1"/>
  <c r="W80" i="14"/>
  <c r="L80" i="6" s="1"/>
  <c r="Y79" i="14"/>
  <c r="N79" i="6" s="1"/>
  <c r="X79" i="14"/>
  <c r="M79" i="6" s="1"/>
  <c r="W79" i="14"/>
  <c r="L79" i="6" s="1"/>
  <c r="Y78" i="14"/>
  <c r="N78" i="6" s="1"/>
  <c r="X78" i="14"/>
  <c r="M78" i="6" s="1"/>
  <c r="W78" i="14"/>
  <c r="L78" i="6" s="1"/>
  <c r="Y77" i="14"/>
  <c r="N77" i="6" s="1"/>
  <c r="X77" i="14"/>
  <c r="M77" i="6" s="1"/>
  <c r="W77" i="14"/>
  <c r="L77" i="6" s="1"/>
  <c r="Y76" i="14"/>
  <c r="N76" i="6" s="1"/>
  <c r="X76" i="14"/>
  <c r="M76" i="6" s="1"/>
  <c r="W76" i="14"/>
  <c r="L76" i="6" s="1"/>
  <c r="Y75" i="14"/>
  <c r="N75" i="6" s="1"/>
  <c r="X75" i="14"/>
  <c r="M75" i="6" s="1"/>
  <c r="W75" i="14"/>
  <c r="L75" i="6" s="1"/>
  <c r="Y74" i="14"/>
  <c r="N74" i="6" s="1"/>
  <c r="X74" i="14"/>
  <c r="M74" i="6" s="1"/>
  <c r="W74" i="14"/>
  <c r="L74" i="6" s="1"/>
  <c r="Y73" i="14"/>
  <c r="N73" i="6" s="1"/>
  <c r="X73" i="14"/>
  <c r="M73" i="6" s="1"/>
  <c r="W73" i="14"/>
  <c r="L73" i="6" s="1"/>
  <c r="Y72" i="14"/>
  <c r="N72" i="6" s="1"/>
  <c r="X72" i="14"/>
  <c r="M72" i="6" s="1"/>
  <c r="W72" i="14"/>
  <c r="L72" i="6" s="1"/>
  <c r="Y71" i="14"/>
  <c r="N71" i="6" s="1"/>
  <c r="X71" i="14"/>
  <c r="M71" i="6" s="1"/>
  <c r="W71" i="14"/>
  <c r="L71" i="6" s="1"/>
  <c r="Y70" i="14"/>
  <c r="N70" i="6" s="1"/>
  <c r="X70" i="14"/>
  <c r="M70" i="6" s="1"/>
  <c r="W70" i="14"/>
  <c r="L70" i="6" s="1"/>
  <c r="Y69" i="14"/>
  <c r="N69" i="6" s="1"/>
  <c r="X69" i="14"/>
  <c r="M69" i="6" s="1"/>
  <c r="W69" i="14"/>
  <c r="L69" i="6" s="1"/>
  <c r="Y68" i="14"/>
  <c r="N68" i="6" s="1"/>
  <c r="X68" i="14"/>
  <c r="M68" i="6" s="1"/>
  <c r="W68" i="14"/>
  <c r="L68" i="6" s="1"/>
  <c r="Y67" i="14"/>
  <c r="N67" i="6" s="1"/>
  <c r="X67" i="14"/>
  <c r="M67" i="6" s="1"/>
  <c r="W67" i="14"/>
  <c r="L67" i="6" s="1"/>
  <c r="Y66" i="14"/>
  <c r="N66" i="6" s="1"/>
  <c r="X66" i="14"/>
  <c r="M66" i="6" s="1"/>
  <c r="W66" i="14"/>
  <c r="L66" i="6" s="1"/>
  <c r="Y65" i="14"/>
  <c r="N65" i="6" s="1"/>
  <c r="X65" i="14"/>
  <c r="M65" i="6" s="1"/>
  <c r="W65" i="14"/>
  <c r="L65" i="6" s="1"/>
  <c r="Y64" i="14"/>
  <c r="N64" i="6" s="1"/>
  <c r="X64" i="14"/>
  <c r="M64" i="6" s="1"/>
  <c r="W64" i="14"/>
  <c r="L64" i="6" s="1"/>
  <c r="Y63" i="14"/>
  <c r="N63" i="6" s="1"/>
  <c r="X63" i="14"/>
  <c r="M63" i="6" s="1"/>
  <c r="W63" i="14"/>
  <c r="L63" i="6" s="1"/>
  <c r="Y62" i="14"/>
  <c r="N62" i="6" s="1"/>
  <c r="X62" i="14"/>
  <c r="M62" i="6" s="1"/>
  <c r="W62" i="14"/>
  <c r="L62" i="6" s="1"/>
  <c r="Y61" i="14"/>
  <c r="N61" i="6" s="1"/>
  <c r="X61" i="14"/>
  <c r="M61" i="6" s="1"/>
  <c r="W61" i="14"/>
  <c r="L61" i="6" s="1"/>
  <c r="Y60" i="14"/>
  <c r="N60" i="6" s="1"/>
  <c r="X60" i="14"/>
  <c r="M60" i="6" s="1"/>
  <c r="W60" i="14"/>
  <c r="L60" i="6" s="1"/>
  <c r="Y59" i="14"/>
  <c r="N59" i="6" s="1"/>
  <c r="X59" i="14"/>
  <c r="M59" i="6" s="1"/>
  <c r="W59" i="14"/>
  <c r="L59" i="6" s="1"/>
  <c r="Y58" i="14"/>
  <c r="N58" i="6" s="1"/>
  <c r="X58" i="14"/>
  <c r="M58" i="6" s="1"/>
  <c r="W58" i="14"/>
  <c r="L58" i="6" s="1"/>
  <c r="Y57" i="14"/>
  <c r="N57" i="6" s="1"/>
  <c r="X57" i="14"/>
  <c r="M57" i="6" s="1"/>
  <c r="W57" i="14"/>
  <c r="L57" i="6" s="1"/>
  <c r="Y56" i="14"/>
  <c r="N56" i="6" s="1"/>
  <c r="X56" i="14"/>
  <c r="M56" i="6" s="1"/>
  <c r="W56" i="14"/>
  <c r="L56" i="6" s="1"/>
  <c r="Y55" i="14"/>
  <c r="N55" i="6" s="1"/>
  <c r="X55" i="14"/>
  <c r="M55" i="6" s="1"/>
  <c r="W55" i="14"/>
  <c r="L55" i="6" s="1"/>
  <c r="Y54" i="14"/>
  <c r="N54" i="6" s="1"/>
  <c r="X54" i="14"/>
  <c r="M54" i="6" s="1"/>
  <c r="W54" i="14"/>
  <c r="L54" i="6" s="1"/>
  <c r="Y53" i="14"/>
  <c r="N53" i="6" s="1"/>
  <c r="X53" i="14"/>
  <c r="M53" i="6" s="1"/>
  <c r="W53" i="14"/>
  <c r="L53" i="6" s="1"/>
  <c r="Y52" i="14"/>
  <c r="N52" i="6" s="1"/>
  <c r="X52" i="14"/>
  <c r="M52" i="6" s="1"/>
  <c r="W52" i="14"/>
  <c r="L52" i="6" s="1"/>
  <c r="Y51" i="14"/>
  <c r="N51" i="6" s="1"/>
  <c r="X51" i="14"/>
  <c r="M51" i="6" s="1"/>
  <c r="W51" i="14"/>
  <c r="L51" i="6" s="1"/>
  <c r="Y50" i="14"/>
  <c r="N50" i="6" s="1"/>
  <c r="X50" i="14"/>
  <c r="M50" i="6" s="1"/>
  <c r="W50" i="14"/>
  <c r="L50" i="6" s="1"/>
  <c r="Y49" i="14"/>
  <c r="N49" i="6" s="1"/>
  <c r="X49" i="14"/>
  <c r="M49" i="6" s="1"/>
  <c r="W49" i="14"/>
  <c r="L49" i="6" s="1"/>
  <c r="Y48" i="14"/>
  <c r="N48" i="6" s="1"/>
  <c r="X48" i="14"/>
  <c r="M48" i="6" s="1"/>
  <c r="W48" i="14"/>
  <c r="L48" i="6" s="1"/>
  <c r="Y47" i="14"/>
  <c r="N47" i="6" s="1"/>
  <c r="X47" i="14"/>
  <c r="M47" i="6" s="1"/>
  <c r="W47" i="14"/>
  <c r="L47" i="6" s="1"/>
  <c r="Y46" i="14"/>
  <c r="N46" i="6" s="1"/>
  <c r="X46" i="14"/>
  <c r="M46" i="6" s="1"/>
  <c r="W46" i="14"/>
  <c r="L46" i="6" s="1"/>
  <c r="Y45" i="14"/>
  <c r="N45" i="6" s="1"/>
  <c r="X45" i="14"/>
  <c r="M45" i="6" s="1"/>
  <c r="W45" i="14"/>
  <c r="L45" i="6" s="1"/>
  <c r="Y44" i="14"/>
  <c r="N44" i="6" s="1"/>
  <c r="X44" i="14"/>
  <c r="M44" i="6" s="1"/>
  <c r="W44" i="14"/>
  <c r="L44" i="6" s="1"/>
  <c r="Y43" i="14"/>
  <c r="N43" i="6" s="1"/>
  <c r="X43" i="14"/>
  <c r="M43" i="6" s="1"/>
  <c r="W43" i="14"/>
  <c r="L43" i="6" s="1"/>
  <c r="Y42" i="14"/>
  <c r="N42" i="6" s="1"/>
  <c r="X42" i="14"/>
  <c r="M42" i="6" s="1"/>
  <c r="W42" i="14"/>
  <c r="L42" i="6" s="1"/>
  <c r="Y41" i="14"/>
  <c r="N41" i="6" s="1"/>
  <c r="X41" i="14"/>
  <c r="M41" i="6" s="1"/>
  <c r="W41" i="14"/>
  <c r="L41" i="6" s="1"/>
  <c r="Y40" i="14"/>
  <c r="N40" i="6" s="1"/>
  <c r="X40" i="14"/>
  <c r="M40" i="6" s="1"/>
  <c r="W40" i="14"/>
  <c r="L40" i="6" s="1"/>
  <c r="Y39" i="14"/>
  <c r="N39" i="6" s="1"/>
  <c r="X39" i="14"/>
  <c r="M39" i="6" s="1"/>
  <c r="W39" i="14"/>
  <c r="L39" i="6" s="1"/>
  <c r="Y38" i="14"/>
  <c r="N38" i="6" s="1"/>
  <c r="X38" i="14"/>
  <c r="M38" i="6" s="1"/>
  <c r="W38" i="14"/>
  <c r="L38" i="6" s="1"/>
  <c r="Y37" i="14"/>
  <c r="N37" i="6" s="1"/>
  <c r="X37" i="14"/>
  <c r="M37" i="6" s="1"/>
  <c r="W37" i="14"/>
  <c r="L37" i="6" s="1"/>
  <c r="Y36" i="14"/>
  <c r="N36" i="6" s="1"/>
  <c r="X36" i="14"/>
  <c r="M36" i="6" s="1"/>
  <c r="W36" i="14"/>
  <c r="L36" i="6" s="1"/>
  <c r="Y35" i="14"/>
  <c r="N35" i="6" s="1"/>
  <c r="X35" i="14"/>
  <c r="M35" i="6" s="1"/>
  <c r="W35" i="14"/>
  <c r="L35" i="6" s="1"/>
  <c r="Y34" i="14"/>
  <c r="N34" i="6" s="1"/>
  <c r="X34" i="14"/>
  <c r="M34" i="6" s="1"/>
  <c r="W34" i="14"/>
  <c r="L34" i="6" s="1"/>
  <c r="Y33" i="14"/>
  <c r="N33" i="6" s="1"/>
  <c r="X33" i="14"/>
  <c r="M33" i="6" s="1"/>
  <c r="W33" i="14"/>
  <c r="L33" i="6" s="1"/>
  <c r="Y32" i="14"/>
  <c r="N32" i="6" s="1"/>
  <c r="X32" i="14"/>
  <c r="M32" i="6" s="1"/>
  <c r="W32" i="14"/>
  <c r="L32" i="6" s="1"/>
  <c r="Y31" i="14"/>
  <c r="N31" i="6" s="1"/>
  <c r="X31" i="14"/>
  <c r="M31" i="6" s="1"/>
  <c r="W31" i="14"/>
  <c r="L31" i="6" s="1"/>
  <c r="Y30" i="14"/>
  <c r="N30" i="6" s="1"/>
  <c r="X30" i="14"/>
  <c r="M30" i="6" s="1"/>
  <c r="W30" i="14"/>
  <c r="L30" i="6" s="1"/>
  <c r="Y29" i="14"/>
  <c r="N29" i="6" s="1"/>
  <c r="X29" i="14"/>
  <c r="M29" i="6" s="1"/>
  <c r="W29" i="14"/>
  <c r="L29" i="6" s="1"/>
  <c r="Y28" i="14"/>
  <c r="N28" i="6" s="1"/>
  <c r="X28" i="14"/>
  <c r="M28" i="6" s="1"/>
  <c r="W28" i="14"/>
  <c r="L28" i="6" s="1"/>
  <c r="Y27" i="14"/>
  <c r="N27" i="6" s="1"/>
  <c r="X27" i="14"/>
  <c r="M27" i="6" s="1"/>
  <c r="W27" i="14"/>
  <c r="L27" i="6" s="1"/>
  <c r="Y26" i="14"/>
  <c r="N26" i="6" s="1"/>
  <c r="X26" i="14"/>
  <c r="M26" i="6" s="1"/>
  <c r="W26" i="14"/>
  <c r="L26" i="6" s="1"/>
  <c r="Y25" i="14"/>
  <c r="N25" i="6" s="1"/>
  <c r="X25" i="14"/>
  <c r="M25" i="6" s="1"/>
  <c r="W25" i="14"/>
  <c r="L25" i="6" s="1"/>
  <c r="Y24" i="14"/>
  <c r="N24" i="6" s="1"/>
  <c r="X24" i="14"/>
  <c r="M24" i="6" s="1"/>
  <c r="W24" i="14"/>
  <c r="L24" i="6" s="1"/>
  <c r="Y23" i="14"/>
  <c r="N23" i="6" s="1"/>
  <c r="X23" i="14"/>
  <c r="M23" i="6" s="1"/>
  <c r="W23" i="14"/>
  <c r="L23" i="6" s="1"/>
  <c r="Y22" i="14"/>
  <c r="N22" i="6" s="1"/>
  <c r="X22" i="14"/>
  <c r="M22" i="6" s="1"/>
  <c r="W22" i="14"/>
  <c r="L22" i="6" s="1"/>
  <c r="Y21" i="14"/>
  <c r="N21" i="6" s="1"/>
  <c r="X21" i="14"/>
  <c r="M21" i="6" s="1"/>
  <c r="W21" i="14"/>
  <c r="L21" i="6" s="1"/>
  <c r="Y20" i="14"/>
  <c r="N20" i="6" s="1"/>
  <c r="X20" i="14"/>
  <c r="M20" i="6" s="1"/>
  <c r="W20" i="14"/>
  <c r="L20" i="6" s="1"/>
  <c r="Y19" i="14"/>
  <c r="N19" i="6" s="1"/>
  <c r="X19" i="14"/>
  <c r="M19" i="6" s="1"/>
  <c r="W19" i="14"/>
  <c r="L19" i="6" s="1"/>
  <c r="Y18" i="14"/>
  <c r="N18" i="6" s="1"/>
  <c r="X18" i="14"/>
  <c r="M18" i="6" s="1"/>
  <c r="W18" i="14"/>
  <c r="L18" i="6" s="1"/>
  <c r="Y17" i="14"/>
  <c r="N17" i="6" s="1"/>
  <c r="X17" i="14"/>
  <c r="M17" i="6" s="1"/>
  <c r="W17" i="14"/>
  <c r="L17" i="6" s="1"/>
  <c r="Y16" i="14"/>
  <c r="N16" i="6" s="1"/>
  <c r="X16" i="14"/>
  <c r="M16" i="6" s="1"/>
  <c r="W16" i="14"/>
  <c r="L16" i="6" s="1"/>
  <c r="Y15" i="14"/>
  <c r="N15" i="6" s="1"/>
  <c r="X15" i="14"/>
  <c r="M15" i="6" s="1"/>
  <c r="W15" i="14"/>
  <c r="L15" i="6" s="1"/>
  <c r="Y14" i="14"/>
  <c r="N14" i="6" s="1"/>
  <c r="X14" i="14"/>
  <c r="M14" i="6" s="1"/>
  <c r="W14" i="14"/>
  <c r="L14" i="6" s="1"/>
  <c r="Y13" i="14"/>
  <c r="N13" i="6" s="1"/>
  <c r="X13" i="14"/>
  <c r="M13" i="6" s="1"/>
  <c r="W13" i="14"/>
  <c r="L13" i="6" s="1"/>
  <c r="Y12" i="14"/>
  <c r="N12" i="6" s="1"/>
  <c r="X12" i="14"/>
  <c r="M12" i="6" s="1"/>
  <c r="W12" i="14"/>
  <c r="L12" i="6" s="1"/>
  <c r="Y11" i="14"/>
  <c r="N11" i="6" s="1"/>
  <c r="X11" i="14"/>
  <c r="M11" i="6" s="1"/>
  <c r="W11" i="14"/>
  <c r="L11" i="6" s="1"/>
  <c r="Y10" i="14"/>
  <c r="N10" i="6" s="1"/>
  <c r="X10" i="14"/>
  <c r="M10" i="6" s="1"/>
  <c r="W10" i="14"/>
  <c r="L10" i="6" s="1"/>
  <c r="Y9" i="14"/>
  <c r="N9" i="6" s="1"/>
  <c r="X9" i="14"/>
  <c r="M9" i="6" s="1"/>
  <c r="W9" i="14"/>
  <c r="L9" i="6" s="1"/>
  <c r="Y8" i="14"/>
  <c r="N8" i="6" s="1"/>
  <c r="X8" i="14"/>
  <c r="M8" i="6" s="1"/>
  <c r="W8" i="14"/>
  <c r="L8" i="6" s="1"/>
  <c r="Y7" i="14"/>
  <c r="N7" i="6" s="1"/>
  <c r="X7" i="14"/>
  <c r="M7" i="6" s="1"/>
  <c r="W7" i="14"/>
  <c r="L7" i="6" s="1"/>
  <c r="Y6" i="14"/>
  <c r="N6" i="6" s="1"/>
  <c r="X6" i="14"/>
  <c r="M6" i="6" s="1"/>
  <c r="W6" i="14"/>
  <c r="L6" i="6" s="1"/>
  <c r="Y5" i="14"/>
  <c r="N5" i="6" s="1"/>
  <c r="X5" i="14"/>
  <c r="M5" i="6" s="1"/>
  <c r="W5" i="14"/>
  <c r="L5" i="6" s="1"/>
  <c r="Y4" i="14"/>
  <c r="N4" i="6" s="1"/>
  <c r="X4" i="14"/>
  <c r="M4" i="6" s="1"/>
  <c r="W4" i="14"/>
  <c r="L4" i="6" s="1"/>
  <c r="Y3" i="14"/>
  <c r="N3" i="6" s="1"/>
  <c r="X3" i="14"/>
  <c r="M3" i="6" s="1"/>
  <c r="W3" i="14"/>
  <c r="L3" i="6" s="1"/>
  <c r="Y2" i="14"/>
  <c r="N2" i="6" s="1"/>
  <c r="X2" i="14"/>
  <c r="M2" i="6" s="1"/>
  <c r="W2" i="14"/>
  <c r="L2" i="6" s="1"/>
  <c r="V280" i="6"/>
  <c r="V281" i="6"/>
  <c r="U281" i="6"/>
  <c r="U280" i="6"/>
  <c r="U266" i="6"/>
  <c r="V266" i="6"/>
  <c r="U267" i="6"/>
  <c r="V267" i="6"/>
  <c r="U268" i="6"/>
  <c r="V268" i="6"/>
  <c r="U269" i="6"/>
  <c r="V269" i="6"/>
  <c r="U270" i="6"/>
  <c r="V270" i="6"/>
  <c r="U271" i="6"/>
  <c r="V271" i="6"/>
  <c r="U272" i="6"/>
  <c r="V272" i="6"/>
  <c r="U273" i="6"/>
  <c r="V273" i="6"/>
  <c r="U274" i="6"/>
  <c r="V274" i="6"/>
  <c r="U275" i="6"/>
  <c r="V275" i="6"/>
  <c r="U276" i="6"/>
  <c r="V276" i="6"/>
  <c r="U277" i="6"/>
  <c r="V277" i="6"/>
  <c r="U278" i="6"/>
  <c r="V278" i="6"/>
  <c r="U279" i="6"/>
  <c r="V279" i="6"/>
  <c r="V265" i="6"/>
  <c r="U265" i="6"/>
  <c r="V264" i="6"/>
  <c r="U264" i="6"/>
  <c r="V263" i="6"/>
  <c r="U263" i="6"/>
  <c r="V262" i="6"/>
  <c r="U262" i="6"/>
  <c r="V261" i="6"/>
  <c r="U261" i="6"/>
  <c r="V260" i="6"/>
  <c r="U260" i="6"/>
  <c r="V259" i="6"/>
  <c r="U259" i="6"/>
  <c r="V258" i="6"/>
  <c r="U258" i="6"/>
  <c r="V257" i="6"/>
  <c r="U257" i="6"/>
  <c r="V256" i="6"/>
  <c r="U256" i="6"/>
  <c r="V255" i="6"/>
  <c r="U255" i="6"/>
  <c r="V254" i="6"/>
  <c r="U254" i="6"/>
  <c r="V253" i="6"/>
  <c r="U253" i="6"/>
  <c r="V252" i="6"/>
  <c r="U252" i="6"/>
  <c r="V251" i="6"/>
  <c r="U251" i="6"/>
  <c r="V250" i="6"/>
  <c r="U250" i="6"/>
  <c r="V249" i="6"/>
  <c r="U249" i="6"/>
  <c r="V248" i="6"/>
  <c r="U248" i="6"/>
  <c r="V247" i="6"/>
  <c r="U247" i="6"/>
  <c r="V246" i="6"/>
  <c r="U246" i="6"/>
  <c r="V245" i="6"/>
  <c r="U245" i="6"/>
  <c r="V244" i="6"/>
  <c r="U244" i="6"/>
  <c r="V243" i="6"/>
  <c r="U243" i="6"/>
  <c r="V242" i="6"/>
  <c r="U242" i="6"/>
  <c r="V241" i="6"/>
  <c r="U241" i="6"/>
  <c r="V240" i="6"/>
  <c r="U240" i="6"/>
  <c r="V239" i="6"/>
  <c r="U239" i="6"/>
  <c r="V238" i="6"/>
  <c r="U238" i="6"/>
  <c r="V237" i="6"/>
  <c r="U237" i="6"/>
  <c r="V236" i="6"/>
  <c r="U236" i="6"/>
  <c r="V235" i="6"/>
  <c r="U235" i="6"/>
  <c r="V234" i="6"/>
  <c r="U234" i="6"/>
  <c r="V233" i="6"/>
  <c r="U233" i="6"/>
  <c r="V232" i="6"/>
  <c r="U232" i="6"/>
  <c r="V231" i="6"/>
  <c r="U231" i="6"/>
  <c r="V230" i="6"/>
  <c r="U230" i="6"/>
  <c r="V229" i="6"/>
  <c r="U229" i="6"/>
  <c r="V228" i="6"/>
  <c r="U228" i="6"/>
  <c r="V227" i="6"/>
  <c r="U227" i="6"/>
  <c r="V226" i="6"/>
  <c r="U226" i="6"/>
  <c r="V225" i="6"/>
  <c r="U225" i="6"/>
  <c r="V224" i="6"/>
  <c r="U224" i="6"/>
  <c r="V223" i="6"/>
  <c r="U223" i="6"/>
  <c r="V222" i="6"/>
  <c r="U222" i="6"/>
  <c r="V221" i="6"/>
  <c r="U221" i="6"/>
  <c r="V220" i="6"/>
  <c r="U220" i="6"/>
  <c r="V219" i="6"/>
  <c r="U219" i="6"/>
  <c r="V218" i="6"/>
  <c r="U218" i="6"/>
  <c r="V217" i="6"/>
  <c r="U217" i="6"/>
  <c r="V216" i="6"/>
  <c r="U216" i="6"/>
  <c r="V215" i="6"/>
  <c r="U215" i="6"/>
  <c r="V214" i="6"/>
  <c r="U214" i="6"/>
  <c r="V213" i="6"/>
  <c r="U213" i="6"/>
  <c r="V212" i="6"/>
  <c r="U212" i="6"/>
  <c r="V211" i="6"/>
  <c r="U211" i="6"/>
  <c r="V210" i="6"/>
  <c r="U210" i="6"/>
  <c r="V209" i="6"/>
  <c r="U209" i="6"/>
  <c r="V208" i="6"/>
  <c r="U208" i="6"/>
  <c r="V207" i="6"/>
  <c r="U207" i="6"/>
  <c r="V206" i="6"/>
  <c r="U206" i="6"/>
  <c r="V205" i="6"/>
  <c r="U205" i="6"/>
  <c r="V204" i="6"/>
  <c r="U204" i="6"/>
  <c r="V203" i="6"/>
  <c r="U203" i="6"/>
  <c r="V202" i="6"/>
  <c r="U202" i="6"/>
  <c r="V201" i="6"/>
  <c r="U201" i="6"/>
  <c r="V200" i="6"/>
  <c r="U200" i="6"/>
  <c r="V199" i="6"/>
  <c r="U199" i="6"/>
  <c r="V198" i="6"/>
  <c r="U198" i="6"/>
  <c r="V197" i="6"/>
  <c r="U197" i="6"/>
  <c r="V196" i="6"/>
  <c r="U196" i="6"/>
  <c r="V195" i="6"/>
  <c r="U195" i="6"/>
  <c r="V194" i="6"/>
  <c r="U194" i="6"/>
  <c r="V193" i="6"/>
  <c r="U193" i="6"/>
  <c r="V192" i="6"/>
  <c r="U192" i="6"/>
  <c r="V191" i="6"/>
  <c r="U191" i="6"/>
  <c r="V190" i="6"/>
  <c r="U190" i="6"/>
  <c r="V189" i="6"/>
  <c r="U189" i="6"/>
  <c r="V188" i="6"/>
  <c r="U188" i="6"/>
  <c r="V187" i="6"/>
  <c r="U187" i="6"/>
  <c r="V186" i="6"/>
  <c r="U186" i="6"/>
  <c r="V185" i="6"/>
  <c r="U185" i="6"/>
  <c r="V184" i="6"/>
  <c r="U184" i="6"/>
  <c r="V183" i="6"/>
  <c r="U183" i="6"/>
  <c r="V182" i="6"/>
  <c r="U182" i="6"/>
  <c r="V181" i="6"/>
  <c r="U181" i="6"/>
  <c r="V180" i="6"/>
  <c r="U180" i="6"/>
  <c r="V179" i="6"/>
  <c r="U179" i="6"/>
  <c r="V178" i="6"/>
  <c r="U178" i="6"/>
  <c r="V177" i="6"/>
  <c r="U177" i="6"/>
  <c r="V176" i="6"/>
  <c r="U176" i="6"/>
  <c r="V175" i="6"/>
  <c r="U175" i="6"/>
  <c r="V174" i="6"/>
  <c r="U174" i="6"/>
  <c r="V173" i="6"/>
  <c r="U173" i="6"/>
  <c r="V172" i="6"/>
  <c r="U172" i="6"/>
  <c r="V171" i="6"/>
  <c r="U171" i="6"/>
  <c r="V170" i="6"/>
  <c r="U170" i="6"/>
  <c r="V169" i="6"/>
  <c r="U169" i="6"/>
  <c r="V168" i="6"/>
  <c r="U168" i="6"/>
  <c r="V167" i="6"/>
  <c r="U167" i="6"/>
  <c r="V166" i="6"/>
  <c r="U166" i="6"/>
  <c r="V165" i="6"/>
  <c r="U165" i="6"/>
  <c r="V164" i="6"/>
  <c r="U164" i="6"/>
  <c r="V163" i="6"/>
  <c r="U163" i="6"/>
  <c r="V162" i="6"/>
  <c r="U162" i="6"/>
  <c r="V161" i="6"/>
  <c r="U161" i="6"/>
  <c r="V160" i="6"/>
  <c r="U160" i="6"/>
  <c r="V159" i="6"/>
  <c r="U159" i="6"/>
  <c r="V158" i="6"/>
  <c r="U158" i="6"/>
  <c r="V157" i="6"/>
  <c r="U157" i="6"/>
  <c r="V156" i="6"/>
  <c r="U156" i="6"/>
  <c r="V155" i="6"/>
  <c r="U155" i="6"/>
  <c r="V154" i="6"/>
  <c r="U154" i="6"/>
  <c r="V153" i="6"/>
  <c r="U153" i="6"/>
  <c r="V152" i="6"/>
  <c r="U152" i="6"/>
  <c r="V151" i="6"/>
  <c r="U151" i="6"/>
  <c r="V150" i="6"/>
  <c r="U150" i="6"/>
  <c r="V149" i="6"/>
  <c r="U149" i="6"/>
  <c r="V148" i="6"/>
  <c r="U148" i="6"/>
  <c r="V147" i="6"/>
  <c r="U147" i="6"/>
  <c r="V146" i="6"/>
  <c r="U146" i="6"/>
  <c r="V145" i="6"/>
  <c r="U145" i="6"/>
  <c r="V144" i="6"/>
  <c r="U144" i="6"/>
  <c r="V143" i="6"/>
  <c r="U143" i="6"/>
  <c r="V142" i="6"/>
  <c r="U142" i="6"/>
  <c r="V141" i="6"/>
  <c r="U141" i="6"/>
  <c r="V140" i="6"/>
  <c r="U140" i="6"/>
  <c r="V139" i="6"/>
  <c r="U139" i="6"/>
  <c r="V138" i="6"/>
  <c r="U138" i="6"/>
  <c r="V137" i="6"/>
  <c r="U137" i="6"/>
  <c r="V136" i="6"/>
  <c r="U136" i="6"/>
  <c r="V135" i="6"/>
  <c r="U135" i="6"/>
  <c r="V134" i="6"/>
  <c r="U134" i="6"/>
  <c r="V133" i="6"/>
  <c r="U133" i="6"/>
  <c r="V132" i="6"/>
  <c r="U132" i="6"/>
  <c r="V131" i="6"/>
  <c r="U131" i="6"/>
  <c r="V130" i="6"/>
  <c r="U130" i="6"/>
  <c r="V129" i="6"/>
  <c r="U129" i="6"/>
  <c r="V128" i="6"/>
  <c r="U128" i="6"/>
  <c r="V127" i="6"/>
  <c r="U127" i="6"/>
  <c r="V126" i="6"/>
  <c r="U126" i="6"/>
  <c r="V125" i="6"/>
  <c r="U125" i="6"/>
  <c r="V124" i="6"/>
  <c r="U124" i="6"/>
  <c r="V123" i="6"/>
  <c r="U123" i="6"/>
  <c r="V122" i="6"/>
  <c r="U122" i="6"/>
  <c r="V121" i="6"/>
  <c r="U121" i="6"/>
  <c r="V120" i="6"/>
  <c r="U120" i="6"/>
  <c r="V119" i="6"/>
  <c r="U119" i="6"/>
  <c r="V118" i="6"/>
  <c r="U118" i="6"/>
  <c r="V117" i="6"/>
  <c r="U117" i="6"/>
  <c r="V116" i="6"/>
  <c r="U116" i="6"/>
  <c r="V115" i="6"/>
  <c r="U115" i="6"/>
  <c r="V114" i="6"/>
  <c r="U114" i="6"/>
  <c r="V113" i="6"/>
  <c r="U113" i="6"/>
  <c r="V112" i="6"/>
  <c r="U112" i="6"/>
  <c r="V111" i="6"/>
  <c r="U111" i="6"/>
  <c r="V110" i="6"/>
  <c r="U110" i="6"/>
  <c r="V109" i="6"/>
  <c r="U109" i="6"/>
  <c r="V108" i="6"/>
  <c r="U108" i="6"/>
  <c r="V107" i="6"/>
  <c r="U107" i="6"/>
  <c r="V106" i="6"/>
  <c r="U106" i="6"/>
  <c r="V105" i="6"/>
  <c r="U105" i="6"/>
  <c r="V104" i="6"/>
  <c r="U104" i="6"/>
  <c r="V103" i="6"/>
  <c r="U103" i="6"/>
  <c r="V102" i="6"/>
  <c r="U102" i="6"/>
  <c r="V101" i="6"/>
  <c r="U101" i="6"/>
  <c r="V100" i="6"/>
  <c r="U100" i="6"/>
  <c r="V99" i="6"/>
  <c r="U99" i="6"/>
  <c r="V98" i="6"/>
  <c r="U98" i="6"/>
  <c r="V97" i="6"/>
  <c r="U97" i="6"/>
  <c r="V96" i="6"/>
  <c r="U96" i="6"/>
  <c r="V95" i="6"/>
  <c r="U95" i="6"/>
  <c r="V94" i="6"/>
  <c r="U94" i="6"/>
  <c r="V93" i="6"/>
  <c r="U93" i="6"/>
  <c r="V92" i="6"/>
  <c r="U92" i="6"/>
  <c r="V91" i="6"/>
  <c r="U91" i="6"/>
  <c r="V90" i="6"/>
  <c r="U90" i="6"/>
  <c r="V89" i="6"/>
  <c r="U89" i="6"/>
  <c r="V88" i="6"/>
  <c r="U88" i="6"/>
  <c r="V87" i="6"/>
  <c r="U87" i="6"/>
  <c r="V86" i="6"/>
  <c r="U86" i="6"/>
  <c r="V85" i="6"/>
  <c r="U85" i="6"/>
  <c r="V84" i="6"/>
  <c r="U84" i="6"/>
  <c r="V83" i="6"/>
  <c r="U83" i="6"/>
  <c r="V82" i="6"/>
  <c r="U82" i="6"/>
  <c r="V81" i="6"/>
  <c r="U81" i="6"/>
  <c r="V80" i="6"/>
  <c r="U80" i="6"/>
  <c r="V79" i="6"/>
  <c r="U79" i="6"/>
  <c r="V78" i="6"/>
  <c r="U78" i="6"/>
  <c r="V77" i="6"/>
  <c r="U77" i="6"/>
  <c r="V76" i="6"/>
  <c r="U76" i="6"/>
  <c r="V75" i="6"/>
  <c r="U75" i="6"/>
  <c r="V74" i="6"/>
  <c r="U74" i="6"/>
  <c r="V73" i="6"/>
  <c r="U73" i="6"/>
  <c r="V72" i="6"/>
  <c r="U72" i="6"/>
  <c r="V71" i="6"/>
  <c r="U71" i="6"/>
  <c r="V70" i="6"/>
  <c r="U70" i="6"/>
  <c r="V69" i="6"/>
  <c r="U69" i="6"/>
  <c r="V68" i="6"/>
  <c r="U68" i="6"/>
  <c r="V67" i="6"/>
  <c r="U67" i="6"/>
  <c r="V66" i="6"/>
  <c r="U66" i="6"/>
  <c r="V65" i="6"/>
  <c r="U65" i="6"/>
  <c r="V64" i="6"/>
  <c r="U64" i="6"/>
  <c r="V63" i="6"/>
  <c r="U63" i="6"/>
  <c r="V62" i="6"/>
  <c r="U62" i="6"/>
  <c r="V61" i="6"/>
  <c r="U61" i="6"/>
  <c r="V60" i="6"/>
  <c r="U60" i="6"/>
  <c r="V59" i="6"/>
  <c r="U59" i="6"/>
  <c r="V58" i="6"/>
  <c r="U58" i="6"/>
  <c r="V57" i="6"/>
  <c r="U57" i="6"/>
  <c r="V56" i="6"/>
  <c r="U56" i="6"/>
  <c r="V55" i="6"/>
  <c r="U55" i="6"/>
  <c r="V54" i="6"/>
  <c r="U54" i="6"/>
  <c r="V53" i="6"/>
  <c r="U53" i="6"/>
  <c r="V52" i="6"/>
  <c r="U52" i="6"/>
  <c r="V51" i="6"/>
  <c r="U51" i="6"/>
  <c r="V50" i="6"/>
  <c r="U50" i="6"/>
  <c r="V49" i="6"/>
  <c r="U49" i="6"/>
  <c r="V48" i="6"/>
  <c r="U48" i="6"/>
  <c r="V47" i="6"/>
  <c r="U47" i="6"/>
  <c r="V46" i="6"/>
  <c r="U46" i="6"/>
  <c r="V45" i="6"/>
  <c r="U45" i="6"/>
  <c r="V44" i="6"/>
  <c r="U44" i="6"/>
  <c r="V43" i="6"/>
  <c r="U43" i="6"/>
  <c r="V42" i="6"/>
  <c r="U42" i="6"/>
  <c r="V41" i="6"/>
  <c r="U41" i="6"/>
  <c r="V40" i="6"/>
  <c r="U40" i="6"/>
  <c r="V39" i="6"/>
  <c r="U39" i="6"/>
  <c r="V38" i="6"/>
  <c r="U38" i="6"/>
  <c r="V37" i="6"/>
  <c r="U37" i="6"/>
  <c r="V36" i="6"/>
  <c r="U36" i="6"/>
  <c r="V35" i="6"/>
  <c r="U35" i="6"/>
  <c r="V34" i="6"/>
  <c r="U34" i="6"/>
  <c r="V33" i="6"/>
  <c r="U33" i="6"/>
  <c r="V32" i="6"/>
  <c r="U32" i="6"/>
  <c r="V31" i="6"/>
  <c r="U31" i="6"/>
  <c r="V30" i="6"/>
  <c r="U30" i="6"/>
  <c r="V29" i="6"/>
  <c r="U29" i="6"/>
  <c r="V28" i="6"/>
  <c r="U28" i="6"/>
  <c r="V27" i="6"/>
  <c r="U27" i="6"/>
  <c r="V26" i="6"/>
  <c r="U26" i="6"/>
  <c r="V25" i="6"/>
  <c r="U25" i="6"/>
  <c r="V24" i="6"/>
  <c r="U24" i="6"/>
  <c r="V23" i="6"/>
  <c r="U23" i="6"/>
  <c r="V22" i="6"/>
  <c r="U22" i="6"/>
  <c r="V21" i="6"/>
  <c r="U21" i="6"/>
  <c r="V20" i="6"/>
  <c r="U20" i="6"/>
  <c r="V19" i="6"/>
  <c r="U19" i="6"/>
  <c r="V18" i="6"/>
  <c r="U18" i="6"/>
  <c r="V17" i="6"/>
  <c r="U17" i="6"/>
  <c r="V16" i="6"/>
  <c r="U16" i="6"/>
  <c r="V15" i="6"/>
  <c r="U15" i="6"/>
  <c r="V14" i="6"/>
  <c r="U14" i="6"/>
  <c r="V13" i="6"/>
  <c r="U13" i="6"/>
  <c r="V12" i="6"/>
  <c r="U12" i="6"/>
  <c r="V11" i="6"/>
  <c r="U11" i="6"/>
  <c r="V10" i="6"/>
  <c r="U10" i="6"/>
  <c r="V9" i="6"/>
  <c r="U9" i="6"/>
  <c r="V8" i="6"/>
  <c r="U8" i="6"/>
  <c r="V7" i="6"/>
  <c r="U7" i="6"/>
  <c r="V6" i="6"/>
  <c r="U6" i="6"/>
  <c r="V5" i="6"/>
  <c r="U5" i="6"/>
  <c r="V4" i="6"/>
  <c r="U4" i="6"/>
  <c r="V3" i="6"/>
  <c r="U3" i="6"/>
  <c r="V2" i="6"/>
  <c r="U2" i="6"/>
  <c r="M112" i="22"/>
  <c r="L112" i="22"/>
  <c r="I112" i="22"/>
  <c r="H112" i="22"/>
  <c r="G112" i="22"/>
  <c r="M111" i="22"/>
  <c r="L111" i="22"/>
  <c r="I111" i="22"/>
  <c r="H111" i="22"/>
  <c r="G111" i="22"/>
  <c r="M110" i="22"/>
  <c r="L110" i="22"/>
  <c r="I110" i="22"/>
  <c r="H110" i="22"/>
  <c r="G110" i="22"/>
  <c r="I104" i="22"/>
  <c r="I16" i="31" s="1"/>
  <c r="M107" i="22"/>
  <c r="L18" i="31" s="1"/>
  <c r="D38" i="31" s="1"/>
  <c r="L107" i="22"/>
  <c r="L17" i="31" s="1"/>
  <c r="I107" i="22"/>
  <c r="L16" i="31" s="1"/>
  <c r="D35" i="31" s="1"/>
  <c r="H107" i="22"/>
  <c r="L15" i="31" s="1"/>
  <c r="D34" i="31" s="1"/>
  <c r="G107" i="22"/>
  <c r="L14" i="31" s="1"/>
  <c r="D33" i="31" s="1"/>
  <c r="M106" i="22"/>
  <c r="K18" i="31" s="1"/>
  <c r="C38" i="31" s="1"/>
  <c r="L106" i="22"/>
  <c r="K17" i="31" s="1"/>
  <c r="I106" i="22"/>
  <c r="K16" i="31" s="1"/>
  <c r="C35" i="31" s="1"/>
  <c r="H106" i="22"/>
  <c r="G106" i="22"/>
  <c r="K14" i="31" s="1"/>
  <c r="C33" i="31" s="1"/>
  <c r="M105" i="22"/>
  <c r="J18" i="31" s="1"/>
  <c r="L105" i="22"/>
  <c r="I105" i="22"/>
  <c r="J16" i="31" s="1"/>
  <c r="H105" i="22"/>
  <c r="G105" i="22"/>
  <c r="J14" i="31" s="1"/>
  <c r="M104" i="22"/>
  <c r="I18" i="31" s="1"/>
  <c r="L104" i="22"/>
  <c r="H104" i="22"/>
  <c r="I15" i="31" s="1"/>
  <c r="G104" i="22"/>
  <c r="I14" i="31" s="1"/>
  <c r="M103" i="22"/>
  <c r="H18" i="31" s="1"/>
  <c r="L103" i="22"/>
  <c r="H17" i="31" s="1"/>
  <c r="I103" i="22"/>
  <c r="H103" i="22"/>
  <c r="H15" i="31" s="1"/>
  <c r="G103" i="22"/>
  <c r="H14" i="31" s="1"/>
  <c r="M102" i="22"/>
  <c r="G18" i="31" s="1"/>
  <c r="L102" i="22"/>
  <c r="G17" i="31" s="1"/>
  <c r="I102" i="22"/>
  <c r="G16" i="31" s="1"/>
  <c r="H102" i="22"/>
  <c r="G15" i="31" s="1"/>
  <c r="G102" i="22"/>
  <c r="M101" i="22"/>
  <c r="L101" i="22"/>
  <c r="F17" i="31" s="1"/>
  <c r="I101" i="22"/>
  <c r="H101" i="22"/>
  <c r="F15" i="31" s="1"/>
  <c r="G101" i="22"/>
  <c r="F14" i="31" s="1"/>
  <c r="M100" i="22"/>
  <c r="E18" i="31" s="1"/>
  <c r="L100" i="22"/>
  <c r="I100" i="22"/>
  <c r="H100" i="22"/>
  <c r="G100" i="22"/>
  <c r="E14" i="31" s="1"/>
  <c r="M99" i="22"/>
  <c r="D18" i="31" s="1"/>
  <c r="L99" i="22"/>
  <c r="I99" i="22"/>
  <c r="D16" i="31" s="1"/>
  <c r="H99" i="22"/>
  <c r="G99" i="22"/>
  <c r="D14" i="31" s="1"/>
  <c r="M98" i="22"/>
  <c r="C18" i="31" s="1"/>
  <c r="L98" i="22"/>
  <c r="C17" i="31" s="1"/>
  <c r="I98" i="22"/>
  <c r="H98" i="22"/>
  <c r="G98" i="22"/>
  <c r="C14" i="31" s="1"/>
  <c r="M97" i="22"/>
  <c r="L97" i="22"/>
  <c r="I97" i="22"/>
  <c r="H97" i="22"/>
  <c r="G97" i="22"/>
  <c r="M96" i="22"/>
  <c r="L96" i="22"/>
  <c r="I96" i="22"/>
  <c r="H96" i="22"/>
  <c r="G96" i="22"/>
  <c r="M95" i="22"/>
  <c r="L95" i="22"/>
  <c r="I95" i="22"/>
  <c r="H95" i="22"/>
  <c r="G95" i="22"/>
  <c r="M94" i="22"/>
  <c r="L94" i="22"/>
  <c r="I94" i="22"/>
  <c r="H94" i="22"/>
  <c r="G94" i="22"/>
  <c r="M93" i="22"/>
  <c r="L93" i="22"/>
  <c r="I93" i="22"/>
  <c r="H93" i="22"/>
  <c r="G93" i="22"/>
  <c r="M92" i="22"/>
  <c r="L92" i="22"/>
  <c r="I92" i="22"/>
  <c r="H92" i="22"/>
  <c r="G92" i="22"/>
  <c r="M91" i="22"/>
  <c r="L91" i="22"/>
  <c r="I91" i="22"/>
  <c r="H91" i="22"/>
  <c r="G91" i="22"/>
  <c r="M90" i="22"/>
  <c r="L90" i="22"/>
  <c r="I90" i="22"/>
  <c r="H90" i="22"/>
  <c r="G90" i="22"/>
  <c r="M89" i="22"/>
  <c r="L89" i="22"/>
  <c r="I89" i="22"/>
  <c r="H89" i="22"/>
  <c r="G89" i="22"/>
  <c r="M88" i="22"/>
  <c r="L88" i="22"/>
  <c r="I88" i="22"/>
  <c r="H88" i="22"/>
  <c r="G88" i="22"/>
  <c r="M87" i="22"/>
  <c r="L87" i="22"/>
  <c r="I87" i="22"/>
  <c r="H87" i="22"/>
  <c r="G87" i="22"/>
  <c r="M86" i="22"/>
  <c r="L86" i="22"/>
  <c r="I86" i="22"/>
  <c r="H86" i="22"/>
  <c r="G86" i="22"/>
  <c r="M85" i="22"/>
  <c r="L85" i="22"/>
  <c r="I85" i="22"/>
  <c r="H85" i="22"/>
  <c r="G85" i="22"/>
  <c r="M84" i="22"/>
  <c r="L84" i="22"/>
  <c r="I84" i="22"/>
  <c r="H84" i="22"/>
  <c r="G84" i="22"/>
  <c r="M83" i="22"/>
  <c r="L83" i="22"/>
  <c r="I83" i="22"/>
  <c r="H83" i="22"/>
  <c r="G83" i="22"/>
  <c r="M82" i="22"/>
  <c r="L82" i="22"/>
  <c r="I82" i="22"/>
  <c r="H82" i="22"/>
  <c r="G82" i="22"/>
  <c r="M81" i="22"/>
  <c r="L81" i="22"/>
  <c r="I81" i="22"/>
  <c r="H81" i="22"/>
  <c r="G81" i="22"/>
  <c r="M80" i="22"/>
  <c r="L80" i="22"/>
  <c r="I80" i="22"/>
  <c r="H80" i="22"/>
  <c r="G80" i="22"/>
  <c r="M79" i="22"/>
  <c r="L79" i="22"/>
  <c r="I79" i="22"/>
  <c r="H79" i="22"/>
  <c r="G79" i="22"/>
  <c r="M78" i="22"/>
  <c r="L78" i="22"/>
  <c r="I78" i="22"/>
  <c r="H78" i="22"/>
  <c r="G78" i="22"/>
  <c r="M77" i="22"/>
  <c r="L77" i="22"/>
  <c r="I77" i="22"/>
  <c r="H77" i="22"/>
  <c r="G77" i="22"/>
  <c r="M76" i="22"/>
  <c r="L76" i="22"/>
  <c r="I76" i="22"/>
  <c r="H76" i="22"/>
  <c r="G76" i="22"/>
  <c r="M75" i="22"/>
  <c r="L75" i="22"/>
  <c r="I75" i="22"/>
  <c r="H75" i="22"/>
  <c r="G75" i="22"/>
  <c r="M74" i="22"/>
  <c r="L74" i="22"/>
  <c r="I74" i="22"/>
  <c r="H74" i="22"/>
  <c r="G74" i="22"/>
  <c r="M73" i="22"/>
  <c r="L73" i="22"/>
  <c r="I73" i="22"/>
  <c r="H73" i="22"/>
  <c r="G73" i="22"/>
  <c r="M72" i="22"/>
  <c r="L72" i="22"/>
  <c r="I72" i="22"/>
  <c r="H72" i="22"/>
  <c r="G72" i="22"/>
  <c r="M71" i="22"/>
  <c r="L71" i="22"/>
  <c r="I71" i="22"/>
  <c r="H71" i="22"/>
  <c r="G71" i="22"/>
  <c r="M70" i="22"/>
  <c r="L70" i="22"/>
  <c r="I70" i="22"/>
  <c r="H70" i="22"/>
  <c r="G70" i="22"/>
  <c r="M69" i="22"/>
  <c r="L69" i="22"/>
  <c r="I69" i="22"/>
  <c r="H69" i="22"/>
  <c r="G69" i="22"/>
  <c r="M68" i="22"/>
  <c r="L68" i="22"/>
  <c r="I68" i="22"/>
  <c r="H68" i="22"/>
  <c r="G68" i="22"/>
  <c r="M67" i="22"/>
  <c r="L67" i="22"/>
  <c r="I67" i="22"/>
  <c r="H67" i="22"/>
  <c r="G67" i="22"/>
  <c r="M66" i="22"/>
  <c r="L66" i="22"/>
  <c r="I66" i="22"/>
  <c r="H66" i="22"/>
  <c r="G66" i="22"/>
  <c r="M65" i="22"/>
  <c r="L65" i="22"/>
  <c r="I65" i="22"/>
  <c r="H65" i="22"/>
  <c r="G65" i="22"/>
  <c r="M64" i="22"/>
  <c r="L64" i="22"/>
  <c r="I64" i="22"/>
  <c r="H64" i="22"/>
  <c r="G64" i="22"/>
  <c r="M63" i="22"/>
  <c r="L63" i="22"/>
  <c r="I63" i="22"/>
  <c r="H63" i="22"/>
  <c r="G63" i="22"/>
  <c r="M62" i="22"/>
  <c r="L62" i="22"/>
  <c r="I62" i="22"/>
  <c r="H62" i="22"/>
  <c r="G62" i="22"/>
  <c r="M61" i="22"/>
  <c r="L61" i="22"/>
  <c r="I61" i="22"/>
  <c r="H61" i="22"/>
  <c r="G61" i="22"/>
  <c r="M60" i="22"/>
  <c r="L60" i="22"/>
  <c r="I60" i="22"/>
  <c r="H60" i="22"/>
  <c r="G60" i="22"/>
  <c r="M59" i="22"/>
  <c r="L59" i="22"/>
  <c r="I59" i="22"/>
  <c r="H59" i="22"/>
  <c r="G59" i="22"/>
  <c r="M58" i="22"/>
  <c r="L58" i="22"/>
  <c r="I58" i="22"/>
  <c r="H58" i="22"/>
  <c r="G58" i="22"/>
  <c r="M57" i="22"/>
  <c r="L57" i="22"/>
  <c r="I57" i="22"/>
  <c r="H57" i="22"/>
  <c r="G57" i="22"/>
  <c r="M56" i="22"/>
  <c r="L56" i="22"/>
  <c r="I56" i="22"/>
  <c r="H56" i="22"/>
  <c r="G56" i="22"/>
  <c r="M55" i="22"/>
  <c r="L55" i="22"/>
  <c r="I55" i="22"/>
  <c r="H55" i="22"/>
  <c r="G55" i="22"/>
  <c r="M54" i="22"/>
  <c r="L54" i="22"/>
  <c r="I54" i="22"/>
  <c r="H54" i="22"/>
  <c r="G54" i="22"/>
  <c r="M53" i="22"/>
  <c r="L53" i="22"/>
  <c r="I53" i="22"/>
  <c r="H53" i="22"/>
  <c r="G53" i="22"/>
  <c r="M52" i="22"/>
  <c r="L52" i="22"/>
  <c r="I52" i="22"/>
  <c r="H52" i="22"/>
  <c r="G52" i="22"/>
  <c r="M51" i="22"/>
  <c r="L51" i="22"/>
  <c r="I51" i="22"/>
  <c r="H51" i="22"/>
  <c r="G51" i="22"/>
  <c r="M50" i="22"/>
  <c r="L50" i="22"/>
  <c r="I50" i="22"/>
  <c r="H50" i="22"/>
  <c r="G50" i="22"/>
  <c r="M49" i="22"/>
  <c r="L49" i="22"/>
  <c r="I49" i="22"/>
  <c r="H49" i="22"/>
  <c r="G49" i="22"/>
  <c r="M48" i="22"/>
  <c r="L48" i="22"/>
  <c r="I48" i="22"/>
  <c r="H48" i="22"/>
  <c r="G48" i="22"/>
  <c r="M47" i="22"/>
  <c r="L47" i="22"/>
  <c r="I47" i="22"/>
  <c r="H47" i="22"/>
  <c r="G47" i="22"/>
  <c r="M46" i="22"/>
  <c r="L46" i="22"/>
  <c r="I46" i="22"/>
  <c r="H46" i="22"/>
  <c r="G46" i="22"/>
  <c r="M45" i="22"/>
  <c r="L45" i="22"/>
  <c r="I45" i="22"/>
  <c r="H45" i="22"/>
  <c r="G45" i="22"/>
  <c r="M44" i="22"/>
  <c r="L44" i="22"/>
  <c r="I44" i="22"/>
  <c r="H44" i="22"/>
  <c r="G44" i="22"/>
  <c r="M43" i="22"/>
  <c r="L43" i="22"/>
  <c r="I43" i="22"/>
  <c r="H43" i="22"/>
  <c r="G43" i="22"/>
  <c r="M42" i="22"/>
  <c r="L42" i="22"/>
  <c r="I42" i="22"/>
  <c r="H42" i="22"/>
  <c r="G42" i="22"/>
  <c r="M41" i="22"/>
  <c r="L41" i="22"/>
  <c r="I41" i="22"/>
  <c r="H41" i="22"/>
  <c r="G41" i="22"/>
  <c r="M40" i="22"/>
  <c r="L40" i="22"/>
  <c r="I40" i="22"/>
  <c r="H40" i="22"/>
  <c r="G40" i="22"/>
  <c r="M39" i="22"/>
  <c r="L39" i="22"/>
  <c r="I39" i="22"/>
  <c r="H39" i="22"/>
  <c r="G39" i="22"/>
  <c r="M38" i="22"/>
  <c r="L38" i="22"/>
  <c r="I38" i="22"/>
  <c r="H38" i="22"/>
  <c r="G38" i="22"/>
  <c r="M37" i="22"/>
  <c r="L37" i="22"/>
  <c r="I37" i="22"/>
  <c r="H37" i="22"/>
  <c r="G37" i="22"/>
  <c r="M36" i="22"/>
  <c r="L36" i="22"/>
  <c r="I36" i="22"/>
  <c r="H36" i="22"/>
  <c r="G36" i="22"/>
  <c r="M35" i="22"/>
  <c r="L35" i="22"/>
  <c r="I35" i="22"/>
  <c r="H35" i="22"/>
  <c r="G35" i="22"/>
  <c r="M34" i="22"/>
  <c r="L34" i="22"/>
  <c r="I34" i="22"/>
  <c r="H34" i="22"/>
  <c r="G34" i="22"/>
  <c r="M33" i="22"/>
  <c r="L33" i="22"/>
  <c r="I33" i="22"/>
  <c r="H33" i="22"/>
  <c r="G33" i="22"/>
  <c r="M32" i="22"/>
  <c r="L32" i="22"/>
  <c r="I32" i="22"/>
  <c r="H32" i="22"/>
  <c r="G32" i="22"/>
  <c r="M31" i="22"/>
  <c r="L31" i="22"/>
  <c r="I31" i="22"/>
  <c r="H31" i="22"/>
  <c r="G31" i="22"/>
  <c r="M30" i="22"/>
  <c r="L30" i="22"/>
  <c r="I30" i="22"/>
  <c r="H30" i="22"/>
  <c r="G30" i="22"/>
  <c r="M29" i="22"/>
  <c r="L29" i="22"/>
  <c r="I29" i="22"/>
  <c r="H29" i="22"/>
  <c r="G29" i="22"/>
  <c r="M28" i="22"/>
  <c r="L28" i="22"/>
  <c r="I28" i="22"/>
  <c r="H28" i="22"/>
  <c r="G28" i="22"/>
  <c r="M27" i="22"/>
  <c r="L27" i="22"/>
  <c r="I27" i="22"/>
  <c r="H27" i="22"/>
  <c r="G27" i="22"/>
  <c r="M26" i="22"/>
  <c r="L26" i="22"/>
  <c r="I26" i="22"/>
  <c r="H26" i="22"/>
  <c r="G26" i="22"/>
  <c r="M25" i="22"/>
  <c r="L25" i="22"/>
  <c r="I25" i="22"/>
  <c r="H25" i="22"/>
  <c r="G25" i="22"/>
  <c r="M24" i="22"/>
  <c r="L24" i="22"/>
  <c r="I24" i="22"/>
  <c r="H24" i="22"/>
  <c r="G24" i="22"/>
  <c r="M23" i="22"/>
  <c r="L23" i="22"/>
  <c r="I23" i="22"/>
  <c r="H23" i="22"/>
  <c r="G23" i="22"/>
  <c r="M22" i="22"/>
  <c r="L22" i="22"/>
  <c r="I22" i="22"/>
  <c r="H22" i="22"/>
  <c r="G22" i="22"/>
  <c r="M21" i="22"/>
  <c r="L21" i="22"/>
  <c r="I21" i="22"/>
  <c r="H21" i="22"/>
  <c r="G21" i="22"/>
  <c r="M20" i="22"/>
  <c r="L20" i="22"/>
  <c r="I20" i="22"/>
  <c r="H20" i="22"/>
  <c r="G20" i="22"/>
  <c r="M19" i="22"/>
  <c r="L19" i="22"/>
  <c r="I19" i="22"/>
  <c r="H19" i="22"/>
  <c r="G19" i="22"/>
  <c r="M18" i="22"/>
  <c r="L18" i="22"/>
  <c r="I18" i="22"/>
  <c r="H18" i="22"/>
  <c r="G18" i="22"/>
  <c r="M17" i="22"/>
  <c r="L17" i="22"/>
  <c r="I17" i="22"/>
  <c r="H17" i="22"/>
  <c r="G17" i="22"/>
  <c r="M16" i="22"/>
  <c r="L16" i="22"/>
  <c r="I16" i="22"/>
  <c r="H16" i="22"/>
  <c r="G16" i="22"/>
  <c r="M15" i="22"/>
  <c r="L15" i="22"/>
  <c r="I15" i="22"/>
  <c r="H15" i="22"/>
  <c r="G15" i="22"/>
  <c r="M14" i="22"/>
  <c r="L14" i="22"/>
  <c r="I14" i="22"/>
  <c r="H14" i="22"/>
  <c r="G14" i="22"/>
  <c r="M13" i="22"/>
  <c r="L13" i="22"/>
  <c r="I13" i="22"/>
  <c r="H13" i="22"/>
  <c r="G13" i="22"/>
  <c r="M12" i="22"/>
  <c r="L12" i="22"/>
  <c r="I12" i="22"/>
  <c r="H12" i="22"/>
  <c r="G12" i="22"/>
  <c r="M11" i="22"/>
  <c r="L11" i="22"/>
  <c r="I11" i="22"/>
  <c r="H11" i="22"/>
  <c r="G11" i="22"/>
  <c r="M10" i="22"/>
  <c r="L10" i="22"/>
  <c r="I10" i="22"/>
  <c r="H10" i="22"/>
  <c r="G10" i="22"/>
  <c r="M9" i="22"/>
  <c r="L9" i="22"/>
  <c r="I9" i="22"/>
  <c r="H9" i="22"/>
  <c r="G9" i="22"/>
  <c r="M8" i="22"/>
  <c r="L8" i="22"/>
  <c r="I8" i="22"/>
  <c r="H8" i="22"/>
  <c r="G8" i="22"/>
  <c r="M7" i="22"/>
  <c r="L7" i="22"/>
  <c r="I7" i="22"/>
  <c r="H7" i="22"/>
  <c r="G7" i="22"/>
  <c r="M6" i="22"/>
  <c r="L6" i="22"/>
  <c r="I6" i="22"/>
  <c r="H6" i="22"/>
  <c r="G6" i="22"/>
  <c r="M5" i="22"/>
  <c r="L5" i="22"/>
  <c r="I5" i="22"/>
  <c r="H5" i="22"/>
  <c r="G5" i="22"/>
  <c r="M4" i="22"/>
  <c r="L4" i="22"/>
  <c r="I4" i="22"/>
  <c r="H4" i="22"/>
  <c r="G4" i="22"/>
  <c r="M3" i="22"/>
  <c r="L3" i="22"/>
  <c r="I3" i="22"/>
  <c r="H3" i="22"/>
  <c r="G3" i="22"/>
  <c r="C289" i="14"/>
  <c r="C301" i="14" s="1"/>
  <c r="C313" i="14" s="1"/>
  <c r="B289" i="14"/>
  <c r="B301" i="14" s="1"/>
  <c r="B313" i="14" s="1"/>
  <c r="C288" i="14"/>
  <c r="C300" i="14" s="1"/>
  <c r="C312" i="14" s="1"/>
  <c r="B288" i="14"/>
  <c r="B300" i="14" s="1"/>
  <c r="B312" i="14" s="1"/>
  <c r="C287" i="14"/>
  <c r="C299" i="14" s="1"/>
  <c r="C311" i="14" s="1"/>
  <c r="B287" i="14"/>
  <c r="B299" i="14" s="1"/>
  <c r="B311" i="14" s="1"/>
  <c r="C286" i="14"/>
  <c r="C298" i="14" s="1"/>
  <c r="C310" i="14" s="1"/>
  <c r="B286" i="14"/>
  <c r="B298" i="14" s="1"/>
  <c r="B310" i="14" s="1"/>
  <c r="C285" i="14"/>
  <c r="C297" i="14" s="1"/>
  <c r="C309" i="14" s="1"/>
  <c r="B285" i="14"/>
  <c r="B297" i="14" s="1"/>
  <c r="B309" i="14" s="1"/>
  <c r="C284" i="14"/>
  <c r="C296" i="14" s="1"/>
  <c r="C308" i="14" s="1"/>
  <c r="B284" i="14"/>
  <c r="B296" i="14" s="1"/>
  <c r="B308" i="14" s="1"/>
  <c r="C283" i="14"/>
  <c r="C295" i="14" s="1"/>
  <c r="C307" i="14" s="1"/>
  <c r="B283" i="14"/>
  <c r="B295" i="14" s="1"/>
  <c r="B307" i="14" s="1"/>
  <c r="C282" i="14"/>
  <c r="C294" i="14" s="1"/>
  <c r="C306" i="14" s="1"/>
  <c r="B282" i="14"/>
  <c r="B294" i="14" s="1"/>
  <c r="B306" i="14" s="1"/>
  <c r="C281" i="14"/>
  <c r="C293" i="14" s="1"/>
  <c r="C305" i="14" s="1"/>
  <c r="B281" i="14"/>
  <c r="B293" i="14" s="1"/>
  <c r="B305" i="14" s="1"/>
  <c r="C280" i="14"/>
  <c r="C292" i="14" s="1"/>
  <c r="C304" i="14" s="1"/>
  <c r="B280" i="14"/>
  <c r="B292" i="14" s="1"/>
  <c r="B304" i="14" s="1"/>
  <c r="C279" i="14"/>
  <c r="C291" i="14" s="1"/>
  <c r="C303" i="14" s="1"/>
  <c r="B279" i="14"/>
  <c r="B291" i="14" s="1"/>
  <c r="B303" i="14" s="1"/>
  <c r="C278" i="14"/>
  <c r="C290" i="14" s="1"/>
  <c r="C302" i="14" s="1"/>
  <c r="B278" i="14"/>
  <c r="B290" i="14" s="1"/>
  <c r="B302" i="14" s="1"/>
  <c r="E3" i="22"/>
  <c r="E4" i="22"/>
  <c r="E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B2" i="28" s="1"/>
  <c r="E59" i="22"/>
  <c r="B3" i="28" s="1"/>
  <c r="E60" i="22"/>
  <c r="B4" i="28" s="1"/>
  <c r="E61" i="22"/>
  <c r="B5" i="28" s="1"/>
  <c r="E62" i="22"/>
  <c r="B6" i="28" s="1"/>
  <c r="E63" i="22"/>
  <c r="B7" i="28" s="1"/>
  <c r="E64" i="22"/>
  <c r="B8" i="28" s="1"/>
  <c r="E65" i="22"/>
  <c r="B9" i="28" s="1"/>
  <c r="E66" i="22"/>
  <c r="B10" i="28" s="1"/>
  <c r="E67" i="22"/>
  <c r="B11" i="28" s="1"/>
  <c r="E68" i="22"/>
  <c r="B12" i="28" s="1"/>
  <c r="E69" i="22"/>
  <c r="B13" i="28" s="1"/>
  <c r="E70" i="22"/>
  <c r="B14" i="28" s="1"/>
  <c r="E71" i="22"/>
  <c r="B15" i="28" s="1"/>
  <c r="E72" i="22"/>
  <c r="B16" i="28" s="1"/>
  <c r="E73" i="22"/>
  <c r="B17" i="28" s="1"/>
  <c r="E74" i="22"/>
  <c r="B18" i="28" s="1"/>
  <c r="E75" i="22"/>
  <c r="B19" i="28" s="1"/>
  <c r="E76" i="22"/>
  <c r="B20" i="28" s="1"/>
  <c r="E77" i="22"/>
  <c r="B21" i="28" s="1"/>
  <c r="E78" i="22"/>
  <c r="B22" i="28" s="1"/>
  <c r="E79" i="22"/>
  <c r="B23" i="28" s="1"/>
  <c r="E80" i="22"/>
  <c r="B24" i="28" s="1"/>
  <c r="E81" i="22"/>
  <c r="B25" i="28" s="1"/>
  <c r="E82" i="22"/>
  <c r="B26" i="28" s="1"/>
  <c r="E83" i="22"/>
  <c r="B27" i="28" s="1"/>
  <c r="E84" i="22"/>
  <c r="B28" i="28" s="1"/>
  <c r="E85" i="22"/>
  <c r="B29" i="28" s="1"/>
  <c r="E86" i="22"/>
  <c r="B30" i="28" s="1"/>
  <c r="E87" i="22"/>
  <c r="B31" i="28" s="1"/>
  <c r="E88" i="22"/>
  <c r="B32" i="28" s="1"/>
  <c r="E89" i="22"/>
  <c r="B33" i="28" s="1"/>
  <c r="E90" i="22"/>
  <c r="B34" i="28" s="1"/>
  <c r="E91" i="22"/>
  <c r="B35" i="28" s="1"/>
  <c r="E92" i="22"/>
  <c r="B36" i="28" s="1"/>
  <c r="E93" i="22"/>
  <c r="B37" i="28" s="1"/>
  <c r="E94" i="22"/>
  <c r="B38" i="28" s="1"/>
  <c r="E95" i="22"/>
  <c r="B39" i="28" s="1"/>
  <c r="E96" i="22"/>
  <c r="B40" i="28" s="1"/>
  <c r="E97" i="22"/>
  <c r="B41" i="28" s="1"/>
  <c r="E98" i="22"/>
  <c r="E99" i="22"/>
  <c r="E100" i="22"/>
  <c r="B44" i="28" s="1"/>
  <c r="E101" i="22"/>
  <c r="B45" i="28" s="1"/>
  <c r="E102" i="22"/>
  <c r="B46" i="28" s="1"/>
  <c r="E103" i="22"/>
  <c r="B47" i="28" s="1"/>
  <c r="E104" i="22"/>
  <c r="B48" i="28" s="1"/>
  <c r="E106" i="22"/>
  <c r="B50" i="28" s="1"/>
  <c r="E107" i="22"/>
  <c r="B51" i="28" s="1"/>
  <c r="E108" i="22"/>
  <c r="E111" i="22"/>
  <c r="E112" i="22"/>
  <c r="C109" i="22"/>
  <c r="C113" i="22" s="1"/>
  <c r="B109" i="22"/>
  <c r="B113" i="22" s="1"/>
  <c r="C108" i="22"/>
  <c r="C112" i="22" s="1"/>
  <c r="B108" i="22"/>
  <c r="B112" i="22"/>
  <c r="C107" i="22"/>
  <c r="C111" i="22" s="1"/>
  <c r="B107" i="22"/>
  <c r="B111" i="22" s="1"/>
  <c r="C106" i="22"/>
  <c r="C110" i="22" s="1"/>
  <c r="B106" i="22"/>
  <c r="B110" i="22"/>
  <c r="E2" i="6"/>
  <c r="F271" i="6"/>
  <c r="H271" i="6"/>
  <c r="I271" i="6"/>
  <c r="J271" i="6"/>
  <c r="F272" i="6"/>
  <c r="H272" i="6"/>
  <c r="I272" i="6"/>
  <c r="J272" i="6"/>
  <c r="F273" i="6"/>
  <c r="I273" i="6"/>
  <c r="J273" i="6"/>
  <c r="F274" i="6"/>
  <c r="G274" i="6"/>
  <c r="I274" i="6"/>
  <c r="J274" i="6"/>
  <c r="F275" i="6"/>
  <c r="G275" i="6"/>
  <c r="I275" i="6"/>
  <c r="J275" i="6"/>
  <c r="F276" i="6"/>
  <c r="G276" i="6"/>
  <c r="I276" i="6"/>
  <c r="J276" i="6"/>
  <c r="F277" i="6"/>
  <c r="G277" i="6"/>
  <c r="I277" i="6"/>
  <c r="J277" i="6"/>
  <c r="F278" i="6"/>
  <c r="G278" i="6"/>
  <c r="H278" i="6"/>
  <c r="I278" i="6"/>
  <c r="J278" i="6"/>
  <c r="F279" i="6"/>
  <c r="G279" i="6"/>
  <c r="H279" i="6"/>
  <c r="I279" i="6"/>
  <c r="J279" i="6"/>
  <c r="F280" i="6"/>
  <c r="G280" i="6"/>
  <c r="H280" i="6"/>
  <c r="I280" i="6"/>
  <c r="J280" i="6"/>
  <c r="F281" i="6"/>
  <c r="G281" i="6"/>
  <c r="H281" i="6"/>
  <c r="I281" i="6"/>
  <c r="J281" i="6"/>
  <c r="F282" i="6"/>
  <c r="G282" i="6"/>
  <c r="H282" i="6"/>
  <c r="I282" i="6"/>
  <c r="J282" i="6"/>
  <c r="F283" i="6"/>
  <c r="G283" i="6"/>
  <c r="H283" i="6"/>
  <c r="I283" i="6"/>
  <c r="J283" i="6"/>
  <c r="F284" i="6"/>
  <c r="G284" i="6"/>
  <c r="H284" i="6"/>
  <c r="I284" i="6"/>
  <c r="J284" i="6"/>
  <c r="F285" i="6"/>
  <c r="G285" i="6"/>
  <c r="I285" i="6"/>
  <c r="J285" i="6"/>
  <c r="F286" i="6"/>
  <c r="G286" i="6"/>
  <c r="I286" i="6"/>
  <c r="J286" i="6"/>
  <c r="F287" i="6"/>
  <c r="G287" i="6"/>
  <c r="I287" i="6"/>
  <c r="J287" i="6"/>
  <c r="F288" i="6"/>
  <c r="G288" i="6"/>
  <c r="I288" i="6"/>
  <c r="J288" i="6"/>
  <c r="F289" i="6"/>
  <c r="G289" i="6"/>
  <c r="I289" i="6"/>
  <c r="J289" i="6"/>
  <c r="F290" i="6"/>
  <c r="G290" i="6"/>
  <c r="I290" i="6"/>
  <c r="F291" i="6"/>
  <c r="G291" i="6"/>
  <c r="H291" i="6"/>
  <c r="I291" i="6"/>
  <c r="J291" i="6"/>
  <c r="F292" i="6"/>
  <c r="G292" i="6"/>
  <c r="H292" i="6"/>
  <c r="I292" i="6"/>
  <c r="J292" i="6"/>
  <c r="F293" i="6"/>
  <c r="G293" i="6"/>
  <c r="H293" i="6"/>
  <c r="I293" i="6"/>
  <c r="J293" i="6"/>
  <c r="F294" i="6"/>
  <c r="G294" i="6"/>
  <c r="H294" i="6"/>
  <c r="I294" i="6"/>
  <c r="J294" i="6"/>
  <c r="F295" i="6"/>
  <c r="G295" i="6"/>
  <c r="H295" i="6"/>
  <c r="I295" i="6"/>
  <c r="J295" i="6"/>
  <c r="F296" i="6"/>
  <c r="G296" i="6"/>
  <c r="H296" i="6"/>
  <c r="I296" i="6"/>
  <c r="J296" i="6"/>
  <c r="F297" i="6"/>
  <c r="G297" i="6"/>
  <c r="H297" i="6"/>
  <c r="I297" i="6"/>
  <c r="J297" i="6"/>
  <c r="F298" i="6"/>
  <c r="G298" i="6"/>
  <c r="H298" i="6"/>
  <c r="I298" i="6"/>
  <c r="J298" i="6"/>
  <c r="F299" i="6"/>
  <c r="G299" i="6"/>
  <c r="H299" i="6"/>
  <c r="I299" i="6"/>
  <c r="J299" i="6"/>
  <c r="F300" i="6"/>
  <c r="G300" i="6"/>
  <c r="H300" i="6"/>
  <c r="D32" i="30" s="1"/>
  <c r="I300" i="6"/>
  <c r="J300" i="6"/>
  <c r="F301" i="6"/>
  <c r="G301" i="6"/>
  <c r="H301" i="6"/>
  <c r="I301" i="6"/>
  <c r="J301" i="6"/>
  <c r="E301" i="6"/>
  <c r="C33" i="30" s="1"/>
  <c r="E300" i="6"/>
  <c r="C32" i="30" s="1"/>
  <c r="E299" i="6"/>
  <c r="E298" i="6"/>
  <c r="E297" i="6"/>
  <c r="E296" i="6"/>
  <c r="E295" i="6"/>
  <c r="E294" i="6"/>
  <c r="E293" i="6"/>
  <c r="E292" i="6"/>
  <c r="E291" i="6"/>
  <c r="E284" i="6"/>
  <c r="E283" i="6"/>
  <c r="E282" i="6"/>
  <c r="E281" i="6"/>
  <c r="E280" i="6"/>
  <c r="E279" i="6"/>
  <c r="E278" i="6"/>
  <c r="E272" i="6"/>
  <c r="B289" i="6"/>
  <c r="B301" i="6" s="1"/>
  <c r="B288" i="6"/>
  <c r="B300" i="6"/>
  <c r="B287" i="6"/>
  <c r="B299" i="6" s="1"/>
  <c r="B286" i="6"/>
  <c r="B298" i="6" s="1"/>
  <c r="B285" i="6"/>
  <c r="B297" i="6" s="1"/>
  <c r="B284" i="6"/>
  <c r="B296" i="6"/>
  <c r="B283" i="6"/>
  <c r="B295" i="6" s="1"/>
  <c r="B282" i="6"/>
  <c r="B294" i="6" s="1"/>
  <c r="B281" i="6"/>
  <c r="B293" i="6" s="1"/>
  <c r="B280" i="6"/>
  <c r="B292" i="6" s="1"/>
  <c r="B279" i="6"/>
  <c r="B291" i="6" s="1"/>
  <c r="B278" i="6"/>
  <c r="B290" i="6"/>
  <c r="B107" i="15"/>
  <c r="B111" i="15" s="1"/>
  <c r="C107" i="15"/>
  <c r="C111" i="15" s="1"/>
  <c r="B108" i="15"/>
  <c r="B112" i="15" s="1"/>
  <c r="C108" i="15"/>
  <c r="C112" i="15" s="1"/>
  <c r="B109" i="15"/>
  <c r="B113" i="15" s="1"/>
  <c r="C109" i="15"/>
  <c r="C113" i="15" s="1"/>
  <c r="B106" i="15"/>
  <c r="B110" i="15" s="1"/>
  <c r="C106" i="15"/>
  <c r="C110" i="15" s="1"/>
  <c r="F2" i="6"/>
  <c r="H2" i="6"/>
  <c r="I2" i="6"/>
  <c r="J2" i="6"/>
  <c r="F3" i="6"/>
  <c r="H3" i="6"/>
  <c r="I3" i="6"/>
  <c r="J3" i="6"/>
  <c r="F4" i="6"/>
  <c r="H4" i="6"/>
  <c r="I4" i="6"/>
  <c r="J4" i="6"/>
  <c r="F5" i="6"/>
  <c r="H5" i="6"/>
  <c r="I5" i="6"/>
  <c r="J5" i="6"/>
  <c r="F6" i="6"/>
  <c r="H6" i="6"/>
  <c r="I6" i="6"/>
  <c r="J6" i="6"/>
  <c r="F7" i="6"/>
  <c r="H7" i="6"/>
  <c r="I7" i="6"/>
  <c r="J7" i="6"/>
  <c r="F8" i="6"/>
  <c r="H8" i="6"/>
  <c r="I8" i="6"/>
  <c r="J8" i="6"/>
  <c r="F9" i="6"/>
  <c r="H9" i="6"/>
  <c r="I9" i="6"/>
  <c r="J9" i="6"/>
  <c r="F10" i="6"/>
  <c r="H10" i="6"/>
  <c r="I10" i="6"/>
  <c r="J10" i="6"/>
  <c r="F11" i="6"/>
  <c r="H11" i="6"/>
  <c r="I11" i="6"/>
  <c r="J11" i="6"/>
  <c r="F12" i="6"/>
  <c r="H12" i="6"/>
  <c r="I12" i="6"/>
  <c r="J12" i="6"/>
  <c r="F13" i="6"/>
  <c r="H13" i="6"/>
  <c r="I13" i="6"/>
  <c r="J13" i="6"/>
  <c r="F14" i="6"/>
  <c r="H14" i="6"/>
  <c r="I14" i="6"/>
  <c r="J14" i="6"/>
  <c r="F15" i="6"/>
  <c r="H15" i="6"/>
  <c r="I15" i="6"/>
  <c r="J15" i="6"/>
  <c r="F16" i="6"/>
  <c r="H16" i="6"/>
  <c r="I16" i="6"/>
  <c r="J16" i="6"/>
  <c r="F17" i="6"/>
  <c r="H17" i="6"/>
  <c r="I17" i="6"/>
  <c r="J17" i="6"/>
  <c r="F18" i="6"/>
  <c r="H18" i="6"/>
  <c r="I18" i="6"/>
  <c r="J18" i="6"/>
  <c r="F19" i="6"/>
  <c r="H19" i="6"/>
  <c r="I19" i="6"/>
  <c r="J19" i="6"/>
  <c r="F20" i="6"/>
  <c r="H20" i="6"/>
  <c r="I20" i="6"/>
  <c r="J20" i="6"/>
  <c r="F21" i="6"/>
  <c r="H21" i="6"/>
  <c r="I21" i="6"/>
  <c r="J21" i="6"/>
  <c r="F22" i="6"/>
  <c r="H22" i="6"/>
  <c r="I22" i="6"/>
  <c r="J22" i="6"/>
  <c r="F23" i="6"/>
  <c r="H23" i="6"/>
  <c r="I23" i="6"/>
  <c r="J23" i="6"/>
  <c r="F24" i="6"/>
  <c r="H24" i="6"/>
  <c r="I24" i="6"/>
  <c r="J24" i="6"/>
  <c r="F25" i="6"/>
  <c r="H25" i="6"/>
  <c r="I25" i="6"/>
  <c r="J25" i="6"/>
  <c r="F26" i="6"/>
  <c r="H26" i="6"/>
  <c r="I26" i="6"/>
  <c r="J26" i="6"/>
  <c r="F27" i="6"/>
  <c r="H27" i="6"/>
  <c r="I27" i="6"/>
  <c r="J27" i="6"/>
  <c r="F28" i="6"/>
  <c r="H28" i="6"/>
  <c r="I28" i="6"/>
  <c r="J28" i="6"/>
  <c r="F29" i="6"/>
  <c r="H29" i="6"/>
  <c r="I29" i="6"/>
  <c r="J29" i="6"/>
  <c r="F30" i="6"/>
  <c r="H30" i="6"/>
  <c r="I30" i="6"/>
  <c r="J30" i="6"/>
  <c r="F31" i="6"/>
  <c r="H31" i="6"/>
  <c r="I31" i="6"/>
  <c r="J31" i="6"/>
  <c r="F32" i="6"/>
  <c r="H32" i="6"/>
  <c r="I32" i="6"/>
  <c r="J32" i="6"/>
  <c r="F33" i="6"/>
  <c r="H33" i="6"/>
  <c r="I33" i="6"/>
  <c r="J33" i="6"/>
  <c r="F34" i="6"/>
  <c r="H34" i="6"/>
  <c r="I34" i="6"/>
  <c r="J34" i="6"/>
  <c r="F35" i="6"/>
  <c r="H35" i="6"/>
  <c r="I35" i="6"/>
  <c r="J35" i="6"/>
  <c r="F36" i="6"/>
  <c r="H36" i="6"/>
  <c r="I36" i="6"/>
  <c r="J36" i="6"/>
  <c r="F37" i="6"/>
  <c r="H37" i="6"/>
  <c r="I37" i="6"/>
  <c r="J37" i="6"/>
  <c r="F38" i="6"/>
  <c r="H38" i="6"/>
  <c r="I38" i="6"/>
  <c r="J38" i="6"/>
  <c r="F39" i="6"/>
  <c r="H39" i="6"/>
  <c r="I39" i="6"/>
  <c r="J39" i="6"/>
  <c r="F40" i="6"/>
  <c r="H40" i="6"/>
  <c r="I40" i="6"/>
  <c r="J40" i="6"/>
  <c r="F41" i="6"/>
  <c r="H41" i="6"/>
  <c r="I41" i="6"/>
  <c r="J41" i="6"/>
  <c r="F42" i="6"/>
  <c r="H42" i="6"/>
  <c r="I42" i="6"/>
  <c r="J42" i="6"/>
  <c r="F43" i="6"/>
  <c r="H43" i="6"/>
  <c r="I43" i="6"/>
  <c r="J43" i="6"/>
  <c r="F44" i="6"/>
  <c r="H44" i="6"/>
  <c r="I44" i="6"/>
  <c r="J44" i="6"/>
  <c r="F45" i="6"/>
  <c r="H45" i="6"/>
  <c r="I45" i="6"/>
  <c r="J45" i="6"/>
  <c r="F46" i="6"/>
  <c r="H46" i="6"/>
  <c r="I46" i="6"/>
  <c r="J46" i="6"/>
  <c r="F47" i="6"/>
  <c r="H47" i="6"/>
  <c r="I47" i="6"/>
  <c r="J47" i="6"/>
  <c r="F48" i="6"/>
  <c r="H48" i="6"/>
  <c r="I48" i="6"/>
  <c r="J48" i="6"/>
  <c r="F49" i="6"/>
  <c r="H49" i="6"/>
  <c r="I49" i="6"/>
  <c r="J49" i="6"/>
  <c r="F50" i="6"/>
  <c r="H50" i="6"/>
  <c r="I50" i="6"/>
  <c r="J50" i="6"/>
  <c r="F51" i="6"/>
  <c r="H51" i="6"/>
  <c r="I51" i="6"/>
  <c r="J51" i="6"/>
  <c r="F52" i="6"/>
  <c r="H52" i="6"/>
  <c r="I52" i="6"/>
  <c r="J52" i="6"/>
  <c r="F53" i="6"/>
  <c r="H53" i="6"/>
  <c r="I53" i="6"/>
  <c r="J53" i="6"/>
  <c r="F54" i="6"/>
  <c r="H54" i="6"/>
  <c r="I54" i="6"/>
  <c r="J54" i="6"/>
  <c r="F55" i="6"/>
  <c r="H55" i="6"/>
  <c r="I55" i="6"/>
  <c r="J55" i="6"/>
  <c r="F56" i="6"/>
  <c r="H56" i="6"/>
  <c r="I56" i="6"/>
  <c r="J56" i="6"/>
  <c r="F57" i="6"/>
  <c r="H57" i="6"/>
  <c r="I57" i="6"/>
  <c r="J57" i="6"/>
  <c r="F58" i="6"/>
  <c r="H58" i="6"/>
  <c r="I58" i="6"/>
  <c r="J58" i="6"/>
  <c r="F59" i="6"/>
  <c r="H59" i="6"/>
  <c r="I59" i="6"/>
  <c r="J59" i="6"/>
  <c r="F60" i="6"/>
  <c r="H60" i="6"/>
  <c r="I60" i="6"/>
  <c r="J60" i="6"/>
  <c r="F61" i="6"/>
  <c r="H61" i="6"/>
  <c r="I61" i="6"/>
  <c r="J61" i="6"/>
  <c r="F62" i="6"/>
  <c r="H62" i="6"/>
  <c r="I62" i="6"/>
  <c r="J62" i="6"/>
  <c r="F63" i="6"/>
  <c r="H63" i="6"/>
  <c r="I63" i="6"/>
  <c r="J63" i="6"/>
  <c r="F64" i="6"/>
  <c r="H64" i="6"/>
  <c r="I64" i="6"/>
  <c r="J64" i="6"/>
  <c r="F65" i="6"/>
  <c r="H65" i="6"/>
  <c r="I65" i="6"/>
  <c r="J65" i="6"/>
  <c r="F66" i="6"/>
  <c r="H66" i="6"/>
  <c r="I66" i="6"/>
  <c r="J66" i="6"/>
  <c r="F67" i="6"/>
  <c r="H67" i="6"/>
  <c r="I67" i="6"/>
  <c r="J67" i="6"/>
  <c r="F68" i="6"/>
  <c r="H68" i="6"/>
  <c r="I68" i="6"/>
  <c r="J68" i="6"/>
  <c r="F69" i="6"/>
  <c r="H69" i="6"/>
  <c r="I69" i="6"/>
  <c r="J69" i="6"/>
  <c r="F70" i="6"/>
  <c r="H70" i="6"/>
  <c r="I70" i="6"/>
  <c r="J70" i="6"/>
  <c r="F71" i="6"/>
  <c r="H71" i="6"/>
  <c r="I71" i="6"/>
  <c r="J71" i="6"/>
  <c r="F72" i="6"/>
  <c r="H72" i="6"/>
  <c r="I72" i="6"/>
  <c r="J72" i="6"/>
  <c r="F73" i="6"/>
  <c r="H73" i="6"/>
  <c r="I73" i="6"/>
  <c r="J73" i="6"/>
  <c r="F74" i="6"/>
  <c r="H74" i="6"/>
  <c r="I74" i="6"/>
  <c r="J74" i="6"/>
  <c r="F75" i="6"/>
  <c r="H75" i="6"/>
  <c r="I75" i="6"/>
  <c r="J75" i="6"/>
  <c r="F76" i="6"/>
  <c r="H76" i="6"/>
  <c r="I76" i="6"/>
  <c r="J76" i="6"/>
  <c r="F77" i="6"/>
  <c r="H77" i="6"/>
  <c r="I77" i="6"/>
  <c r="J77" i="6"/>
  <c r="F78" i="6"/>
  <c r="H78" i="6"/>
  <c r="I78" i="6"/>
  <c r="J78" i="6"/>
  <c r="F79" i="6"/>
  <c r="H79" i="6"/>
  <c r="I79" i="6"/>
  <c r="J79" i="6"/>
  <c r="F80" i="6"/>
  <c r="H80" i="6"/>
  <c r="I80" i="6"/>
  <c r="J80" i="6"/>
  <c r="F81" i="6"/>
  <c r="H81" i="6"/>
  <c r="I81" i="6"/>
  <c r="J81" i="6"/>
  <c r="F82" i="6"/>
  <c r="H82" i="6"/>
  <c r="I82" i="6"/>
  <c r="J82" i="6"/>
  <c r="F83" i="6"/>
  <c r="H83" i="6"/>
  <c r="I83" i="6"/>
  <c r="J83" i="6"/>
  <c r="F84" i="6"/>
  <c r="H84" i="6"/>
  <c r="I84" i="6"/>
  <c r="J84" i="6"/>
  <c r="F85" i="6"/>
  <c r="H85" i="6"/>
  <c r="I85" i="6"/>
  <c r="J85" i="6"/>
  <c r="F86" i="6"/>
  <c r="H86" i="6"/>
  <c r="I86" i="6"/>
  <c r="J86" i="6"/>
  <c r="F87" i="6"/>
  <c r="H87" i="6"/>
  <c r="I87" i="6"/>
  <c r="J87" i="6"/>
  <c r="F88" i="6"/>
  <c r="H88" i="6"/>
  <c r="I88" i="6"/>
  <c r="J88" i="6"/>
  <c r="F89" i="6"/>
  <c r="G89" i="6"/>
  <c r="H89" i="6"/>
  <c r="I89" i="6"/>
  <c r="J89" i="6"/>
  <c r="F90" i="6"/>
  <c r="H90" i="6"/>
  <c r="I90" i="6"/>
  <c r="J90" i="6"/>
  <c r="F91" i="6"/>
  <c r="H91" i="6"/>
  <c r="I91" i="6"/>
  <c r="J91" i="6"/>
  <c r="F92" i="6"/>
  <c r="H92" i="6"/>
  <c r="I92" i="6"/>
  <c r="J92" i="6"/>
  <c r="F93" i="6"/>
  <c r="H93" i="6"/>
  <c r="I93" i="6"/>
  <c r="J93" i="6"/>
  <c r="F94" i="6"/>
  <c r="H94" i="6"/>
  <c r="I94" i="6"/>
  <c r="J94" i="6"/>
  <c r="F95" i="6"/>
  <c r="H95" i="6"/>
  <c r="I95" i="6"/>
  <c r="J95" i="6"/>
  <c r="F96" i="6"/>
  <c r="H96" i="6"/>
  <c r="I96" i="6"/>
  <c r="J96" i="6"/>
  <c r="F97" i="6"/>
  <c r="H97" i="6"/>
  <c r="I97" i="6"/>
  <c r="J97" i="6"/>
  <c r="F98" i="6"/>
  <c r="H98" i="6"/>
  <c r="I98" i="6"/>
  <c r="J98" i="6"/>
  <c r="F99" i="6"/>
  <c r="H99" i="6"/>
  <c r="I99" i="6"/>
  <c r="J99" i="6"/>
  <c r="F100" i="6"/>
  <c r="H100" i="6"/>
  <c r="I100" i="6"/>
  <c r="J100" i="6"/>
  <c r="F101" i="6"/>
  <c r="H101" i="6"/>
  <c r="I101" i="6"/>
  <c r="J101" i="6"/>
  <c r="F102" i="6"/>
  <c r="H102" i="6"/>
  <c r="I102" i="6"/>
  <c r="J102" i="6"/>
  <c r="F103" i="6"/>
  <c r="H103" i="6"/>
  <c r="I103" i="6"/>
  <c r="J103" i="6"/>
  <c r="F104" i="6"/>
  <c r="H104" i="6"/>
  <c r="I104" i="6"/>
  <c r="J104" i="6"/>
  <c r="F105" i="6"/>
  <c r="H105" i="6"/>
  <c r="I105" i="6"/>
  <c r="J105" i="6"/>
  <c r="F106" i="6"/>
  <c r="H106" i="6"/>
  <c r="I106" i="6"/>
  <c r="J106" i="6"/>
  <c r="F107" i="6"/>
  <c r="H107" i="6"/>
  <c r="I107" i="6"/>
  <c r="J107" i="6"/>
  <c r="F108" i="6"/>
  <c r="H108" i="6"/>
  <c r="I108" i="6"/>
  <c r="J108" i="6"/>
  <c r="F109" i="6"/>
  <c r="H109" i="6"/>
  <c r="I109" i="6"/>
  <c r="J109" i="6"/>
  <c r="F110" i="6"/>
  <c r="H110" i="6"/>
  <c r="I110" i="6"/>
  <c r="J110" i="6"/>
  <c r="F111" i="6"/>
  <c r="H111" i="6"/>
  <c r="I111" i="6"/>
  <c r="J111" i="6"/>
  <c r="F112" i="6"/>
  <c r="H112" i="6"/>
  <c r="I112" i="6"/>
  <c r="J112" i="6"/>
  <c r="F113" i="6"/>
  <c r="G113" i="6"/>
  <c r="H113" i="6"/>
  <c r="I113" i="6"/>
  <c r="J113" i="6"/>
  <c r="F114" i="6"/>
  <c r="H114" i="6"/>
  <c r="I114" i="6"/>
  <c r="J114" i="6"/>
  <c r="F115" i="6"/>
  <c r="H115" i="6"/>
  <c r="I115" i="6"/>
  <c r="J115" i="6"/>
  <c r="F116" i="6"/>
  <c r="H116" i="6"/>
  <c r="I116" i="6"/>
  <c r="J116" i="6"/>
  <c r="F117" i="6"/>
  <c r="H117" i="6"/>
  <c r="I117" i="6"/>
  <c r="J117" i="6"/>
  <c r="F118" i="6"/>
  <c r="H118" i="6"/>
  <c r="I118" i="6"/>
  <c r="J118" i="6"/>
  <c r="F119" i="6"/>
  <c r="H119" i="6"/>
  <c r="I119" i="6"/>
  <c r="J119" i="6"/>
  <c r="F120" i="6"/>
  <c r="H120" i="6"/>
  <c r="I120" i="6"/>
  <c r="J120" i="6"/>
  <c r="F121" i="6"/>
  <c r="H121" i="6"/>
  <c r="I121" i="6"/>
  <c r="J121" i="6"/>
  <c r="F122" i="6"/>
  <c r="H122" i="6"/>
  <c r="I122" i="6"/>
  <c r="J122" i="6"/>
  <c r="F123" i="6"/>
  <c r="H123" i="6"/>
  <c r="I123" i="6"/>
  <c r="J123" i="6"/>
  <c r="F124" i="6"/>
  <c r="H124" i="6"/>
  <c r="I124" i="6"/>
  <c r="J124" i="6"/>
  <c r="F125" i="6"/>
  <c r="H125" i="6"/>
  <c r="I125" i="6"/>
  <c r="J125" i="6"/>
  <c r="F126" i="6"/>
  <c r="H126" i="6"/>
  <c r="I126" i="6"/>
  <c r="J126" i="6"/>
  <c r="F127" i="6"/>
  <c r="H127" i="6"/>
  <c r="I127" i="6"/>
  <c r="J127" i="6"/>
  <c r="F128" i="6"/>
  <c r="H128" i="6"/>
  <c r="I128" i="6"/>
  <c r="J128" i="6"/>
  <c r="F129" i="6"/>
  <c r="H129" i="6"/>
  <c r="I129" i="6"/>
  <c r="J129" i="6"/>
  <c r="F130" i="6"/>
  <c r="H130" i="6"/>
  <c r="I130" i="6"/>
  <c r="J130" i="6"/>
  <c r="F131" i="6"/>
  <c r="H131" i="6"/>
  <c r="I131" i="6"/>
  <c r="J131" i="6"/>
  <c r="F132" i="6"/>
  <c r="H132" i="6"/>
  <c r="I132" i="6"/>
  <c r="J132" i="6"/>
  <c r="F133" i="6"/>
  <c r="H133" i="6"/>
  <c r="I133" i="6"/>
  <c r="J133" i="6"/>
  <c r="F134" i="6"/>
  <c r="H134" i="6"/>
  <c r="I134" i="6"/>
  <c r="J134" i="6"/>
  <c r="F135" i="6"/>
  <c r="H135" i="6"/>
  <c r="I135" i="6"/>
  <c r="J135" i="6"/>
  <c r="F136" i="6"/>
  <c r="H136" i="6"/>
  <c r="I136" i="6"/>
  <c r="J136" i="6"/>
  <c r="F137" i="6"/>
  <c r="H137" i="6"/>
  <c r="I137" i="6"/>
  <c r="J137" i="6"/>
  <c r="F138" i="6"/>
  <c r="H138" i="6"/>
  <c r="I138" i="6"/>
  <c r="J138" i="6"/>
  <c r="F139" i="6"/>
  <c r="H139" i="6"/>
  <c r="I139" i="6"/>
  <c r="J139" i="6"/>
  <c r="F140" i="6"/>
  <c r="H140" i="6"/>
  <c r="I140" i="6"/>
  <c r="J140" i="6"/>
  <c r="F141" i="6"/>
  <c r="H141" i="6"/>
  <c r="I141" i="6"/>
  <c r="J141" i="6"/>
  <c r="F142" i="6"/>
  <c r="H142" i="6"/>
  <c r="I142" i="6"/>
  <c r="J142" i="6"/>
  <c r="F143" i="6"/>
  <c r="H143" i="6"/>
  <c r="I143" i="6"/>
  <c r="J143" i="6"/>
  <c r="F144" i="6"/>
  <c r="H144" i="6"/>
  <c r="I144" i="6"/>
  <c r="J144" i="6"/>
  <c r="F145" i="6"/>
  <c r="H145" i="6"/>
  <c r="I145" i="6"/>
  <c r="J145" i="6"/>
  <c r="F146" i="6"/>
  <c r="H146" i="6"/>
  <c r="I146" i="6"/>
  <c r="J146" i="6"/>
  <c r="F147" i="6"/>
  <c r="H147" i="6"/>
  <c r="I147" i="6"/>
  <c r="J147" i="6"/>
  <c r="F148" i="6"/>
  <c r="H148" i="6"/>
  <c r="I148" i="6"/>
  <c r="J148" i="6"/>
  <c r="F149" i="6"/>
  <c r="H149" i="6"/>
  <c r="I149" i="6"/>
  <c r="J149" i="6"/>
  <c r="F150" i="6"/>
  <c r="H150" i="6"/>
  <c r="I150" i="6"/>
  <c r="J150" i="6"/>
  <c r="F151" i="6"/>
  <c r="H151" i="6"/>
  <c r="I151" i="6"/>
  <c r="J151" i="6"/>
  <c r="F152" i="6"/>
  <c r="H152" i="6"/>
  <c r="I152" i="6"/>
  <c r="J152" i="6"/>
  <c r="F153" i="6"/>
  <c r="H153" i="6"/>
  <c r="I153" i="6"/>
  <c r="J153" i="6"/>
  <c r="F154" i="6"/>
  <c r="H154" i="6"/>
  <c r="I154" i="6"/>
  <c r="J154" i="6"/>
  <c r="F155" i="6"/>
  <c r="H155" i="6"/>
  <c r="I155" i="6"/>
  <c r="J155" i="6"/>
  <c r="F156" i="6"/>
  <c r="H156" i="6"/>
  <c r="I156" i="6"/>
  <c r="J156" i="6"/>
  <c r="F157" i="6"/>
  <c r="H157" i="6"/>
  <c r="I157" i="6"/>
  <c r="J157" i="6"/>
  <c r="F158" i="6"/>
  <c r="H158" i="6"/>
  <c r="I158" i="6"/>
  <c r="J158" i="6"/>
  <c r="F159" i="6"/>
  <c r="H159" i="6"/>
  <c r="I159" i="6"/>
  <c r="J159" i="6"/>
  <c r="F160" i="6"/>
  <c r="H160" i="6"/>
  <c r="I160" i="6"/>
  <c r="J160" i="6"/>
  <c r="F161" i="6"/>
  <c r="H161" i="6"/>
  <c r="I161" i="6"/>
  <c r="J161" i="6"/>
  <c r="F162" i="6"/>
  <c r="H162" i="6"/>
  <c r="I162" i="6"/>
  <c r="J162" i="6"/>
  <c r="F163" i="6"/>
  <c r="H163" i="6"/>
  <c r="I163" i="6"/>
  <c r="J163" i="6"/>
  <c r="F164" i="6"/>
  <c r="H164" i="6"/>
  <c r="I164" i="6"/>
  <c r="J164" i="6"/>
  <c r="F165" i="6"/>
  <c r="H165" i="6"/>
  <c r="I165" i="6"/>
  <c r="J165" i="6"/>
  <c r="F166" i="6"/>
  <c r="H166" i="6"/>
  <c r="I166" i="6"/>
  <c r="J166" i="6"/>
  <c r="F167" i="6"/>
  <c r="H167" i="6"/>
  <c r="I167" i="6"/>
  <c r="J167" i="6"/>
  <c r="F168" i="6"/>
  <c r="H168" i="6"/>
  <c r="I168" i="6"/>
  <c r="J168" i="6"/>
  <c r="F169" i="6"/>
  <c r="H169" i="6"/>
  <c r="I169" i="6"/>
  <c r="J169" i="6"/>
  <c r="F170" i="6"/>
  <c r="H170" i="6"/>
  <c r="I170" i="6"/>
  <c r="J170" i="6"/>
  <c r="F171" i="6"/>
  <c r="H171" i="6"/>
  <c r="I171" i="6"/>
  <c r="J171" i="6"/>
  <c r="F172" i="6"/>
  <c r="H172" i="6"/>
  <c r="I172" i="6"/>
  <c r="J172" i="6"/>
  <c r="F173" i="6"/>
  <c r="H173" i="6"/>
  <c r="I173" i="6"/>
  <c r="J173" i="6"/>
  <c r="F174" i="6"/>
  <c r="H174" i="6"/>
  <c r="I174" i="6"/>
  <c r="J174" i="6"/>
  <c r="F175" i="6"/>
  <c r="H175" i="6"/>
  <c r="I175" i="6"/>
  <c r="J175" i="6"/>
  <c r="F176" i="6"/>
  <c r="H176" i="6"/>
  <c r="I176" i="6"/>
  <c r="J176" i="6"/>
  <c r="F177" i="6"/>
  <c r="G177" i="6"/>
  <c r="H177" i="6"/>
  <c r="I177" i="6"/>
  <c r="J177" i="6"/>
  <c r="F178" i="6"/>
  <c r="H178" i="6"/>
  <c r="I178" i="6"/>
  <c r="J178" i="6"/>
  <c r="F179" i="6"/>
  <c r="H179" i="6"/>
  <c r="I179" i="6"/>
  <c r="J179" i="6"/>
  <c r="F180" i="6"/>
  <c r="H180" i="6"/>
  <c r="I180" i="6"/>
  <c r="J180" i="6"/>
  <c r="F181" i="6"/>
  <c r="H181" i="6"/>
  <c r="I181" i="6"/>
  <c r="J181" i="6"/>
  <c r="F182" i="6"/>
  <c r="H182" i="6"/>
  <c r="I182" i="6"/>
  <c r="J182" i="6"/>
  <c r="F183" i="6"/>
  <c r="H183" i="6"/>
  <c r="I183" i="6"/>
  <c r="J183" i="6"/>
  <c r="F184" i="6"/>
  <c r="H184" i="6"/>
  <c r="I184" i="6"/>
  <c r="J184" i="6"/>
  <c r="F185" i="6"/>
  <c r="H185" i="6"/>
  <c r="I185" i="6"/>
  <c r="J185" i="6"/>
  <c r="F186" i="6"/>
  <c r="H186" i="6"/>
  <c r="I186" i="6"/>
  <c r="J186" i="6"/>
  <c r="F187" i="6"/>
  <c r="H187" i="6"/>
  <c r="I187" i="6"/>
  <c r="J187" i="6"/>
  <c r="F188" i="6"/>
  <c r="H188" i="6"/>
  <c r="I188" i="6"/>
  <c r="J188" i="6"/>
  <c r="F189" i="6"/>
  <c r="H189" i="6"/>
  <c r="I189" i="6"/>
  <c r="J189" i="6"/>
  <c r="F190" i="6"/>
  <c r="H190" i="6"/>
  <c r="I190" i="6"/>
  <c r="J190" i="6"/>
  <c r="F191" i="6"/>
  <c r="H191" i="6"/>
  <c r="I191" i="6"/>
  <c r="J191" i="6"/>
  <c r="F192" i="6"/>
  <c r="H192" i="6"/>
  <c r="I192" i="6"/>
  <c r="J192" i="6"/>
  <c r="F193" i="6"/>
  <c r="H193" i="6"/>
  <c r="I193" i="6"/>
  <c r="J193" i="6"/>
  <c r="F194" i="6"/>
  <c r="H194" i="6"/>
  <c r="I194" i="6"/>
  <c r="J194" i="6"/>
  <c r="F195" i="6"/>
  <c r="H195" i="6"/>
  <c r="I195" i="6"/>
  <c r="J195" i="6"/>
  <c r="F196" i="6"/>
  <c r="H196" i="6"/>
  <c r="I196" i="6"/>
  <c r="J196" i="6"/>
  <c r="F197" i="6"/>
  <c r="H197" i="6"/>
  <c r="I197" i="6"/>
  <c r="J197" i="6"/>
  <c r="F198" i="6"/>
  <c r="H198" i="6"/>
  <c r="I198" i="6"/>
  <c r="J198" i="6"/>
  <c r="F199" i="6"/>
  <c r="H199" i="6"/>
  <c r="I199" i="6"/>
  <c r="J199" i="6"/>
  <c r="F200" i="6"/>
  <c r="H200" i="6"/>
  <c r="I200" i="6"/>
  <c r="J200" i="6"/>
  <c r="F201" i="6"/>
  <c r="H201" i="6"/>
  <c r="I201" i="6"/>
  <c r="J201" i="6"/>
  <c r="F202" i="6"/>
  <c r="H202" i="6"/>
  <c r="I202" i="6"/>
  <c r="J202" i="6"/>
  <c r="F203" i="6"/>
  <c r="H203" i="6"/>
  <c r="I203" i="6"/>
  <c r="J203" i="6"/>
  <c r="F204" i="6"/>
  <c r="H204" i="6"/>
  <c r="I204" i="6"/>
  <c r="J204" i="6"/>
  <c r="F205" i="6"/>
  <c r="H205" i="6"/>
  <c r="I205" i="6"/>
  <c r="J205" i="6"/>
  <c r="F206" i="6"/>
  <c r="H206" i="6"/>
  <c r="I206" i="6"/>
  <c r="J206" i="6"/>
  <c r="F207" i="6"/>
  <c r="H207" i="6"/>
  <c r="I207" i="6"/>
  <c r="J207" i="6"/>
  <c r="F208" i="6"/>
  <c r="H208" i="6"/>
  <c r="I208" i="6"/>
  <c r="J208" i="6"/>
  <c r="F209" i="6"/>
  <c r="H209" i="6"/>
  <c r="I209" i="6"/>
  <c r="J209" i="6"/>
  <c r="F210" i="6"/>
  <c r="H210" i="6"/>
  <c r="I210" i="6"/>
  <c r="J210" i="6"/>
  <c r="F211" i="6"/>
  <c r="H211" i="6"/>
  <c r="I211" i="6"/>
  <c r="J211" i="6"/>
  <c r="F212" i="6"/>
  <c r="H212" i="6"/>
  <c r="I212" i="6"/>
  <c r="J212" i="6"/>
  <c r="F213" i="6"/>
  <c r="H213" i="6"/>
  <c r="I213" i="6"/>
  <c r="J213" i="6"/>
  <c r="F214" i="6"/>
  <c r="H214" i="6"/>
  <c r="I214" i="6"/>
  <c r="J214" i="6"/>
  <c r="F215" i="6"/>
  <c r="H215" i="6"/>
  <c r="I215" i="6"/>
  <c r="J215" i="6"/>
  <c r="F216" i="6"/>
  <c r="H216" i="6"/>
  <c r="I216" i="6"/>
  <c r="J216" i="6"/>
  <c r="F217" i="6"/>
  <c r="H217" i="6"/>
  <c r="I217" i="6"/>
  <c r="J217" i="6"/>
  <c r="F218" i="6"/>
  <c r="H218" i="6"/>
  <c r="I218" i="6"/>
  <c r="J218" i="6"/>
  <c r="F219" i="6"/>
  <c r="H219" i="6"/>
  <c r="I219" i="6"/>
  <c r="J219" i="6"/>
  <c r="F220" i="6"/>
  <c r="H220" i="6"/>
  <c r="I220" i="6"/>
  <c r="J220" i="6"/>
  <c r="F221" i="6"/>
  <c r="H221" i="6"/>
  <c r="I221" i="6"/>
  <c r="J221" i="6"/>
  <c r="F222" i="6"/>
  <c r="H222" i="6"/>
  <c r="I222" i="6"/>
  <c r="J222" i="6"/>
  <c r="F223" i="6"/>
  <c r="H223" i="6"/>
  <c r="I223" i="6"/>
  <c r="J223" i="6"/>
  <c r="F224" i="6"/>
  <c r="H224" i="6"/>
  <c r="I224" i="6"/>
  <c r="J224" i="6"/>
  <c r="F225" i="6"/>
  <c r="H225" i="6"/>
  <c r="I225" i="6"/>
  <c r="J225" i="6"/>
  <c r="F226" i="6"/>
  <c r="H226" i="6"/>
  <c r="I226" i="6"/>
  <c r="J226" i="6"/>
  <c r="F227" i="6"/>
  <c r="H227" i="6"/>
  <c r="I227" i="6"/>
  <c r="J227" i="6"/>
  <c r="F228" i="6"/>
  <c r="H228" i="6"/>
  <c r="I228" i="6"/>
  <c r="J228" i="6"/>
  <c r="F229" i="6"/>
  <c r="H229" i="6"/>
  <c r="I229" i="6"/>
  <c r="J229" i="6"/>
  <c r="F230" i="6"/>
  <c r="H230" i="6"/>
  <c r="I230" i="6"/>
  <c r="J230" i="6"/>
  <c r="F231" i="6"/>
  <c r="H231" i="6"/>
  <c r="I231" i="6"/>
  <c r="J231" i="6"/>
  <c r="F232" i="6"/>
  <c r="H232" i="6"/>
  <c r="I232" i="6"/>
  <c r="J232" i="6"/>
  <c r="F233" i="6"/>
  <c r="H233" i="6"/>
  <c r="I233" i="6"/>
  <c r="J233" i="6"/>
  <c r="F234" i="6"/>
  <c r="H234" i="6"/>
  <c r="I234" i="6"/>
  <c r="J234" i="6"/>
  <c r="F235" i="6"/>
  <c r="H235" i="6"/>
  <c r="I235" i="6"/>
  <c r="J235" i="6"/>
  <c r="F236" i="6"/>
  <c r="H236" i="6"/>
  <c r="I236" i="6"/>
  <c r="J236" i="6"/>
  <c r="F237" i="6"/>
  <c r="H237" i="6"/>
  <c r="I237" i="6"/>
  <c r="J237" i="6"/>
  <c r="F238" i="6"/>
  <c r="H238" i="6"/>
  <c r="I238" i="6"/>
  <c r="J238" i="6"/>
  <c r="F239" i="6"/>
  <c r="H239" i="6"/>
  <c r="I239" i="6"/>
  <c r="J239" i="6"/>
  <c r="F240" i="6"/>
  <c r="H240" i="6"/>
  <c r="I240" i="6"/>
  <c r="J240" i="6"/>
  <c r="F241" i="6"/>
  <c r="G241" i="6"/>
  <c r="H241" i="6"/>
  <c r="I241" i="6"/>
  <c r="J241" i="6"/>
  <c r="F242" i="6"/>
  <c r="H242" i="6"/>
  <c r="I242" i="6"/>
  <c r="J242" i="6"/>
  <c r="F243" i="6"/>
  <c r="H243" i="6"/>
  <c r="I243" i="6"/>
  <c r="J243" i="6"/>
  <c r="F244" i="6"/>
  <c r="H244" i="6"/>
  <c r="I244" i="6"/>
  <c r="J244" i="6"/>
  <c r="F245" i="6"/>
  <c r="H245" i="6"/>
  <c r="I245" i="6"/>
  <c r="J245" i="6"/>
  <c r="F246" i="6"/>
  <c r="H246" i="6"/>
  <c r="I246" i="6"/>
  <c r="J246" i="6"/>
  <c r="F247" i="6"/>
  <c r="H247" i="6"/>
  <c r="I247" i="6"/>
  <c r="J247" i="6"/>
  <c r="F248" i="6"/>
  <c r="H248" i="6"/>
  <c r="I248" i="6"/>
  <c r="J248" i="6"/>
  <c r="F249" i="6"/>
  <c r="H249" i="6"/>
  <c r="I249" i="6"/>
  <c r="J249" i="6"/>
  <c r="F250" i="6"/>
  <c r="H250" i="6"/>
  <c r="I250" i="6"/>
  <c r="J250" i="6"/>
  <c r="F251" i="6"/>
  <c r="H251" i="6"/>
  <c r="I251" i="6"/>
  <c r="J251" i="6"/>
  <c r="F252" i="6"/>
  <c r="H252" i="6"/>
  <c r="I252" i="6"/>
  <c r="J252" i="6"/>
  <c r="F253" i="6"/>
  <c r="H253" i="6"/>
  <c r="I253" i="6"/>
  <c r="J253" i="6"/>
  <c r="F254" i="6"/>
  <c r="H254" i="6"/>
  <c r="I254" i="6"/>
  <c r="J254" i="6"/>
  <c r="F255" i="6"/>
  <c r="H255" i="6"/>
  <c r="I255" i="6"/>
  <c r="J255" i="6"/>
  <c r="F256" i="6"/>
  <c r="H256" i="6"/>
  <c r="I256" i="6"/>
  <c r="J256" i="6"/>
  <c r="F257" i="6"/>
  <c r="H257" i="6"/>
  <c r="I257" i="6"/>
  <c r="J257" i="6"/>
  <c r="F258" i="6"/>
  <c r="H258" i="6"/>
  <c r="I258" i="6"/>
  <c r="J258" i="6"/>
  <c r="F259" i="6"/>
  <c r="H259" i="6"/>
  <c r="I259" i="6"/>
  <c r="J259" i="6"/>
  <c r="F260" i="6"/>
  <c r="H260" i="6"/>
  <c r="I260" i="6"/>
  <c r="J260" i="6"/>
  <c r="F261" i="6"/>
  <c r="H261" i="6"/>
  <c r="I261" i="6"/>
  <c r="J261" i="6"/>
  <c r="F262" i="6"/>
  <c r="H262" i="6"/>
  <c r="I262" i="6"/>
  <c r="J262" i="6"/>
  <c r="F263" i="6"/>
  <c r="H263" i="6"/>
  <c r="I263" i="6"/>
  <c r="J263" i="6"/>
  <c r="F264" i="6"/>
  <c r="H264" i="6"/>
  <c r="I264" i="6"/>
  <c r="J264" i="6"/>
  <c r="F265" i="6"/>
  <c r="H265" i="6"/>
  <c r="I265" i="6"/>
  <c r="J265" i="6"/>
  <c r="F266" i="6"/>
  <c r="H266" i="6"/>
  <c r="I266" i="6"/>
  <c r="J266" i="6"/>
  <c r="F267" i="6"/>
  <c r="H267" i="6"/>
  <c r="I267" i="6"/>
  <c r="J267" i="6"/>
  <c r="F268" i="6"/>
  <c r="H268" i="6"/>
  <c r="I268" i="6"/>
  <c r="J268" i="6"/>
  <c r="F269" i="6"/>
  <c r="H269" i="6"/>
  <c r="I269" i="6"/>
  <c r="J269" i="6"/>
  <c r="F270" i="6"/>
  <c r="H270" i="6"/>
  <c r="I270" i="6"/>
  <c r="J270"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G2" i="6"/>
  <c r="G25" i="6"/>
  <c r="G30" i="6"/>
  <c r="G46" i="6"/>
  <c r="G62" i="6"/>
  <c r="G78" i="6"/>
  <c r="G94" i="6"/>
  <c r="G110" i="6"/>
  <c r="G126" i="6"/>
  <c r="G142" i="6"/>
  <c r="G162" i="6"/>
  <c r="G178" i="6"/>
  <c r="G194" i="6"/>
  <c r="G210" i="6"/>
  <c r="G226" i="6"/>
  <c r="G242" i="6"/>
  <c r="G16" i="6"/>
  <c r="G23" i="6"/>
  <c r="G29" i="6"/>
  <c r="G45" i="6"/>
  <c r="G61" i="6"/>
  <c r="G77" i="6"/>
  <c r="G97" i="6"/>
  <c r="G117" i="6"/>
  <c r="G133" i="6"/>
  <c r="G149" i="6"/>
  <c r="G165" i="6"/>
  <c r="G185" i="6"/>
  <c r="G201" i="6"/>
  <c r="G217" i="6"/>
  <c r="G233" i="6"/>
  <c r="G237" i="6"/>
  <c r="G6" i="6"/>
  <c r="G14" i="6"/>
  <c r="G22" i="6"/>
  <c r="G18" i="6"/>
  <c r="G9" i="6"/>
  <c r="G42" i="6"/>
  <c r="G58" i="6"/>
  <c r="G74" i="6"/>
  <c r="G90" i="6"/>
  <c r="G106" i="6"/>
  <c r="G122" i="6"/>
  <c r="G134" i="6"/>
  <c r="G150" i="6"/>
  <c r="G166" i="6"/>
  <c r="G182" i="6"/>
  <c r="G198" i="6"/>
  <c r="G214" i="6"/>
  <c r="G230" i="6"/>
  <c r="G246" i="6"/>
  <c r="G33" i="6"/>
  <c r="G49" i="6"/>
  <c r="G65" i="6"/>
  <c r="G85" i="6"/>
  <c r="G121" i="6"/>
  <c r="G137" i="6"/>
  <c r="G153" i="6"/>
  <c r="G169" i="6"/>
  <c r="G189" i="6"/>
  <c r="G205" i="6"/>
  <c r="G221" i="6"/>
  <c r="G249" i="6"/>
  <c r="G253" i="6"/>
  <c r="G5" i="6"/>
  <c r="G13" i="6"/>
  <c r="G21" i="6"/>
  <c r="G28" i="6"/>
  <c r="G32" i="6"/>
  <c r="G36" i="6"/>
  <c r="G40" i="6"/>
  <c r="G44" i="6"/>
  <c r="G48" i="6"/>
  <c r="G52" i="6"/>
  <c r="G56" i="6"/>
  <c r="G60" i="6"/>
  <c r="G64" i="6"/>
  <c r="G68" i="6"/>
  <c r="G72" i="6"/>
  <c r="G76" i="6"/>
  <c r="G80" i="6"/>
  <c r="G84" i="6"/>
  <c r="G88" i="6"/>
  <c r="G92" i="6"/>
  <c r="G96" i="6"/>
  <c r="G100" i="6"/>
  <c r="G104" i="6"/>
  <c r="G108" i="6"/>
  <c r="G112" i="6"/>
  <c r="G116" i="6"/>
  <c r="G120" i="6"/>
  <c r="G124" i="6"/>
  <c r="G128" i="6"/>
  <c r="G132" i="6"/>
  <c r="G136" i="6"/>
  <c r="G140" i="6"/>
  <c r="G144" i="6"/>
  <c r="G148" i="6"/>
  <c r="G152" i="6"/>
  <c r="G156" i="6"/>
  <c r="G160" i="6"/>
  <c r="G164" i="6"/>
  <c r="G168" i="6"/>
  <c r="G172" i="6"/>
  <c r="G176" i="6"/>
  <c r="G180" i="6"/>
  <c r="G184" i="6"/>
  <c r="G188" i="6"/>
  <c r="G192" i="6"/>
  <c r="G196" i="6"/>
  <c r="G200" i="6"/>
  <c r="G204" i="6"/>
  <c r="G208" i="6"/>
  <c r="G212" i="6"/>
  <c r="G216" i="6"/>
  <c r="G220" i="6"/>
  <c r="G224" i="6"/>
  <c r="G228" i="6"/>
  <c r="G232" i="6"/>
  <c r="G236" i="6"/>
  <c r="G240" i="6"/>
  <c r="G244" i="6"/>
  <c r="G248" i="6"/>
  <c r="G252" i="6"/>
  <c r="G10" i="6"/>
  <c r="G34" i="6"/>
  <c r="G50" i="6"/>
  <c r="G66" i="6"/>
  <c r="G82" i="6"/>
  <c r="G98" i="6"/>
  <c r="G114" i="6"/>
  <c r="G130" i="6"/>
  <c r="G146" i="6"/>
  <c r="G158" i="6"/>
  <c r="G174" i="6"/>
  <c r="G190" i="6"/>
  <c r="G206" i="6"/>
  <c r="G222" i="6"/>
  <c r="G238" i="6"/>
  <c r="G8" i="6"/>
  <c r="G15" i="6"/>
  <c r="G37" i="6"/>
  <c r="G53" i="6"/>
  <c r="G69" i="6"/>
  <c r="G81" i="6"/>
  <c r="G101" i="6"/>
  <c r="G105" i="6"/>
  <c r="G125" i="6"/>
  <c r="G141" i="6"/>
  <c r="G157" i="6"/>
  <c r="G173" i="6"/>
  <c r="G193" i="6"/>
  <c r="G209" i="6"/>
  <c r="G225" i="6"/>
  <c r="G245" i="6"/>
  <c r="G4" i="6"/>
  <c r="G12" i="6"/>
  <c r="G20" i="6"/>
  <c r="G26" i="6"/>
  <c r="G17" i="6"/>
  <c r="G38" i="6"/>
  <c r="G54" i="6"/>
  <c r="G70" i="6"/>
  <c r="G86" i="6"/>
  <c r="G102" i="6"/>
  <c r="G118" i="6"/>
  <c r="G138" i="6"/>
  <c r="G154" i="6"/>
  <c r="G170" i="6"/>
  <c r="G186" i="6"/>
  <c r="G202" i="6"/>
  <c r="G218" i="6"/>
  <c r="G234" i="6"/>
  <c r="G250" i="6"/>
  <c r="G24" i="6"/>
  <c r="G7" i="6"/>
  <c r="G41" i="6"/>
  <c r="G57" i="6"/>
  <c r="G73" i="6"/>
  <c r="G93" i="6"/>
  <c r="G109" i="6"/>
  <c r="G129" i="6"/>
  <c r="G145" i="6"/>
  <c r="G161" i="6"/>
  <c r="G181" i="6"/>
  <c r="G197" i="6"/>
  <c r="G213" i="6"/>
  <c r="G229" i="6"/>
  <c r="G3" i="6"/>
  <c r="G11" i="6"/>
  <c r="G19" i="6"/>
  <c r="G27" i="6"/>
  <c r="G31" i="6"/>
  <c r="G35" i="6"/>
  <c r="G39" i="6"/>
  <c r="G43" i="6"/>
  <c r="G47" i="6"/>
  <c r="G51" i="6"/>
  <c r="G55" i="6"/>
  <c r="G59" i="6"/>
  <c r="G63" i="6"/>
  <c r="G67" i="6"/>
  <c r="G71" i="6"/>
  <c r="G75" i="6"/>
  <c r="G79" i="6"/>
  <c r="G83" i="6"/>
  <c r="G87" i="6"/>
  <c r="G91" i="6"/>
  <c r="G95" i="6"/>
  <c r="G99" i="6"/>
  <c r="G103" i="6"/>
  <c r="G107" i="6"/>
  <c r="G111" i="6"/>
  <c r="G115" i="6"/>
  <c r="G119" i="6"/>
  <c r="G123" i="6"/>
  <c r="G127" i="6"/>
  <c r="G131" i="6"/>
  <c r="G135" i="6"/>
  <c r="G139" i="6"/>
  <c r="G143" i="6"/>
  <c r="G147" i="6"/>
  <c r="G151" i="6"/>
  <c r="G155" i="6"/>
  <c r="G159" i="6"/>
  <c r="G163" i="6"/>
  <c r="G167" i="6"/>
  <c r="G171" i="6"/>
  <c r="G175" i="6"/>
  <c r="G179" i="6"/>
  <c r="G183" i="6"/>
  <c r="G187" i="6"/>
  <c r="G191" i="6"/>
  <c r="G195" i="6"/>
  <c r="G199" i="6"/>
  <c r="G203" i="6"/>
  <c r="G207" i="6"/>
  <c r="G211" i="6"/>
  <c r="G215" i="6"/>
  <c r="G219" i="6"/>
  <c r="G223" i="6"/>
  <c r="G227" i="6"/>
  <c r="G231" i="6"/>
  <c r="G235" i="6"/>
  <c r="G239" i="6"/>
  <c r="G243" i="6"/>
  <c r="G247" i="6"/>
  <c r="G251" i="6"/>
  <c r="G259" i="6"/>
  <c r="G256" i="6"/>
  <c r="G272" i="6"/>
  <c r="G260" i="6"/>
  <c r="G264" i="6"/>
  <c r="G268" i="6"/>
  <c r="G266" i="6"/>
  <c r="G271" i="6"/>
  <c r="G255" i="6"/>
  <c r="G261" i="6"/>
  <c r="G265" i="6"/>
  <c r="G269" i="6"/>
  <c r="G254" i="6"/>
  <c r="G257" i="6"/>
  <c r="G262" i="6"/>
  <c r="G270" i="6"/>
  <c r="G258" i="6"/>
  <c r="G263" i="6"/>
  <c r="G267" i="6"/>
  <c r="G273" i="6"/>
  <c r="G32" i="30" l="1"/>
  <c r="B33" i="30"/>
  <c r="E32" i="30"/>
  <c r="D33" i="30"/>
  <c r="F33" i="30"/>
  <c r="E33" i="30"/>
  <c r="B32" i="30"/>
  <c r="G31" i="30"/>
  <c r="F31" i="30"/>
  <c r="C31" i="30"/>
  <c r="C57" i="28"/>
  <c r="H57" i="28" s="1"/>
  <c r="Q9" i="31"/>
  <c r="Q7" i="31"/>
  <c r="P6" i="31"/>
  <c r="P7" i="31"/>
  <c r="Q5" i="31"/>
  <c r="P5" i="31"/>
  <c r="Q8" i="31"/>
  <c r="Q12" i="31"/>
  <c r="P12" i="31"/>
  <c r="B55" i="28"/>
  <c r="C55" i="28" s="1"/>
  <c r="H55" i="28" s="1"/>
  <c r="P4" i="31"/>
  <c r="Q10" i="31"/>
  <c r="P9" i="31"/>
  <c r="P11" i="31"/>
  <c r="Q4" i="31"/>
  <c r="B56" i="28"/>
  <c r="Q11" i="31"/>
  <c r="Q6" i="31"/>
  <c r="P8" i="31"/>
  <c r="P10" i="31"/>
  <c r="X279" i="6"/>
  <c r="E23" i="30" s="1"/>
  <c r="X278" i="6"/>
  <c r="B10" i="30" s="1"/>
  <c r="C30" i="30"/>
  <c r="X282" i="6"/>
  <c r="B26" i="30" s="1"/>
  <c r="X283" i="6"/>
  <c r="E27" i="30" s="1"/>
  <c r="X286" i="6"/>
  <c r="B30" i="30" s="1"/>
  <c r="X281" i="6"/>
  <c r="B25" i="30" s="1"/>
  <c r="X285" i="6"/>
  <c r="E17" i="30" s="1"/>
  <c r="X284" i="6"/>
  <c r="E16" i="30" s="1"/>
  <c r="X280" i="6"/>
  <c r="E24" i="30" s="1"/>
  <c r="G30" i="30"/>
  <c r="G28" i="30"/>
  <c r="G29" i="30"/>
  <c r="F29" i="30"/>
  <c r="F30" i="30"/>
  <c r="C29" i="30"/>
  <c r="C28" i="30"/>
  <c r="D31" i="30"/>
  <c r="B31" i="30"/>
  <c r="D30" i="30"/>
  <c r="D29" i="30"/>
  <c r="D28" i="30"/>
  <c r="F28" i="30"/>
  <c r="G25" i="30"/>
  <c r="F27" i="30"/>
  <c r="G26" i="30"/>
  <c r="F26" i="30"/>
  <c r="G27" i="30"/>
  <c r="C27" i="30"/>
  <c r="B21" i="30"/>
  <c r="C26" i="30"/>
  <c r="O11" i="31"/>
  <c r="C54" i="28"/>
  <c r="H54" i="28" s="1"/>
  <c r="O12" i="31"/>
  <c r="C25" i="30"/>
  <c r="F25" i="30"/>
  <c r="F23" i="30"/>
  <c r="C24" i="30"/>
  <c r="E20" i="30"/>
  <c r="D27" i="30"/>
  <c r="D23" i="30"/>
  <c r="B23" i="30"/>
  <c r="G24" i="30"/>
  <c r="C23" i="30"/>
  <c r="D24" i="30"/>
  <c r="D26" i="30"/>
  <c r="D25" i="30"/>
  <c r="F24" i="30"/>
  <c r="G23" i="30"/>
  <c r="E21" i="30"/>
  <c r="F21" i="30"/>
  <c r="G22" i="30"/>
  <c r="F20" i="30"/>
  <c r="F22" i="30"/>
  <c r="D22" i="30"/>
  <c r="F5" i="30"/>
  <c r="D6" i="30"/>
  <c r="F8" i="30"/>
  <c r="C22" i="30"/>
  <c r="G10" i="30"/>
  <c r="D5" i="30"/>
  <c r="F16" i="30"/>
  <c r="G9" i="30"/>
  <c r="C6" i="30"/>
  <c r="C18" i="30"/>
  <c r="F13" i="30"/>
  <c r="G14" i="30"/>
  <c r="E9" i="30"/>
  <c r="B6" i="30"/>
  <c r="F6" i="30"/>
  <c r="D17" i="30"/>
  <c r="B20" i="30"/>
  <c r="C15" i="30"/>
  <c r="D13" i="30"/>
  <c r="C5" i="30"/>
  <c r="C13" i="30"/>
  <c r="C14" i="30"/>
  <c r="D18" i="30"/>
  <c r="C20" i="30"/>
  <c r="B11" i="30"/>
  <c r="D12" i="30"/>
  <c r="E8" i="30"/>
  <c r="C12" i="30"/>
  <c r="C21" i="30"/>
  <c r="F9" i="30"/>
  <c r="G11" i="30"/>
  <c r="G7" i="30"/>
  <c r="G8" i="30"/>
  <c r="C11" i="30"/>
  <c r="F11" i="30"/>
  <c r="G5" i="30"/>
  <c r="E6" i="30"/>
  <c r="G18" i="30"/>
  <c r="E7" i="30"/>
  <c r="G16" i="30"/>
  <c r="B8" i="30"/>
  <c r="C17" i="30"/>
  <c r="D9" i="30"/>
  <c r="G17" i="30"/>
  <c r="F18" i="30"/>
  <c r="D7" i="30"/>
  <c r="D20" i="30"/>
  <c r="D21" i="30"/>
  <c r="D8" i="30"/>
  <c r="G15" i="30"/>
  <c r="C7" i="30"/>
  <c r="F7" i="30"/>
  <c r="C8" i="30"/>
  <c r="C16" i="30"/>
  <c r="D15" i="30"/>
  <c r="F15" i="30"/>
  <c r="D14" i="30"/>
  <c r="C10" i="30"/>
  <c r="F17" i="30"/>
  <c r="E19" i="30"/>
  <c r="G19" i="30"/>
  <c r="C9" i="30"/>
  <c r="D10" i="30"/>
  <c r="F14" i="30"/>
  <c r="F12" i="30"/>
  <c r="G12" i="30"/>
  <c r="D11" i="30"/>
  <c r="B9" i="30"/>
  <c r="B5" i="30"/>
  <c r="G13" i="30"/>
  <c r="G21" i="30"/>
  <c r="D19" i="30"/>
  <c r="F19" i="30"/>
  <c r="G20" i="30"/>
  <c r="G6" i="30"/>
  <c r="F10" i="30"/>
  <c r="E5" i="30"/>
  <c r="D16" i="30"/>
  <c r="C19" i="30"/>
  <c r="B19" i="30"/>
  <c r="B7" i="30"/>
  <c r="N11" i="31"/>
  <c r="O9" i="31"/>
  <c r="O6" i="31"/>
  <c r="O5" i="31"/>
  <c r="O8" i="31"/>
  <c r="O7" i="31"/>
  <c r="O10" i="31"/>
  <c r="O4" i="31"/>
  <c r="I12" i="31"/>
  <c r="N10" i="31"/>
  <c r="C36" i="28"/>
  <c r="L11" i="31"/>
  <c r="M6" i="31"/>
  <c r="J7" i="31"/>
  <c r="M10" i="31"/>
  <c r="H12" i="31"/>
  <c r="C4" i="31"/>
  <c r="C9" i="28"/>
  <c r="C6" i="31"/>
  <c r="D9" i="31"/>
  <c r="E8" i="31"/>
  <c r="J8" i="31"/>
  <c r="J11" i="31"/>
  <c r="B42" i="28"/>
  <c r="C46" i="28" s="1"/>
  <c r="H46" i="28" s="1"/>
  <c r="L5" i="31"/>
  <c r="C8" i="28"/>
  <c r="C22" i="28"/>
  <c r="C14" i="28"/>
  <c r="D8" i="31"/>
  <c r="I8" i="31"/>
  <c r="K6" i="31"/>
  <c r="E17" i="31"/>
  <c r="E19" i="31" s="1"/>
  <c r="D4" i="31"/>
  <c r="C35" i="28"/>
  <c r="C28" i="28"/>
  <c r="C13" i="28"/>
  <c r="C10" i="31"/>
  <c r="E12" i="31"/>
  <c r="D11" i="31"/>
  <c r="G10" i="31"/>
  <c r="J17" i="31"/>
  <c r="J19" i="31" s="1"/>
  <c r="C40" i="28"/>
  <c r="G19" i="31"/>
  <c r="D5" i="31"/>
  <c r="C19" i="31"/>
  <c r="C49" i="28"/>
  <c r="H49" i="28" s="1"/>
  <c r="C34" i="28"/>
  <c r="C27" i="28"/>
  <c r="K11" i="31"/>
  <c r="C33" i="28"/>
  <c r="G6" i="31"/>
  <c r="H9" i="31"/>
  <c r="F7" i="31"/>
  <c r="D12" i="31"/>
  <c r="J10" i="31"/>
  <c r="C16" i="28"/>
  <c r="C5" i="31"/>
  <c r="I4" i="31"/>
  <c r="N9" i="31"/>
  <c r="C23" i="28"/>
  <c r="C10" i="28"/>
  <c r="I9" i="31"/>
  <c r="M8" i="31"/>
  <c r="C24" i="28"/>
  <c r="C11" i="28"/>
  <c r="D7" i="31"/>
  <c r="F5" i="31"/>
  <c r="E6" i="31"/>
  <c r="F9" i="31"/>
  <c r="H7" i="31"/>
  <c r="J6" i="31"/>
  <c r="H11" i="31"/>
  <c r="E11" i="31"/>
  <c r="H10" i="31"/>
  <c r="K10" i="31"/>
  <c r="M12" i="31"/>
  <c r="F4" i="31"/>
  <c r="M5" i="31"/>
  <c r="C31" i="28"/>
  <c r="C25" i="28"/>
  <c r="E9" i="31"/>
  <c r="C7" i="31"/>
  <c r="H6" i="31"/>
  <c r="C12" i="31"/>
  <c r="F11" i="31"/>
  <c r="I10" i="31"/>
  <c r="G12" i="31"/>
  <c r="N12" i="31"/>
  <c r="M11" i="31"/>
  <c r="C41" i="28"/>
  <c r="C45" i="28"/>
  <c r="H45" i="28" s="1"/>
  <c r="C32" i="28"/>
  <c r="C26" i="28"/>
  <c r="C37" i="28"/>
  <c r="C17" i="28"/>
  <c r="C18" i="28"/>
  <c r="N6" i="31"/>
  <c r="G8" i="31"/>
  <c r="F18" i="31"/>
  <c r="F19" i="31" s="1"/>
  <c r="G4" i="31"/>
  <c r="H5" i="31"/>
  <c r="C8" i="31"/>
  <c r="L9" i="31"/>
  <c r="L6" i="31"/>
  <c r="N5" i="31"/>
  <c r="E4" i="31"/>
  <c r="C38" i="28"/>
  <c r="C29" i="28"/>
  <c r="C20" i="28"/>
  <c r="C6" i="28"/>
  <c r="J5" i="31"/>
  <c r="I17" i="31"/>
  <c r="I19" i="31" s="1"/>
  <c r="C15" i="31"/>
  <c r="I5" i="31"/>
  <c r="G7" i="31"/>
  <c r="J4" i="31"/>
  <c r="N4" i="31"/>
  <c r="F6" i="31"/>
  <c r="I7" i="31"/>
  <c r="G5" i="31"/>
  <c r="H19" i="31"/>
  <c r="C16" i="31"/>
  <c r="C50" i="28"/>
  <c r="H50" i="28" s="1"/>
  <c r="K15" i="31"/>
  <c r="C34" i="31" s="1"/>
  <c r="E15" i="31"/>
  <c r="F16" i="31"/>
  <c r="I6" i="31"/>
  <c r="J9" i="31"/>
  <c r="K8" i="31"/>
  <c r="K9" i="31"/>
  <c r="G33" i="31"/>
  <c r="J12" i="31"/>
  <c r="K12" i="31"/>
  <c r="D10" i="31"/>
  <c r="F12" i="31"/>
  <c r="N8" i="31"/>
  <c r="M7" i="31"/>
  <c r="C53" i="28"/>
  <c r="H53" i="28" s="1"/>
  <c r="C44" i="28"/>
  <c r="H44" i="28" s="1"/>
  <c r="J15" i="31"/>
  <c r="L7" i="31"/>
  <c r="M9" i="31"/>
  <c r="M4" i="31"/>
  <c r="C15" i="28"/>
  <c r="E5" i="31"/>
  <c r="F8" i="31"/>
  <c r="D6" i="31"/>
  <c r="C30" i="28"/>
  <c r="C21" i="28"/>
  <c r="C12" i="28"/>
  <c r="E10" i="31"/>
  <c r="C11" i="31"/>
  <c r="F10" i="31"/>
  <c r="L12" i="31"/>
  <c r="K19" i="31"/>
  <c r="C36" i="31" s="1"/>
  <c r="C37" i="31"/>
  <c r="C51" i="28"/>
  <c r="H51" i="28" s="1"/>
  <c r="L19" i="31"/>
  <c r="D36" i="31" s="1"/>
  <c r="D37" i="31"/>
  <c r="C39" i="28"/>
  <c r="C7" i="28"/>
  <c r="C19" i="28"/>
  <c r="E37" i="31"/>
  <c r="C9" i="31"/>
  <c r="I11" i="31"/>
  <c r="L10" i="31"/>
  <c r="H4" i="31"/>
  <c r="H16" i="31"/>
  <c r="E7" i="31"/>
  <c r="K5" i="31"/>
  <c r="L4" i="31"/>
  <c r="N7" i="31"/>
  <c r="G11" i="31"/>
  <c r="M16" i="31"/>
  <c r="E35" i="31" s="1"/>
  <c r="G35" i="31" s="1"/>
  <c r="M18" i="31"/>
  <c r="E38" i="31" s="1"/>
  <c r="G38" i="31" s="1"/>
  <c r="C48" i="28"/>
  <c r="H48" i="28" s="1"/>
  <c r="G9" i="31"/>
  <c r="E16" i="31"/>
  <c r="L8" i="31"/>
  <c r="B43" i="28"/>
  <c r="C43" i="28" s="1"/>
  <c r="H43" i="28" s="1"/>
  <c r="G14" i="31"/>
  <c r="N17" i="31"/>
  <c r="M15" i="31"/>
  <c r="E34" i="31" s="1"/>
  <c r="D17" i="31"/>
  <c r="D19" i="31" s="1"/>
  <c r="D15" i="31"/>
  <c r="H8" i="31"/>
  <c r="K7" i="31"/>
  <c r="K4" i="31"/>
  <c r="B52" i="28"/>
  <c r="C52" i="28" s="1"/>
  <c r="H52" i="28" s="1"/>
  <c r="E13" i="30" l="1"/>
  <c r="E25" i="30"/>
  <c r="C56" i="28"/>
  <c r="H56" i="28" s="1"/>
  <c r="F25" i="31"/>
  <c r="C24" i="31"/>
  <c r="F26" i="31"/>
  <c r="E27" i="31"/>
  <c r="E25" i="31"/>
  <c r="E11" i="30"/>
  <c r="E22" i="30"/>
  <c r="B22" i="30"/>
  <c r="E10" i="30"/>
  <c r="B16" i="30"/>
  <c r="B27" i="30"/>
  <c r="B12" i="30"/>
  <c r="B28" i="30"/>
  <c r="B15" i="30"/>
  <c r="E15" i="30"/>
  <c r="E12" i="30"/>
  <c r="B18" i="30"/>
  <c r="B24" i="30"/>
  <c r="B13" i="30"/>
  <c r="E29" i="30"/>
  <c r="B29" i="30"/>
  <c r="E26" i="30"/>
  <c r="E28" i="30"/>
  <c r="B17" i="30"/>
  <c r="E14" i="30"/>
  <c r="E18" i="30"/>
  <c r="B14" i="30"/>
  <c r="E30" i="30"/>
  <c r="H27" i="31"/>
  <c r="C28" i="31"/>
  <c r="I26" i="31"/>
  <c r="J24" i="31"/>
  <c r="G27" i="31"/>
  <c r="J25" i="31"/>
  <c r="J28" i="31"/>
  <c r="F28" i="31"/>
  <c r="E26" i="31"/>
  <c r="J27" i="31"/>
  <c r="H24" i="31"/>
  <c r="E24" i="31"/>
  <c r="C27" i="31"/>
  <c r="C26" i="31"/>
  <c r="D25" i="31"/>
  <c r="J26" i="31"/>
  <c r="D28" i="31"/>
  <c r="H26" i="31"/>
  <c r="D24" i="31"/>
  <c r="I25" i="31"/>
  <c r="I28" i="31"/>
  <c r="I24" i="31"/>
  <c r="D26" i="31"/>
  <c r="E28" i="31"/>
  <c r="F27" i="31"/>
  <c r="C25" i="31"/>
  <c r="F24" i="31"/>
  <c r="H28" i="31"/>
  <c r="I27" i="31"/>
  <c r="G25" i="31"/>
  <c r="D44" i="31"/>
  <c r="H25" i="31"/>
  <c r="D48" i="31"/>
  <c r="G34" i="31"/>
  <c r="D50" i="31"/>
  <c r="D49" i="31"/>
  <c r="C42" i="28"/>
  <c r="H42" i="28" s="1"/>
  <c r="D47" i="31"/>
  <c r="C48" i="31"/>
  <c r="D43" i="31"/>
  <c r="B43" i="31"/>
  <c r="B49" i="31"/>
  <c r="B44" i="31"/>
  <c r="B42" i="31"/>
  <c r="C44" i="31"/>
  <c r="B46" i="31"/>
  <c r="B47" i="31"/>
  <c r="C50" i="31"/>
  <c r="B45" i="31"/>
  <c r="D42" i="31"/>
  <c r="B50" i="31"/>
  <c r="C46" i="31"/>
  <c r="C42" i="31"/>
  <c r="D45" i="31"/>
  <c r="C45" i="31"/>
  <c r="G28" i="31"/>
  <c r="C43" i="31"/>
  <c r="C47" i="31"/>
  <c r="D46" i="31"/>
  <c r="B48" i="31"/>
  <c r="N19" i="31"/>
  <c r="F36" i="31" s="1"/>
  <c r="F37" i="31"/>
  <c r="G37" i="31" s="1"/>
  <c r="G26" i="31"/>
  <c r="C47" i="28"/>
  <c r="H47" i="28" s="1"/>
  <c r="D27" i="31"/>
  <c r="M19" i="31"/>
  <c r="E36" i="31" s="1"/>
  <c r="G24" i="31"/>
  <c r="C49" i="31"/>
  <c r="K24" i="31" l="1"/>
  <c r="K26" i="31"/>
  <c r="L28" i="31"/>
  <c r="K25" i="31"/>
  <c r="K27" i="31"/>
  <c r="L25" i="31"/>
  <c r="G36" i="31"/>
  <c r="H34" i="31" s="1"/>
  <c r="L24" i="31"/>
  <c r="K28" i="31"/>
  <c r="L26" i="31"/>
  <c r="L27" i="31"/>
  <c r="H38" i="31" l="1"/>
  <c r="H33" i="31"/>
  <c r="H35" i="31"/>
  <c r="H37" i="31"/>
  <c r="H36" i="31"/>
</calcChain>
</file>

<file path=xl/sharedStrings.xml><?xml version="1.0" encoding="utf-8"?>
<sst xmlns="http://schemas.openxmlformats.org/spreadsheetml/2006/main" count="582" uniqueCount="434">
  <si>
    <t>year</t>
  </si>
  <si>
    <t>quarter</t>
  </si>
  <si>
    <t>rgdp</t>
  </si>
  <si>
    <t>rpc</t>
  </si>
  <si>
    <t>date</t>
  </si>
  <si>
    <t>Definition</t>
  </si>
  <si>
    <t>Source</t>
  </si>
  <si>
    <t>Link</t>
  </si>
  <si>
    <t>Location</t>
  </si>
  <si>
    <t>rgc</t>
  </si>
  <si>
    <t>ri</t>
  </si>
  <si>
    <t>rx</t>
  </si>
  <si>
    <t>rm</t>
  </si>
  <si>
    <t>month</t>
  </si>
  <si>
    <t>Adjustement</t>
  </si>
  <si>
    <t>imp</t>
  </si>
  <si>
    <t>exp</t>
  </si>
  <si>
    <t>Industrial production</t>
  </si>
  <si>
    <t>N</t>
  </si>
  <si>
    <t>Seasonal</t>
  </si>
  <si>
    <t>Log</t>
  </si>
  <si>
    <t>Mean</t>
  </si>
  <si>
    <t>P</t>
  </si>
  <si>
    <t>D</t>
  </si>
  <si>
    <t>Q</t>
  </si>
  <si>
    <t>BP</t>
  </si>
  <si>
    <t>BD</t>
  </si>
  <si>
    <t>BQ</t>
  </si>
  <si>
    <t>BIC</t>
  </si>
  <si>
    <t>SE(res)</t>
  </si>
  <si>
    <t>Q-val</t>
  </si>
  <si>
    <t>quarterly - rgdp</t>
  </si>
  <si>
    <t>monthly - exp</t>
  </si>
  <si>
    <t>DANE</t>
  </si>
  <si>
    <t xml:space="preserve">Formación Bruta de Capital Fijo </t>
  </si>
  <si>
    <t>Consumo Final del Gobiern</t>
  </si>
  <si>
    <t>Exportaciones  Totales</t>
  </si>
  <si>
    <t>Importaciones Totales</t>
  </si>
  <si>
    <t>construction</t>
  </si>
  <si>
    <t>monthly - construction</t>
  </si>
  <si>
    <t>cpi</t>
  </si>
  <si>
    <t>monthly - m1</t>
  </si>
  <si>
    <t>ip</t>
  </si>
  <si>
    <t>imp_consumer</t>
  </si>
  <si>
    <t>imp_capital</t>
  </si>
  <si>
    <t>imp_intermediate</t>
  </si>
  <si>
    <t>Exports</t>
  </si>
  <si>
    <t>Variable</t>
  </si>
  <si>
    <t>GDP</t>
  </si>
  <si>
    <t>Government consumption</t>
  </si>
  <si>
    <t>Private consumption</t>
  </si>
  <si>
    <t>Fixed capital formation</t>
  </si>
  <si>
    <t>Imports</t>
  </si>
  <si>
    <t>CPI</t>
  </si>
  <si>
    <t>Exports, USD</t>
  </si>
  <si>
    <t>Imports, USD</t>
  </si>
  <si>
    <t>Imports of consumer goods, USD</t>
  </si>
  <si>
    <t>Imports of capital goods, USD</t>
  </si>
  <si>
    <t>Imports of intermediate goods, USD</t>
  </si>
  <si>
    <t>M1, NOMINAL</t>
  </si>
  <si>
    <t>M1</t>
  </si>
  <si>
    <t>Encuesta Mensual Manufacturera, índices enlazados del personal ocupado,   Base 2014=100</t>
  </si>
  <si>
    <t>Encuesta Mensual Manufacturera, índices enlazados de la producción real según actividad económica,   Base 2014=100</t>
  </si>
  <si>
    <t>Encuesta Mensual Manufacturera, índices enlazados de las ventas reales según actividad económica,   Base 2014=100</t>
  </si>
  <si>
    <t>Total exportaciones, Miles de Dólares FOB</t>
  </si>
  <si>
    <t>http://www.dane.gov.co/index.php/comercio-exterior/exportaciones</t>
  </si>
  <si>
    <t>Banco Central</t>
  </si>
  <si>
    <t>http://www.banrep.gov.co/es/balanza-comercial</t>
  </si>
  <si>
    <t>Estadísticas › Sector externo › Balanza comercial … Importaciones según uso o destino económico (CIF). Mensual desde 1980</t>
  </si>
  <si>
    <t>Importaciones, Millones de dólares CIF</t>
  </si>
  <si>
    <t>Traditional exports, USD</t>
  </si>
  <si>
    <t>Non-traditional exports, USD</t>
  </si>
  <si>
    <t>Exportaciones no tradicionales, Miles de Dólares FOB</t>
  </si>
  <si>
    <t>Total Exportaciones Tradicionales, Miles de Dólares FOB</t>
  </si>
  <si>
    <t>exp_tradicional</t>
  </si>
  <si>
    <t>exp_notradictional</t>
  </si>
  <si>
    <t>imp_consumer_nd</t>
  </si>
  <si>
    <t>imp_consumer_d</t>
  </si>
  <si>
    <t>Imports of consumer non-durable goods, USD</t>
  </si>
  <si>
    <t>Imports of consumer durable goods, USD</t>
  </si>
  <si>
    <t>Bienes de Consumo, No Duraderos</t>
  </si>
  <si>
    <t>Bienes de Consumo, Duraderos</t>
  </si>
  <si>
    <t>Bienes de Consumo</t>
  </si>
  <si>
    <t>Bienes Intermedios y Materias Primas</t>
  </si>
  <si>
    <t>Bienes de Capital</t>
  </si>
  <si>
    <t>http://www.dane.gov.co/index.php/comercio-interior/muestra-mensual-de-comercio-al-por-menor-mmcm</t>
  </si>
  <si>
    <t>EMM, sales</t>
  </si>
  <si>
    <t>EMM, employment</t>
  </si>
  <si>
    <t>Retail sales (EMCM)</t>
  </si>
  <si>
    <t>retail</t>
  </si>
  <si>
    <t>Construction</t>
  </si>
  <si>
    <t>http://www.dane.gov.co/index.php/construccion-alias/estadisticas-de-edificacion-de-licencias-de-construccion-elic</t>
  </si>
  <si>
    <t>http://www.dane.gov.co/index.php/cuentas-economicas/indicador-de-seguimiento-a-la-economia-ise</t>
  </si>
  <si>
    <t>Economic Monitoring Indicator (ISE)</t>
  </si>
  <si>
    <t>Estadísticas › Cuentas nacionales …  Indicador de Seguimiento a la Economía - ISE … Anexo total</t>
  </si>
  <si>
    <t>Indicador de Seguimiento a la Economía, Indice base 2005</t>
  </si>
  <si>
    <t>Indice de Precios al Consumidor (IPC), 2008=100</t>
  </si>
  <si>
    <t>http://www.dane.gov.co/index.php/indices-de-precios-y-costos/indice-de-precios-al-consumidor-ipc</t>
  </si>
  <si>
    <t>Índice mensual de actividad colombiana (IMACO)</t>
  </si>
  <si>
    <t>http://www.banrep.gov.co/es/imaco</t>
  </si>
  <si>
    <t>IMACO, annual growth</t>
  </si>
  <si>
    <t>Índice de términos de intercambio</t>
  </si>
  <si>
    <t>Índice de precios de exportaciones</t>
  </si>
  <si>
    <t>Índice de precios de importaciones</t>
  </si>
  <si>
    <t>http://www.banrep.gov.co/es/indice-terminos-intercambio</t>
  </si>
  <si>
    <t>Terms of trade</t>
  </si>
  <si>
    <t>Export price index</t>
  </si>
  <si>
    <t>Import price index</t>
  </si>
  <si>
    <t>tot</t>
  </si>
  <si>
    <t>tot_exp</t>
  </si>
  <si>
    <t>tot_imp</t>
  </si>
  <si>
    <t>ip_sales</t>
  </si>
  <si>
    <t>ip_emp</t>
  </si>
  <si>
    <t>imaco</t>
  </si>
  <si>
    <t>hlookup</t>
  </si>
  <si>
    <t>monthly - ip</t>
  </si>
  <si>
    <t>monthly - ip_sales</t>
  </si>
  <si>
    <t>monthly - ip_emp</t>
  </si>
  <si>
    <t>monthly - retail</t>
  </si>
  <si>
    <t>monthly - tot</t>
  </si>
  <si>
    <t>monthly - exp_tradicional</t>
  </si>
  <si>
    <t>monthly - exp_notradictional</t>
  </si>
  <si>
    <t>monthly - imp</t>
  </si>
  <si>
    <t>monthly - imp_consumer</t>
  </si>
  <si>
    <t>monthly - imp_consumer_nd</t>
  </si>
  <si>
    <t>monthly - imp_consumer_d</t>
  </si>
  <si>
    <t>monthly - imp_intermediate</t>
  </si>
  <si>
    <t>monthly - imp_capital</t>
  </si>
  <si>
    <t>Actual</t>
  </si>
  <si>
    <t>imp_consumer NOM</t>
  </si>
  <si>
    <t>exp NOM</t>
  </si>
  <si>
    <t>imp NOM</t>
  </si>
  <si>
    <t>pib</t>
  </si>
  <si>
    <t>qt/qt-4</t>
  </si>
  <si>
    <t>Proyección</t>
  </si>
  <si>
    <t>T1</t>
  </si>
  <si>
    <t>T2</t>
  </si>
  <si>
    <t>T3</t>
  </si>
  <si>
    <t>T4</t>
  </si>
  <si>
    <t>% c/r a igual mes del año anterior</t>
  </si>
  <si>
    <t>tcr</t>
  </si>
  <si>
    <t>m1</t>
  </si>
  <si>
    <t>monthly - tcr</t>
  </si>
  <si>
    <t>Servicios sociales, comunales y personales</t>
  </si>
  <si>
    <t>Industrias Manufacturera</t>
  </si>
  <si>
    <t>Agricultura, ganadería, caza, silvicultura y pesca</t>
  </si>
  <si>
    <t>primario</t>
  </si>
  <si>
    <t>manuf</t>
  </si>
  <si>
    <t>serv</t>
  </si>
  <si>
    <t>Demanda agregada y sectores</t>
  </si>
  <si>
    <t>Variables mensuales</t>
  </si>
  <si>
    <t>C</t>
  </si>
  <si>
    <t>G</t>
  </si>
  <si>
    <t>I</t>
  </si>
  <si>
    <t>X</t>
  </si>
  <si>
    <t>M</t>
  </si>
  <si>
    <t>XN</t>
  </si>
  <si>
    <t>xn</t>
  </si>
  <si>
    <t>eje 0</t>
  </si>
  <si>
    <t>año</t>
  </si>
  <si>
    <t xml:space="preserve"> Inicio ... Estadistica por tema … Comercio interior … Encuesta Mensual de Comercio al por Menor (EMCM)… Serie empalmada índices - Total Nacional - enero 2003 - presente … 1.2</t>
  </si>
  <si>
    <t>Encuesta mensual de comercio al por menor y comercio de vehíclos (Monthly Survey of Retail Trade and Commerce of Vehicle, EMCM), Total Comercio Minorista sin Combustibles, Indices  de las ventas en valores reales de la EMCM, según grupo de mercancía - Total nacional</t>
  </si>
  <si>
    <t>Índice área aprobada bajo licencias de construcción. Serie empalmada 302 municipios</t>
  </si>
  <si>
    <t xml:space="preserve"> Inicio ... Estadistica por tema … Construcción ...Estadísticas de licencias de construcción (ELIC)  …  Series históricas - Serie empalmada 2003-2016 (junio)</t>
  </si>
  <si>
    <t>M2, NOMINAL</t>
  </si>
  <si>
    <t>m2</t>
  </si>
  <si>
    <t>REAL</t>
  </si>
  <si>
    <t>M2</t>
  </si>
  <si>
    <t>TCR</t>
  </si>
  <si>
    <t>cred</t>
  </si>
  <si>
    <t>cred NOM</t>
  </si>
  <si>
    <t>cred interno</t>
  </si>
  <si>
    <t>monthly - m2</t>
  </si>
  <si>
    <t>monthly - cred</t>
  </si>
  <si>
    <t>Estadísticas por tema ... Índices de precios y costos ... Índice de precios al consumidor (IPC) … Indices. Series de Empalme / 2001 - 2016 (Octubre)</t>
  </si>
  <si>
    <t xml:space="preserve"> Inicio ... ESTADÍSTICAS POR TEMA … Comercio internacional … Exportaciones … Colombia, exportaciones de café, carbón, petróleo y sus derivados, ferroníquel y no tradicionales. 1992- 2016 (marzo)</t>
  </si>
  <si>
    <r>
      <t xml:space="preserve">REVISAR SI SE VOLVIÓ A ACTUALIZAR= </t>
    </r>
    <r>
      <rPr>
        <sz val="11"/>
        <color theme="1"/>
        <rFont val="Calibri"/>
        <family val="2"/>
        <scheme val="minor"/>
      </rPr>
      <t>NO HAY ACTUALIZACIONES</t>
    </r>
  </si>
  <si>
    <t>rgdp_sa</t>
  </si>
  <si>
    <t>http://www.dane.gov.co/index.php/estadisticas-por-tema/cuentas-nacionales/cuentas-nacionales-trimestrales#pib-oferta-y-demanda</t>
  </si>
  <si>
    <t>Pestaña "PIB oferta y demanda".. Anexos estadísticos de Demanda - Precios Constantes Series Desestacionalizadas - II trimestre de 2016</t>
  </si>
  <si>
    <t>http://www.dane.gov.co/</t>
  </si>
  <si>
    <t>Estadísticas por tema..Cuentas nacionales..Cuentas Nacionales Trimestrales, Producto Interno Bruto -PIB-..Pestaña "PIB por rama de actividad".. Anexos estadísticos de Oferta - Precios Constantes Series sin Desestacionalizar - II trimestre de 2016</t>
  </si>
  <si>
    <t>Sector Externo/Índice de téminos de intercambio/Términos de Intercambio según según Índice de Precios del Productor  - Serie histórica</t>
  </si>
  <si>
    <t xml:space="preserve"> Inicio ... Estadistica por tema … Industria … Encuesta Mensual Manufacturera (EMM) … Información histórica … Anexos..Del excel, hoja 8. Enlace legal series Prod </t>
  </si>
  <si>
    <t>fbcf</t>
  </si>
  <si>
    <t>exist</t>
  </si>
  <si>
    <t>ise</t>
  </si>
  <si>
    <t>monthly - ise</t>
  </si>
  <si>
    <t>http://www.dane.gov.co</t>
  </si>
  <si>
    <t>Inicio › Estadísticas › Agregados monetarios y crediticios..Base monetaria, M3 y sus componentes</t>
  </si>
  <si>
    <t>Base monetaria (efectivo)</t>
  </si>
  <si>
    <t>Total cuentas corrientes</t>
  </si>
  <si>
    <t>efectivo</t>
  </si>
  <si>
    <t>cuentas corrientes</t>
  </si>
  <si>
    <t>BanRep</t>
  </si>
  <si>
    <t>Cuasi dineros (cuentas de ahorro)</t>
  </si>
  <si>
    <t>cuasi dinero</t>
  </si>
  <si>
    <t>Cuasi dineros (CDT)</t>
  </si>
  <si>
    <t>cdt</t>
  </si>
  <si>
    <t>M2 nominal</t>
  </si>
  <si>
    <t>M1 nominal</t>
  </si>
  <si>
    <t xml:space="preserve">http://www.superfinanciera.gov.co/ </t>
  </si>
  <si>
    <t>Inicio..Informes y cifras..Cifras..Establecimientos de crédito..Información periódica..Mensual..Evolución de la cartera de créditos
Hoja C5 del excel</t>
  </si>
  <si>
    <t>Cartera bruta</t>
  </si>
  <si>
    <t>consumo</t>
  </si>
  <si>
    <t>comercial</t>
  </si>
  <si>
    <t>hipotecaria</t>
  </si>
  <si>
    <t>Cartera de los establecimientos de crédito</t>
  </si>
  <si>
    <t xml:space="preserve">Anexos estadísticos de Demanda - Precios Constantes Series Desestacionalizadas - III trimestre de 2017 - Consumo de Hogares </t>
  </si>
  <si>
    <t>DE..Estra XM</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</si>
  <si>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</si>
  <si>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</si>
  <si>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</si>
  <si>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</si>
  <si>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</si>
  <si>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</si>
  <si>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</si>
  <si>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</si>
  <si>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</si>
  <si>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</si>
  <si>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</si>
  <si>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</si>
  <si>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</si>
  <si>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</si>
  <si>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</si>
  <si>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</si>
  <si>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</si>
  <si>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</si>
  <si>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</si>
  <si>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</si>
  <si>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</si>
  <si>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</si>
  <si>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</si>
  <si>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</si>
  <si>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</si>
  <si>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</si>
  <si>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</si>
  <si>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</si>
  <si>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</si>
  <si>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</si>
  <si>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</si>
  <si>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</si>
  <si>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</si>
  <si>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</si>
  <si>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</si>
  <si>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</si>
  <si>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</si>
  <si>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</si>
  <si>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</si>
  <si>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</si>
  <si>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</si>
  <si>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</si>
  <si>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</si>
  <si>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</si>
  <si>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</si>
  <si>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</si>
  <si>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</si>
  <si>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</si>
  <si>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</si>
  <si>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</si>
  <si>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</si>
  <si>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</si>
  <si>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</si>
  <si>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</si>
  <si>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</si>
  <si>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</si>
  <si>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</si>
  <si>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</si>
  <si>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</si>
  <si>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</si>
  <si>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</si>
  <si>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</si>
  <si>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</si>
  <si>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</si>
  <si>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</si>
  <si>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</si>
  <si>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</si>
  <si>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</si>
  <si>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</si>
  <si>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</si>
  <si>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</si>
  <si>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</si>
  <si>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</si>
  <si>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</si>
  <si>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</si>
  <si>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</si>
  <si>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</si>
  <si>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</si>
  <si>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</si>
  <si>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</si>
  <si>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</si>
  <si>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</si>
  <si>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</si>
  <si>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</si>
  <si>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</si>
  <si>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</si>
  <si>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</si>
  <si>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</si>
  <si>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</si>
  <si>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</si>
  <si>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</si>
  <si>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</si>
  <si>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</si>
  <si>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</si>
  <si>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</si>
  <si>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</si>
  <si>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</si>
  <si>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</si>
  <si>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</si>
  <si>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</si>
  <si>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</si>
  <si>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</si>
  <si>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</si>
  <si>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</si>
  <si>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</si>
  <si>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</si>
  <si>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</si>
  <si>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</si>
  <si>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</si>
  <si>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</si>
  <si>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</si>
  <si>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</si>
  <si>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</si>
  <si>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</si>
  <si>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</si>
  <si>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</si>
  <si>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</si>
  <si>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</si>
  <si>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</si>
  <si>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</si>
  <si>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</si>
  <si>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</si>
  <si>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</si>
  <si>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</si>
  <si>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</si>
  <si>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</si>
  <si>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</si>
  <si>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</si>
  <si>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</si>
  <si>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</si>
  <si>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</si>
  <si>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</si>
  <si>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</si>
  <si>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</si>
  <si>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</si>
  <si>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</si>
  <si>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</si>
  <si>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</si>
  <si>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</si>
  <si>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</si>
  <si>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</si>
  <si>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</si>
  <si>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</si>
  <si>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</si>
  <si>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</si>
  <si>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</si>
  <si>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</si>
  <si>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</si>
  <si>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</si>
  <si>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</si>
  <si>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</si>
  <si>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</si>
  <si>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</si>
  <si>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</si>
  <si>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</si>
  <si>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</si>
  <si>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</si>
  <si>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</si>
  <si>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</si>
  <si>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</si>
  <si>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</si>
  <si>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</si>
  <si>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</si>
  <si>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</si>
  <si>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</si>
  <si>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</si>
  <si>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</si>
  <si>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</si>
  <si>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</si>
  <si>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</si>
  <si>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</si>
  <si>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</si>
  <si>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</si>
  <si>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</si>
  <si>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</si>
  <si>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</si>
  <si>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</si>
  <si>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</si>
  <si>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</si>
  <si>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</si>
  <si>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</si>
  <si>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</si>
  <si>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</si>
  <si>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</si>
  <si>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</si>
  <si>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</si>
  <si>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</si>
  <si>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</si>
  <si>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</si>
  <si>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</si>
  <si>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</si>
  <si>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</si>
  <si>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</si>
  <si>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</si>
  <si>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</si>
  <si>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</si>
  <si>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</si>
  <si>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</si>
  <si>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</si>
  <si>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</si>
  <si>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</si>
  <si>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</si>
  <si>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</si>
  <si>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</si>
  <si>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</si>
  <si>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</si>
  <si>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</si>
  <si>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</si>
  <si>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</si>
  <si>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</si>
  <si>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</si>
  <si>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</si>
  <si>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</si>
  <si>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</si>
  <si>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</si>
  <si>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</si>
  <si>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</si>
  <si>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</si>
  <si>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</si>
  <si>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Actividad: ISE</t>
  </si>
  <si>
    <t>est ult trim</t>
  </si>
  <si>
    <t>Last updated: 03/22/18 - 16:32</t>
  </si>
  <si>
    <t>Forecast of y using automatic ARIMA forecasting, with a (2,2)(0,0) model</t>
  </si>
  <si>
    <t>y.autoarma(maxar=2, maxma=2, forclen=9, agraph, atable, etable, fgraph) y_f @expand(@month)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</si>
</sst>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_(* \(#,##0.00\);_(* &quot;-&quot;??_);_(@_)"/>
    <numFmt numFmtId="165" formatCode="[$-409]d\-mmm\-yy;@"/>
    <numFmt numFmtId="166" formatCode="0.0"/>
    <numFmt numFmtId="167" formatCode="0.0%"/>
    <numFmt numFmtId="168" formatCode="mmm/yy;@"/>
    <numFmt numFmtId="169" formatCode="[$-409]mmm/yy;@"/>
    <numFmt numFmtId="170" formatCode="_-* #,##0.00\ _€_-;\-* #,##0.00\ _€_-;_-* &quot;-&quot;??\ _€_-;_-@_-"/>
    <numFmt numFmtId="171" formatCode="_ * #,##0.00_ ;_ * \-#,##0.00_ ;_ * &quot;-&quot;??_ ;_ @_ "/>
  </numFmts>
  <fonts count="47" x14ac:knownFonts="1">
    <font>
      <sz val="11"/>
      <color theme="1"/>
      <name val="Calibri"/>
      <family val="2"/>
      <scheme val="minor"/>
    </font>
    <font>
      <sz val="11"/>
      <color indexed="8"/>
      <name val="Calibri"/>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sz val="11"/>
      <color theme="0" tint="-0.249977111117893"/>
      <name val="Calibri"/>
      <family val="2"/>
      <scheme val="minor"/>
    </font>
    <font>
      <b/>
      <sz val="14"/>
      <color theme="1"/>
      <name val="Calibri"/>
      <family val="2"/>
      <scheme val="minor"/>
    </font>
    <font>
      <b/>
      <sz val="12"/>
      <color theme="1"/>
      <name val="Calibri"/>
      <family val="2"/>
      <scheme val="minor"/>
    </font>
    <font>
      <u/>
      <sz val="11"/>
      <color theme="1"/>
      <name val="Calibri"/>
      <family val="2"/>
    </font>
    <font>
      <sz val="10"/>
      <name val="Arial"/>
      <family val="2"/>
    </font>
    <font>
      <sz val="10"/>
      <name val="Times New Roman"/>
      <family val="1"/>
    </font>
    <font>
      <b/>
      <sz val="11"/>
      <color indexed="8"/>
      <name val="Calibri"/>
      <family val="2"/>
    </font>
    <font>
      <b/>
      <sz val="18"/>
      <color indexed="56"/>
      <name val="Cambria"/>
      <family val="2"/>
    </font>
    <font>
      <sz val="11"/>
      <color indexed="10"/>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i/>
      <sz val="11"/>
      <color indexed="23"/>
      <name val="Calibri"/>
      <family val="2"/>
    </font>
    <font>
      <b/>
      <sz val="15"/>
      <color indexed="56"/>
      <name val="Calibri"/>
      <family val="2"/>
    </font>
    <font>
      <b/>
      <sz val="13"/>
      <color indexed="56"/>
      <name val="Calibri"/>
      <family val="2"/>
    </font>
    <font>
      <b/>
      <sz val="11"/>
      <color rgb="FFFF0000"/>
      <name val="Calibri"/>
      <family val="2"/>
      <scheme val="minor"/>
    </font>
    <font>
      <i/>
      <sz val="11"/>
      <color theme="1"/>
      <name val="Calibri"/>
      <family val="2"/>
      <scheme val="minor"/>
    </font>
  </fonts>
  <fills count="5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92D050"/>
        <bgColor indexed="64"/>
      </patternFill>
    </fill>
    <fill>
      <patternFill patternType="solid">
        <fgColor theme="6" tint="0.7999816888943144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27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2" fillId="0" borderId="0" applyNumberFormat="0" applyFill="0" applyBorder="0" applyAlignment="0" applyProtection="0"/>
    <xf numFmtId="0" fontId="5" fillId="26" borderId="0" applyNumberFormat="0" applyBorder="0" applyAlignment="0" applyProtection="0"/>
    <xf numFmtId="0" fontId="6" fillId="27" borderId="1" applyNumberFormat="0" applyAlignment="0" applyProtection="0"/>
    <xf numFmtId="0" fontId="7" fillId="28" borderId="2" applyNumberFormat="0" applyAlignment="0" applyProtection="0"/>
    <xf numFmtId="0" fontId="2" fillId="0" borderId="0"/>
    <xf numFmtId="0" fontId="8" fillId="0" borderId="0" applyNumberFormat="0" applyFill="0" applyBorder="0" applyAlignment="0" applyProtection="0"/>
    <xf numFmtId="0" fontId="9" fillId="2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30" borderId="1" applyNumberFormat="0" applyAlignment="0" applyProtection="0"/>
    <xf numFmtId="0" fontId="15" fillId="0" borderId="6" applyNumberFormat="0" applyFill="0" applyAlignment="0" applyProtection="0"/>
    <xf numFmtId="164" fontId="1" fillId="0" borderId="0" applyFont="0" applyFill="0" applyBorder="0" applyAlignment="0" applyProtection="0"/>
    <xf numFmtId="0" fontId="16" fillId="31" borderId="0" applyNumberFormat="0" applyBorder="0" applyAlignment="0" applyProtection="0"/>
    <xf numFmtId="0" fontId="2" fillId="0" borderId="0"/>
    <xf numFmtId="0" fontId="3" fillId="32" borderId="7" applyNumberFormat="0" applyFont="0" applyAlignment="0" applyProtection="0"/>
    <xf numFmtId="0" fontId="17" fillId="2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9" fontId="3" fillId="0" borderId="0" applyFont="0" applyFill="0" applyBorder="0" applyAlignment="0" applyProtection="0"/>
    <xf numFmtId="0" fontId="3" fillId="0" borderId="0"/>
    <xf numFmtId="0" fontId="27" fillId="0" borderId="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4" fillId="50" borderId="12" applyNumberFormat="0" applyAlignment="0" applyProtection="0"/>
    <xf numFmtId="0" fontId="34" fillId="50" borderId="12" applyNumberFormat="0" applyAlignment="0" applyProtection="0"/>
    <xf numFmtId="0" fontId="34" fillId="50" borderId="12" applyNumberFormat="0" applyAlignment="0" applyProtection="0"/>
    <xf numFmtId="0" fontId="34" fillId="50" borderId="12" applyNumberFormat="0" applyAlignment="0" applyProtection="0"/>
    <xf numFmtId="0" fontId="35" fillId="51" borderId="13" applyNumberFormat="0" applyAlignment="0" applyProtection="0"/>
    <xf numFmtId="0" fontId="35" fillId="51" borderId="13" applyNumberFormat="0" applyAlignment="0" applyProtection="0"/>
    <xf numFmtId="0" fontId="35" fillId="51" borderId="13" applyNumberFormat="0" applyAlignment="0" applyProtection="0"/>
    <xf numFmtId="0" fontId="35" fillId="51" borderId="13" applyNumberFormat="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8" fillId="41" borderId="12" applyNumberFormat="0" applyAlignment="0" applyProtection="0"/>
    <xf numFmtId="0" fontId="38" fillId="41" borderId="12" applyNumberFormat="0" applyAlignment="0" applyProtection="0"/>
    <xf numFmtId="0" fontId="38" fillId="41" borderId="12" applyNumberFormat="0" applyAlignment="0" applyProtection="0"/>
    <xf numFmtId="0" fontId="38" fillId="41" borderId="12" applyNumberFormat="0" applyAlignment="0" applyProtection="0"/>
    <xf numFmtId="0" fontId="13" fillId="0" borderId="0" applyNumberFormat="0" applyFill="0" applyBorder="0" applyAlignment="0" applyProtection="0">
      <alignment vertical="top"/>
      <protection locked="0"/>
    </xf>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164" fontId="1" fillId="0" borderId="0" applyFont="0" applyFill="0" applyBorder="0" applyAlignment="0" applyProtection="0"/>
    <xf numFmtId="170" fontId="1"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1" fontId="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40" fillId="56" borderId="0" applyNumberFormat="0" applyBorder="0" applyAlignment="0" applyProtection="0"/>
    <xf numFmtId="0" fontId="27"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8" fillId="0" borderId="0"/>
    <xf numFmtId="0" fontId="2" fillId="0" borderId="0"/>
    <xf numFmtId="0" fontId="2" fillId="0" borderId="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1" fillId="57" borderId="16" applyNumberFormat="0" applyFont="0" applyAlignment="0" applyProtection="0"/>
    <xf numFmtId="0" fontId="41" fillId="50" borderId="17" applyNumberFormat="0" applyAlignment="0" applyProtection="0"/>
    <xf numFmtId="0" fontId="41" fillId="50" borderId="17" applyNumberFormat="0" applyAlignment="0" applyProtection="0"/>
    <xf numFmtId="0" fontId="41" fillId="50" borderId="17" applyNumberFormat="0" applyAlignment="0" applyProtection="0"/>
    <xf numFmtId="0" fontId="41" fillId="50" borderId="17" applyNumberFormat="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3" fillId="0" borderId="15"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44" fillId="0" borderId="18"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7" fillId="0" borderId="19"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9" fillId="0" borderId="20" applyNumberFormat="0" applyFill="0" applyAlignment="0" applyProtection="0"/>
  </cellStyleXfs>
  <cellXfs count="88">
    <xf numFmtId="0" fontId="0" fillId="0" borderId="0" xfId="0"/>
    <xf numFmtId="0" fontId="0" fillId="0" borderId="0" xfId="0" applyAlignment="1">
      <alignment wrapText="1"/>
    </xf>
    <xf numFmtId="1" fontId="0" fillId="0" borderId="0" xfId="0" applyNumberFormat="1"/>
    <xf numFmtId="0" fontId="0" fillId="0" borderId="0" xfId="0" applyFill="1" applyAlignment="1">
      <alignment vertical="center" wrapText="1"/>
    </xf>
    <xf numFmtId="0" fontId="0" fillId="0" borderId="0" xfId="0" applyFill="1"/>
    <xf numFmtId="0" fontId="19" fillId="0" borderId="0" xfId="0" applyFont="1" applyFill="1" applyAlignment="1">
      <alignment horizontal="left" vertical="top" wrapText="1"/>
    </xf>
    <xf numFmtId="0" fontId="22" fillId="0" borderId="0" xfId="0" applyFont="1" applyFill="1" applyAlignment="1">
      <alignment horizontal="left" vertical="top" wrapText="1"/>
    </xf>
    <xf numFmtId="0" fontId="22" fillId="0" borderId="0" xfId="0" applyFont="1" applyFill="1" applyAlignment="1">
      <alignment vertical="center" wrapText="1"/>
    </xf>
    <xf numFmtId="0" fontId="13" fillId="0" borderId="0" xfId="36" applyFill="1" applyAlignment="1" applyProtection="1">
      <alignment horizontal="left" vertical="top" wrapText="1"/>
    </xf>
    <xf numFmtId="0" fontId="19" fillId="0" borderId="0" xfId="0" applyFont="1"/>
    <xf numFmtId="168" fontId="0" fillId="0" borderId="0" xfId="0" applyNumberFormat="1"/>
    <xf numFmtId="0" fontId="0" fillId="0" borderId="10" xfId="0" applyBorder="1"/>
    <xf numFmtId="168" fontId="0" fillId="0" borderId="10" xfId="0" applyNumberFormat="1" applyBorder="1"/>
    <xf numFmtId="166" fontId="0" fillId="0" borderId="10" xfId="0" applyNumberFormat="1" applyFill="1" applyBorder="1"/>
    <xf numFmtId="0" fontId="0" fillId="0" borderId="0" xfId="0" applyFont="1" applyFill="1"/>
    <xf numFmtId="0" fontId="0" fillId="0" borderId="0" xfId="0" applyNumberFormat="1" applyFont="1" applyFill="1"/>
    <xf numFmtId="1" fontId="0" fillId="0" borderId="0" xfId="0" applyNumberFormat="1" applyAlignment="1">
      <alignment horizontal="right"/>
    </xf>
    <xf numFmtId="0" fontId="0" fillId="0" borderId="0" xfId="0" applyFill="1" applyAlignment="1">
      <alignment horizontal="right"/>
    </xf>
    <xf numFmtId="165" fontId="0" fillId="0" borderId="0" xfId="0" applyNumberFormat="1" applyFill="1" applyAlignment="1">
      <alignment wrapText="1"/>
    </xf>
    <xf numFmtId="0" fontId="0" fillId="0" borderId="0" xfId="0" applyFill="1" applyAlignment="1">
      <alignment wrapText="1"/>
    </xf>
    <xf numFmtId="0" fontId="22" fillId="0" borderId="0" xfId="0" applyFont="1" applyFill="1"/>
    <xf numFmtId="165" fontId="0" fillId="0" borderId="0" xfId="0" applyNumberFormat="1" applyFill="1"/>
    <xf numFmtId="1" fontId="0" fillId="0" borderId="0" xfId="0" applyNumberFormat="1" applyFont="1" applyFill="1"/>
    <xf numFmtId="0" fontId="21" fillId="0" borderId="0" xfId="0" applyFont="1" applyFill="1" applyAlignment="1">
      <alignment horizontal="center" vertical="center" wrapText="1"/>
    </xf>
    <xf numFmtId="165" fontId="0" fillId="0" borderId="0" xfId="0" applyNumberFormat="1" applyFont="1" applyFill="1"/>
    <xf numFmtId="0" fontId="19" fillId="0" borderId="0" xfId="0" applyFont="1" applyFill="1" applyAlignment="1">
      <alignment horizontal="center" vertical="center" wrapText="1"/>
    </xf>
    <xf numFmtId="165" fontId="0" fillId="0" borderId="0" xfId="0" applyNumberFormat="1" applyFont="1" applyFill="1" applyAlignment="1">
      <alignment vertical="top" wrapText="1"/>
    </xf>
    <xf numFmtId="0" fontId="0" fillId="0" borderId="0" xfId="0" applyFont="1" applyFill="1" applyAlignment="1">
      <alignment vertical="top" wrapText="1"/>
    </xf>
    <xf numFmtId="0" fontId="19" fillId="0" borderId="0" xfId="0" applyFont="1" applyFill="1" applyAlignment="1">
      <alignment vertical="center" wrapText="1"/>
    </xf>
    <xf numFmtId="0" fontId="0" fillId="33" borderId="0" xfId="0" applyFont="1" applyFill="1"/>
    <xf numFmtId="0" fontId="0" fillId="33" borderId="0" xfId="0" applyNumberFormat="1" applyFont="1" applyFill="1"/>
    <xf numFmtId="169" fontId="0" fillId="0" borderId="0" xfId="0" applyNumberFormat="1" applyFont="1" applyFill="1"/>
    <xf numFmtId="169" fontId="0" fillId="33" borderId="0" xfId="0" applyNumberFormat="1" applyFont="1" applyFill="1"/>
    <xf numFmtId="169" fontId="0" fillId="0" borderId="0" xfId="0" applyNumberFormat="1"/>
    <xf numFmtId="169" fontId="0" fillId="0" borderId="0" xfId="0" applyNumberFormat="1" applyFill="1"/>
    <xf numFmtId="169" fontId="0" fillId="33" borderId="0" xfId="0" applyNumberFormat="1" applyFill="1"/>
    <xf numFmtId="0" fontId="0" fillId="33" borderId="0" xfId="0" applyFill="1"/>
    <xf numFmtId="0" fontId="22" fillId="33" borderId="0" xfId="0" applyFont="1" applyFill="1"/>
    <xf numFmtId="3" fontId="0" fillId="0" borderId="0" xfId="0" applyNumberFormat="1"/>
    <xf numFmtId="166" fontId="0" fillId="0" borderId="0" xfId="47" applyNumberFormat="1" applyFont="1"/>
    <xf numFmtId="166" fontId="0" fillId="0" borderId="10" xfId="47" applyNumberFormat="1" applyFont="1" applyBorder="1"/>
    <xf numFmtId="166" fontId="0" fillId="0" borderId="10" xfId="0" applyNumberFormat="1" applyBorder="1"/>
    <xf numFmtId="0" fontId="24" fillId="0" borderId="0" xfId="0" applyFont="1"/>
    <xf numFmtId="17" fontId="0" fillId="0" borderId="10" xfId="0" applyNumberFormat="1" applyBorder="1"/>
    <xf numFmtId="0" fontId="0" fillId="0" borderId="10" xfId="0" applyNumberFormat="1" applyFill="1" applyBorder="1"/>
    <xf numFmtId="0" fontId="0" fillId="0" borderId="10" xfId="0" applyNumberFormat="1" applyFill="1" applyBorder="1" applyAlignment="1">
      <alignment horizontal="left"/>
    </xf>
    <xf numFmtId="0" fontId="0" fillId="0" borderId="10" xfId="0" applyFill="1" applyBorder="1" applyAlignment="1">
      <alignment horizontal="left" wrapText="1"/>
    </xf>
    <xf numFmtId="0" fontId="0" fillId="0" borderId="10" xfId="0" applyBorder="1" applyAlignment="1">
      <alignment vertical="top" wrapText="1"/>
    </xf>
    <xf numFmtId="0" fontId="23" fillId="0" borderId="0" xfId="0" applyFont="1"/>
    <xf numFmtId="0" fontId="0" fillId="0" borderId="11" xfId="0" applyNumberFormat="1" applyFill="1" applyBorder="1" applyAlignment="1">
      <alignment horizontal="left"/>
    </xf>
    <xf numFmtId="166" fontId="0" fillId="0" borderId="0" xfId="0" applyNumberFormat="1"/>
    <xf numFmtId="0" fontId="0" fillId="35" borderId="0" xfId="0" applyFill="1"/>
    <xf numFmtId="0" fontId="23" fillId="0" borderId="10" xfId="0" applyFont="1" applyFill="1" applyBorder="1" applyAlignment="1">
      <alignment horizontal="left" wrapText="1"/>
    </xf>
    <xf numFmtId="1" fontId="23" fillId="0" borderId="10" xfId="0" applyNumberFormat="1" applyFont="1" applyBorder="1"/>
    <xf numFmtId="0" fontId="0" fillId="0" borderId="0" xfId="0" applyFill="1" applyBorder="1" applyAlignment="1">
      <alignment horizontal="left" wrapText="1"/>
    </xf>
    <xf numFmtId="1" fontId="0" fillId="0" borderId="0" xfId="0" applyNumberFormat="1" applyBorder="1"/>
    <xf numFmtId="0" fontId="19" fillId="0" borderId="10" xfId="0" applyNumberFormat="1" applyFont="1" applyFill="1" applyBorder="1"/>
    <xf numFmtId="3" fontId="0" fillId="0" borderId="10" xfId="0" applyNumberFormat="1" applyBorder="1"/>
    <xf numFmtId="3" fontId="19" fillId="0" borderId="10" xfId="0" applyNumberFormat="1" applyFont="1" applyBorder="1"/>
    <xf numFmtId="167" fontId="0" fillId="0" borderId="11" xfId="47" applyNumberFormat="1" applyFont="1" applyFill="1" applyBorder="1"/>
    <xf numFmtId="0" fontId="0" fillId="0" borderId="11" xfId="0" applyFill="1" applyBorder="1" applyAlignment="1">
      <alignment horizontal="left" wrapText="1"/>
    </xf>
    <xf numFmtId="3" fontId="19" fillId="0" borderId="11" xfId="0" applyNumberFormat="1" applyFont="1" applyFill="1" applyBorder="1"/>
    <xf numFmtId="0" fontId="25" fillId="34" borderId="0" xfId="0" applyNumberFormat="1" applyFont="1" applyFill="1" applyAlignment="1">
      <alignment horizontal="right" vertical="top" wrapText="1"/>
    </xf>
    <xf numFmtId="0" fontId="0" fillId="0" borderId="0" xfId="0" applyNumberFormat="1" applyFont="1" applyFill="1" applyAlignment="1">
      <alignment horizontal="right" vertical="top" wrapText="1"/>
    </xf>
    <xf numFmtId="0" fontId="0" fillId="0" borderId="0" xfId="0" applyNumberFormat="1" applyFont="1" applyFill="1" applyAlignment="1">
      <alignment vertical="center"/>
    </xf>
    <xf numFmtId="0" fontId="0" fillId="33" borderId="0" xfId="0" applyNumberFormat="1" applyFont="1" applyFill="1" applyAlignment="1">
      <alignment horizontal="right"/>
    </xf>
    <xf numFmtId="0" fontId="0" fillId="0" borderId="0" xfId="0" applyNumberFormat="1" applyFont="1" applyFill="1" applyAlignment="1">
      <alignment horizontal="right"/>
    </xf>
    <xf numFmtId="0" fontId="19" fillId="0" borderId="0" xfId="0" applyFont="1" applyFill="1" applyAlignment="1">
      <alignment horizontal="left" vertical="center" wrapText="1"/>
    </xf>
    <xf numFmtId="0" fontId="0" fillId="0" borderId="0" xfId="0" applyFont="1" applyFill="1" applyAlignment="1">
      <alignment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left" vertical="center" wrapText="1"/>
    </xf>
    <xf numFmtId="0" fontId="26" fillId="0" borderId="0" xfId="36" applyFont="1" applyFill="1" applyAlignment="1" applyProtection="1">
      <alignment horizontal="center" vertical="center" wrapText="1"/>
    </xf>
    <xf numFmtId="0" fontId="26" fillId="0" borderId="0" xfId="36" applyFont="1" applyFill="1" applyAlignment="1" applyProtection="1">
      <alignment vertical="center" wrapText="1"/>
    </xf>
    <xf numFmtId="0" fontId="26" fillId="0" borderId="0" xfId="36" applyFont="1" applyFill="1" applyAlignment="1" applyProtection="1">
      <alignment horizontal="left" vertical="center" wrapText="1"/>
    </xf>
    <xf numFmtId="0" fontId="0" fillId="0" borderId="0" xfId="0" applyFill="1" applyAlignment="1">
      <alignment horizontal="center" vertical="center" wrapText="1"/>
    </xf>
    <xf numFmtId="0" fontId="0" fillId="0" borderId="0" xfId="0" applyNumberFormat="1" applyFill="1" applyAlignment="1">
      <alignment horizontal="right" vertical="top" wrapText="1"/>
    </xf>
    <xf numFmtId="0" fontId="0" fillId="0" borderId="0" xfId="0" applyFill="1" applyAlignment="1">
      <alignment vertical="top" wrapText="1"/>
    </xf>
    <xf numFmtId="167" fontId="22" fillId="0" borderId="0" xfId="47" applyNumberFormat="1" applyFont="1" applyFill="1"/>
    <xf numFmtId="0" fontId="45" fillId="0" borderId="0" xfId="0" applyFont="1"/>
    <xf numFmtId="167" fontId="0" fillId="0" borderId="0" xfId="47" applyNumberFormat="1" applyFont="1"/>
    <xf numFmtId="167" fontId="20" fillId="0" borderId="0" xfId="0" applyNumberFormat="1" applyFont="1"/>
    <xf numFmtId="0" fontId="21" fillId="34" borderId="0" xfId="0" applyNumberFormat="1" applyFont="1" applyFill="1" applyAlignment="1">
      <alignment horizontal="right"/>
    </xf>
    <xf numFmtId="0" fontId="20" fillId="33" borderId="0" xfId="0" applyFont="1" applyFill="1"/>
    <xf numFmtId="166" fontId="20" fillId="0" borderId="10" xfId="0" applyNumberFormat="1" applyFont="1" applyFill="1" applyBorder="1"/>
    <xf numFmtId="0" fontId="46" fillId="0" borderId="0" xfId="0" applyFont="1" applyFill="1"/>
    <xf numFmtId="0" fontId="46" fillId="0" borderId="0" xfId="0" applyFont="1"/>
    <xf numFmtId="0" fontId="0" fillId="0" borderId="10" xfId="0" applyBorder="1" applyAlignment="1">
      <alignment horizontal="center"/>
    </xf>
  </cellXfs>
  <cellStyles count="2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2" xfId="50"/>
    <cellStyle name="20% - Énfasis1 2 2" xfId="51"/>
    <cellStyle name="20% - Énfasis1 3" xfId="52"/>
    <cellStyle name="20% - Énfasis1 4" xfId="53"/>
    <cellStyle name="20% - Énfasis1 5" xfId="54"/>
    <cellStyle name="20% - Énfasis2 2" xfId="55"/>
    <cellStyle name="20% - Énfasis2 2 2" xfId="56"/>
    <cellStyle name="20% - Énfasis2 3" xfId="57"/>
    <cellStyle name="20% - Énfasis2 4" xfId="58"/>
    <cellStyle name="20% - Énfasis2 5" xfId="59"/>
    <cellStyle name="20% - Énfasis3 2" xfId="60"/>
    <cellStyle name="20% - Énfasis3 2 2" xfId="61"/>
    <cellStyle name="20% - Énfasis3 3" xfId="62"/>
    <cellStyle name="20% - Énfasis3 4" xfId="63"/>
    <cellStyle name="20% - Énfasis3 5" xfId="64"/>
    <cellStyle name="20% - Énfasis4 2" xfId="65"/>
    <cellStyle name="20% - Énfasis4 2 2" xfId="66"/>
    <cellStyle name="20% - Énfasis4 3" xfId="67"/>
    <cellStyle name="20% - Énfasis4 4" xfId="68"/>
    <cellStyle name="20% - Énfasis4 5" xfId="69"/>
    <cellStyle name="20% - Énfasis5 2" xfId="70"/>
    <cellStyle name="20% - Énfasis5 2 2" xfId="71"/>
    <cellStyle name="20% - Énfasis5 3" xfId="72"/>
    <cellStyle name="20% - Énfasis5 4" xfId="73"/>
    <cellStyle name="20% - Énfasis5 5" xfId="74"/>
    <cellStyle name="20% - Énfasis6 2" xfId="75"/>
    <cellStyle name="20% - Énfasis6 2 2" xfId="76"/>
    <cellStyle name="20% - Énfasis6 3" xfId="77"/>
    <cellStyle name="20% - Énfasis6 4" xfId="78"/>
    <cellStyle name="20% - Énfasis6 5" xfId="79"/>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40% - Énfasis1 2" xfId="80"/>
    <cellStyle name="40% - Énfasis1 2 2" xfId="81"/>
    <cellStyle name="40% - Énfasis1 3" xfId="82"/>
    <cellStyle name="40% - Énfasis1 4" xfId="83"/>
    <cellStyle name="40% - Énfasis1 5" xfId="84"/>
    <cellStyle name="40% - Énfasis2 2" xfId="85"/>
    <cellStyle name="40% - Énfasis2 2 2" xfId="86"/>
    <cellStyle name="40% - Énfasis2 3" xfId="87"/>
    <cellStyle name="40% - Énfasis2 4" xfId="88"/>
    <cellStyle name="40% - Énfasis2 5" xfId="89"/>
    <cellStyle name="40% - Énfasis3 2" xfId="90"/>
    <cellStyle name="40% - Énfasis3 2 2" xfId="91"/>
    <cellStyle name="40% - Énfasis3 3" xfId="92"/>
    <cellStyle name="40% - Énfasis3 4" xfId="93"/>
    <cellStyle name="40% - Énfasis3 5" xfId="94"/>
    <cellStyle name="40% - Énfasis4 2" xfId="95"/>
    <cellStyle name="40% - Énfasis4 2 2" xfId="96"/>
    <cellStyle name="40% - Énfasis4 3" xfId="97"/>
    <cellStyle name="40% - Énfasis4 4" xfId="98"/>
    <cellStyle name="40% - Énfasis4 5" xfId="99"/>
    <cellStyle name="40% - Énfasis5 2" xfId="100"/>
    <cellStyle name="40% - Énfasis5 2 2" xfId="101"/>
    <cellStyle name="40% - Énfasis5 3" xfId="102"/>
    <cellStyle name="40% - Énfasis5 4" xfId="103"/>
    <cellStyle name="40% - Énfasis5 5" xfId="104"/>
    <cellStyle name="40% - Énfasis6 2" xfId="105"/>
    <cellStyle name="40% - Énfasis6 2 2" xfId="106"/>
    <cellStyle name="40% - Énfasis6 3" xfId="107"/>
    <cellStyle name="40% - Énfasis6 4" xfId="108"/>
    <cellStyle name="40% - Énfasis6 5" xfId="109"/>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60% - Énfasis1 2" xfId="110"/>
    <cellStyle name="60% - Énfasis1 3" xfId="111"/>
    <cellStyle name="60% - Énfasis1 4" xfId="112"/>
    <cellStyle name="60% - Énfasis1 5" xfId="113"/>
    <cellStyle name="60% - Énfasis2 2" xfId="114"/>
    <cellStyle name="60% - Énfasis2 3" xfId="115"/>
    <cellStyle name="60% - Énfasis2 4" xfId="116"/>
    <cellStyle name="60% - Énfasis2 5" xfId="117"/>
    <cellStyle name="60% - Énfasis3 2" xfId="118"/>
    <cellStyle name="60% - Énfasis3 3" xfId="119"/>
    <cellStyle name="60% - Énfasis3 4" xfId="120"/>
    <cellStyle name="60% - Énfasis3 5" xfId="121"/>
    <cellStyle name="60% - Énfasis4 2" xfId="122"/>
    <cellStyle name="60% - Énfasis4 3" xfId="123"/>
    <cellStyle name="60% - Énfasis4 4" xfId="124"/>
    <cellStyle name="60% - Énfasis4 5" xfId="125"/>
    <cellStyle name="60% - Énfasis5 2" xfId="126"/>
    <cellStyle name="60% - Énfasis5 3" xfId="127"/>
    <cellStyle name="60% - Énfasis5 4" xfId="128"/>
    <cellStyle name="60% - Énfasis5 5" xfId="129"/>
    <cellStyle name="60% - Énfasis6 2" xfId="130"/>
    <cellStyle name="60% - Énfasis6 3" xfId="131"/>
    <cellStyle name="60% - Énfasis6 4" xfId="132"/>
    <cellStyle name="60% - Énfasis6 5" xfId="133"/>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CLAS,REZONES Y SUS PARTES,DE FUNDICION,DE HIERRO O DE ACERO" xfId="25"/>
    <cellStyle name="Bad" xfId="26" builtinId="27" customBuiltin="1"/>
    <cellStyle name="Buena 2" xfId="134"/>
    <cellStyle name="Buena 3" xfId="135"/>
    <cellStyle name="Buena 4" xfId="136"/>
    <cellStyle name="Buena 5" xfId="137"/>
    <cellStyle name="Calculation" xfId="27" builtinId="22" customBuiltin="1"/>
    <cellStyle name="Cálculo 2" xfId="138"/>
    <cellStyle name="Cálculo 3" xfId="139"/>
    <cellStyle name="Cálculo 4" xfId="140"/>
    <cellStyle name="Cálculo 5" xfId="141"/>
    <cellStyle name="Celda de comprobación 2" xfId="142"/>
    <cellStyle name="Celda de comprobación 3" xfId="143"/>
    <cellStyle name="Celda de comprobación 4" xfId="144"/>
    <cellStyle name="Celda de comprobación 5" xfId="145"/>
    <cellStyle name="Celda vinculada 2" xfId="146"/>
    <cellStyle name="Celda vinculada 3" xfId="147"/>
    <cellStyle name="Celda vinculada 4" xfId="148"/>
    <cellStyle name="Celda vinculada 5" xfId="149"/>
    <cellStyle name="Check Cell" xfId="28" builtinId="23" customBuiltin="1"/>
    <cellStyle name="Diseño" xfId="29"/>
    <cellStyle name="Encabezado 4 2" xfId="150"/>
    <cellStyle name="Encabezado 4 3" xfId="151"/>
    <cellStyle name="Encabezado 4 4" xfId="152"/>
    <cellStyle name="Encabezado 4 5" xfId="153"/>
    <cellStyle name="Énfasis1 2" xfId="154"/>
    <cellStyle name="Énfasis1 3" xfId="155"/>
    <cellStyle name="Énfasis1 4" xfId="156"/>
    <cellStyle name="Énfasis1 5" xfId="157"/>
    <cellStyle name="Énfasis2 2" xfId="158"/>
    <cellStyle name="Énfasis2 3" xfId="159"/>
    <cellStyle name="Énfasis2 4" xfId="160"/>
    <cellStyle name="Énfasis2 5" xfId="161"/>
    <cellStyle name="Énfasis3 2" xfId="162"/>
    <cellStyle name="Énfasis3 3" xfId="163"/>
    <cellStyle name="Énfasis3 4" xfId="164"/>
    <cellStyle name="Énfasis3 5" xfId="165"/>
    <cellStyle name="Énfasis4 2" xfId="166"/>
    <cellStyle name="Énfasis4 3" xfId="167"/>
    <cellStyle name="Énfasis4 4" xfId="168"/>
    <cellStyle name="Énfasis4 5" xfId="169"/>
    <cellStyle name="Énfasis5 2" xfId="170"/>
    <cellStyle name="Énfasis5 3" xfId="171"/>
    <cellStyle name="Énfasis5 4" xfId="172"/>
    <cellStyle name="Énfasis5 5" xfId="173"/>
    <cellStyle name="Énfasis6 2" xfId="174"/>
    <cellStyle name="Énfasis6 3" xfId="175"/>
    <cellStyle name="Énfasis6 4" xfId="176"/>
    <cellStyle name="Énfasis6 5" xfId="177"/>
    <cellStyle name="Entrada 2" xfId="178"/>
    <cellStyle name="Entrada 3" xfId="179"/>
    <cellStyle name="Entrada 4" xfId="180"/>
    <cellStyle name="Entrada 5" xfId="181"/>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ipervínculo 2" xfId="182"/>
    <cellStyle name="Hyperlink" xfId="36" builtinId="8"/>
    <cellStyle name="Incorrecto 2" xfId="183"/>
    <cellStyle name="Incorrecto 3" xfId="184"/>
    <cellStyle name="Incorrecto 4" xfId="185"/>
    <cellStyle name="Incorrecto 5" xfId="186"/>
    <cellStyle name="Input" xfId="37" builtinId="20" customBuiltin="1"/>
    <cellStyle name="Linked Cell" xfId="38" builtinId="24" customBuiltin="1"/>
    <cellStyle name="Millares 2" xfId="39"/>
    <cellStyle name="Millares 2 2" xfId="187"/>
    <cellStyle name="Millares 2 3" xfId="188"/>
    <cellStyle name="Millares 3" xfId="189"/>
    <cellStyle name="Millares 4" xfId="190"/>
    <cellStyle name="Millares 5" xfId="191"/>
    <cellStyle name="Millares 5 2" xfId="192"/>
    <cellStyle name="Millares 6" xfId="193"/>
    <cellStyle name="Millares 7" xfId="194"/>
    <cellStyle name="Millares 7 2" xfId="195"/>
    <cellStyle name="Millares 8" xfId="196"/>
    <cellStyle name="Millares 8 2" xfId="197"/>
    <cellStyle name="Neutral" xfId="40" builtinId="28" customBuiltin="1"/>
    <cellStyle name="Neutral 2" xfId="198"/>
    <cellStyle name="Normal" xfId="0" builtinId="0"/>
    <cellStyle name="Normal 13" xfId="48"/>
    <cellStyle name="Normal 2" xfId="41"/>
    <cellStyle name="Normal 2 2" xfId="200"/>
    <cellStyle name="Normal 2 2 2" xfId="201"/>
    <cellStyle name="Normal 2 3" xfId="202"/>
    <cellStyle name="Normal 2 4" xfId="199"/>
    <cellStyle name="Normal 2_Cuadros base 2000 (Compendio) 07 10 2010" xfId="203"/>
    <cellStyle name="Normal 3" xfId="204"/>
    <cellStyle name="Normal 3 10" xfId="205"/>
    <cellStyle name="Normal 3 11" xfId="206"/>
    <cellStyle name="Normal 3 12" xfId="207"/>
    <cellStyle name="Normal 3 13" xfId="208"/>
    <cellStyle name="Normal 3 14" xfId="209"/>
    <cellStyle name="Normal 3 15" xfId="210"/>
    <cellStyle name="Normal 3 16" xfId="211"/>
    <cellStyle name="Normal 3 17" xfId="212"/>
    <cellStyle name="Normal 3 18" xfId="213"/>
    <cellStyle name="Normal 3 19" xfId="214"/>
    <cellStyle name="Normal 3 2" xfId="215"/>
    <cellStyle name="Normal 3 2 2" xfId="216"/>
    <cellStyle name="Normal 3 2_Cuadros de publicación base 2005_16 10 2010" xfId="217"/>
    <cellStyle name="Normal 3 20" xfId="218"/>
    <cellStyle name="Normal 3 21" xfId="219"/>
    <cellStyle name="Normal 3 22" xfId="220"/>
    <cellStyle name="Normal 3 23" xfId="221"/>
    <cellStyle name="Normal 3 24" xfId="222"/>
    <cellStyle name="Normal 3 25" xfId="223"/>
    <cellStyle name="Normal 3 26" xfId="224"/>
    <cellStyle name="Normal 3 27" xfId="225"/>
    <cellStyle name="Normal 3 28" xfId="226"/>
    <cellStyle name="Normal 3 29" xfId="227"/>
    <cellStyle name="Normal 3 3" xfId="228"/>
    <cellStyle name="Normal 3 4" xfId="229"/>
    <cellStyle name="Normal 3 5" xfId="230"/>
    <cellStyle name="Normal 3 6" xfId="231"/>
    <cellStyle name="Normal 3 7" xfId="232"/>
    <cellStyle name="Normal 3 8" xfId="233"/>
    <cellStyle name="Normal 3 9" xfId="234"/>
    <cellStyle name="Normal 3_Cuadros base 2000 (Compendio) 07 10 2010" xfId="235"/>
    <cellStyle name="Normal 4" xfId="236"/>
    <cellStyle name="Normal 4 2" xfId="237"/>
    <cellStyle name="Normal 5" xfId="49"/>
    <cellStyle name="Notas 2" xfId="238"/>
    <cellStyle name="Notas 2 2" xfId="239"/>
    <cellStyle name="Notas 3" xfId="240"/>
    <cellStyle name="Notas 4" xfId="241"/>
    <cellStyle name="Notas 5" xfId="242"/>
    <cellStyle name="Note" xfId="42" builtinId="10" customBuiltin="1"/>
    <cellStyle name="Output" xfId="43" builtinId="21" customBuiltin="1"/>
    <cellStyle name="Percent" xfId="47" builtinId="5"/>
    <cellStyle name="Salida 2" xfId="243"/>
    <cellStyle name="Salida 3" xfId="244"/>
    <cellStyle name="Salida 4" xfId="245"/>
    <cellStyle name="Salida 5" xfId="246"/>
    <cellStyle name="Texto de advertencia 2" xfId="247"/>
    <cellStyle name="Texto de advertencia 2 2" xfId="248"/>
    <cellStyle name="Texto de advertencia 3" xfId="249"/>
    <cellStyle name="Texto de advertencia 4" xfId="250"/>
    <cellStyle name="Texto de advertencia 5" xfId="251"/>
    <cellStyle name="Texto explicativo 2" xfId="252"/>
    <cellStyle name="Texto explicativo 3" xfId="253"/>
    <cellStyle name="Texto explicativo 4" xfId="254"/>
    <cellStyle name="Texto explicativo 5" xfId="255"/>
    <cellStyle name="Title" xfId="44" builtinId="15" customBuiltin="1"/>
    <cellStyle name="Título 1 2" xfId="256"/>
    <cellStyle name="Título 1 3" xfId="257"/>
    <cellStyle name="Título 1 4" xfId="258"/>
    <cellStyle name="Título 1 5" xfId="259"/>
    <cellStyle name="Título 2 2" xfId="260"/>
    <cellStyle name="Título 2 3" xfId="261"/>
    <cellStyle name="Título 2 4" xfId="262"/>
    <cellStyle name="Título 2 5" xfId="263"/>
    <cellStyle name="Título 3 2" xfId="264"/>
    <cellStyle name="Título 3 3" xfId="265"/>
    <cellStyle name="Título 3 4" xfId="266"/>
    <cellStyle name="Título 3 5" xfId="267"/>
    <cellStyle name="Título 4" xfId="268"/>
    <cellStyle name="Título 5" xfId="269"/>
    <cellStyle name="Título 6" xfId="270"/>
    <cellStyle name="Título 7" xfId="271"/>
    <cellStyle name="Título 8" xfId="272"/>
    <cellStyle name="Título 9" xfId="273"/>
    <cellStyle name="Total" xfId="45" builtinId="25" customBuiltin="1"/>
    <cellStyle name="Total 2" xfId="274"/>
    <cellStyle name="Warning Text" xfId="46" builtinId="11" customBuiltin="1"/>
  </cellStyles>
  <dxfs count="13">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theme="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proyPIB!$H$41</c:f>
              <c:strCache>
                <c:ptCount val="1"/>
                <c:pt idx="0">
                  <c:v>Actual</c:v>
                </c:pt>
              </c:strCache>
            </c:strRef>
          </c:tx>
          <c:spPr>
            <a:ln>
              <a:solidFill>
                <a:prstClr val="black"/>
              </a:solidFill>
            </a:ln>
          </c:spPr>
          <c:marker>
            <c:symbol val="none"/>
          </c:marker>
          <c:cat>
            <c:multiLvlStrRef>
              <c:f>proyPIB!$F$46:$G$58</c:f>
              <c:multiLvlStrCache>
                <c:ptCount val="13"/>
                <c:lvl>
                  <c:pt idx="0">
                    <c:v>T1</c:v>
                  </c:pt>
                  <c:pt idx="1">
                    <c:v>T2</c:v>
                  </c:pt>
                  <c:pt idx="2">
                    <c:v>T3</c:v>
                  </c:pt>
                  <c:pt idx="3">
                    <c:v>T4</c:v>
                  </c:pt>
                  <c:pt idx="4">
                    <c:v>T1</c:v>
                  </c:pt>
                  <c:pt idx="5">
                    <c:v>T2</c:v>
                  </c:pt>
                  <c:pt idx="6">
                    <c:v>T3</c:v>
                  </c:pt>
                  <c:pt idx="7">
                    <c:v>T4</c:v>
                  </c:pt>
                  <c:pt idx="8">
                    <c:v>T1</c:v>
                  </c:pt>
                  <c:pt idx="9">
                    <c:v>T2</c:v>
                  </c:pt>
                  <c:pt idx="10">
                    <c:v>T3</c:v>
                  </c:pt>
                  <c:pt idx="11">
                    <c:v>T4</c:v>
                  </c:pt>
                  <c:pt idx="12">
                    <c:v>T1</c:v>
                  </c:pt>
                </c:lvl>
                <c:lvl>
                  <c:pt idx="0">
                    <c:v>2015</c:v>
                  </c:pt>
                  <c:pt idx="4">
                    <c:v>2016</c:v>
                  </c:pt>
                  <c:pt idx="8">
                    <c:v>2017</c:v>
                  </c:pt>
                  <c:pt idx="12">
                    <c:v>2018</c:v>
                  </c:pt>
                </c:lvl>
              </c:multiLvlStrCache>
            </c:multiLvlStrRef>
          </c:cat>
          <c:val>
            <c:numRef>
              <c:f>proyPIB!$H$46:$H$58</c:f>
              <c:numCache>
                <c:formatCode>0.0</c:formatCode>
                <c:ptCount val="13"/>
                <c:pt idx="0">
                  <c:v>2.6352532000100348</c:v>
                </c:pt>
                <c:pt idx="1">
                  <c:v>2.9584049226835107</c:v>
                </c:pt>
                <c:pt idx="2">
                  <c:v>3.2061044975600694</c:v>
                </c:pt>
                <c:pt idx="3">
                  <c:v>3.3457196745770412</c:v>
                </c:pt>
                <c:pt idx="4">
                  <c:v>2.4788002704442036</c:v>
                </c:pt>
                <c:pt idx="5">
                  <c:v>2.3137763220193008</c:v>
                </c:pt>
                <c:pt idx="6">
                  <c:v>1.5743348040175187</c:v>
                </c:pt>
                <c:pt idx="7">
                  <c:v>1.8652193454367083</c:v>
                </c:pt>
                <c:pt idx="8">
                  <c:v>1.5667228387014731</c:v>
                </c:pt>
                <c:pt idx="9">
                  <c:v>1.6894506061387649</c:v>
                </c:pt>
                <c:pt idx="10">
                  <c:v>2.225203655797614</c:v>
                </c:pt>
                <c:pt idx="11">
                  <c:v>1.5944112043319913</c:v>
                </c:pt>
                <c:pt idx="12">
                  <c:v>0</c:v>
                </c:pt>
              </c:numCache>
            </c:numRef>
          </c:val>
          <c:smooth val="0"/>
          <c:extLst>
            <c:ext xmlns:c16="http://schemas.microsoft.com/office/drawing/2014/chart" uri="{C3380CC4-5D6E-409C-BE32-E72D297353CC}">
              <c16:uniqueId val="{00000000-22C6-4976-95B7-53BAD4D269DB}"/>
            </c:ext>
          </c:extLst>
        </c:ser>
        <c:ser>
          <c:idx val="1"/>
          <c:order val="1"/>
          <c:tx>
            <c:strRef>
              <c:f>proyPIB!$I$41</c:f>
              <c:strCache>
                <c:ptCount val="1"/>
                <c:pt idx="0">
                  <c:v>Proyección</c:v>
                </c:pt>
              </c:strCache>
            </c:strRef>
          </c:tx>
          <c:spPr>
            <a:ln>
              <a:solidFill>
                <a:sysClr val="windowText" lastClr="000000"/>
              </a:solidFill>
              <a:prstDash val="dash"/>
            </a:ln>
          </c:spPr>
          <c:marker>
            <c:symbol val="none"/>
          </c:marker>
          <c:cat>
            <c:multiLvlStrRef>
              <c:f>proyPIB!$F$46:$G$58</c:f>
              <c:multiLvlStrCache>
                <c:ptCount val="13"/>
                <c:lvl>
                  <c:pt idx="0">
                    <c:v>T1</c:v>
                  </c:pt>
                  <c:pt idx="1">
                    <c:v>T2</c:v>
                  </c:pt>
                  <c:pt idx="2">
                    <c:v>T3</c:v>
                  </c:pt>
                  <c:pt idx="3">
                    <c:v>T4</c:v>
                  </c:pt>
                  <c:pt idx="4">
                    <c:v>T1</c:v>
                  </c:pt>
                  <c:pt idx="5">
                    <c:v>T2</c:v>
                  </c:pt>
                  <c:pt idx="6">
                    <c:v>T3</c:v>
                  </c:pt>
                  <c:pt idx="7">
                    <c:v>T4</c:v>
                  </c:pt>
                  <c:pt idx="8">
                    <c:v>T1</c:v>
                  </c:pt>
                  <c:pt idx="9">
                    <c:v>T2</c:v>
                  </c:pt>
                  <c:pt idx="10">
                    <c:v>T3</c:v>
                  </c:pt>
                  <c:pt idx="11">
                    <c:v>T4</c:v>
                  </c:pt>
                  <c:pt idx="12">
                    <c:v>T1</c:v>
                  </c:pt>
                </c:lvl>
                <c:lvl>
                  <c:pt idx="0">
                    <c:v>2015</c:v>
                  </c:pt>
                  <c:pt idx="4">
                    <c:v>2016</c:v>
                  </c:pt>
                  <c:pt idx="8">
                    <c:v>2017</c:v>
                  </c:pt>
                  <c:pt idx="12">
                    <c:v>2018</c:v>
                  </c:pt>
                </c:lvl>
              </c:multiLvlStrCache>
            </c:multiLvlStrRef>
          </c:cat>
          <c:val>
            <c:numRef>
              <c:f>proyPIB!$I$46:$I$58</c:f>
              <c:numCache>
                <c:formatCode>0.0</c:formatCode>
                <c:ptCount val="13"/>
              </c:numCache>
            </c:numRef>
          </c:val>
          <c:smooth val="0"/>
          <c:extLst>
            <c:ext xmlns:c16="http://schemas.microsoft.com/office/drawing/2014/chart" uri="{C3380CC4-5D6E-409C-BE32-E72D297353CC}">
              <c16:uniqueId val="{00000001-22C6-4976-95B7-53BAD4D269DB}"/>
            </c:ext>
          </c:extLst>
        </c:ser>
        <c:dLbls>
          <c:showLegendKey val="0"/>
          <c:showVal val="0"/>
          <c:showCatName val="0"/>
          <c:showSerName val="0"/>
          <c:showPercent val="0"/>
          <c:showBubbleSize val="0"/>
        </c:dLbls>
        <c:smooth val="0"/>
        <c:axId val="222614272"/>
        <c:axId val="222616576"/>
      </c:lineChart>
      <c:catAx>
        <c:axId val="222614272"/>
        <c:scaling>
          <c:orientation val="minMax"/>
        </c:scaling>
        <c:delete val="0"/>
        <c:axPos val="b"/>
        <c:numFmt formatCode="General" sourceLinked="0"/>
        <c:majorTickMark val="out"/>
        <c:minorTickMark val="none"/>
        <c:tickLblPos val="low"/>
        <c:crossAx val="222616576"/>
        <c:crosses val="autoZero"/>
        <c:auto val="1"/>
        <c:lblAlgn val="ctr"/>
        <c:lblOffset val="100"/>
        <c:noMultiLvlLbl val="0"/>
      </c:catAx>
      <c:valAx>
        <c:axId val="222616576"/>
        <c:scaling>
          <c:orientation val="minMax"/>
        </c:scaling>
        <c:delete val="0"/>
        <c:axPos val="l"/>
        <c:majorGridlines/>
        <c:numFmt formatCode="0.0" sourceLinked="1"/>
        <c:majorTickMark val="out"/>
        <c:minorTickMark val="none"/>
        <c:tickLblPos val="low"/>
        <c:crossAx val="222614272"/>
        <c:crosses val="autoZero"/>
        <c:crossBetween val="between"/>
        <c:majorUnit val="1"/>
      </c:valAx>
    </c:plotArea>
    <c:legend>
      <c:legendPos val="b"/>
      <c:overlay val="0"/>
    </c:legend>
    <c:plotVisOnly val="1"/>
    <c:dispBlanksAs val="gap"/>
    <c:showDLblsOverMax val="0"/>
  </c:chart>
  <c:printSettings>
    <c:headerFooter/>
    <c:pageMargins b="0.75000000000000999" l="0.70000000000000062" r="0.70000000000000062" t="0.7500000000000099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crec_mensuales!$B$4</c:f>
              <c:strCache>
                <c:ptCount val="1"/>
                <c:pt idx="0">
                  <c:v>ise</c:v>
                </c:pt>
              </c:strCache>
            </c:strRef>
          </c:tx>
          <c:marker>
            <c:symbol val="none"/>
          </c:marker>
          <c:cat>
            <c:numRef>
              <c:f>crec_mensuales!$A$5:$A$36</c:f>
              <c:numCache>
                <c:formatCode>mmm/yy;@</c:formatCode>
                <c:ptCount val="32"/>
                <c:pt idx="0">
                  <c:v>42217</c:v>
                </c:pt>
                <c:pt idx="1">
                  <c:v>42248</c:v>
                </c:pt>
                <c:pt idx="2">
                  <c:v>42278</c:v>
                </c:pt>
                <c:pt idx="3">
                  <c:v>42309</c:v>
                </c:pt>
                <c:pt idx="4">
                  <c:v>42339</c:v>
                </c:pt>
                <c:pt idx="5">
                  <c:v>42370</c:v>
                </c:pt>
                <c:pt idx="6">
                  <c:v>42401</c:v>
                </c:pt>
                <c:pt idx="7">
                  <c:v>42430</c:v>
                </c:pt>
                <c:pt idx="8">
                  <c:v>42461</c:v>
                </c:pt>
                <c:pt idx="9">
                  <c:v>42491</c:v>
                </c:pt>
                <c:pt idx="10">
                  <c:v>42522</c:v>
                </c:pt>
                <c:pt idx="11">
                  <c:v>42552</c:v>
                </c:pt>
                <c:pt idx="12">
                  <c:v>42583</c:v>
                </c:pt>
                <c:pt idx="13">
                  <c:v>42614</c:v>
                </c:pt>
                <c:pt idx="14">
                  <c:v>42644</c:v>
                </c:pt>
                <c:pt idx="15">
                  <c:v>42675</c:v>
                </c:pt>
                <c:pt idx="16">
                  <c:v>42705</c:v>
                </c:pt>
                <c:pt idx="17">
                  <c:v>42736</c:v>
                </c:pt>
                <c:pt idx="18">
                  <c:v>42767</c:v>
                </c:pt>
                <c:pt idx="19">
                  <c:v>42795</c:v>
                </c:pt>
                <c:pt idx="20">
                  <c:v>42826</c:v>
                </c:pt>
                <c:pt idx="21">
                  <c:v>42856</c:v>
                </c:pt>
                <c:pt idx="22">
                  <c:v>42887</c:v>
                </c:pt>
                <c:pt idx="23">
                  <c:v>42917</c:v>
                </c:pt>
                <c:pt idx="24">
                  <c:v>42948</c:v>
                </c:pt>
                <c:pt idx="25">
                  <c:v>42979</c:v>
                </c:pt>
                <c:pt idx="26">
                  <c:v>43009</c:v>
                </c:pt>
                <c:pt idx="27">
                  <c:v>43040</c:v>
                </c:pt>
                <c:pt idx="28">
                  <c:v>43070</c:v>
                </c:pt>
                <c:pt idx="29">
                  <c:v>43101</c:v>
                </c:pt>
                <c:pt idx="30">
                  <c:v>43132</c:v>
                </c:pt>
                <c:pt idx="31">
                  <c:v>43160</c:v>
                </c:pt>
              </c:numCache>
            </c:numRef>
          </c:cat>
          <c:val>
            <c:numRef>
              <c:f>crec_mensuales!$B$5:$B$36</c:f>
              <c:numCache>
                <c:formatCode>0.0</c:formatCode>
                <c:ptCount val="32"/>
                <c:pt idx="0">
                  <c:v>3.5396440129449758</c:v>
                </c:pt>
                <c:pt idx="1">
                  <c:v>3.3170413815575062</c:v>
                </c:pt>
                <c:pt idx="2">
                  <c:v>3.3821457018564871</c:v>
                </c:pt>
                <c:pt idx="3">
                  <c:v>3.719939117199389</c:v>
                </c:pt>
                <c:pt idx="4">
                  <c:v>3.86058981233246</c:v>
                </c:pt>
                <c:pt idx="5">
                  <c:v>2.7053007415545283</c:v>
                </c:pt>
                <c:pt idx="6">
                  <c:v>3.8344004656577502</c:v>
                </c:pt>
                <c:pt idx="7">
                  <c:v>1.7008225289279144</c:v>
                </c:pt>
                <c:pt idx="8">
                  <c:v>2.8545941123996332</c:v>
                </c:pt>
                <c:pt idx="9">
                  <c:v>1.5819433412761263</c:v>
                </c:pt>
                <c:pt idx="10">
                  <c:v>2.4119473997224361</c:v>
                </c:pt>
                <c:pt idx="11">
                  <c:v>1.3084723585210511E-2</c:v>
                </c:pt>
                <c:pt idx="12">
                  <c:v>3.2037507325649583</c:v>
                </c:pt>
                <c:pt idx="13">
                  <c:v>2.3968714519994938</c:v>
                </c:pt>
                <c:pt idx="14">
                  <c:v>1.4046109168494025</c:v>
                </c:pt>
                <c:pt idx="15">
                  <c:v>2.2716600140878063</c:v>
                </c:pt>
                <c:pt idx="16">
                  <c:v>2.0191590661389203</c:v>
                </c:pt>
                <c:pt idx="17">
                  <c:v>1.6780318224361546</c:v>
                </c:pt>
                <c:pt idx="18">
                  <c:v>0.72174339569757162</c:v>
                </c:pt>
                <c:pt idx="19">
                  <c:v>1.9876627827279059</c:v>
                </c:pt>
                <c:pt idx="20">
                  <c:v>-8.6730268863832727E-2</c:v>
                </c:pt>
                <c:pt idx="21">
                  <c:v>1.7462696292435131</c:v>
                </c:pt>
                <c:pt idx="22">
                  <c:v>2.51645373596594</c:v>
                </c:pt>
                <c:pt idx="23">
                  <c:v>3.4212075619807658</c:v>
                </c:pt>
                <c:pt idx="24">
                  <c:v>2.0001261909268653</c:v>
                </c:pt>
                <c:pt idx="25">
                  <c:v>0.54207219416040342</c:v>
                </c:pt>
                <c:pt idx="26">
                  <c:v>1.028638223261269</c:v>
                </c:pt>
                <c:pt idx="27">
                  <c:v>1.394708144406831</c:v>
                </c:pt>
                <c:pt idx="28">
                  <c:v>1.6193421422546983</c:v>
                </c:pt>
                <c:pt idx="29">
                  <c:v>2.419619961864683</c:v>
                </c:pt>
              </c:numCache>
            </c:numRef>
          </c:val>
          <c:smooth val="0"/>
          <c:extLst>
            <c:ext xmlns:c16="http://schemas.microsoft.com/office/drawing/2014/chart" uri="{C3380CC4-5D6E-409C-BE32-E72D297353CC}">
              <c16:uniqueId val="{00000000-9422-4A21-A14B-2AA4CDF33884}"/>
            </c:ext>
          </c:extLst>
        </c:ser>
        <c:dLbls>
          <c:showLegendKey val="0"/>
          <c:showVal val="0"/>
          <c:showCatName val="0"/>
          <c:showSerName val="0"/>
          <c:showPercent val="0"/>
          <c:showBubbleSize val="0"/>
        </c:dLbls>
        <c:smooth val="0"/>
        <c:axId val="238285952"/>
        <c:axId val="238287488"/>
      </c:lineChart>
      <c:dateAx>
        <c:axId val="238285952"/>
        <c:scaling>
          <c:orientation val="minMax"/>
        </c:scaling>
        <c:delete val="0"/>
        <c:axPos val="b"/>
        <c:numFmt formatCode="mmm/yy;@" sourceLinked="1"/>
        <c:majorTickMark val="out"/>
        <c:minorTickMark val="none"/>
        <c:tickLblPos val="low"/>
        <c:crossAx val="238287488"/>
        <c:crosses val="autoZero"/>
        <c:auto val="1"/>
        <c:lblOffset val="100"/>
        <c:baseTimeUnit val="months"/>
      </c:dateAx>
      <c:valAx>
        <c:axId val="238287488"/>
        <c:scaling>
          <c:orientation val="minMax"/>
        </c:scaling>
        <c:delete val="0"/>
        <c:axPos val="l"/>
        <c:numFmt formatCode="0.0" sourceLinked="1"/>
        <c:majorTickMark val="out"/>
        <c:minorTickMark val="none"/>
        <c:tickLblPos val="nextTo"/>
        <c:crossAx val="23828595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spPr>
            <a:ln w="28575" cap="rnd">
              <a:solidFill>
                <a:schemeClr val="accent1"/>
              </a:solidFill>
              <a:round/>
            </a:ln>
            <a:effectLst/>
          </c:spPr>
          <c:marker>
            <c:symbol val="none"/>
          </c:marker>
          <c:val>
            <c:numRef>
              <c:f>proyPIB!$C$6:$C$58</c:f>
              <c:numCache>
                <c:formatCode>0.0</c:formatCode>
                <c:ptCount val="53"/>
                <c:pt idx="0">
                  <c:v>4.1920162237165215</c:v>
                </c:pt>
                <c:pt idx="1">
                  <c:v>6.0042207123738978</c:v>
                </c:pt>
                <c:pt idx="2">
                  <c:v>5.4386528856139593</c:v>
                </c:pt>
                <c:pt idx="3">
                  <c:v>3.3761142381567799</c:v>
                </c:pt>
                <c:pt idx="4">
                  <c:v>5.3089866058852131</c:v>
                </c:pt>
                <c:pt idx="5">
                  <c:v>5.780669596251431</c:v>
                </c:pt>
                <c:pt idx="6">
                  <c:v>7.6169928356178751</c:v>
                </c:pt>
                <c:pt idx="7">
                  <c:v>7.8155951737799434</c:v>
                </c:pt>
                <c:pt idx="8">
                  <c:v>7.8611381322957197</c:v>
                </c:pt>
                <c:pt idx="9">
                  <c:v>6.2623364700481909</c:v>
                </c:pt>
                <c:pt idx="10">
                  <c:v>6.1898691421784946</c:v>
                </c:pt>
                <c:pt idx="11">
                  <c:v>7.3119209267137553</c:v>
                </c:pt>
                <c:pt idx="12">
                  <c:v>5.0527027788737966</c:v>
                </c:pt>
                <c:pt idx="13">
                  <c:v>5.5509357754570887</c:v>
                </c:pt>
                <c:pt idx="14">
                  <c:v>3.7810383747178378</c:v>
                </c:pt>
                <c:pt idx="15">
                  <c:v>0.41567097902417416</c:v>
                </c:pt>
                <c:pt idx="16">
                  <c:v>1.1332052754139621</c:v>
                </c:pt>
                <c:pt idx="17">
                  <c:v>1.3024750094641657</c:v>
                </c:pt>
                <c:pt idx="18">
                  <c:v>1.1577438331108914</c:v>
                </c:pt>
                <c:pt idx="19">
                  <c:v>2.8584454068839804</c:v>
                </c:pt>
                <c:pt idx="20">
                  <c:v>3.5100750188342911</c:v>
                </c:pt>
                <c:pt idx="21">
                  <c:v>3.6774063225936793</c:v>
                </c:pt>
                <c:pt idx="22">
                  <c:v>3.2340982837483878</c:v>
                </c:pt>
                <c:pt idx="23">
                  <c:v>5.2849924652069946</c:v>
                </c:pt>
                <c:pt idx="24">
                  <c:v>5.6278254451517684</c:v>
                </c:pt>
                <c:pt idx="25">
                  <c:v>6.5220991514938875</c:v>
                </c:pt>
                <c:pt idx="26">
                  <c:v>7.7671005917159697</c:v>
                </c:pt>
                <c:pt idx="27">
                  <c:v>6.3903950426026368</c:v>
                </c:pt>
                <c:pt idx="28">
                  <c:v>5.894740928368325</c:v>
                </c:pt>
                <c:pt idx="29">
                  <c:v>5.1030673275657135</c:v>
                </c:pt>
                <c:pt idx="30">
                  <c:v>2.5933637298052314</c:v>
                </c:pt>
                <c:pt idx="31">
                  <c:v>2.924929963121814</c:v>
                </c:pt>
                <c:pt idx="32">
                  <c:v>2.9354350914173155</c:v>
                </c:pt>
                <c:pt idx="33">
                  <c:v>4.6482084123697032</c:v>
                </c:pt>
                <c:pt idx="34">
                  <c:v>5.948741661742929</c:v>
                </c:pt>
                <c:pt idx="35">
                  <c:v>5.7351335557981775</c:v>
                </c:pt>
                <c:pt idx="36">
                  <c:v>6.4913905162129026</c:v>
                </c:pt>
                <c:pt idx="37">
                  <c:v>4.0467954900721637</c:v>
                </c:pt>
                <c:pt idx="38">
                  <c:v>4.0120263804474421</c:v>
                </c:pt>
                <c:pt idx="39">
                  <c:v>3.3268614062261337</c:v>
                </c:pt>
                <c:pt idx="40">
                  <c:v>2.6352532000100348</c:v>
                </c:pt>
                <c:pt idx="41">
                  <c:v>2.9584049226835107</c:v>
                </c:pt>
                <c:pt idx="42">
                  <c:v>3.2061044975600694</c:v>
                </c:pt>
                <c:pt idx="43">
                  <c:v>3.3457196745770412</c:v>
                </c:pt>
                <c:pt idx="44">
                  <c:v>2.4788002704442036</c:v>
                </c:pt>
                <c:pt idx="45">
                  <c:v>2.3137763220193008</c:v>
                </c:pt>
                <c:pt idx="46">
                  <c:v>1.5743348040175187</c:v>
                </c:pt>
                <c:pt idx="47">
                  <c:v>1.8652193454367083</c:v>
                </c:pt>
                <c:pt idx="48">
                  <c:v>1.5667228387014731</c:v>
                </c:pt>
                <c:pt idx="49">
                  <c:v>1.6894506061387649</c:v>
                </c:pt>
                <c:pt idx="50">
                  <c:v>2.225203655797614</c:v>
                </c:pt>
                <c:pt idx="51">
                  <c:v>1.5944112043319913</c:v>
                </c:pt>
                <c:pt idx="52">
                  <c:v>0</c:v>
                </c:pt>
              </c:numCache>
            </c:numRef>
          </c:val>
          <c:smooth val="0"/>
          <c:extLst>
            <c:ext xmlns:c16="http://schemas.microsoft.com/office/drawing/2014/chart" uri="{C3380CC4-5D6E-409C-BE32-E72D297353CC}">
              <c16:uniqueId val="{00000000-9B6C-42FB-9D76-C6AB2021DD3F}"/>
            </c:ext>
          </c:extLst>
        </c:ser>
        <c:ser>
          <c:idx val="1"/>
          <c:order val="1"/>
          <c:spPr>
            <a:ln w="28575" cap="rnd">
              <a:solidFill>
                <a:schemeClr val="accent2"/>
              </a:solidFill>
              <a:round/>
            </a:ln>
            <a:effectLst/>
          </c:spPr>
          <c:marker>
            <c:symbol val="none"/>
          </c:marker>
          <c:val>
            <c:numRef>
              <c:f>proyPIB!$D$6:$D$58</c:f>
              <c:numCache>
                <c:formatCode>0.0</c:formatCode>
                <c:ptCount val="53"/>
                <c:pt idx="0">
                  <c:v>4.2789019768971981</c:v>
                </c:pt>
                <c:pt idx="1">
                  <c:v>5.9056514657221806</c:v>
                </c:pt>
                <c:pt idx="2">
                  <c:v>5.2911478403587564</c:v>
                </c:pt>
                <c:pt idx="3">
                  <c:v>3.4782286343956339</c:v>
                </c:pt>
                <c:pt idx="4">
                  <c:v>5.0671688302370788</c:v>
                </c:pt>
                <c:pt idx="5">
                  <c:v>5.4516474905411751</c:v>
                </c:pt>
                <c:pt idx="6">
                  <c:v>7.1892950982246422</c:v>
                </c:pt>
                <c:pt idx="7">
                  <c:v>7.2542454091427677</c:v>
                </c:pt>
                <c:pt idx="8">
                  <c:v>7.167502280036679</c:v>
                </c:pt>
                <c:pt idx="9">
                  <c:v>5.8215938748686993</c:v>
                </c:pt>
                <c:pt idx="10">
                  <c:v>5.7462571449837352</c:v>
                </c:pt>
                <c:pt idx="11">
                  <c:v>7.0046421514570412</c:v>
                </c:pt>
                <c:pt idx="12">
                  <c:v>4.8889225814424373</c:v>
                </c:pt>
                <c:pt idx="13">
                  <c:v>5.6241695605214828</c:v>
                </c:pt>
                <c:pt idx="14">
                  <c:v>3.8459172042836665</c:v>
                </c:pt>
                <c:pt idx="15">
                  <c:v>0.24983628834481428</c:v>
                </c:pt>
                <c:pt idx="16">
                  <c:v>1.4004766081219997</c:v>
                </c:pt>
                <c:pt idx="17">
                  <c:v>1.6781505115448809</c:v>
                </c:pt>
                <c:pt idx="18">
                  <c:v>1.4298167818441878</c:v>
                </c:pt>
                <c:pt idx="19">
                  <c:v>3.2316600095174972</c:v>
                </c:pt>
                <c:pt idx="20">
                  <c:v>3.4439556437406185</c:v>
                </c:pt>
                <c:pt idx="21">
                  <c:v>3.4335287004975568</c:v>
                </c:pt>
                <c:pt idx="22">
                  <c:v>3.0012310206861308</c:v>
                </c:pt>
                <c:pt idx="23">
                  <c:v>4.9080240412566978</c:v>
                </c:pt>
                <c:pt idx="24">
                  <c:v>5.1730377929882856</c:v>
                </c:pt>
                <c:pt idx="25">
                  <c:v>5.8469716237959188</c:v>
                </c:pt>
                <c:pt idx="26">
                  <c:v>7.5304244899306649</c:v>
                </c:pt>
                <c:pt idx="27">
                  <c:v>6.083924813228422</c:v>
                </c:pt>
                <c:pt idx="28">
                  <c:v>5.6594992067959895</c:v>
                </c:pt>
                <c:pt idx="29">
                  <c:v>4.9990555719448517</c:v>
                </c:pt>
                <c:pt idx="30">
                  <c:v>2.5600045631620256</c:v>
                </c:pt>
                <c:pt idx="31">
                  <c:v>2.7732307204642259</c:v>
                </c:pt>
                <c:pt idx="32">
                  <c:v>2.830340294276386</c:v>
                </c:pt>
                <c:pt idx="33">
                  <c:v>4.6650973941235883</c:v>
                </c:pt>
                <c:pt idx="34">
                  <c:v>6.0667931848539611</c:v>
                </c:pt>
                <c:pt idx="35">
                  <c:v>6.0020748729829512</c:v>
                </c:pt>
                <c:pt idx="36">
                  <c:v>6.5561118938000611</c:v>
                </c:pt>
                <c:pt idx="37">
                  <c:v>3.7506300213742869</c:v>
                </c:pt>
                <c:pt idx="38">
                  <c:v>3.9640583220624657</c:v>
                </c:pt>
                <c:pt idx="39">
                  <c:v>3.1874164250444834</c:v>
                </c:pt>
                <c:pt idx="40">
                  <c:v>2.7074752292557251</c:v>
                </c:pt>
                <c:pt idx="41">
                  <c:v>3.1675669846879342</c:v>
                </c:pt>
                <c:pt idx="42">
                  <c:v>3.4359936307799024</c:v>
                </c:pt>
                <c:pt idx="43">
                  <c:v>3.6546547888118175</c:v>
                </c:pt>
                <c:pt idx="44">
                  <c:v>2.7470774721186046</c:v>
                </c:pt>
                <c:pt idx="45">
                  <c:v>2.2802764408176301</c:v>
                </c:pt>
                <c:pt idx="46">
                  <c:v>1.8717447343490272</c:v>
                </c:pt>
                <c:pt idx="47">
                  <c:v>1.8987827330656588</c:v>
                </c:pt>
                <c:pt idx="48">
                  <c:v>1.4624541516067882</c:v>
                </c:pt>
                <c:pt idx="49">
                  <c:v>1.3903877084479008</c:v>
                </c:pt>
                <c:pt idx="50">
                  <c:v>1.9793990408807509</c:v>
                </c:pt>
                <c:pt idx="51">
                  <c:v>1.3475628366409</c:v>
                </c:pt>
                <c:pt idx="52">
                  <c:v>2.8558442466575835</c:v>
                </c:pt>
              </c:numCache>
            </c:numRef>
          </c:val>
          <c:smooth val="0"/>
          <c:extLst>
            <c:ext xmlns:c16="http://schemas.microsoft.com/office/drawing/2014/chart" uri="{C3380CC4-5D6E-409C-BE32-E72D297353CC}">
              <c16:uniqueId val="{00000001-9B6C-42FB-9D76-C6AB2021DD3F}"/>
            </c:ext>
          </c:extLst>
        </c:ser>
        <c:dLbls>
          <c:showLegendKey val="0"/>
          <c:showVal val="0"/>
          <c:showCatName val="0"/>
          <c:showSerName val="0"/>
          <c:showPercent val="0"/>
          <c:showBubbleSize val="0"/>
        </c:dLbls>
        <c:smooth val="0"/>
        <c:axId val="1197356744"/>
        <c:axId val="1197357072"/>
      </c:lineChart>
      <c:catAx>
        <c:axId val="1197356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97357072"/>
        <c:crosses val="autoZero"/>
        <c:auto val="1"/>
        <c:lblAlgn val="ctr"/>
        <c:lblOffset val="100"/>
        <c:noMultiLvlLbl val="0"/>
      </c:catAx>
      <c:valAx>
        <c:axId val="11973570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97356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3716-4730-941A-42F7CF700417}"/>
            </c:ext>
          </c:extLst>
        </c:ser>
        <c:dLbls>
          <c:showLegendKey val="0"/>
          <c:showVal val="0"/>
          <c:showCatName val="0"/>
          <c:showSerName val="0"/>
          <c:showPercent val="0"/>
          <c:showBubbleSize val="0"/>
        </c:dLbls>
        <c:gapWidth val="500"/>
        <c:overlap val="-2"/>
        <c:axId val="238004480"/>
        <c:axId val="238002944"/>
      </c:barChart>
      <c:lineChart>
        <c:grouping val="standard"/>
        <c:varyColors val="0"/>
        <c:ser>
          <c:idx val="0"/>
          <c:order val="0"/>
          <c:tx>
            <c:strRef>
              <c:f>crec_trim!$B$24</c:f>
              <c:strCache>
                <c:ptCount val="1"/>
                <c:pt idx="0">
                  <c:v>C</c:v>
                </c:pt>
              </c:strCache>
            </c:strRef>
          </c:tx>
          <c:spPr>
            <a:ln w="25400">
              <a:solidFill>
                <a:schemeClr val="tx1"/>
              </a:solidFill>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crec_trim!$C$24:$J$24</c:f>
              <c:numCache>
                <c:formatCode>0.0</c:formatCode>
                <c:ptCount val="8"/>
                <c:pt idx="0">
                  <c:v>1.7349414619208137</c:v>
                </c:pt>
                <c:pt idx="1">
                  <c:v>1.9505591524426213</c:v>
                </c:pt>
                <c:pt idx="2">
                  <c:v>1.254006503988947</c:v>
                </c:pt>
                <c:pt idx="3">
                  <c:v>0.59045546113414282</c:v>
                </c:pt>
                <c:pt idx="4">
                  <c:v>2.2819102749638276</c:v>
                </c:pt>
                <c:pt idx="5">
                  <c:v>1.6049511009502693</c:v>
                </c:pt>
                <c:pt idx="6">
                  <c:v>1.9778645532475325</c:v>
                </c:pt>
                <c:pt idx="7">
                  <c:v>2.5413194604299916</c:v>
                </c:pt>
              </c:numCache>
            </c:numRef>
          </c:val>
          <c:smooth val="0"/>
          <c:extLst>
            <c:ext xmlns:c16="http://schemas.microsoft.com/office/drawing/2014/chart" uri="{C3380CC4-5D6E-409C-BE32-E72D297353CC}">
              <c16:uniqueId val="{00000001-3716-4730-941A-42F7CF700417}"/>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3716-4730-941A-42F7CF700417}"/>
            </c:ext>
          </c:extLst>
        </c:ser>
        <c:dLbls>
          <c:showLegendKey val="0"/>
          <c:showVal val="0"/>
          <c:showCatName val="0"/>
          <c:showSerName val="0"/>
          <c:showPercent val="0"/>
          <c:showBubbleSize val="0"/>
        </c:dLbls>
        <c:marker val="1"/>
        <c:smooth val="0"/>
        <c:axId val="237995520"/>
        <c:axId val="237997056"/>
      </c:lineChart>
      <c:dateAx>
        <c:axId val="237995520"/>
        <c:scaling>
          <c:orientation val="minMax"/>
        </c:scaling>
        <c:delete val="1"/>
        <c:axPos val="b"/>
        <c:numFmt formatCode="mmm\-yy" sourceLinked="1"/>
        <c:majorTickMark val="out"/>
        <c:minorTickMark val="none"/>
        <c:tickLblPos val="none"/>
        <c:crossAx val="237997056"/>
        <c:crosses val="autoZero"/>
        <c:auto val="1"/>
        <c:lblOffset val="100"/>
        <c:baseTimeUnit val="months"/>
      </c:dateAx>
      <c:valAx>
        <c:axId val="237997056"/>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237995520"/>
        <c:crosses val="autoZero"/>
        <c:crossBetween val="between"/>
      </c:valAx>
      <c:valAx>
        <c:axId val="238002944"/>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238004480"/>
        <c:crosses val="max"/>
        <c:crossBetween val="between"/>
      </c:valAx>
      <c:dateAx>
        <c:axId val="238004480"/>
        <c:scaling>
          <c:orientation val="minMax"/>
        </c:scaling>
        <c:delete val="1"/>
        <c:axPos val="b"/>
        <c:numFmt formatCode="mmm\-yy" sourceLinked="1"/>
        <c:majorTickMark val="out"/>
        <c:minorTickMark val="none"/>
        <c:tickLblPos val="none"/>
        <c:crossAx val="238002944"/>
        <c:crosses val="autoZero"/>
        <c:auto val="1"/>
        <c:lblOffset val="100"/>
        <c:baseTimeUnit val="months"/>
      </c:dateAx>
      <c:spPr>
        <a:ln>
          <a:noFill/>
        </a:ln>
      </c:spPr>
    </c:plotArea>
    <c:plotVisOnly val="1"/>
    <c:dispBlanksAs val="gap"/>
    <c:showDLblsOverMax val="0"/>
  </c:chart>
  <c:spPr>
    <a:ln>
      <a:noFill/>
    </a:ln>
  </c:spPr>
  <c:printSettings>
    <c:headerFooter/>
    <c:pageMargins b="0.75000000000000799" l="0.70000000000000062" r="0.70000000000000062" t="0.75000000000000799"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684470691163605"/>
          <c:y val="4.8586839865222393E-2"/>
          <c:w val="0.55464413823272163"/>
          <c:h val="0.92601473030053272"/>
        </c:manualLayout>
      </c:layout>
      <c:pieChart>
        <c:varyColors val="1"/>
        <c:ser>
          <c:idx val="0"/>
          <c:order val="0"/>
          <c:dLbls>
            <c:dLbl>
              <c:idx val="3"/>
              <c:layout>
                <c:manualLayout>
                  <c:x val="7.8664041994750689E-2"/>
                  <c:y val="0.1263768346688273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453-4301-BF8B-0D92ECB51141}"/>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cat>
            <c:strRef>
              <c:f>crec_trim!$B$33:$B$36</c:f>
              <c:strCache>
                <c:ptCount val="4"/>
                <c:pt idx="0">
                  <c:v>C</c:v>
                </c:pt>
                <c:pt idx="1">
                  <c:v>G</c:v>
                </c:pt>
                <c:pt idx="2">
                  <c:v>I</c:v>
                </c:pt>
                <c:pt idx="3">
                  <c:v>XN</c:v>
                </c:pt>
              </c:strCache>
            </c:strRef>
          </c:cat>
          <c:val>
            <c:numRef>
              <c:f>crec_trim!$H$33:$H$36</c:f>
              <c:numCache>
                <c:formatCode>0.0%</c:formatCode>
                <c:ptCount val="4"/>
                <c:pt idx="0">
                  <c:v>0.64628897916782602</c:v>
                </c:pt>
                <c:pt idx="1">
                  <c:v>0.17663939748084664</c:v>
                </c:pt>
                <c:pt idx="2">
                  <c:v>0.27819207153059899</c:v>
                </c:pt>
                <c:pt idx="3">
                  <c:v>-0.10112044817927171</c:v>
                </c:pt>
              </c:numCache>
            </c:numRef>
          </c:val>
          <c:extLst>
            <c:ext xmlns:c16="http://schemas.microsoft.com/office/drawing/2014/chart" uri="{C3380CC4-5D6E-409C-BE32-E72D297353CC}">
              <c16:uniqueId val="{00000001-B453-4301-BF8B-0D92ECB51141}"/>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000000000000622" l="0.70000000000000062" r="0.70000000000000062" t="0.750000000000006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02BA-4A6C-9150-5A403829E308}"/>
            </c:ext>
          </c:extLst>
        </c:ser>
        <c:dLbls>
          <c:showLegendKey val="0"/>
          <c:showVal val="0"/>
          <c:showCatName val="0"/>
          <c:showSerName val="0"/>
          <c:showPercent val="0"/>
          <c:showBubbleSize val="0"/>
        </c:dLbls>
        <c:gapWidth val="500"/>
        <c:overlap val="-2"/>
        <c:axId val="78285056"/>
        <c:axId val="78283520"/>
      </c:barChart>
      <c:lineChart>
        <c:grouping val="standard"/>
        <c:varyColors val="0"/>
        <c:ser>
          <c:idx val="0"/>
          <c:order val="0"/>
          <c:tx>
            <c:strRef>
              <c:f>crec_trim!$B$25</c:f>
              <c:strCache>
                <c:ptCount val="1"/>
                <c:pt idx="0">
                  <c:v>G</c:v>
                </c:pt>
              </c:strCache>
            </c:strRef>
          </c:tx>
          <c:spPr>
            <a:ln w="25400">
              <a:solidFill>
                <a:schemeClr val="tx1"/>
              </a:solidFill>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crec_trim!$C$25:$J$25</c:f>
              <c:numCache>
                <c:formatCode>0.0</c:formatCode>
                <c:ptCount val="8"/>
                <c:pt idx="0">
                  <c:v>5.5024242693830328</c:v>
                </c:pt>
                <c:pt idx="1">
                  <c:v>3.9548766570099092</c:v>
                </c:pt>
                <c:pt idx="2">
                  <c:v>3.5534317984361463</c:v>
                </c:pt>
                <c:pt idx="3">
                  <c:v>0.90584332737944084</c:v>
                </c:pt>
                <c:pt idx="4">
                  <c:v>1.0751328105236491</c:v>
                </c:pt>
                <c:pt idx="5">
                  <c:v>3.766414727863876</c:v>
                </c:pt>
                <c:pt idx="6">
                  <c:v>3.4818357244735365</c:v>
                </c:pt>
                <c:pt idx="7">
                  <c:v>4.4042651831247115</c:v>
                </c:pt>
              </c:numCache>
            </c:numRef>
          </c:val>
          <c:smooth val="0"/>
          <c:extLst>
            <c:ext xmlns:c16="http://schemas.microsoft.com/office/drawing/2014/chart" uri="{C3380CC4-5D6E-409C-BE32-E72D297353CC}">
              <c16:uniqueId val="{00000001-02BA-4A6C-9150-5A403829E308}"/>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02BA-4A6C-9150-5A403829E308}"/>
            </c:ext>
          </c:extLst>
        </c:ser>
        <c:dLbls>
          <c:showLegendKey val="0"/>
          <c:showVal val="0"/>
          <c:showCatName val="0"/>
          <c:showSerName val="0"/>
          <c:showPercent val="0"/>
          <c:showBubbleSize val="0"/>
        </c:dLbls>
        <c:marker val="1"/>
        <c:smooth val="0"/>
        <c:axId val="78280192"/>
        <c:axId val="78281728"/>
      </c:lineChart>
      <c:dateAx>
        <c:axId val="78280192"/>
        <c:scaling>
          <c:orientation val="minMax"/>
        </c:scaling>
        <c:delete val="1"/>
        <c:axPos val="b"/>
        <c:numFmt formatCode="mmm\-yy" sourceLinked="1"/>
        <c:majorTickMark val="out"/>
        <c:minorTickMark val="none"/>
        <c:tickLblPos val="none"/>
        <c:crossAx val="78281728"/>
        <c:crosses val="autoZero"/>
        <c:auto val="1"/>
        <c:lblOffset val="100"/>
        <c:baseTimeUnit val="months"/>
      </c:dateAx>
      <c:valAx>
        <c:axId val="78281728"/>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78280192"/>
        <c:crosses val="autoZero"/>
        <c:crossBetween val="between"/>
      </c:valAx>
      <c:valAx>
        <c:axId val="78283520"/>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78285056"/>
        <c:crosses val="max"/>
        <c:crossBetween val="between"/>
      </c:valAx>
      <c:dateAx>
        <c:axId val="78285056"/>
        <c:scaling>
          <c:orientation val="minMax"/>
        </c:scaling>
        <c:delete val="1"/>
        <c:axPos val="b"/>
        <c:numFmt formatCode="mmm\-yy" sourceLinked="1"/>
        <c:majorTickMark val="out"/>
        <c:minorTickMark val="none"/>
        <c:tickLblPos val="none"/>
        <c:crossAx val="78283520"/>
        <c:crosses val="autoZero"/>
        <c:auto val="1"/>
        <c:lblOffset val="100"/>
        <c:baseTimeUnit val="months"/>
      </c:dateAx>
      <c:spPr>
        <a:ln>
          <a:noFill/>
        </a:ln>
      </c:spPr>
    </c:plotArea>
    <c:plotVisOnly val="1"/>
    <c:dispBlanksAs val="gap"/>
    <c:showDLblsOverMax val="0"/>
  </c:chart>
  <c:spPr>
    <a:ln>
      <a:noFill/>
    </a:ln>
  </c:spPr>
  <c:printSettings>
    <c:headerFooter/>
    <c:pageMargins b="0.75000000000000822" l="0.70000000000000062" r="0.70000000000000062" t="0.75000000000000822"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46C8-4B21-AEAF-3660AE884005}"/>
            </c:ext>
          </c:extLst>
        </c:ser>
        <c:dLbls>
          <c:showLegendKey val="0"/>
          <c:showVal val="0"/>
          <c:showCatName val="0"/>
          <c:showSerName val="0"/>
          <c:showPercent val="0"/>
          <c:showBubbleSize val="0"/>
        </c:dLbls>
        <c:gapWidth val="500"/>
        <c:overlap val="-2"/>
        <c:axId val="78369536"/>
        <c:axId val="78355456"/>
      </c:barChart>
      <c:lineChart>
        <c:grouping val="standard"/>
        <c:varyColors val="0"/>
        <c:ser>
          <c:idx val="0"/>
          <c:order val="0"/>
          <c:tx>
            <c:strRef>
              <c:f>crec_trim!$B$26</c:f>
              <c:strCache>
                <c:ptCount val="1"/>
                <c:pt idx="0">
                  <c:v>I</c:v>
                </c:pt>
              </c:strCache>
            </c:strRef>
          </c:tx>
          <c:spPr>
            <a:ln w="25400">
              <a:solidFill>
                <a:schemeClr val="tx1"/>
              </a:solidFill>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crec_trim!$C$26:$J$26</c:f>
              <c:numCache>
                <c:formatCode>0.0</c:formatCode>
                <c:ptCount val="8"/>
                <c:pt idx="0">
                  <c:v>-0.22361475857406443</c:v>
                </c:pt>
                <c:pt idx="1">
                  <c:v>-2.5338665978583363</c:v>
                </c:pt>
                <c:pt idx="2">
                  <c:v>-3.3604307979081427</c:v>
                </c:pt>
                <c:pt idx="3">
                  <c:v>-4.7372034480128171</c:v>
                </c:pt>
                <c:pt idx="4">
                  <c:v>-2.5356370364579273</c:v>
                </c:pt>
                <c:pt idx="5">
                  <c:v>-0.86040293331215434</c:v>
                </c:pt>
                <c:pt idx="6">
                  <c:v>0.6617016716673918</c:v>
                </c:pt>
                <c:pt idx="7">
                  <c:v>-1.6015374759770218E-2</c:v>
                </c:pt>
              </c:numCache>
            </c:numRef>
          </c:val>
          <c:smooth val="0"/>
          <c:extLst>
            <c:ext xmlns:c16="http://schemas.microsoft.com/office/drawing/2014/chart" uri="{C3380CC4-5D6E-409C-BE32-E72D297353CC}">
              <c16:uniqueId val="{00000001-46C8-4B21-AEAF-3660AE884005}"/>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46C8-4B21-AEAF-3660AE884005}"/>
            </c:ext>
          </c:extLst>
        </c:ser>
        <c:dLbls>
          <c:showLegendKey val="0"/>
          <c:showVal val="0"/>
          <c:showCatName val="0"/>
          <c:showSerName val="0"/>
          <c:showPercent val="0"/>
          <c:showBubbleSize val="0"/>
        </c:dLbls>
        <c:marker val="1"/>
        <c:smooth val="0"/>
        <c:axId val="78352384"/>
        <c:axId val="78353920"/>
      </c:lineChart>
      <c:dateAx>
        <c:axId val="78352384"/>
        <c:scaling>
          <c:orientation val="minMax"/>
        </c:scaling>
        <c:delete val="1"/>
        <c:axPos val="b"/>
        <c:numFmt formatCode="mmm\-yy" sourceLinked="1"/>
        <c:majorTickMark val="out"/>
        <c:minorTickMark val="none"/>
        <c:tickLblPos val="none"/>
        <c:crossAx val="78353920"/>
        <c:crosses val="autoZero"/>
        <c:auto val="1"/>
        <c:lblOffset val="100"/>
        <c:baseTimeUnit val="months"/>
      </c:dateAx>
      <c:valAx>
        <c:axId val="78353920"/>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78352384"/>
        <c:crosses val="autoZero"/>
        <c:crossBetween val="between"/>
      </c:valAx>
      <c:valAx>
        <c:axId val="78355456"/>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78369536"/>
        <c:crosses val="max"/>
        <c:crossBetween val="between"/>
      </c:valAx>
      <c:dateAx>
        <c:axId val="78369536"/>
        <c:scaling>
          <c:orientation val="minMax"/>
        </c:scaling>
        <c:delete val="1"/>
        <c:axPos val="b"/>
        <c:numFmt formatCode="mmm\-yy" sourceLinked="1"/>
        <c:majorTickMark val="out"/>
        <c:minorTickMark val="none"/>
        <c:tickLblPos val="none"/>
        <c:crossAx val="78355456"/>
        <c:crosses val="autoZero"/>
        <c:auto val="1"/>
        <c:lblOffset val="100"/>
        <c:baseTimeUnit val="months"/>
      </c:dateAx>
      <c:spPr>
        <a:ln>
          <a:noFill/>
        </a:ln>
      </c:spPr>
    </c:plotArea>
    <c:plotVisOnly val="1"/>
    <c:dispBlanksAs val="gap"/>
    <c:showDLblsOverMax val="0"/>
  </c:chart>
  <c:spPr>
    <a:ln>
      <a:noFill/>
    </a:ln>
  </c:spPr>
  <c:printSettings>
    <c:headerFooter/>
    <c:pageMargins b="0.75000000000000844" l="0.70000000000000062" r="0.70000000000000062" t="0.75000000000000844"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9E77-4591-A7B2-D54C89F01497}"/>
            </c:ext>
          </c:extLst>
        </c:ser>
        <c:dLbls>
          <c:showLegendKey val="0"/>
          <c:showVal val="0"/>
          <c:showCatName val="0"/>
          <c:showSerName val="0"/>
          <c:showPercent val="0"/>
          <c:showBubbleSize val="0"/>
        </c:dLbls>
        <c:gapWidth val="500"/>
        <c:overlap val="-2"/>
        <c:axId val="237911040"/>
        <c:axId val="237909504"/>
      </c:barChart>
      <c:lineChart>
        <c:grouping val="standard"/>
        <c:varyColors val="0"/>
        <c:ser>
          <c:idx val="0"/>
          <c:order val="0"/>
          <c:tx>
            <c:strRef>
              <c:f>crec_trim!$B$27</c:f>
              <c:strCache>
                <c:ptCount val="1"/>
                <c:pt idx="0">
                  <c:v>X</c:v>
                </c:pt>
              </c:strCache>
            </c:strRef>
          </c:tx>
          <c:spPr>
            <a:ln w="25400">
              <a:solidFill>
                <a:schemeClr val="tx1"/>
              </a:solidFill>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crec_trim!$C$27:$J$27</c:f>
              <c:numCache>
                <c:formatCode>0.0</c:formatCode>
                <c:ptCount val="8"/>
                <c:pt idx="0">
                  <c:v>1.3185353822803947</c:v>
                </c:pt>
                <c:pt idx="1">
                  <c:v>0.3281608925976176</c:v>
                </c:pt>
                <c:pt idx="2">
                  <c:v>-1.7005015524241718</c:v>
                </c:pt>
                <c:pt idx="3">
                  <c:v>-5.3135112320029982</c:v>
                </c:pt>
                <c:pt idx="4">
                  <c:v>1.9941953000655266</c:v>
                </c:pt>
                <c:pt idx="5">
                  <c:v>-5.8642119527124947</c:v>
                </c:pt>
                <c:pt idx="6">
                  <c:v>2.5608630156956025</c:v>
                </c:pt>
                <c:pt idx="7">
                  <c:v>5.0421000495294743</c:v>
                </c:pt>
              </c:numCache>
            </c:numRef>
          </c:val>
          <c:smooth val="0"/>
          <c:extLst>
            <c:ext xmlns:c16="http://schemas.microsoft.com/office/drawing/2014/chart" uri="{C3380CC4-5D6E-409C-BE32-E72D297353CC}">
              <c16:uniqueId val="{00000001-9E77-4591-A7B2-D54C89F01497}"/>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9E77-4591-A7B2-D54C89F01497}"/>
            </c:ext>
          </c:extLst>
        </c:ser>
        <c:dLbls>
          <c:showLegendKey val="0"/>
          <c:showVal val="0"/>
          <c:showCatName val="0"/>
          <c:showSerName val="0"/>
          <c:showPercent val="0"/>
          <c:showBubbleSize val="0"/>
        </c:dLbls>
        <c:marker val="1"/>
        <c:smooth val="0"/>
        <c:axId val="238024960"/>
        <c:axId val="237907968"/>
      </c:lineChart>
      <c:dateAx>
        <c:axId val="238024960"/>
        <c:scaling>
          <c:orientation val="minMax"/>
        </c:scaling>
        <c:delete val="1"/>
        <c:axPos val="b"/>
        <c:numFmt formatCode="mmm\-yy" sourceLinked="1"/>
        <c:majorTickMark val="out"/>
        <c:minorTickMark val="none"/>
        <c:tickLblPos val="none"/>
        <c:crossAx val="237907968"/>
        <c:crosses val="autoZero"/>
        <c:auto val="1"/>
        <c:lblOffset val="100"/>
        <c:baseTimeUnit val="months"/>
      </c:dateAx>
      <c:valAx>
        <c:axId val="237907968"/>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238024960"/>
        <c:crosses val="autoZero"/>
        <c:crossBetween val="between"/>
      </c:valAx>
      <c:valAx>
        <c:axId val="237909504"/>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237911040"/>
        <c:crosses val="max"/>
        <c:crossBetween val="between"/>
      </c:valAx>
      <c:dateAx>
        <c:axId val="237911040"/>
        <c:scaling>
          <c:orientation val="minMax"/>
        </c:scaling>
        <c:delete val="1"/>
        <c:axPos val="b"/>
        <c:numFmt formatCode="mmm\-yy" sourceLinked="1"/>
        <c:majorTickMark val="out"/>
        <c:minorTickMark val="none"/>
        <c:tickLblPos val="none"/>
        <c:crossAx val="237909504"/>
        <c:crosses val="autoZero"/>
        <c:auto val="1"/>
        <c:lblOffset val="100"/>
        <c:baseTimeUnit val="months"/>
      </c:dateAx>
      <c:spPr>
        <a:ln>
          <a:noFill/>
        </a:ln>
      </c:spPr>
    </c:plotArea>
    <c:plotVisOnly val="1"/>
    <c:dispBlanksAs val="gap"/>
    <c:showDLblsOverMax val="0"/>
  </c:chart>
  <c:spPr>
    <a:ln>
      <a:noFill/>
    </a:ln>
  </c:spPr>
  <c:printSettings>
    <c:headerFooter/>
    <c:pageMargins b="0.75000000000000866" l="0.70000000000000062" r="0.70000000000000062" t="0.75000000000000866"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857170838719794E-2"/>
          <c:y val="5.1489955766738447E-2"/>
          <c:w val="0.93505167077995843"/>
          <c:h val="0.89702008846652304"/>
        </c:manualLayout>
      </c:layout>
      <c:barChart>
        <c:barDir val="col"/>
        <c:grouping val="clustered"/>
        <c:varyColors val="0"/>
        <c:ser>
          <c:idx val="3"/>
          <c:order val="2"/>
          <c:tx>
            <c:strRef>
              <c:f>crec_trim!$B$30</c:f>
              <c:strCache>
                <c:ptCount val="1"/>
                <c:pt idx="0">
                  <c:v>año</c:v>
                </c:pt>
              </c:strCache>
            </c:strRef>
          </c:tx>
          <c:spPr>
            <a:solidFill>
              <a:schemeClr val="bg1">
                <a:lumMod val="75000"/>
              </a:schemeClr>
            </a:solidFill>
            <a:ln>
              <a:noFill/>
            </a:ln>
          </c:spPr>
          <c:invertIfNegative val="0"/>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crec_trim!$C$30:$J$30</c:f>
              <c:numCache>
                <c:formatCode>0</c:formatCode>
                <c:ptCount val="8"/>
                <c:pt idx="2">
                  <c:v>2</c:v>
                </c:pt>
                <c:pt idx="5">
                  <c:v>2</c:v>
                </c:pt>
              </c:numCache>
            </c:numRef>
          </c:val>
          <c:extLst>
            <c:ext xmlns:c16="http://schemas.microsoft.com/office/drawing/2014/chart" uri="{C3380CC4-5D6E-409C-BE32-E72D297353CC}">
              <c16:uniqueId val="{00000000-DE91-460F-B994-BDDA18A994B8}"/>
            </c:ext>
          </c:extLst>
        </c:ser>
        <c:dLbls>
          <c:showLegendKey val="0"/>
          <c:showVal val="0"/>
          <c:showCatName val="0"/>
          <c:showSerName val="0"/>
          <c:showPercent val="0"/>
          <c:showBubbleSize val="0"/>
        </c:dLbls>
        <c:gapWidth val="500"/>
        <c:overlap val="-2"/>
        <c:axId val="237942272"/>
        <c:axId val="237940736"/>
      </c:barChart>
      <c:lineChart>
        <c:grouping val="standard"/>
        <c:varyColors val="0"/>
        <c:ser>
          <c:idx val="0"/>
          <c:order val="0"/>
          <c:tx>
            <c:strRef>
              <c:f>crec_trim!$B$28</c:f>
              <c:strCache>
                <c:ptCount val="1"/>
                <c:pt idx="0">
                  <c:v>M</c:v>
                </c:pt>
              </c:strCache>
            </c:strRef>
          </c:tx>
          <c:spPr>
            <a:ln w="25400">
              <a:solidFill>
                <a:schemeClr val="tx1"/>
              </a:solidFill>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crec_trim!$C$28:$J$28</c:f>
              <c:numCache>
                <c:formatCode>0.0</c:formatCode>
                <c:ptCount val="8"/>
                <c:pt idx="0">
                  <c:v>-5.7064168232477952</c:v>
                </c:pt>
                <c:pt idx="1">
                  <c:v>-6.6656173762493109</c:v>
                </c:pt>
                <c:pt idx="2">
                  <c:v>-5.1264103928101434</c:v>
                </c:pt>
                <c:pt idx="3">
                  <c:v>-12.217287500320895</c:v>
                </c:pt>
                <c:pt idx="4">
                  <c:v>-4.9817109788720888</c:v>
                </c:pt>
                <c:pt idx="5">
                  <c:v>-1.1242270938729648</c:v>
                </c:pt>
                <c:pt idx="6">
                  <c:v>4.4118515020952653</c:v>
                </c:pt>
                <c:pt idx="7">
                  <c:v>1.871673392992923</c:v>
                </c:pt>
              </c:numCache>
            </c:numRef>
          </c:val>
          <c:smooth val="0"/>
          <c:extLst>
            <c:ext xmlns:c16="http://schemas.microsoft.com/office/drawing/2014/chart" uri="{C3380CC4-5D6E-409C-BE32-E72D297353CC}">
              <c16:uniqueId val="{00000001-DE91-460F-B994-BDDA18A994B8}"/>
            </c:ext>
          </c:extLst>
        </c:ser>
        <c:ser>
          <c:idx val="1"/>
          <c:order val="1"/>
          <c:tx>
            <c:strRef>
              <c:f>crec_trim!$B$29</c:f>
              <c:strCache>
                <c:ptCount val="1"/>
                <c:pt idx="0">
                  <c:v>eje 0</c:v>
                </c:pt>
              </c:strCache>
            </c:strRef>
          </c:tx>
          <c:spPr>
            <a:ln w="12700">
              <a:solidFill>
                <a:schemeClr val="tx1"/>
              </a:solidFill>
              <a:prstDash val="solid"/>
            </a:ln>
          </c:spPr>
          <c:marker>
            <c:symbol val="none"/>
          </c:marker>
          <c:cat>
            <c:numRef>
              <c:f>crec_trim!$C$23:$J$23</c:f>
              <c:numCache>
                <c:formatCode>mmm\-yy</c:formatCode>
                <c:ptCount val="8"/>
                <c:pt idx="0">
                  <c:v>42339</c:v>
                </c:pt>
                <c:pt idx="1">
                  <c:v>42430</c:v>
                </c:pt>
                <c:pt idx="2">
                  <c:v>42522</c:v>
                </c:pt>
                <c:pt idx="3">
                  <c:v>42614</c:v>
                </c:pt>
                <c:pt idx="4">
                  <c:v>42705</c:v>
                </c:pt>
                <c:pt idx="5">
                  <c:v>42795</c:v>
                </c:pt>
                <c:pt idx="6">
                  <c:v>42887</c:v>
                </c:pt>
                <c:pt idx="7">
                  <c:v>42979</c:v>
                </c:pt>
              </c:numCache>
            </c:numRef>
          </c:cat>
          <c:val>
            <c:numRef>
              <c:f>crec_trim!$C$29:$J$29</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DE91-460F-B994-BDDA18A994B8}"/>
            </c:ext>
          </c:extLst>
        </c:ser>
        <c:dLbls>
          <c:showLegendKey val="0"/>
          <c:showVal val="0"/>
          <c:showCatName val="0"/>
          <c:showSerName val="0"/>
          <c:showPercent val="0"/>
          <c:showBubbleSize val="0"/>
        </c:dLbls>
        <c:marker val="1"/>
        <c:smooth val="0"/>
        <c:axId val="237929216"/>
        <c:axId val="237930752"/>
      </c:lineChart>
      <c:dateAx>
        <c:axId val="237929216"/>
        <c:scaling>
          <c:orientation val="minMax"/>
        </c:scaling>
        <c:delete val="1"/>
        <c:axPos val="b"/>
        <c:numFmt formatCode="mmm\-yy" sourceLinked="1"/>
        <c:majorTickMark val="out"/>
        <c:minorTickMark val="none"/>
        <c:tickLblPos val="none"/>
        <c:crossAx val="237930752"/>
        <c:crosses val="autoZero"/>
        <c:auto val="1"/>
        <c:lblOffset val="100"/>
        <c:baseTimeUnit val="months"/>
      </c:dateAx>
      <c:valAx>
        <c:axId val="237930752"/>
        <c:scaling>
          <c:orientation val="minMax"/>
          <c:max val="15"/>
          <c:min val="-4"/>
        </c:scaling>
        <c:delete val="0"/>
        <c:axPos val="l"/>
        <c:numFmt formatCode="0.0" sourceLinked="1"/>
        <c:majorTickMark val="none"/>
        <c:minorTickMark val="none"/>
        <c:tickLblPos val="nextTo"/>
        <c:spPr>
          <a:ln>
            <a:noFill/>
          </a:ln>
        </c:spPr>
        <c:txPr>
          <a:bodyPr/>
          <a:lstStyle/>
          <a:p>
            <a:pPr>
              <a:defRPr sz="300">
                <a:solidFill>
                  <a:schemeClr val="bg1"/>
                </a:solidFill>
              </a:defRPr>
            </a:pPr>
            <a:endParaRPr lang="es-CL"/>
          </a:p>
        </c:txPr>
        <c:crossAx val="237929216"/>
        <c:crosses val="autoZero"/>
        <c:crossBetween val="between"/>
      </c:valAx>
      <c:valAx>
        <c:axId val="237940736"/>
        <c:scaling>
          <c:orientation val="minMax"/>
          <c:max val="1.2"/>
          <c:min val="0"/>
        </c:scaling>
        <c:delete val="0"/>
        <c:axPos val="r"/>
        <c:numFmt formatCode="0" sourceLinked="1"/>
        <c:majorTickMark val="none"/>
        <c:minorTickMark val="none"/>
        <c:tickLblPos val="nextTo"/>
        <c:spPr>
          <a:ln>
            <a:noFill/>
          </a:ln>
        </c:spPr>
        <c:txPr>
          <a:bodyPr/>
          <a:lstStyle/>
          <a:p>
            <a:pPr>
              <a:defRPr sz="300">
                <a:solidFill>
                  <a:schemeClr val="bg1"/>
                </a:solidFill>
              </a:defRPr>
            </a:pPr>
            <a:endParaRPr lang="es-CL"/>
          </a:p>
        </c:txPr>
        <c:crossAx val="237942272"/>
        <c:crosses val="max"/>
        <c:crossBetween val="between"/>
      </c:valAx>
      <c:dateAx>
        <c:axId val="237942272"/>
        <c:scaling>
          <c:orientation val="minMax"/>
        </c:scaling>
        <c:delete val="1"/>
        <c:axPos val="b"/>
        <c:numFmt formatCode="mmm\-yy" sourceLinked="1"/>
        <c:majorTickMark val="out"/>
        <c:minorTickMark val="none"/>
        <c:tickLblPos val="none"/>
        <c:crossAx val="237940736"/>
        <c:crosses val="autoZero"/>
        <c:auto val="1"/>
        <c:lblOffset val="100"/>
        <c:baseTimeUnit val="months"/>
      </c:dateAx>
      <c:spPr>
        <a:ln>
          <a:noFill/>
        </a:ln>
      </c:spPr>
    </c:plotArea>
    <c:plotVisOnly val="1"/>
    <c:dispBlanksAs val="gap"/>
    <c:showDLblsOverMax val="0"/>
  </c:chart>
  <c:spPr>
    <a:ln>
      <a:noFill/>
    </a:ln>
  </c:spPr>
  <c:printSettings>
    <c:headerFooter/>
    <c:pageMargins b="0.75000000000000888" l="0.70000000000000062" r="0.70000000000000062" t="0.75000000000000888"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82E-2"/>
          <c:y val="5.1014502068150475E-2"/>
          <c:w val="0.65555555555556133"/>
          <c:h val="0.89797099586369888"/>
        </c:manualLayout>
      </c:layout>
      <c:barChart>
        <c:barDir val="col"/>
        <c:grouping val="percentStacked"/>
        <c:varyColors val="0"/>
        <c:ser>
          <c:idx val="0"/>
          <c:order val="0"/>
          <c:tx>
            <c:strRef>
              <c:f>crec_trim!$B$33</c:f>
              <c:strCache>
                <c:ptCount val="1"/>
                <c:pt idx="0">
                  <c:v>C</c:v>
                </c:pt>
              </c:strCache>
            </c:strRef>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crec_trim!$H$33</c:f>
              <c:numCache>
                <c:formatCode>0.0%</c:formatCode>
                <c:ptCount val="1"/>
                <c:pt idx="0">
                  <c:v>0.64628897916782602</c:v>
                </c:pt>
              </c:numCache>
            </c:numRef>
          </c:val>
          <c:extLst>
            <c:ext xmlns:c16="http://schemas.microsoft.com/office/drawing/2014/chart" uri="{C3380CC4-5D6E-409C-BE32-E72D297353CC}">
              <c16:uniqueId val="{00000001-CADC-4D00-B80F-28F4BE93718D}"/>
            </c:ext>
          </c:extLst>
        </c:ser>
        <c:ser>
          <c:idx val="1"/>
          <c:order val="1"/>
          <c:tx>
            <c:strRef>
              <c:f>crec_trim!$B$34</c:f>
              <c:strCache>
                <c:ptCount val="1"/>
                <c:pt idx="0">
                  <c:v>G</c:v>
                </c:pt>
              </c:strCache>
            </c:strRef>
          </c:tx>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crec_trim!$H$34</c:f>
              <c:numCache>
                <c:formatCode>0.0%</c:formatCode>
                <c:ptCount val="1"/>
                <c:pt idx="0">
                  <c:v>0.17663939748084664</c:v>
                </c:pt>
              </c:numCache>
            </c:numRef>
          </c:val>
          <c:extLst>
            <c:ext xmlns:c16="http://schemas.microsoft.com/office/drawing/2014/chart" uri="{C3380CC4-5D6E-409C-BE32-E72D297353CC}">
              <c16:uniqueId val="{00000003-CADC-4D00-B80F-28F4BE93718D}"/>
            </c:ext>
          </c:extLst>
        </c:ser>
        <c:ser>
          <c:idx val="2"/>
          <c:order val="2"/>
          <c:tx>
            <c:strRef>
              <c:f>crec_trim!$B$35</c:f>
              <c:strCache>
                <c:ptCount val="1"/>
                <c:pt idx="0">
                  <c:v>I</c:v>
                </c:pt>
              </c:strCache>
            </c:strRef>
          </c:tx>
          <c:invertIfNegative val="0"/>
          <c:dLbls>
            <c:dLbl>
              <c:idx val="0"/>
              <c:numFmt formatCode="0%" sourceLinked="0"/>
              <c:spPr/>
              <c:txPr>
                <a:bodyPr/>
                <a:lstStyle/>
                <a:p>
                  <a:pPr>
                    <a:defRPr sz="1400" b="1">
                      <a:solidFill>
                        <a:schemeClr val="bg1"/>
                      </a:solidFill>
                    </a:defRPr>
                  </a:pPr>
                  <a:endParaRPr lang="es-CL"/>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CADC-4D00-B80F-28F4BE93718D}"/>
                </c:ext>
              </c:extLst>
            </c:dLbl>
            <c:numFmt formatCode="0%" sourceLinked="0"/>
            <c:spPr>
              <a:noFill/>
              <a:ln>
                <a:noFill/>
              </a:ln>
              <a:effectLst/>
            </c:spPr>
            <c:txPr>
              <a:bodyPr/>
              <a:lstStyle/>
              <a:p>
                <a:pPr>
                  <a:defRPr>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crec_trim!$H$35</c:f>
              <c:numCache>
                <c:formatCode>0.0%</c:formatCode>
                <c:ptCount val="1"/>
                <c:pt idx="0">
                  <c:v>0.27819207153059899</c:v>
                </c:pt>
              </c:numCache>
            </c:numRef>
          </c:val>
          <c:extLst>
            <c:ext xmlns:c16="http://schemas.microsoft.com/office/drawing/2014/chart" uri="{C3380CC4-5D6E-409C-BE32-E72D297353CC}">
              <c16:uniqueId val="{00000005-CADC-4D00-B80F-28F4BE93718D}"/>
            </c:ext>
          </c:extLst>
        </c:ser>
        <c:ser>
          <c:idx val="3"/>
          <c:order val="3"/>
          <c:tx>
            <c:strRef>
              <c:f>crec_trim!$B$36</c:f>
              <c:strCache>
                <c:ptCount val="1"/>
                <c:pt idx="0">
                  <c:v>XN</c:v>
                </c:pt>
              </c:strCache>
            </c:strRef>
          </c:tx>
          <c:invertIfNegative val="0"/>
          <c:dLbls>
            <c:dLbl>
              <c:idx val="0"/>
              <c:layout>
                <c:manualLayout>
                  <c:x val="1.1111111111111125E-2"/>
                  <c:y val="2.7826092037173331E-2"/>
                </c:manualLayout>
              </c:layout>
              <c:tx>
                <c:rich>
                  <a:bodyPr/>
                  <a:lstStyle/>
                  <a:p>
                    <a:r>
                      <a:rPr lang="en-US"/>
                      <a:t>XN,-13%</a:t>
                    </a:r>
                  </a:p>
                </c:rich>
              </c:tx>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CADC-4D00-B80F-28F4BE93718D}"/>
                </c:ext>
              </c:extLst>
            </c:dLbl>
            <c:numFmt formatCode="0%" sourceLinked="0"/>
            <c:spPr>
              <a:noFill/>
              <a:ln>
                <a:noFill/>
              </a:ln>
              <a:effectLst/>
            </c:spPr>
            <c:txPr>
              <a:bodyPr/>
              <a:lstStyle/>
              <a:p>
                <a:pPr>
                  <a:defRPr sz="1400" b="1">
                    <a:solidFill>
                      <a:schemeClr val="bg1"/>
                    </a:solidFill>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crec_trim!$H$36</c:f>
              <c:numCache>
                <c:formatCode>0.0%</c:formatCode>
                <c:ptCount val="1"/>
                <c:pt idx="0">
                  <c:v>-0.10112044817927171</c:v>
                </c:pt>
              </c:numCache>
            </c:numRef>
          </c:val>
          <c:extLst>
            <c:ext xmlns:c16="http://schemas.microsoft.com/office/drawing/2014/chart" uri="{C3380CC4-5D6E-409C-BE32-E72D297353CC}">
              <c16:uniqueId val="{00000007-CADC-4D00-B80F-28F4BE93718D}"/>
            </c:ext>
          </c:extLst>
        </c:ser>
        <c:dLbls>
          <c:showLegendKey val="0"/>
          <c:showVal val="0"/>
          <c:showCatName val="0"/>
          <c:showSerName val="0"/>
          <c:showPercent val="0"/>
          <c:showBubbleSize val="0"/>
        </c:dLbls>
        <c:gapWidth val="55"/>
        <c:overlap val="100"/>
        <c:axId val="238043904"/>
        <c:axId val="238045440"/>
      </c:barChart>
      <c:catAx>
        <c:axId val="238043904"/>
        <c:scaling>
          <c:orientation val="minMax"/>
        </c:scaling>
        <c:delete val="1"/>
        <c:axPos val="b"/>
        <c:majorTickMark val="none"/>
        <c:minorTickMark val="none"/>
        <c:tickLblPos val="none"/>
        <c:crossAx val="238045440"/>
        <c:crosses val="autoZero"/>
        <c:auto val="1"/>
        <c:lblAlgn val="ctr"/>
        <c:lblOffset val="100"/>
        <c:noMultiLvlLbl val="0"/>
      </c:catAx>
      <c:valAx>
        <c:axId val="238045440"/>
        <c:scaling>
          <c:orientation val="minMax"/>
        </c:scaling>
        <c:delete val="1"/>
        <c:axPos val="l"/>
        <c:numFmt formatCode="0%" sourceLinked="1"/>
        <c:majorTickMark val="none"/>
        <c:minorTickMark val="none"/>
        <c:tickLblPos val="none"/>
        <c:crossAx val="238043904"/>
        <c:crosses val="autoZero"/>
        <c:crossBetween val="between"/>
      </c:valAx>
    </c:plotArea>
    <c:plotVisOnly val="1"/>
    <c:dispBlanksAs val="gap"/>
    <c:showDLblsOverMax val="0"/>
  </c:chart>
  <c:printSettings>
    <c:headerFooter/>
    <c:pageMargins b="0.75000000000000544" l="0.70000000000000062" r="0.70000000000000062" t="0.75000000000000544"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511969</xdr:colOff>
      <xdr:row>40</xdr:row>
      <xdr:rowOff>83344</xdr:rowOff>
    </xdr:from>
    <xdr:to>
      <xdr:col>23</xdr:col>
      <xdr:colOff>119064</xdr:colOff>
      <xdr:row>54</xdr:row>
      <xdr:rowOff>23813</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380999</xdr:colOff>
      <xdr:row>54</xdr:row>
      <xdr:rowOff>75009</xdr:rowOff>
    </xdr:from>
    <xdr:to>
      <xdr:col>28</xdr:col>
      <xdr:colOff>261936</xdr:colOff>
      <xdr:row>89</xdr:row>
      <xdr:rowOff>166687</xdr:rowOff>
    </xdr:to>
    <xdr:graphicFrame macro="">
      <xdr:nvGraphicFramePr>
        <xdr:cNvPr id="3" name="Chart 2">
          <a:extLst>
            <a:ext uri="{FF2B5EF4-FFF2-40B4-BE49-F238E27FC236}">
              <a16:creationId xmlns:a16="http://schemas.microsoft.com/office/drawing/2014/main" id="{D01081EE-AF27-4B74-8DEE-4E9B89204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22</xdr:row>
      <xdr:rowOff>0</xdr:rowOff>
    </xdr:from>
    <xdr:to>
      <xdr:col>19</xdr:col>
      <xdr:colOff>154782</xdr:colOff>
      <xdr:row>29</xdr:row>
      <xdr:rowOff>107155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52</xdr:row>
      <xdr:rowOff>0</xdr:rowOff>
    </xdr:from>
    <xdr:to>
      <xdr:col>8</xdr:col>
      <xdr:colOff>83344</xdr:colOff>
      <xdr:row>66</xdr:row>
      <xdr:rowOff>71437</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31</xdr:row>
      <xdr:rowOff>0</xdr:rowOff>
    </xdr:from>
    <xdr:to>
      <xdr:col>19</xdr:col>
      <xdr:colOff>154782</xdr:colOff>
      <xdr:row>38</xdr:row>
      <xdr:rowOff>107155</xdr:rowOff>
    </xdr:to>
    <xdr:graphicFrame macro="">
      <xdr:nvGraphicFramePr>
        <xdr:cNvPr id="12" name="Chart 11">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40</xdr:row>
      <xdr:rowOff>0</xdr:rowOff>
    </xdr:from>
    <xdr:to>
      <xdr:col>19</xdr:col>
      <xdr:colOff>154782</xdr:colOff>
      <xdr:row>47</xdr:row>
      <xdr:rowOff>107155</xdr:rowOff>
    </xdr:to>
    <xdr:graphicFrame macro="">
      <xdr:nvGraphicFramePr>
        <xdr:cNvPr id="13" name="Chart 12">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22</xdr:row>
      <xdr:rowOff>0</xdr:rowOff>
    </xdr:from>
    <xdr:to>
      <xdr:col>26</xdr:col>
      <xdr:colOff>154781</xdr:colOff>
      <xdr:row>29</xdr:row>
      <xdr:rowOff>107155</xdr:rowOff>
    </xdr:to>
    <xdr:graphicFrame macro="">
      <xdr:nvGraphicFramePr>
        <xdr:cNvPr id="14" name="Chart 13">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31</xdr:row>
      <xdr:rowOff>0</xdr:rowOff>
    </xdr:from>
    <xdr:to>
      <xdr:col>26</xdr:col>
      <xdr:colOff>154781</xdr:colOff>
      <xdr:row>38</xdr:row>
      <xdr:rowOff>107155</xdr:rowOff>
    </xdr:to>
    <xdr:graphicFrame macro="">
      <xdr:nvGraphicFramePr>
        <xdr:cNvPr id="15" name="Chart 14">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52</xdr:row>
      <xdr:rowOff>0</xdr:rowOff>
    </xdr:from>
    <xdr:to>
      <xdr:col>17</xdr:col>
      <xdr:colOff>321469</xdr:colOff>
      <xdr:row>66</xdr:row>
      <xdr:rowOff>71437</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0.06146</cdr:x>
      <cdr:y>0.04408</cdr:y>
    </cdr:from>
    <cdr:to>
      <cdr:x>0.95856</cdr:x>
      <cdr:y>0.75207</cdr:y>
    </cdr:to>
    <cdr:sp macro="" textlink="">
      <cdr:nvSpPr>
        <cdr:cNvPr id="2" name="Rectangle 1"/>
        <cdr:cNvSpPr/>
      </cdr:nvSpPr>
      <cdr:spPr>
        <a:xfrm xmlns:a="http://schemas.openxmlformats.org/drawingml/2006/main">
          <a:off x="196111" y="63504"/>
          <a:ext cx="2862534" cy="1019965"/>
        </a:xfrm>
        <a:prstGeom xmlns:a="http://schemas.openxmlformats.org/drawingml/2006/main" prst="rect">
          <a:avLst/>
        </a:prstGeom>
        <a:solidFill xmlns:a="http://schemas.openxmlformats.org/drawingml/2006/main">
          <a:srgbClr val="92D050">
            <a:alpha val="50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8</xdr:col>
      <xdr:colOff>523876</xdr:colOff>
      <xdr:row>17</xdr:row>
      <xdr:rowOff>0</xdr:rowOff>
    </xdr:from>
    <xdr:to>
      <xdr:col>16</xdr:col>
      <xdr:colOff>238126</xdr:colOff>
      <xdr:row>31</xdr:row>
      <xdr:rowOff>71438</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dane.gov.co/" TargetMode="External"/><Relationship Id="rId1" Type="http://schemas.openxmlformats.org/officeDocument/2006/relationships/hyperlink" Target="http://www.dane.gov.co/index.php/estadisticas-por-tema/cuentas-nacionales/cuentas-nacionales-trimestral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banrep.gov.co/es/imaco" TargetMode="External"/><Relationship Id="rId3" Type="http://schemas.openxmlformats.org/officeDocument/2006/relationships/hyperlink" Target="http://www.banrep.gov.co/es/indice-terminos-intercambio" TargetMode="External"/><Relationship Id="rId7" Type="http://schemas.openxmlformats.org/officeDocument/2006/relationships/hyperlink" Target="http://www.banrep.gov.co/es/balanza-comercial" TargetMode="External"/><Relationship Id="rId2" Type="http://schemas.openxmlformats.org/officeDocument/2006/relationships/hyperlink" Target="http://www.dane.gov.co/index.php/indices-de-precios-y-costos/indice-de-precios-al-consumidor-ipc" TargetMode="External"/><Relationship Id="rId1" Type="http://schemas.openxmlformats.org/officeDocument/2006/relationships/hyperlink" Target="http://www.dane.gov.co/index.php/construccion-alias/estadisticas-de-edificacion-de-licencias-de-construccion-elic" TargetMode="External"/><Relationship Id="rId6" Type="http://schemas.openxmlformats.org/officeDocument/2006/relationships/hyperlink" Target="http://www.dane.gov.co/index.php/comercio-exterior/exportaciones" TargetMode="External"/><Relationship Id="rId5" Type="http://schemas.openxmlformats.org/officeDocument/2006/relationships/hyperlink" Target="http://www.dane.gov.co/index.php/comercio-interior/muestra-mensual-de-comercio-al-por-menor-mmcm" TargetMode="External"/><Relationship Id="rId4" Type="http://schemas.openxmlformats.org/officeDocument/2006/relationships/hyperlink" Target="http://www.dane.gov.co/index.php/cuentas-economicas/indicador-de-seguimiento-a-la-economia-ise" TargetMode="External"/><Relationship Id="rId9"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121"/>
  <sheetViews>
    <sheetView zoomScale="85" zoomScaleNormal="85" workbookViewId="0">
      <pane xSplit="4" ySplit="1" topLeftCell="E101" activePane="bottomRight" state="frozen"/>
      <selection activeCell="K83" sqref="K83"/>
      <selection pane="topRight" activeCell="K83" sqref="K83"/>
      <selection pane="bottomLeft" activeCell="K83" sqref="K83"/>
      <selection pane="bottomRight" activeCell="G121" sqref="G121"/>
    </sheetView>
  </sheetViews>
  <sheetFormatPr defaultRowHeight="15" x14ac:dyDescent="0.25"/>
  <cols>
    <col min="1" max="1" width="9.85546875" style="21" bestFit="1" customWidth="1"/>
    <col min="2" max="2" width="9.140625" customWidth="1"/>
    <col min="4" max="4" width="9.140625" customWidth="1"/>
  </cols>
  <sheetData>
    <row r="1" spans="1:16" s="1" customFormat="1" x14ac:dyDescent="0.25">
      <c r="A1" s="18" t="s">
        <v>4</v>
      </c>
      <c r="B1" s="1" t="s">
        <v>0</v>
      </c>
      <c r="C1" s="1" t="s">
        <v>1</v>
      </c>
      <c r="D1" s="1" t="s">
        <v>114</v>
      </c>
      <c r="E1" t="s">
        <v>2</v>
      </c>
      <c r="F1" t="s">
        <v>177</v>
      </c>
      <c r="G1" s="1" t="s">
        <v>3</v>
      </c>
      <c r="H1" s="1" t="s">
        <v>9</v>
      </c>
      <c r="I1" s="1" t="s">
        <v>10</v>
      </c>
      <c r="J1" s="1" t="s">
        <v>184</v>
      </c>
      <c r="K1" s="1" t="s">
        <v>185</v>
      </c>
      <c r="L1" s="1" t="s">
        <v>11</v>
      </c>
      <c r="M1" s="1" t="s">
        <v>12</v>
      </c>
      <c r="N1" s="1" t="s">
        <v>146</v>
      </c>
      <c r="O1" s="1" t="s">
        <v>147</v>
      </c>
      <c r="P1" s="1" t="s">
        <v>148</v>
      </c>
    </row>
    <row r="2" spans="1:16" x14ac:dyDescent="0.25">
      <c r="A2" s="34">
        <v>32933</v>
      </c>
      <c r="B2">
        <v>1990</v>
      </c>
      <c r="C2">
        <v>1</v>
      </c>
      <c r="D2">
        <v>2</v>
      </c>
      <c r="E2" t="str">
        <f>IF(ISBLANK(HLOOKUP(E$1, q_preprocess!$1:$1048576, $D2, FALSE)), "", HLOOKUP(E$1, q_preprocess!$1:$1048576, $D2, FALSE))</f>
        <v/>
      </c>
      <c r="F2" t="str">
        <f>IF(ISBLANK(HLOOKUP(F$1, q_preprocess!$1:$1048576, $D2, FALSE)), "", HLOOKUP(F$1, q_preprocess!$1:$1048576, $D2, FALSE))</f>
        <v/>
      </c>
      <c r="G2" t="str">
        <f>IF(ISBLANK(HLOOKUP(G$1, q_preprocess!$1:$1048576, $D2, FALSE)), "", HLOOKUP(G$1, q_preprocess!$1:$1048576, $D2, FALSE))</f>
        <v/>
      </c>
      <c r="H2" t="str">
        <f>IF(ISBLANK(HLOOKUP(H$1, q_preprocess!$1:$1048576, $D2, FALSE)), "", HLOOKUP(H$1, q_preprocess!$1:$1048576, $D2, FALSE))</f>
        <v/>
      </c>
      <c r="I2" t="str">
        <f>IF(ISBLANK(HLOOKUP(I$1, q_preprocess!$1:$1048576, $D2, FALSE)), "", HLOOKUP(I$1, q_preprocess!$1:$1048576, $D2, FALSE))</f>
        <v/>
      </c>
      <c r="J2" t="str">
        <f>IF(ISBLANK(HLOOKUP(J$1, q_preprocess!$1:$1048576, $D2, FALSE)), "", HLOOKUP(J$1, q_preprocess!$1:$1048576, $D2, FALSE))</f>
        <v/>
      </c>
      <c r="K2" t="str">
        <f>IF(ISBLANK(HLOOKUP(K$1, q_preprocess!$1:$1048576, $D2, FALSE)), "", HLOOKUP(K$1, q_preprocess!$1:$1048576, $D2, FALSE))</f>
        <v/>
      </c>
      <c r="L2" t="str">
        <f>IF(ISBLANK(HLOOKUP(L$1, q_preprocess!$1:$1048576, $D2, FALSE)), "", HLOOKUP(L$1, q_preprocess!$1:$1048576, $D2, FALSE))</f>
        <v/>
      </c>
      <c r="M2" t="str">
        <f>IF(ISBLANK(HLOOKUP(M$1, q_preprocess!$1:$1048576, $D2, FALSE)), "", HLOOKUP(M$1, q_preprocess!$1:$1048576, $D2, FALSE))</f>
        <v/>
      </c>
      <c r="N2" t="str">
        <f>IF(ISBLANK(HLOOKUP(N$1, q_preprocess!$1:$1048576, $D2, FALSE)), "", HLOOKUP(N$1, q_preprocess!$1:$1048576, $D2, FALSE))</f>
        <v/>
      </c>
      <c r="O2" t="str">
        <f>IF(ISBLANK(HLOOKUP(O$1, q_preprocess!$1:$1048576, $D2, FALSE)), "", HLOOKUP(O$1, q_preprocess!$1:$1048576, $D2, FALSE))</f>
        <v/>
      </c>
      <c r="P2" t="str">
        <f>IF(ISBLANK(HLOOKUP(P$1, q_preprocess!$1:$1048576, $D2, FALSE)), "", HLOOKUP(P$1, q_preprocess!$1:$1048576, $D2, FALSE))</f>
        <v/>
      </c>
    </row>
    <row r="3" spans="1:16" x14ac:dyDescent="0.25">
      <c r="A3" s="34">
        <v>33025</v>
      </c>
      <c r="B3">
        <v>1990</v>
      </c>
      <c r="C3">
        <v>2</v>
      </c>
      <c r="D3">
        <v>3</v>
      </c>
      <c r="E3" t="str">
        <f>IF(ISBLANK(HLOOKUP(E$1, q_preprocess!$1:$1048576, $D3, FALSE)), "", HLOOKUP(E$1, q_preprocess!$1:$1048576, $D3, FALSE))</f>
        <v/>
      </c>
      <c r="F3" t="str">
        <f>IF(ISBLANK(HLOOKUP(F$1, q_preprocess!$1:$1048576, $D3, FALSE)), "", HLOOKUP(F$1, q_preprocess!$1:$1048576, $D3, FALSE))</f>
        <v/>
      </c>
      <c r="G3" t="str">
        <f>IF(ISBLANK(HLOOKUP(G$1, q_preprocess!$1:$1048576, $D3, FALSE)), "", HLOOKUP(G$1, q_preprocess!$1:$1048576, $D3, FALSE))</f>
        <v/>
      </c>
      <c r="H3" t="str">
        <f>IF(ISBLANK(HLOOKUP(H$1, q_preprocess!$1:$1048576, $D3, FALSE)), "", HLOOKUP(H$1, q_preprocess!$1:$1048576, $D3, FALSE))</f>
        <v/>
      </c>
      <c r="I3" t="str">
        <f>IF(ISBLANK(HLOOKUP(I$1, q_preprocess!$1:$1048576, $D3, FALSE)), "", HLOOKUP(I$1, q_preprocess!$1:$1048576, $D3, FALSE))</f>
        <v/>
      </c>
      <c r="J3" t="str">
        <f>IF(ISBLANK(HLOOKUP(J$1, q_preprocess!$1:$1048576, $D3, FALSE)), "", HLOOKUP(J$1, q_preprocess!$1:$1048576, $D3, FALSE))</f>
        <v/>
      </c>
      <c r="K3" t="str">
        <f>IF(ISBLANK(HLOOKUP(K$1, q_preprocess!$1:$1048576, $D3, FALSE)), "", HLOOKUP(K$1, q_preprocess!$1:$1048576, $D3, FALSE))</f>
        <v/>
      </c>
      <c r="L3" t="str">
        <f>IF(ISBLANK(HLOOKUP(L$1, q_preprocess!$1:$1048576, $D3, FALSE)), "", HLOOKUP(L$1, q_preprocess!$1:$1048576, $D3, FALSE))</f>
        <v/>
      </c>
      <c r="M3" t="str">
        <f>IF(ISBLANK(HLOOKUP(M$1, q_preprocess!$1:$1048576, $D3, FALSE)), "", HLOOKUP(M$1, q_preprocess!$1:$1048576, $D3, FALSE))</f>
        <v/>
      </c>
      <c r="N3" t="str">
        <f>IF(ISBLANK(HLOOKUP(N$1, q_preprocess!$1:$1048576, $D3, FALSE)), "", HLOOKUP(N$1, q_preprocess!$1:$1048576, $D3, FALSE))</f>
        <v/>
      </c>
      <c r="O3" t="str">
        <f>IF(ISBLANK(HLOOKUP(O$1, q_preprocess!$1:$1048576, $D3, FALSE)), "", HLOOKUP(O$1, q_preprocess!$1:$1048576, $D3, FALSE))</f>
        <v/>
      </c>
      <c r="P3" t="str">
        <f>IF(ISBLANK(HLOOKUP(P$1, q_preprocess!$1:$1048576, $D3, FALSE)), "", HLOOKUP(P$1, q_preprocess!$1:$1048576, $D3, FALSE))</f>
        <v/>
      </c>
    </row>
    <row r="4" spans="1:16" x14ac:dyDescent="0.25">
      <c r="A4" s="34">
        <v>33117</v>
      </c>
      <c r="B4">
        <v>1990</v>
      </c>
      <c r="C4">
        <v>3</v>
      </c>
      <c r="D4">
        <v>4</v>
      </c>
      <c r="E4" t="str">
        <f>IF(ISBLANK(HLOOKUP(E$1, q_preprocess!$1:$1048576, $D4, FALSE)), "", HLOOKUP(E$1, q_preprocess!$1:$1048576, $D4, FALSE))</f>
        <v/>
      </c>
      <c r="F4" t="str">
        <f>IF(ISBLANK(HLOOKUP(F$1, q_preprocess!$1:$1048576, $D4, FALSE)), "", HLOOKUP(F$1, q_preprocess!$1:$1048576, $D4, FALSE))</f>
        <v/>
      </c>
      <c r="G4" t="str">
        <f>IF(ISBLANK(HLOOKUP(G$1, q_preprocess!$1:$1048576, $D4, FALSE)), "", HLOOKUP(G$1, q_preprocess!$1:$1048576, $D4, FALSE))</f>
        <v/>
      </c>
      <c r="H4" t="str">
        <f>IF(ISBLANK(HLOOKUP(H$1, q_preprocess!$1:$1048576, $D4, FALSE)), "", HLOOKUP(H$1, q_preprocess!$1:$1048576, $D4, FALSE))</f>
        <v/>
      </c>
      <c r="I4" t="str">
        <f>IF(ISBLANK(HLOOKUP(I$1, q_preprocess!$1:$1048576, $D4, FALSE)), "", HLOOKUP(I$1, q_preprocess!$1:$1048576, $D4, FALSE))</f>
        <v/>
      </c>
      <c r="J4" t="str">
        <f>IF(ISBLANK(HLOOKUP(J$1, q_preprocess!$1:$1048576, $D4, FALSE)), "", HLOOKUP(J$1, q_preprocess!$1:$1048576, $D4, FALSE))</f>
        <v/>
      </c>
      <c r="K4" t="str">
        <f>IF(ISBLANK(HLOOKUP(K$1, q_preprocess!$1:$1048576, $D4, FALSE)), "", HLOOKUP(K$1, q_preprocess!$1:$1048576, $D4, FALSE))</f>
        <v/>
      </c>
      <c r="L4" t="str">
        <f>IF(ISBLANK(HLOOKUP(L$1, q_preprocess!$1:$1048576, $D4, FALSE)), "", HLOOKUP(L$1, q_preprocess!$1:$1048576, $D4, FALSE))</f>
        <v/>
      </c>
      <c r="M4" t="str">
        <f>IF(ISBLANK(HLOOKUP(M$1, q_preprocess!$1:$1048576, $D4, FALSE)), "", HLOOKUP(M$1, q_preprocess!$1:$1048576, $D4, FALSE))</f>
        <v/>
      </c>
      <c r="N4" t="str">
        <f>IF(ISBLANK(HLOOKUP(N$1, q_preprocess!$1:$1048576, $D4, FALSE)), "", HLOOKUP(N$1, q_preprocess!$1:$1048576, $D4, FALSE))</f>
        <v/>
      </c>
      <c r="O4" t="str">
        <f>IF(ISBLANK(HLOOKUP(O$1, q_preprocess!$1:$1048576, $D4, FALSE)), "", HLOOKUP(O$1, q_preprocess!$1:$1048576, $D4, FALSE))</f>
        <v/>
      </c>
      <c r="P4" t="str">
        <f>IF(ISBLANK(HLOOKUP(P$1, q_preprocess!$1:$1048576, $D4, FALSE)), "", HLOOKUP(P$1, q_preprocess!$1:$1048576, $D4, FALSE))</f>
        <v/>
      </c>
    </row>
    <row r="5" spans="1:16" x14ac:dyDescent="0.25">
      <c r="A5" s="34">
        <v>33208</v>
      </c>
      <c r="B5">
        <v>1990</v>
      </c>
      <c r="C5">
        <v>4</v>
      </c>
      <c r="D5">
        <v>5</v>
      </c>
      <c r="E5" t="str">
        <f>IF(ISBLANK(HLOOKUP(E$1, q_preprocess!$1:$1048576, $D5, FALSE)), "", HLOOKUP(E$1, q_preprocess!$1:$1048576, $D5, FALSE))</f>
        <v/>
      </c>
      <c r="F5" t="str">
        <f>IF(ISBLANK(HLOOKUP(F$1, q_preprocess!$1:$1048576, $D5, FALSE)), "", HLOOKUP(F$1, q_preprocess!$1:$1048576, $D5, FALSE))</f>
        <v/>
      </c>
      <c r="G5" t="str">
        <f>IF(ISBLANK(HLOOKUP(G$1, q_preprocess!$1:$1048576, $D5, FALSE)), "", HLOOKUP(G$1, q_preprocess!$1:$1048576, $D5, FALSE))</f>
        <v/>
      </c>
      <c r="H5" t="str">
        <f>IF(ISBLANK(HLOOKUP(H$1, q_preprocess!$1:$1048576, $D5, FALSE)), "", HLOOKUP(H$1, q_preprocess!$1:$1048576, $D5, FALSE))</f>
        <v/>
      </c>
      <c r="I5" t="str">
        <f>IF(ISBLANK(HLOOKUP(I$1, q_preprocess!$1:$1048576, $D5, FALSE)), "", HLOOKUP(I$1, q_preprocess!$1:$1048576, $D5, FALSE))</f>
        <v/>
      </c>
      <c r="J5" t="str">
        <f>IF(ISBLANK(HLOOKUP(J$1, q_preprocess!$1:$1048576, $D5, FALSE)), "", HLOOKUP(J$1, q_preprocess!$1:$1048576, $D5, FALSE))</f>
        <v/>
      </c>
      <c r="K5" t="str">
        <f>IF(ISBLANK(HLOOKUP(K$1, q_preprocess!$1:$1048576, $D5, FALSE)), "", HLOOKUP(K$1, q_preprocess!$1:$1048576, $D5, FALSE))</f>
        <v/>
      </c>
      <c r="L5" t="str">
        <f>IF(ISBLANK(HLOOKUP(L$1, q_preprocess!$1:$1048576, $D5, FALSE)), "", HLOOKUP(L$1, q_preprocess!$1:$1048576, $D5, FALSE))</f>
        <v/>
      </c>
      <c r="M5" t="str">
        <f>IF(ISBLANK(HLOOKUP(M$1, q_preprocess!$1:$1048576, $D5, FALSE)), "", HLOOKUP(M$1, q_preprocess!$1:$1048576, $D5, FALSE))</f>
        <v/>
      </c>
      <c r="N5" t="str">
        <f>IF(ISBLANK(HLOOKUP(N$1, q_preprocess!$1:$1048576, $D5, FALSE)), "", HLOOKUP(N$1, q_preprocess!$1:$1048576, $D5, FALSE))</f>
        <v/>
      </c>
      <c r="O5" t="str">
        <f>IF(ISBLANK(HLOOKUP(O$1, q_preprocess!$1:$1048576, $D5, FALSE)), "", HLOOKUP(O$1, q_preprocess!$1:$1048576, $D5, FALSE))</f>
        <v/>
      </c>
      <c r="P5" t="str">
        <f>IF(ISBLANK(HLOOKUP(P$1, q_preprocess!$1:$1048576, $D5, FALSE)), "", HLOOKUP(P$1, q_preprocess!$1:$1048576, $D5, FALSE))</f>
        <v/>
      </c>
    </row>
    <row r="6" spans="1:16" x14ac:dyDescent="0.25">
      <c r="A6" s="34">
        <v>33298</v>
      </c>
      <c r="B6">
        <v>1991</v>
      </c>
      <c r="C6">
        <v>1</v>
      </c>
      <c r="D6">
        <v>6</v>
      </c>
      <c r="E6" t="str">
        <f>IF(ISBLANK(HLOOKUP(E$1, q_preprocess!$1:$1048576, $D6, FALSE)), "", HLOOKUP(E$1, q_preprocess!$1:$1048576, $D6, FALSE))</f>
        <v/>
      </c>
      <c r="F6" t="str">
        <f>IF(ISBLANK(HLOOKUP(F$1, q_preprocess!$1:$1048576, $D6, FALSE)), "", HLOOKUP(F$1, q_preprocess!$1:$1048576, $D6, FALSE))</f>
        <v/>
      </c>
      <c r="G6" t="str">
        <f>IF(ISBLANK(HLOOKUP(G$1, q_preprocess!$1:$1048576, $D6, FALSE)), "", HLOOKUP(G$1, q_preprocess!$1:$1048576, $D6, FALSE))</f>
        <v/>
      </c>
      <c r="H6" t="str">
        <f>IF(ISBLANK(HLOOKUP(H$1, q_preprocess!$1:$1048576, $D6, FALSE)), "", HLOOKUP(H$1, q_preprocess!$1:$1048576, $D6, FALSE))</f>
        <v/>
      </c>
      <c r="I6" t="str">
        <f>IF(ISBLANK(HLOOKUP(I$1, q_preprocess!$1:$1048576, $D6, FALSE)), "", HLOOKUP(I$1, q_preprocess!$1:$1048576, $D6, FALSE))</f>
        <v/>
      </c>
      <c r="J6" t="str">
        <f>IF(ISBLANK(HLOOKUP(J$1, q_preprocess!$1:$1048576, $D6, FALSE)), "", HLOOKUP(J$1, q_preprocess!$1:$1048576, $D6, FALSE))</f>
        <v/>
      </c>
      <c r="K6" t="str">
        <f>IF(ISBLANK(HLOOKUP(K$1, q_preprocess!$1:$1048576, $D6, FALSE)), "", HLOOKUP(K$1, q_preprocess!$1:$1048576, $D6, FALSE))</f>
        <v/>
      </c>
      <c r="L6" t="str">
        <f>IF(ISBLANK(HLOOKUP(L$1, q_preprocess!$1:$1048576, $D6, FALSE)), "", HLOOKUP(L$1, q_preprocess!$1:$1048576, $D6, FALSE))</f>
        <v/>
      </c>
      <c r="M6" t="str">
        <f>IF(ISBLANK(HLOOKUP(M$1, q_preprocess!$1:$1048576, $D6, FALSE)), "", HLOOKUP(M$1, q_preprocess!$1:$1048576, $D6, FALSE))</f>
        <v/>
      </c>
      <c r="N6" t="str">
        <f>IF(ISBLANK(HLOOKUP(N$1, q_preprocess!$1:$1048576, $D6, FALSE)), "", HLOOKUP(N$1, q_preprocess!$1:$1048576, $D6, FALSE))</f>
        <v/>
      </c>
      <c r="O6" t="str">
        <f>IF(ISBLANK(HLOOKUP(O$1, q_preprocess!$1:$1048576, $D6, FALSE)), "", HLOOKUP(O$1, q_preprocess!$1:$1048576, $D6, FALSE))</f>
        <v/>
      </c>
      <c r="P6" t="str">
        <f>IF(ISBLANK(HLOOKUP(P$1, q_preprocess!$1:$1048576, $D6, FALSE)), "", HLOOKUP(P$1, q_preprocess!$1:$1048576, $D6, FALSE))</f>
        <v/>
      </c>
    </row>
    <row r="7" spans="1:16" x14ac:dyDescent="0.25">
      <c r="A7" s="34">
        <v>33390</v>
      </c>
      <c r="B7">
        <v>1991</v>
      </c>
      <c r="C7">
        <v>2</v>
      </c>
      <c r="D7">
        <v>7</v>
      </c>
      <c r="E7" t="str">
        <f>IF(ISBLANK(HLOOKUP(E$1, q_preprocess!$1:$1048576, $D7, FALSE)), "", HLOOKUP(E$1, q_preprocess!$1:$1048576, $D7, FALSE))</f>
        <v/>
      </c>
      <c r="F7" t="str">
        <f>IF(ISBLANK(HLOOKUP(F$1, q_preprocess!$1:$1048576, $D7, FALSE)), "", HLOOKUP(F$1, q_preprocess!$1:$1048576, $D7, FALSE))</f>
        <v/>
      </c>
      <c r="G7" t="str">
        <f>IF(ISBLANK(HLOOKUP(G$1, q_preprocess!$1:$1048576, $D7, FALSE)), "", HLOOKUP(G$1, q_preprocess!$1:$1048576, $D7, FALSE))</f>
        <v/>
      </c>
      <c r="H7" t="str">
        <f>IF(ISBLANK(HLOOKUP(H$1, q_preprocess!$1:$1048576, $D7, FALSE)), "", HLOOKUP(H$1, q_preprocess!$1:$1048576, $D7, FALSE))</f>
        <v/>
      </c>
      <c r="I7" t="str">
        <f>IF(ISBLANK(HLOOKUP(I$1, q_preprocess!$1:$1048576, $D7, FALSE)), "", HLOOKUP(I$1, q_preprocess!$1:$1048576, $D7, FALSE))</f>
        <v/>
      </c>
      <c r="J7" t="str">
        <f>IF(ISBLANK(HLOOKUP(J$1, q_preprocess!$1:$1048576, $D7, FALSE)), "", HLOOKUP(J$1, q_preprocess!$1:$1048576, $D7, FALSE))</f>
        <v/>
      </c>
      <c r="K7" t="str">
        <f>IF(ISBLANK(HLOOKUP(K$1, q_preprocess!$1:$1048576, $D7, FALSE)), "", HLOOKUP(K$1, q_preprocess!$1:$1048576, $D7, FALSE))</f>
        <v/>
      </c>
      <c r="L7" t="str">
        <f>IF(ISBLANK(HLOOKUP(L$1, q_preprocess!$1:$1048576, $D7, FALSE)), "", HLOOKUP(L$1, q_preprocess!$1:$1048576, $D7, FALSE))</f>
        <v/>
      </c>
      <c r="M7" t="str">
        <f>IF(ISBLANK(HLOOKUP(M$1, q_preprocess!$1:$1048576, $D7, FALSE)), "", HLOOKUP(M$1, q_preprocess!$1:$1048576, $D7, FALSE))</f>
        <v/>
      </c>
      <c r="N7" t="str">
        <f>IF(ISBLANK(HLOOKUP(N$1, q_preprocess!$1:$1048576, $D7, FALSE)), "", HLOOKUP(N$1, q_preprocess!$1:$1048576, $D7, FALSE))</f>
        <v/>
      </c>
      <c r="O7" t="str">
        <f>IF(ISBLANK(HLOOKUP(O$1, q_preprocess!$1:$1048576, $D7, FALSE)), "", HLOOKUP(O$1, q_preprocess!$1:$1048576, $D7, FALSE))</f>
        <v/>
      </c>
      <c r="P7" t="str">
        <f>IF(ISBLANK(HLOOKUP(P$1, q_preprocess!$1:$1048576, $D7, FALSE)), "", HLOOKUP(P$1, q_preprocess!$1:$1048576, $D7, FALSE))</f>
        <v/>
      </c>
    </row>
    <row r="8" spans="1:16" x14ac:dyDescent="0.25">
      <c r="A8" s="34">
        <v>33482</v>
      </c>
      <c r="B8">
        <v>1991</v>
      </c>
      <c r="C8">
        <v>3</v>
      </c>
      <c r="D8">
        <v>8</v>
      </c>
      <c r="E8" t="str">
        <f>IF(ISBLANK(HLOOKUP(E$1, q_preprocess!$1:$1048576, $D8, FALSE)), "", HLOOKUP(E$1, q_preprocess!$1:$1048576, $D8, FALSE))</f>
        <v/>
      </c>
      <c r="F8" t="str">
        <f>IF(ISBLANK(HLOOKUP(F$1, q_preprocess!$1:$1048576, $D8, FALSE)), "", HLOOKUP(F$1, q_preprocess!$1:$1048576, $D8, FALSE))</f>
        <v/>
      </c>
      <c r="G8" t="str">
        <f>IF(ISBLANK(HLOOKUP(G$1, q_preprocess!$1:$1048576, $D8, FALSE)), "", HLOOKUP(G$1, q_preprocess!$1:$1048576, $D8, FALSE))</f>
        <v/>
      </c>
      <c r="H8" t="str">
        <f>IF(ISBLANK(HLOOKUP(H$1, q_preprocess!$1:$1048576, $D8, FALSE)), "", HLOOKUP(H$1, q_preprocess!$1:$1048576, $D8, FALSE))</f>
        <v/>
      </c>
      <c r="I8" t="str">
        <f>IF(ISBLANK(HLOOKUP(I$1, q_preprocess!$1:$1048576, $D8, FALSE)), "", HLOOKUP(I$1, q_preprocess!$1:$1048576, $D8, FALSE))</f>
        <v/>
      </c>
      <c r="J8" t="str">
        <f>IF(ISBLANK(HLOOKUP(J$1, q_preprocess!$1:$1048576, $D8, FALSE)), "", HLOOKUP(J$1, q_preprocess!$1:$1048576, $D8, FALSE))</f>
        <v/>
      </c>
      <c r="K8" t="str">
        <f>IF(ISBLANK(HLOOKUP(K$1, q_preprocess!$1:$1048576, $D8, FALSE)), "", HLOOKUP(K$1, q_preprocess!$1:$1048576, $D8, FALSE))</f>
        <v/>
      </c>
      <c r="L8" t="str">
        <f>IF(ISBLANK(HLOOKUP(L$1, q_preprocess!$1:$1048576, $D8, FALSE)), "", HLOOKUP(L$1, q_preprocess!$1:$1048576, $D8, FALSE))</f>
        <v/>
      </c>
      <c r="M8" t="str">
        <f>IF(ISBLANK(HLOOKUP(M$1, q_preprocess!$1:$1048576, $D8, FALSE)), "", HLOOKUP(M$1, q_preprocess!$1:$1048576, $D8, FALSE))</f>
        <v/>
      </c>
      <c r="N8" t="str">
        <f>IF(ISBLANK(HLOOKUP(N$1, q_preprocess!$1:$1048576, $D8, FALSE)), "", HLOOKUP(N$1, q_preprocess!$1:$1048576, $D8, FALSE))</f>
        <v/>
      </c>
      <c r="O8" t="str">
        <f>IF(ISBLANK(HLOOKUP(O$1, q_preprocess!$1:$1048576, $D8, FALSE)), "", HLOOKUP(O$1, q_preprocess!$1:$1048576, $D8, FALSE))</f>
        <v/>
      </c>
      <c r="P8" t="str">
        <f>IF(ISBLANK(HLOOKUP(P$1, q_preprocess!$1:$1048576, $D8, FALSE)), "", HLOOKUP(P$1, q_preprocess!$1:$1048576, $D8, FALSE))</f>
        <v/>
      </c>
    </row>
    <row r="9" spans="1:16" x14ac:dyDescent="0.25">
      <c r="A9" s="34">
        <v>33573</v>
      </c>
      <c r="B9">
        <v>1991</v>
      </c>
      <c r="C9">
        <v>4</v>
      </c>
      <c r="D9">
        <v>9</v>
      </c>
      <c r="E9" t="str">
        <f>IF(ISBLANK(HLOOKUP(E$1, q_preprocess!$1:$1048576, $D9, FALSE)), "", HLOOKUP(E$1, q_preprocess!$1:$1048576, $D9, FALSE))</f>
        <v/>
      </c>
      <c r="F9" t="str">
        <f>IF(ISBLANK(HLOOKUP(F$1, q_preprocess!$1:$1048576, $D9, FALSE)), "", HLOOKUP(F$1, q_preprocess!$1:$1048576, $D9, FALSE))</f>
        <v/>
      </c>
      <c r="G9" t="str">
        <f>IF(ISBLANK(HLOOKUP(G$1, q_preprocess!$1:$1048576, $D9, FALSE)), "", HLOOKUP(G$1, q_preprocess!$1:$1048576, $D9, FALSE))</f>
        <v/>
      </c>
      <c r="H9" t="str">
        <f>IF(ISBLANK(HLOOKUP(H$1, q_preprocess!$1:$1048576, $D9, FALSE)), "", HLOOKUP(H$1, q_preprocess!$1:$1048576, $D9, FALSE))</f>
        <v/>
      </c>
      <c r="I9" t="str">
        <f>IF(ISBLANK(HLOOKUP(I$1, q_preprocess!$1:$1048576, $D9, FALSE)), "", HLOOKUP(I$1, q_preprocess!$1:$1048576, $D9, FALSE))</f>
        <v/>
      </c>
      <c r="J9" t="str">
        <f>IF(ISBLANK(HLOOKUP(J$1, q_preprocess!$1:$1048576, $D9, FALSE)), "", HLOOKUP(J$1, q_preprocess!$1:$1048576, $D9, FALSE))</f>
        <v/>
      </c>
      <c r="K9" t="str">
        <f>IF(ISBLANK(HLOOKUP(K$1, q_preprocess!$1:$1048576, $D9, FALSE)), "", HLOOKUP(K$1, q_preprocess!$1:$1048576, $D9, FALSE))</f>
        <v/>
      </c>
      <c r="L9" t="str">
        <f>IF(ISBLANK(HLOOKUP(L$1, q_preprocess!$1:$1048576, $D9, FALSE)), "", HLOOKUP(L$1, q_preprocess!$1:$1048576, $D9, FALSE))</f>
        <v/>
      </c>
      <c r="M9" t="str">
        <f>IF(ISBLANK(HLOOKUP(M$1, q_preprocess!$1:$1048576, $D9, FALSE)), "", HLOOKUP(M$1, q_preprocess!$1:$1048576, $D9, FALSE))</f>
        <v/>
      </c>
      <c r="N9" t="str">
        <f>IF(ISBLANK(HLOOKUP(N$1, q_preprocess!$1:$1048576, $D9, FALSE)), "", HLOOKUP(N$1, q_preprocess!$1:$1048576, $D9, FALSE))</f>
        <v/>
      </c>
      <c r="O9" t="str">
        <f>IF(ISBLANK(HLOOKUP(O$1, q_preprocess!$1:$1048576, $D9, FALSE)), "", HLOOKUP(O$1, q_preprocess!$1:$1048576, $D9, FALSE))</f>
        <v/>
      </c>
      <c r="P9" t="str">
        <f>IF(ISBLANK(HLOOKUP(P$1, q_preprocess!$1:$1048576, $D9, FALSE)), "", HLOOKUP(P$1, q_preprocess!$1:$1048576, $D9, FALSE))</f>
        <v/>
      </c>
    </row>
    <row r="10" spans="1:16" x14ac:dyDescent="0.25">
      <c r="A10" s="34">
        <v>33664</v>
      </c>
      <c r="B10">
        <v>1992</v>
      </c>
      <c r="C10">
        <v>1</v>
      </c>
      <c r="D10">
        <v>10</v>
      </c>
      <c r="E10" t="str">
        <f>IF(ISBLANK(HLOOKUP(E$1, q_preprocess!$1:$1048576, $D10, FALSE)), "", HLOOKUP(E$1, q_preprocess!$1:$1048576, $D10, FALSE))</f>
        <v/>
      </c>
      <c r="F10" t="str">
        <f>IF(ISBLANK(HLOOKUP(F$1, q_preprocess!$1:$1048576, $D10, FALSE)), "", HLOOKUP(F$1, q_preprocess!$1:$1048576, $D10, FALSE))</f>
        <v/>
      </c>
      <c r="G10" t="str">
        <f>IF(ISBLANK(HLOOKUP(G$1, q_preprocess!$1:$1048576, $D10, FALSE)), "", HLOOKUP(G$1, q_preprocess!$1:$1048576, $D10, FALSE))</f>
        <v/>
      </c>
      <c r="H10" t="str">
        <f>IF(ISBLANK(HLOOKUP(H$1, q_preprocess!$1:$1048576, $D10, FALSE)), "", HLOOKUP(H$1, q_preprocess!$1:$1048576, $D10, FALSE))</f>
        <v/>
      </c>
      <c r="I10" t="str">
        <f>IF(ISBLANK(HLOOKUP(I$1, q_preprocess!$1:$1048576, $D10, FALSE)), "", HLOOKUP(I$1, q_preprocess!$1:$1048576, $D10, FALSE))</f>
        <v/>
      </c>
      <c r="J10" t="str">
        <f>IF(ISBLANK(HLOOKUP(J$1, q_preprocess!$1:$1048576, $D10, FALSE)), "", HLOOKUP(J$1, q_preprocess!$1:$1048576, $D10, FALSE))</f>
        <v/>
      </c>
      <c r="K10" t="str">
        <f>IF(ISBLANK(HLOOKUP(K$1, q_preprocess!$1:$1048576, $D10, FALSE)), "", HLOOKUP(K$1, q_preprocess!$1:$1048576, $D10, FALSE))</f>
        <v/>
      </c>
      <c r="L10" t="str">
        <f>IF(ISBLANK(HLOOKUP(L$1, q_preprocess!$1:$1048576, $D10, FALSE)), "", HLOOKUP(L$1, q_preprocess!$1:$1048576, $D10, FALSE))</f>
        <v/>
      </c>
      <c r="M10" t="str">
        <f>IF(ISBLANK(HLOOKUP(M$1, q_preprocess!$1:$1048576, $D10, FALSE)), "", HLOOKUP(M$1, q_preprocess!$1:$1048576, $D10, FALSE))</f>
        <v/>
      </c>
      <c r="N10" t="str">
        <f>IF(ISBLANK(HLOOKUP(N$1, q_preprocess!$1:$1048576, $D10, FALSE)), "", HLOOKUP(N$1, q_preprocess!$1:$1048576, $D10, FALSE))</f>
        <v/>
      </c>
      <c r="O10" t="str">
        <f>IF(ISBLANK(HLOOKUP(O$1, q_preprocess!$1:$1048576, $D10, FALSE)), "", HLOOKUP(O$1, q_preprocess!$1:$1048576, $D10, FALSE))</f>
        <v/>
      </c>
      <c r="P10" t="str">
        <f>IF(ISBLANK(HLOOKUP(P$1, q_preprocess!$1:$1048576, $D10, FALSE)), "", HLOOKUP(P$1, q_preprocess!$1:$1048576, $D10, FALSE))</f>
        <v/>
      </c>
    </row>
    <row r="11" spans="1:16" x14ac:dyDescent="0.25">
      <c r="A11" s="34">
        <v>33756</v>
      </c>
      <c r="B11">
        <v>1992</v>
      </c>
      <c r="C11">
        <v>2</v>
      </c>
      <c r="D11">
        <v>11</v>
      </c>
      <c r="E11" t="str">
        <f>IF(ISBLANK(HLOOKUP(E$1, q_preprocess!$1:$1048576, $D11, FALSE)), "", HLOOKUP(E$1, q_preprocess!$1:$1048576, $D11, FALSE))</f>
        <v/>
      </c>
      <c r="F11" t="str">
        <f>IF(ISBLANK(HLOOKUP(F$1, q_preprocess!$1:$1048576, $D11, FALSE)), "", HLOOKUP(F$1, q_preprocess!$1:$1048576, $D11, FALSE))</f>
        <v/>
      </c>
      <c r="G11" t="str">
        <f>IF(ISBLANK(HLOOKUP(G$1, q_preprocess!$1:$1048576, $D11, FALSE)), "", HLOOKUP(G$1, q_preprocess!$1:$1048576, $D11, FALSE))</f>
        <v/>
      </c>
      <c r="H11" t="str">
        <f>IF(ISBLANK(HLOOKUP(H$1, q_preprocess!$1:$1048576, $D11, FALSE)), "", HLOOKUP(H$1, q_preprocess!$1:$1048576, $D11, FALSE))</f>
        <v/>
      </c>
      <c r="I11" t="str">
        <f>IF(ISBLANK(HLOOKUP(I$1, q_preprocess!$1:$1048576, $D11, FALSE)), "", HLOOKUP(I$1, q_preprocess!$1:$1048576, $D11, FALSE))</f>
        <v/>
      </c>
      <c r="J11" t="str">
        <f>IF(ISBLANK(HLOOKUP(J$1, q_preprocess!$1:$1048576, $D11, FALSE)), "", HLOOKUP(J$1, q_preprocess!$1:$1048576, $D11, FALSE))</f>
        <v/>
      </c>
      <c r="K11" t="str">
        <f>IF(ISBLANK(HLOOKUP(K$1, q_preprocess!$1:$1048576, $D11, FALSE)), "", HLOOKUP(K$1, q_preprocess!$1:$1048576, $D11, FALSE))</f>
        <v/>
      </c>
      <c r="L11" t="str">
        <f>IF(ISBLANK(HLOOKUP(L$1, q_preprocess!$1:$1048576, $D11, FALSE)), "", HLOOKUP(L$1, q_preprocess!$1:$1048576, $D11, FALSE))</f>
        <v/>
      </c>
      <c r="M11" t="str">
        <f>IF(ISBLANK(HLOOKUP(M$1, q_preprocess!$1:$1048576, $D11, FALSE)), "", HLOOKUP(M$1, q_preprocess!$1:$1048576, $D11, FALSE))</f>
        <v/>
      </c>
      <c r="N11" t="str">
        <f>IF(ISBLANK(HLOOKUP(N$1, q_preprocess!$1:$1048576, $D11, FALSE)), "", HLOOKUP(N$1, q_preprocess!$1:$1048576, $D11, FALSE))</f>
        <v/>
      </c>
      <c r="O11" t="str">
        <f>IF(ISBLANK(HLOOKUP(O$1, q_preprocess!$1:$1048576, $D11, FALSE)), "", HLOOKUP(O$1, q_preprocess!$1:$1048576, $D11, FALSE))</f>
        <v/>
      </c>
      <c r="P11" t="str">
        <f>IF(ISBLANK(HLOOKUP(P$1, q_preprocess!$1:$1048576, $D11, FALSE)), "", HLOOKUP(P$1, q_preprocess!$1:$1048576, $D11, FALSE))</f>
        <v/>
      </c>
    </row>
    <row r="12" spans="1:16" x14ac:dyDescent="0.25">
      <c r="A12" s="34">
        <v>33848</v>
      </c>
      <c r="B12">
        <v>1992</v>
      </c>
      <c r="C12">
        <v>3</v>
      </c>
      <c r="D12">
        <v>12</v>
      </c>
      <c r="E12" t="str">
        <f>IF(ISBLANK(HLOOKUP(E$1, q_preprocess!$1:$1048576, $D12, FALSE)), "", HLOOKUP(E$1, q_preprocess!$1:$1048576, $D12, FALSE))</f>
        <v/>
      </c>
      <c r="F12" t="str">
        <f>IF(ISBLANK(HLOOKUP(F$1, q_preprocess!$1:$1048576, $D12, FALSE)), "", HLOOKUP(F$1, q_preprocess!$1:$1048576, $D12, FALSE))</f>
        <v/>
      </c>
      <c r="G12" t="str">
        <f>IF(ISBLANK(HLOOKUP(G$1, q_preprocess!$1:$1048576, $D12, FALSE)), "", HLOOKUP(G$1, q_preprocess!$1:$1048576, $D12, FALSE))</f>
        <v/>
      </c>
      <c r="H12" t="str">
        <f>IF(ISBLANK(HLOOKUP(H$1, q_preprocess!$1:$1048576, $D12, FALSE)), "", HLOOKUP(H$1, q_preprocess!$1:$1048576, $D12, FALSE))</f>
        <v/>
      </c>
      <c r="I12" t="str">
        <f>IF(ISBLANK(HLOOKUP(I$1, q_preprocess!$1:$1048576, $D12, FALSE)), "", HLOOKUP(I$1, q_preprocess!$1:$1048576, $D12, FALSE))</f>
        <v/>
      </c>
      <c r="J12" t="str">
        <f>IF(ISBLANK(HLOOKUP(J$1, q_preprocess!$1:$1048576, $D12, FALSE)), "", HLOOKUP(J$1, q_preprocess!$1:$1048576, $D12, FALSE))</f>
        <v/>
      </c>
      <c r="K12" t="str">
        <f>IF(ISBLANK(HLOOKUP(K$1, q_preprocess!$1:$1048576, $D12, FALSE)), "", HLOOKUP(K$1, q_preprocess!$1:$1048576, $D12, FALSE))</f>
        <v/>
      </c>
      <c r="L12" t="str">
        <f>IF(ISBLANK(HLOOKUP(L$1, q_preprocess!$1:$1048576, $D12, FALSE)), "", HLOOKUP(L$1, q_preprocess!$1:$1048576, $D12, FALSE))</f>
        <v/>
      </c>
      <c r="M12" t="str">
        <f>IF(ISBLANK(HLOOKUP(M$1, q_preprocess!$1:$1048576, $D12, FALSE)), "", HLOOKUP(M$1, q_preprocess!$1:$1048576, $D12, FALSE))</f>
        <v/>
      </c>
      <c r="N12" t="str">
        <f>IF(ISBLANK(HLOOKUP(N$1, q_preprocess!$1:$1048576, $D12, FALSE)), "", HLOOKUP(N$1, q_preprocess!$1:$1048576, $D12, FALSE))</f>
        <v/>
      </c>
      <c r="O12" t="str">
        <f>IF(ISBLANK(HLOOKUP(O$1, q_preprocess!$1:$1048576, $D12, FALSE)), "", HLOOKUP(O$1, q_preprocess!$1:$1048576, $D12, FALSE))</f>
        <v/>
      </c>
      <c r="P12" t="str">
        <f>IF(ISBLANK(HLOOKUP(P$1, q_preprocess!$1:$1048576, $D12, FALSE)), "", HLOOKUP(P$1, q_preprocess!$1:$1048576, $D12, FALSE))</f>
        <v/>
      </c>
    </row>
    <row r="13" spans="1:16" x14ac:dyDescent="0.25">
      <c r="A13" s="34">
        <v>33939</v>
      </c>
      <c r="B13">
        <v>1992</v>
      </c>
      <c r="C13">
        <v>4</v>
      </c>
      <c r="D13">
        <v>13</v>
      </c>
      <c r="E13" t="str">
        <f>IF(ISBLANK(HLOOKUP(E$1, q_preprocess!$1:$1048576, $D13, FALSE)), "", HLOOKUP(E$1, q_preprocess!$1:$1048576, $D13, FALSE))</f>
        <v/>
      </c>
      <c r="F13" t="str">
        <f>IF(ISBLANK(HLOOKUP(F$1, q_preprocess!$1:$1048576, $D13, FALSE)), "", HLOOKUP(F$1, q_preprocess!$1:$1048576, $D13, FALSE))</f>
        <v/>
      </c>
      <c r="G13" t="str">
        <f>IF(ISBLANK(HLOOKUP(G$1, q_preprocess!$1:$1048576, $D13, FALSE)), "", HLOOKUP(G$1, q_preprocess!$1:$1048576, $D13, FALSE))</f>
        <v/>
      </c>
      <c r="H13" t="str">
        <f>IF(ISBLANK(HLOOKUP(H$1, q_preprocess!$1:$1048576, $D13, FALSE)), "", HLOOKUP(H$1, q_preprocess!$1:$1048576, $D13, FALSE))</f>
        <v/>
      </c>
      <c r="I13" t="str">
        <f>IF(ISBLANK(HLOOKUP(I$1, q_preprocess!$1:$1048576, $D13, FALSE)), "", HLOOKUP(I$1, q_preprocess!$1:$1048576, $D13, FALSE))</f>
        <v/>
      </c>
      <c r="J13" t="str">
        <f>IF(ISBLANK(HLOOKUP(J$1, q_preprocess!$1:$1048576, $D13, FALSE)), "", HLOOKUP(J$1, q_preprocess!$1:$1048576, $D13, FALSE))</f>
        <v/>
      </c>
      <c r="K13" t="str">
        <f>IF(ISBLANK(HLOOKUP(K$1, q_preprocess!$1:$1048576, $D13, FALSE)), "", HLOOKUP(K$1, q_preprocess!$1:$1048576, $D13, FALSE))</f>
        <v/>
      </c>
      <c r="L13" t="str">
        <f>IF(ISBLANK(HLOOKUP(L$1, q_preprocess!$1:$1048576, $D13, FALSE)), "", HLOOKUP(L$1, q_preprocess!$1:$1048576, $D13, FALSE))</f>
        <v/>
      </c>
      <c r="M13" t="str">
        <f>IF(ISBLANK(HLOOKUP(M$1, q_preprocess!$1:$1048576, $D13, FALSE)), "", HLOOKUP(M$1, q_preprocess!$1:$1048576, $D13, FALSE))</f>
        <v/>
      </c>
      <c r="N13" t="str">
        <f>IF(ISBLANK(HLOOKUP(N$1, q_preprocess!$1:$1048576, $D13, FALSE)), "", HLOOKUP(N$1, q_preprocess!$1:$1048576, $D13, FALSE))</f>
        <v/>
      </c>
      <c r="O13" t="str">
        <f>IF(ISBLANK(HLOOKUP(O$1, q_preprocess!$1:$1048576, $D13, FALSE)), "", HLOOKUP(O$1, q_preprocess!$1:$1048576, $D13, FALSE))</f>
        <v/>
      </c>
      <c r="P13" t="str">
        <f>IF(ISBLANK(HLOOKUP(P$1, q_preprocess!$1:$1048576, $D13, FALSE)), "", HLOOKUP(P$1, q_preprocess!$1:$1048576, $D13, FALSE))</f>
        <v/>
      </c>
    </row>
    <row r="14" spans="1:16" x14ac:dyDescent="0.25">
      <c r="A14" s="34">
        <v>34029</v>
      </c>
      <c r="B14">
        <v>1993</v>
      </c>
      <c r="C14">
        <v>1</v>
      </c>
      <c r="D14">
        <v>14</v>
      </c>
      <c r="E14" t="str">
        <f>IF(ISBLANK(HLOOKUP(E$1, q_preprocess!$1:$1048576, $D14, FALSE)), "", HLOOKUP(E$1, q_preprocess!$1:$1048576, $D14, FALSE))</f>
        <v/>
      </c>
      <c r="F14" t="str">
        <f>IF(ISBLANK(HLOOKUP(F$1, q_preprocess!$1:$1048576, $D14, FALSE)), "", HLOOKUP(F$1, q_preprocess!$1:$1048576, $D14, FALSE))</f>
        <v/>
      </c>
      <c r="G14" t="str">
        <f>IF(ISBLANK(HLOOKUP(G$1, q_preprocess!$1:$1048576, $D14, FALSE)), "", HLOOKUP(G$1, q_preprocess!$1:$1048576, $D14, FALSE))</f>
        <v/>
      </c>
      <c r="H14" t="str">
        <f>IF(ISBLANK(HLOOKUP(H$1, q_preprocess!$1:$1048576, $D14, FALSE)), "", HLOOKUP(H$1, q_preprocess!$1:$1048576, $D14, FALSE))</f>
        <v/>
      </c>
      <c r="I14" t="str">
        <f>IF(ISBLANK(HLOOKUP(I$1, q_preprocess!$1:$1048576, $D14, FALSE)), "", HLOOKUP(I$1, q_preprocess!$1:$1048576, $D14, FALSE))</f>
        <v/>
      </c>
      <c r="J14" t="str">
        <f>IF(ISBLANK(HLOOKUP(J$1, q_preprocess!$1:$1048576, $D14, FALSE)), "", HLOOKUP(J$1, q_preprocess!$1:$1048576, $D14, FALSE))</f>
        <v/>
      </c>
      <c r="K14" t="str">
        <f>IF(ISBLANK(HLOOKUP(K$1, q_preprocess!$1:$1048576, $D14, FALSE)), "", HLOOKUP(K$1, q_preprocess!$1:$1048576, $D14, FALSE))</f>
        <v/>
      </c>
      <c r="L14" t="str">
        <f>IF(ISBLANK(HLOOKUP(L$1, q_preprocess!$1:$1048576, $D14, FALSE)), "", HLOOKUP(L$1, q_preprocess!$1:$1048576, $D14, FALSE))</f>
        <v/>
      </c>
      <c r="M14" t="str">
        <f>IF(ISBLANK(HLOOKUP(M$1, q_preprocess!$1:$1048576, $D14, FALSE)), "", HLOOKUP(M$1, q_preprocess!$1:$1048576, $D14, FALSE))</f>
        <v/>
      </c>
      <c r="N14" t="str">
        <f>IF(ISBLANK(HLOOKUP(N$1, q_preprocess!$1:$1048576, $D14, FALSE)), "", HLOOKUP(N$1, q_preprocess!$1:$1048576, $D14, FALSE))</f>
        <v/>
      </c>
      <c r="O14" t="str">
        <f>IF(ISBLANK(HLOOKUP(O$1, q_preprocess!$1:$1048576, $D14, FALSE)), "", HLOOKUP(O$1, q_preprocess!$1:$1048576, $D14, FALSE))</f>
        <v/>
      </c>
      <c r="P14" t="str">
        <f>IF(ISBLANK(HLOOKUP(P$1, q_preprocess!$1:$1048576, $D14, FALSE)), "", HLOOKUP(P$1, q_preprocess!$1:$1048576, $D14, FALSE))</f>
        <v/>
      </c>
    </row>
    <row r="15" spans="1:16" x14ac:dyDescent="0.25">
      <c r="A15" s="34">
        <v>34121</v>
      </c>
      <c r="B15">
        <v>1993</v>
      </c>
      <c r="C15">
        <v>2</v>
      </c>
      <c r="D15">
        <v>15</v>
      </c>
      <c r="E15" t="str">
        <f>IF(ISBLANK(HLOOKUP(E$1, q_preprocess!$1:$1048576, $D15, FALSE)), "", HLOOKUP(E$1, q_preprocess!$1:$1048576, $D15, FALSE))</f>
        <v/>
      </c>
      <c r="F15" t="str">
        <f>IF(ISBLANK(HLOOKUP(F$1, q_preprocess!$1:$1048576, $D15, FALSE)), "", HLOOKUP(F$1, q_preprocess!$1:$1048576, $D15, FALSE))</f>
        <v/>
      </c>
      <c r="G15" t="str">
        <f>IF(ISBLANK(HLOOKUP(G$1, q_preprocess!$1:$1048576, $D15, FALSE)), "", HLOOKUP(G$1, q_preprocess!$1:$1048576, $D15, FALSE))</f>
        <v/>
      </c>
      <c r="H15" t="str">
        <f>IF(ISBLANK(HLOOKUP(H$1, q_preprocess!$1:$1048576, $D15, FALSE)), "", HLOOKUP(H$1, q_preprocess!$1:$1048576, $D15, FALSE))</f>
        <v/>
      </c>
      <c r="I15" t="str">
        <f>IF(ISBLANK(HLOOKUP(I$1, q_preprocess!$1:$1048576, $D15, FALSE)), "", HLOOKUP(I$1, q_preprocess!$1:$1048576, $D15, FALSE))</f>
        <v/>
      </c>
      <c r="J15" t="str">
        <f>IF(ISBLANK(HLOOKUP(J$1, q_preprocess!$1:$1048576, $D15, FALSE)), "", HLOOKUP(J$1, q_preprocess!$1:$1048576, $D15, FALSE))</f>
        <v/>
      </c>
      <c r="K15" t="str">
        <f>IF(ISBLANK(HLOOKUP(K$1, q_preprocess!$1:$1048576, $D15, FALSE)), "", HLOOKUP(K$1, q_preprocess!$1:$1048576, $D15, FALSE))</f>
        <v/>
      </c>
      <c r="L15" t="str">
        <f>IF(ISBLANK(HLOOKUP(L$1, q_preprocess!$1:$1048576, $D15, FALSE)), "", HLOOKUP(L$1, q_preprocess!$1:$1048576, $D15, FALSE))</f>
        <v/>
      </c>
      <c r="M15" t="str">
        <f>IF(ISBLANK(HLOOKUP(M$1, q_preprocess!$1:$1048576, $D15, FALSE)), "", HLOOKUP(M$1, q_preprocess!$1:$1048576, $D15, FALSE))</f>
        <v/>
      </c>
      <c r="N15" t="str">
        <f>IF(ISBLANK(HLOOKUP(N$1, q_preprocess!$1:$1048576, $D15, FALSE)), "", HLOOKUP(N$1, q_preprocess!$1:$1048576, $D15, FALSE))</f>
        <v/>
      </c>
      <c r="O15" t="str">
        <f>IF(ISBLANK(HLOOKUP(O$1, q_preprocess!$1:$1048576, $D15, FALSE)), "", HLOOKUP(O$1, q_preprocess!$1:$1048576, $D15, FALSE))</f>
        <v/>
      </c>
      <c r="P15" t="str">
        <f>IF(ISBLANK(HLOOKUP(P$1, q_preprocess!$1:$1048576, $D15, FALSE)), "", HLOOKUP(P$1, q_preprocess!$1:$1048576, $D15, FALSE))</f>
        <v/>
      </c>
    </row>
    <row r="16" spans="1:16" x14ac:dyDescent="0.25">
      <c r="A16" s="34">
        <v>34213</v>
      </c>
      <c r="B16">
        <v>1993</v>
      </c>
      <c r="C16">
        <v>3</v>
      </c>
      <c r="D16">
        <v>16</v>
      </c>
      <c r="E16" t="str">
        <f>IF(ISBLANK(HLOOKUP(E$1, q_preprocess!$1:$1048576, $D16, FALSE)), "", HLOOKUP(E$1, q_preprocess!$1:$1048576, $D16, FALSE))</f>
        <v/>
      </c>
      <c r="F16" t="str">
        <f>IF(ISBLANK(HLOOKUP(F$1, q_preprocess!$1:$1048576, $D16, FALSE)), "", HLOOKUP(F$1, q_preprocess!$1:$1048576, $D16, FALSE))</f>
        <v/>
      </c>
      <c r="G16" t="str">
        <f>IF(ISBLANK(HLOOKUP(G$1, q_preprocess!$1:$1048576, $D16, FALSE)), "", HLOOKUP(G$1, q_preprocess!$1:$1048576, $D16, FALSE))</f>
        <v/>
      </c>
      <c r="H16" t="str">
        <f>IF(ISBLANK(HLOOKUP(H$1, q_preprocess!$1:$1048576, $D16, FALSE)), "", HLOOKUP(H$1, q_preprocess!$1:$1048576, $D16, FALSE))</f>
        <v/>
      </c>
      <c r="I16" t="str">
        <f>IF(ISBLANK(HLOOKUP(I$1, q_preprocess!$1:$1048576, $D16, FALSE)), "", HLOOKUP(I$1, q_preprocess!$1:$1048576, $D16, FALSE))</f>
        <v/>
      </c>
      <c r="J16" t="str">
        <f>IF(ISBLANK(HLOOKUP(J$1, q_preprocess!$1:$1048576, $D16, FALSE)), "", HLOOKUP(J$1, q_preprocess!$1:$1048576, $D16, FALSE))</f>
        <v/>
      </c>
      <c r="K16" t="str">
        <f>IF(ISBLANK(HLOOKUP(K$1, q_preprocess!$1:$1048576, $D16, FALSE)), "", HLOOKUP(K$1, q_preprocess!$1:$1048576, $D16, FALSE))</f>
        <v/>
      </c>
      <c r="L16" t="str">
        <f>IF(ISBLANK(HLOOKUP(L$1, q_preprocess!$1:$1048576, $D16, FALSE)), "", HLOOKUP(L$1, q_preprocess!$1:$1048576, $D16, FALSE))</f>
        <v/>
      </c>
      <c r="M16" t="str">
        <f>IF(ISBLANK(HLOOKUP(M$1, q_preprocess!$1:$1048576, $D16, FALSE)), "", HLOOKUP(M$1, q_preprocess!$1:$1048576, $D16, FALSE))</f>
        <v/>
      </c>
      <c r="N16" t="str">
        <f>IF(ISBLANK(HLOOKUP(N$1, q_preprocess!$1:$1048576, $D16, FALSE)), "", HLOOKUP(N$1, q_preprocess!$1:$1048576, $D16, FALSE))</f>
        <v/>
      </c>
      <c r="O16" t="str">
        <f>IF(ISBLANK(HLOOKUP(O$1, q_preprocess!$1:$1048576, $D16, FALSE)), "", HLOOKUP(O$1, q_preprocess!$1:$1048576, $D16, FALSE))</f>
        <v/>
      </c>
      <c r="P16" t="str">
        <f>IF(ISBLANK(HLOOKUP(P$1, q_preprocess!$1:$1048576, $D16, FALSE)), "", HLOOKUP(P$1, q_preprocess!$1:$1048576, $D16, FALSE))</f>
        <v/>
      </c>
    </row>
    <row r="17" spans="1:16" x14ac:dyDescent="0.25">
      <c r="A17" s="34">
        <v>34304</v>
      </c>
      <c r="B17">
        <v>1993</v>
      </c>
      <c r="C17">
        <v>4</v>
      </c>
      <c r="D17">
        <v>17</v>
      </c>
      <c r="E17" t="str">
        <f>IF(ISBLANK(HLOOKUP(E$1, q_preprocess!$1:$1048576, $D17, FALSE)), "", HLOOKUP(E$1, q_preprocess!$1:$1048576, $D17, FALSE))</f>
        <v/>
      </c>
      <c r="F17" t="str">
        <f>IF(ISBLANK(HLOOKUP(F$1, q_preprocess!$1:$1048576, $D17, FALSE)), "", HLOOKUP(F$1, q_preprocess!$1:$1048576, $D17, FALSE))</f>
        <v/>
      </c>
      <c r="G17" t="str">
        <f>IF(ISBLANK(HLOOKUP(G$1, q_preprocess!$1:$1048576, $D17, FALSE)), "", HLOOKUP(G$1, q_preprocess!$1:$1048576, $D17, FALSE))</f>
        <v/>
      </c>
      <c r="H17" t="str">
        <f>IF(ISBLANK(HLOOKUP(H$1, q_preprocess!$1:$1048576, $D17, FALSE)), "", HLOOKUP(H$1, q_preprocess!$1:$1048576, $D17, FALSE))</f>
        <v/>
      </c>
      <c r="I17" t="str">
        <f>IF(ISBLANK(HLOOKUP(I$1, q_preprocess!$1:$1048576, $D17, FALSE)), "", HLOOKUP(I$1, q_preprocess!$1:$1048576, $D17, FALSE))</f>
        <v/>
      </c>
      <c r="J17" t="str">
        <f>IF(ISBLANK(HLOOKUP(J$1, q_preprocess!$1:$1048576, $D17, FALSE)), "", HLOOKUP(J$1, q_preprocess!$1:$1048576, $D17, FALSE))</f>
        <v/>
      </c>
      <c r="K17" t="str">
        <f>IF(ISBLANK(HLOOKUP(K$1, q_preprocess!$1:$1048576, $D17, FALSE)), "", HLOOKUP(K$1, q_preprocess!$1:$1048576, $D17, FALSE))</f>
        <v/>
      </c>
      <c r="L17" t="str">
        <f>IF(ISBLANK(HLOOKUP(L$1, q_preprocess!$1:$1048576, $D17, FALSE)), "", HLOOKUP(L$1, q_preprocess!$1:$1048576, $D17, FALSE))</f>
        <v/>
      </c>
      <c r="M17" t="str">
        <f>IF(ISBLANK(HLOOKUP(M$1, q_preprocess!$1:$1048576, $D17, FALSE)), "", HLOOKUP(M$1, q_preprocess!$1:$1048576, $D17, FALSE))</f>
        <v/>
      </c>
      <c r="N17" t="str">
        <f>IF(ISBLANK(HLOOKUP(N$1, q_preprocess!$1:$1048576, $D17, FALSE)), "", HLOOKUP(N$1, q_preprocess!$1:$1048576, $D17, FALSE))</f>
        <v/>
      </c>
      <c r="O17" t="str">
        <f>IF(ISBLANK(HLOOKUP(O$1, q_preprocess!$1:$1048576, $D17, FALSE)), "", HLOOKUP(O$1, q_preprocess!$1:$1048576, $D17, FALSE))</f>
        <v/>
      </c>
      <c r="P17" t="str">
        <f>IF(ISBLANK(HLOOKUP(P$1, q_preprocess!$1:$1048576, $D17, FALSE)), "", HLOOKUP(P$1, q_preprocess!$1:$1048576, $D17, FALSE))</f>
        <v/>
      </c>
    </row>
    <row r="18" spans="1:16" x14ac:dyDescent="0.25">
      <c r="A18" s="34">
        <v>34394</v>
      </c>
      <c r="B18">
        <v>1994</v>
      </c>
      <c r="C18">
        <v>1</v>
      </c>
      <c r="D18">
        <v>18</v>
      </c>
      <c r="E18" t="str">
        <f>IF(ISBLANK(HLOOKUP(E$1, q_preprocess!$1:$1048576, $D18, FALSE)), "", HLOOKUP(E$1, q_preprocess!$1:$1048576, $D18, FALSE))</f>
        <v/>
      </c>
      <c r="F18" t="str">
        <f>IF(ISBLANK(HLOOKUP(F$1, q_preprocess!$1:$1048576, $D18, FALSE)), "", HLOOKUP(F$1, q_preprocess!$1:$1048576, $D18, FALSE))</f>
        <v/>
      </c>
      <c r="G18" t="str">
        <f>IF(ISBLANK(HLOOKUP(G$1, q_preprocess!$1:$1048576, $D18, FALSE)), "", HLOOKUP(G$1, q_preprocess!$1:$1048576, $D18, FALSE))</f>
        <v/>
      </c>
      <c r="H18" t="str">
        <f>IF(ISBLANK(HLOOKUP(H$1, q_preprocess!$1:$1048576, $D18, FALSE)), "", HLOOKUP(H$1, q_preprocess!$1:$1048576, $D18, FALSE))</f>
        <v/>
      </c>
      <c r="I18" t="str">
        <f>IF(ISBLANK(HLOOKUP(I$1, q_preprocess!$1:$1048576, $D18, FALSE)), "", HLOOKUP(I$1, q_preprocess!$1:$1048576, $D18, FALSE))</f>
        <v/>
      </c>
      <c r="J18" t="str">
        <f>IF(ISBLANK(HLOOKUP(J$1, q_preprocess!$1:$1048576, $D18, FALSE)), "", HLOOKUP(J$1, q_preprocess!$1:$1048576, $D18, FALSE))</f>
        <v/>
      </c>
      <c r="K18" t="str">
        <f>IF(ISBLANK(HLOOKUP(K$1, q_preprocess!$1:$1048576, $D18, FALSE)), "", HLOOKUP(K$1, q_preprocess!$1:$1048576, $D18, FALSE))</f>
        <v/>
      </c>
      <c r="L18" t="str">
        <f>IF(ISBLANK(HLOOKUP(L$1, q_preprocess!$1:$1048576, $D18, FALSE)), "", HLOOKUP(L$1, q_preprocess!$1:$1048576, $D18, FALSE))</f>
        <v/>
      </c>
      <c r="M18" t="str">
        <f>IF(ISBLANK(HLOOKUP(M$1, q_preprocess!$1:$1048576, $D18, FALSE)), "", HLOOKUP(M$1, q_preprocess!$1:$1048576, $D18, FALSE))</f>
        <v/>
      </c>
      <c r="N18" t="str">
        <f>IF(ISBLANK(HLOOKUP(N$1, q_preprocess!$1:$1048576, $D18, FALSE)), "", HLOOKUP(N$1, q_preprocess!$1:$1048576, $D18, FALSE))</f>
        <v/>
      </c>
      <c r="O18" t="str">
        <f>IF(ISBLANK(HLOOKUP(O$1, q_preprocess!$1:$1048576, $D18, FALSE)), "", HLOOKUP(O$1, q_preprocess!$1:$1048576, $D18, FALSE))</f>
        <v/>
      </c>
      <c r="P18" t="str">
        <f>IF(ISBLANK(HLOOKUP(P$1, q_preprocess!$1:$1048576, $D18, FALSE)), "", HLOOKUP(P$1, q_preprocess!$1:$1048576, $D18, FALSE))</f>
        <v/>
      </c>
    </row>
    <row r="19" spans="1:16" x14ac:dyDescent="0.25">
      <c r="A19" s="34">
        <v>34486</v>
      </c>
      <c r="B19">
        <v>1994</v>
      </c>
      <c r="C19">
        <v>2</v>
      </c>
      <c r="D19">
        <v>19</v>
      </c>
      <c r="E19" t="str">
        <f>IF(ISBLANK(HLOOKUP(E$1, q_preprocess!$1:$1048576, $D19, FALSE)), "", HLOOKUP(E$1, q_preprocess!$1:$1048576, $D19, FALSE))</f>
        <v/>
      </c>
      <c r="F19" t="str">
        <f>IF(ISBLANK(HLOOKUP(F$1, q_preprocess!$1:$1048576, $D19, FALSE)), "", HLOOKUP(F$1, q_preprocess!$1:$1048576, $D19, FALSE))</f>
        <v/>
      </c>
      <c r="G19" t="str">
        <f>IF(ISBLANK(HLOOKUP(G$1, q_preprocess!$1:$1048576, $D19, FALSE)), "", HLOOKUP(G$1, q_preprocess!$1:$1048576, $D19, FALSE))</f>
        <v/>
      </c>
      <c r="H19" t="str">
        <f>IF(ISBLANK(HLOOKUP(H$1, q_preprocess!$1:$1048576, $D19, FALSE)), "", HLOOKUP(H$1, q_preprocess!$1:$1048576, $D19, FALSE))</f>
        <v/>
      </c>
      <c r="I19" t="str">
        <f>IF(ISBLANK(HLOOKUP(I$1, q_preprocess!$1:$1048576, $D19, FALSE)), "", HLOOKUP(I$1, q_preprocess!$1:$1048576, $D19, FALSE))</f>
        <v/>
      </c>
      <c r="J19" t="str">
        <f>IF(ISBLANK(HLOOKUP(J$1, q_preprocess!$1:$1048576, $D19, FALSE)), "", HLOOKUP(J$1, q_preprocess!$1:$1048576, $D19, FALSE))</f>
        <v/>
      </c>
      <c r="K19" t="str">
        <f>IF(ISBLANK(HLOOKUP(K$1, q_preprocess!$1:$1048576, $D19, FALSE)), "", HLOOKUP(K$1, q_preprocess!$1:$1048576, $D19, FALSE))</f>
        <v/>
      </c>
      <c r="L19" t="str">
        <f>IF(ISBLANK(HLOOKUP(L$1, q_preprocess!$1:$1048576, $D19, FALSE)), "", HLOOKUP(L$1, q_preprocess!$1:$1048576, $D19, FALSE))</f>
        <v/>
      </c>
      <c r="M19" t="str">
        <f>IF(ISBLANK(HLOOKUP(M$1, q_preprocess!$1:$1048576, $D19, FALSE)), "", HLOOKUP(M$1, q_preprocess!$1:$1048576, $D19, FALSE))</f>
        <v/>
      </c>
      <c r="N19" t="str">
        <f>IF(ISBLANK(HLOOKUP(N$1, q_preprocess!$1:$1048576, $D19, FALSE)), "", HLOOKUP(N$1, q_preprocess!$1:$1048576, $D19, FALSE))</f>
        <v/>
      </c>
      <c r="O19" t="str">
        <f>IF(ISBLANK(HLOOKUP(O$1, q_preprocess!$1:$1048576, $D19, FALSE)), "", HLOOKUP(O$1, q_preprocess!$1:$1048576, $D19, FALSE))</f>
        <v/>
      </c>
      <c r="P19" t="str">
        <f>IF(ISBLANK(HLOOKUP(P$1, q_preprocess!$1:$1048576, $D19, FALSE)), "", HLOOKUP(P$1, q_preprocess!$1:$1048576, $D19, FALSE))</f>
        <v/>
      </c>
    </row>
    <row r="20" spans="1:16" x14ac:dyDescent="0.25">
      <c r="A20" s="34">
        <v>34578</v>
      </c>
      <c r="B20">
        <v>1994</v>
      </c>
      <c r="C20">
        <v>3</v>
      </c>
      <c r="D20">
        <v>20</v>
      </c>
      <c r="E20" t="str">
        <f>IF(ISBLANK(HLOOKUP(E$1, q_preprocess!$1:$1048576, $D20, FALSE)), "", HLOOKUP(E$1, q_preprocess!$1:$1048576, $D20, FALSE))</f>
        <v/>
      </c>
      <c r="F20" t="str">
        <f>IF(ISBLANK(HLOOKUP(F$1, q_preprocess!$1:$1048576, $D20, FALSE)), "", HLOOKUP(F$1, q_preprocess!$1:$1048576, $D20, FALSE))</f>
        <v/>
      </c>
      <c r="G20" t="str">
        <f>IF(ISBLANK(HLOOKUP(G$1, q_preprocess!$1:$1048576, $D20, FALSE)), "", HLOOKUP(G$1, q_preprocess!$1:$1048576, $D20, FALSE))</f>
        <v/>
      </c>
      <c r="H20" t="str">
        <f>IF(ISBLANK(HLOOKUP(H$1, q_preprocess!$1:$1048576, $D20, FALSE)), "", HLOOKUP(H$1, q_preprocess!$1:$1048576, $D20, FALSE))</f>
        <v/>
      </c>
      <c r="I20" t="str">
        <f>IF(ISBLANK(HLOOKUP(I$1, q_preprocess!$1:$1048576, $D20, FALSE)), "", HLOOKUP(I$1, q_preprocess!$1:$1048576, $D20, FALSE))</f>
        <v/>
      </c>
      <c r="J20" t="str">
        <f>IF(ISBLANK(HLOOKUP(J$1, q_preprocess!$1:$1048576, $D20, FALSE)), "", HLOOKUP(J$1, q_preprocess!$1:$1048576, $D20, FALSE))</f>
        <v/>
      </c>
      <c r="K20" t="str">
        <f>IF(ISBLANK(HLOOKUP(K$1, q_preprocess!$1:$1048576, $D20, FALSE)), "", HLOOKUP(K$1, q_preprocess!$1:$1048576, $D20, FALSE))</f>
        <v/>
      </c>
      <c r="L20" t="str">
        <f>IF(ISBLANK(HLOOKUP(L$1, q_preprocess!$1:$1048576, $D20, FALSE)), "", HLOOKUP(L$1, q_preprocess!$1:$1048576, $D20, FALSE))</f>
        <v/>
      </c>
      <c r="M20" t="str">
        <f>IF(ISBLANK(HLOOKUP(M$1, q_preprocess!$1:$1048576, $D20, FALSE)), "", HLOOKUP(M$1, q_preprocess!$1:$1048576, $D20, FALSE))</f>
        <v/>
      </c>
      <c r="N20" t="str">
        <f>IF(ISBLANK(HLOOKUP(N$1, q_preprocess!$1:$1048576, $D20, FALSE)), "", HLOOKUP(N$1, q_preprocess!$1:$1048576, $D20, FALSE))</f>
        <v/>
      </c>
      <c r="O20" t="str">
        <f>IF(ISBLANK(HLOOKUP(O$1, q_preprocess!$1:$1048576, $D20, FALSE)), "", HLOOKUP(O$1, q_preprocess!$1:$1048576, $D20, FALSE))</f>
        <v/>
      </c>
      <c r="P20" t="str">
        <f>IF(ISBLANK(HLOOKUP(P$1, q_preprocess!$1:$1048576, $D20, FALSE)), "", HLOOKUP(P$1, q_preprocess!$1:$1048576, $D20, FALSE))</f>
        <v/>
      </c>
    </row>
    <row r="21" spans="1:16" x14ac:dyDescent="0.25">
      <c r="A21" s="34">
        <v>34669</v>
      </c>
      <c r="B21">
        <v>1994</v>
      </c>
      <c r="C21">
        <v>4</v>
      </c>
      <c r="D21">
        <v>21</v>
      </c>
      <c r="E21" t="str">
        <f>IF(ISBLANK(HLOOKUP(E$1, q_preprocess!$1:$1048576, $D21, FALSE)), "", HLOOKUP(E$1, q_preprocess!$1:$1048576, $D21, FALSE))</f>
        <v/>
      </c>
      <c r="F21" t="str">
        <f>IF(ISBLANK(HLOOKUP(F$1, q_preprocess!$1:$1048576, $D21, FALSE)), "", HLOOKUP(F$1, q_preprocess!$1:$1048576, $D21, FALSE))</f>
        <v/>
      </c>
      <c r="G21" t="str">
        <f>IF(ISBLANK(HLOOKUP(G$1, q_preprocess!$1:$1048576, $D21, FALSE)), "", HLOOKUP(G$1, q_preprocess!$1:$1048576, $D21, FALSE))</f>
        <v/>
      </c>
      <c r="H21" t="str">
        <f>IF(ISBLANK(HLOOKUP(H$1, q_preprocess!$1:$1048576, $D21, FALSE)), "", HLOOKUP(H$1, q_preprocess!$1:$1048576, $D21, FALSE))</f>
        <v/>
      </c>
      <c r="I21" t="str">
        <f>IF(ISBLANK(HLOOKUP(I$1, q_preprocess!$1:$1048576, $D21, FALSE)), "", HLOOKUP(I$1, q_preprocess!$1:$1048576, $D21, FALSE))</f>
        <v/>
      </c>
      <c r="J21" t="str">
        <f>IF(ISBLANK(HLOOKUP(J$1, q_preprocess!$1:$1048576, $D21, FALSE)), "", HLOOKUP(J$1, q_preprocess!$1:$1048576, $D21, FALSE))</f>
        <v/>
      </c>
      <c r="K21" t="str">
        <f>IF(ISBLANK(HLOOKUP(K$1, q_preprocess!$1:$1048576, $D21, FALSE)), "", HLOOKUP(K$1, q_preprocess!$1:$1048576, $D21, FALSE))</f>
        <v/>
      </c>
      <c r="L21" t="str">
        <f>IF(ISBLANK(HLOOKUP(L$1, q_preprocess!$1:$1048576, $D21, FALSE)), "", HLOOKUP(L$1, q_preprocess!$1:$1048576, $D21, FALSE))</f>
        <v/>
      </c>
      <c r="M21" t="str">
        <f>IF(ISBLANK(HLOOKUP(M$1, q_preprocess!$1:$1048576, $D21, FALSE)), "", HLOOKUP(M$1, q_preprocess!$1:$1048576, $D21, FALSE))</f>
        <v/>
      </c>
      <c r="N21" t="str">
        <f>IF(ISBLANK(HLOOKUP(N$1, q_preprocess!$1:$1048576, $D21, FALSE)), "", HLOOKUP(N$1, q_preprocess!$1:$1048576, $D21, FALSE))</f>
        <v/>
      </c>
      <c r="O21" t="str">
        <f>IF(ISBLANK(HLOOKUP(O$1, q_preprocess!$1:$1048576, $D21, FALSE)), "", HLOOKUP(O$1, q_preprocess!$1:$1048576, $D21, FALSE))</f>
        <v/>
      </c>
      <c r="P21" t="str">
        <f>IF(ISBLANK(HLOOKUP(P$1, q_preprocess!$1:$1048576, $D21, FALSE)), "", HLOOKUP(P$1, q_preprocess!$1:$1048576, $D21, FALSE))</f>
        <v/>
      </c>
    </row>
    <row r="22" spans="1:16" x14ac:dyDescent="0.25">
      <c r="A22" s="34">
        <v>34759</v>
      </c>
      <c r="B22">
        <v>1995</v>
      </c>
      <c r="C22">
        <v>1</v>
      </c>
      <c r="D22">
        <v>22</v>
      </c>
      <c r="E22" t="str">
        <f>IF(ISBLANK(HLOOKUP(E$1, q_preprocess!$1:$1048576, $D22, FALSE)), "", HLOOKUP(E$1, q_preprocess!$1:$1048576, $D22, FALSE))</f>
        <v/>
      </c>
      <c r="F22" t="str">
        <f>IF(ISBLANK(HLOOKUP(F$1, q_preprocess!$1:$1048576, $D22, FALSE)), "", HLOOKUP(F$1, q_preprocess!$1:$1048576, $D22, FALSE))</f>
        <v/>
      </c>
      <c r="G22" t="str">
        <f>IF(ISBLANK(HLOOKUP(G$1, q_preprocess!$1:$1048576, $D22, FALSE)), "", HLOOKUP(G$1, q_preprocess!$1:$1048576, $D22, FALSE))</f>
        <v/>
      </c>
      <c r="H22" t="str">
        <f>IF(ISBLANK(HLOOKUP(H$1, q_preprocess!$1:$1048576, $D22, FALSE)), "", HLOOKUP(H$1, q_preprocess!$1:$1048576, $D22, FALSE))</f>
        <v/>
      </c>
      <c r="I22" t="str">
        <f>IF(ISBLANK(HLOOKUP(I$1, q_preprocess!$1:$1048576, $D22, FALSE)), "", HLOOKUP(I$1, q_preprocess!$1:$1048576, $D22, FALSE))</f>
        <v/>
      </c>
      <c r="J22" t="str">
        <f>IF(ISBLANK(HLOOKUP(J$1, q_preprocess!$1:$1048576, $D22, FALSE)), "", HLOOKUP(J$1, q_preprocess!$1:$1048576, $D22, FALSE))</f>
        <v/>
      </c>
      <c r="K22" t="str">
        <f>IF(ISBLANK(HLOOKUP(K$1, q_preprocess!$1:$1048576, $D22, FALSE)), "", HLOOKUP(K$1, q_preprocess!$1:$1048576, $D22, FALSE))</f>
        <v/>
      </c>
      <c r="L22" t="str">
        <f>IF(ISBLANK(HLOOKUP(L$1, q_preprocess!$1:$1048576, $D22, FALSE)), "", HLOOKUP(L$1, q_preprocess!$1:$1048576, $D22, FALSE))</f>
        <v/>
      </c>
      <c r="M22" t="str">
        <f>IF(ISBLANK(HLOOKUP(M$1, q_preprocess!$1:$1048576, $D22, FALSE)), "", HLOOKUP(M$1, q_preprocess!$1:$1048576, $D22, FALSE))</f>
        <v/>
      </c>
      <c r="N22" t="str">
        <f>IF(ISBLANK(HLOOKUP(N$1, q_preprocess!$1:$1048576, $D22, FALSE)), "", HLOOKUP(N$1, q_preprocess!$1:$1048576, $D22, FALSE))</f>
        <v/>
      </c>
      <c r="O22" t="str">
        <f>IF(ISBLANK(HLOOKUP(O$1, q_preprocess!$1:$1048576, $D22, FALSE)), "", HLOOKUP(O$1, q_preprocess!$1:$1048576, $D22, FALSE))</f>
        <v/>
      </c>
      <c r="P22" t="str">
        <f>IF(ISBLANK(HLOOKUP(P$1, q_preprocess!$1:$1048576, $D22, FALSE)), "", HLOOKUP(P$1, q_preprocess!$1:$1048576, $D22, FALSE))</f>
        <v/>
      </c>
    </row>
    <row r="23" spans="1:16" x14ac:dyDescent="0.25">
      <c r="A23" s="34">
        <v>34851</v>
      </c>
      <c r="B23">
        <v>1995</v>
      </c>
      <c r="C23">
        <v>2</v>
      </c>
      <c r="D23">
        <v>23</v>
      </c>
      <c r="E23" t="str">
        <f>IF(ISBLANK(HLOOKUP(E$1, q_preprocess!$1:$1048576, $D23, FALSE)), "", HLOOKUP(E$1, q_preprocess!$1:$1048576, $D23, FALSE))</f>
        <v/>
      </c>
      <c r="F23" t="str">
        <f>IF(ISBLANK(HLOOKUP(F$1, q_preprocess!$1:$1048576, $D23, FALSE)), "", HLOOKUP(F$1, q_preprocess!$1:$1048576, $D23, FALSE))</f>
        <v/>
      </c>
      <c r="G23" t="str">
        <f>IF(ISBLANK(HLOOKUP(G$1, q_preprocess!$1:$1048576, $D23, FALSE)), "", HLOOKUP(G$1, q_preprocess!$1:$1048576, $D23, FALSE))</f>
        <v/>
      </c>
      <c r="H23" t="str">
        <f>IF(ISBLANK(HLOOKUP(H$1, q_preprocess!$1:$1048576, $D23, FALSE)), "", HLOOKUP(H$1, q_preprocess!$1:$1048576, $D23, FALSE))</f>
        <v/>
      </c>
      <c r="I23" t="str">
        <f>IF(ISBLANK(HLOOKUP(I$1, q_preprocess!$1:$1048576, $D23, FALSE)), "", HLOOKUP(I$1, q_preprocess!$1:$1048576, $D23, FALSE))</f>
        <v/>
      </c>
      <c r="J23" t="str">
        <f>IF(ISBLANK(HLOOKUP(J$1, q_preprocess!$1:$1048576, $D23, FALSE)), "", HLOOKUP(J$1, q_preprocess!$1:$1048576, $D23, FALSE))</f>
        <v/>
      </c>
      <c r="K23" t="str">
        <f>IF(ISBLANK(HLOOKUP(K$1, q_preprocess!$1:$1048576, $D23, FALSE)), "", HLOOKUP(K$1, q_preprocess!$1:$1048576, $D23, FALSE))</f>
        <v/>
      </c>
      <c r="L23" t="str">
        <f>IF(ISBLANK(HLOOKUP(L$1, q_preprocess!$1:$1048576, $D23, FALSE)), "", HLOOKUP(L$1, q_preprocess!$1:$1048576, $D23, FALSE))</f>
        <v/>
      </c>
      <c r="M23" t="str">
        <f>IF(ISBLANK(HLOOKUP(M$1, q_preprocess!$1:$1048576, $D23, FALSE)), "", HLOOKUP(M$1, q_preprocess!$1:$1048576, $D23, FALSE))</f>
        <v/>
      </c>
      <c r="N23" t="str">
        <f>IF(ISBLANK(HLOOKUP(N$1, q_preprocess!$1:$1048576, $D23, FALSE)), "", HLOOKUP(N$1, q_preprocess!$1:$1048576, $D23, FALSE))</f>
        <v/>
      </c>
      <c r="O23" t="str">
        <f>IF(ISBLANK(HLOOKUP(O$1, q_preprocess!$1:$1048576, $D23, FALSE)), "", HLOOKUP(O$1, q_preprocess!$1:$1048576, $D23, FALSE))</f>
        <v/>
      </c>
      <c r="P23" t="str">
        <f>IF(ISBLANK(HLOOKUP(P$1, q_preprocess!$1:$1048576, $D23, FALSE)), "", HLOOKUP(P$1, q_preprocess!$1:$1048576, $D23, FALSE))</f>
        <v/>
      </c>
    </row>
    <row r="24" spans="1:16" x14ac:dyDescent="0.25">
      <c r="A24" s="34">
        <v>34943</v>
      </c>
      <c r="B24">
        <v>1995</v>
      </c>
      <c r="C24">
        <v>3</v>
      </c>
      <c r="D24">
        <v>24</v>
      </c>
      <c r="E24" t="str">
        <f>IF(ISBLANK(HLOOKUP(E$1, q_preprocess!$1:$1048576, $D24, FALSE)), "", HLOOKUP(E$1, q_preprocess!$1:$1048576, $D24, FALSE))</f>
        <v/>
      </c>
      <c r="F24" t="str">
        <f>IF(ISBLANK(HLOOKUP(F$1, q_preprocess!$1:$1048576, $D24, FALSE)), "", HLOOKUP(F$1, q_preprocess!$1:$1048576, $D24, FALSE))</f>
        <v/>
      </c>
      <c r="G24" t="str">
        <f>IF(ISBLANK(HLOOKUP(G$1, q_preprocess!$1:$1048576, $D24, FALSE)), "", HLOOKUP(G$1, q_preprocess!$1:$1048576, $D24, FALSE))</f>
        <v/>
      </c>
      <c r="H24" t="str">
        <f>IF(ISBLANK(HLOOKUP(H$1, q_preprocess!$1:$1048576, $D24, FALSE)), "", HLOOKUP(H$1, q_preprocess!$1:$1048576, $D24, FALSE))</f>
        <v/>
      </c>
      <c r="I24" t="str">
        <f>IF(ISBLANK(HLOOKUP(I$1, q_preprocess!$1:$1048576, $D24, FALSE)), "", HLOOKUP(I$1, q_preprocess!$1:$1048576, $D24, FALSE))</f>
        <v/>
      </c>
      <c r="J24" t="str">
        <f>IF(ISBLANK(HLOOKUP(J$1, q_preprocess!$1:$1048576, $D24, FALSE)), "", HLOOKUP(J$1, q_preprocess!$1:$1048576, $D24, FALSE))</f>
        <v/>
      </c>
      <c r="K24" t="str">
        <f>IF(ISBLANK(HLOOKUP(K$1, q_preprocess!$1:$1048576, $D24, FALSE)), "", HLOOKUP(K$1, q_preprocess!$1:$1048576, $D24, FALSE))</f>
        <v/>
      </c>
      <c r="L24" t="str">
        <f>IF(ISBLANK(HLOOKUP(L$1, q_preprocess!$1:$1048576, $D24, FALSE)), "", HLOOKUP(L$1, q_preprocess!$1:$1048576, $D24, FALSE))</f>
        <v/>
      </c>
      <c r="M24" t="str">
        <f>IF(ISBLANK(HLOOKUP(M$1, q_preprocess!$1:$1048576, $D24, FALSE)), "", HLOOKUP(M$1, q_preprocess!$1:$1048576, $D24, FALSE))</f>
        <v/>
      </c>
      <c r="N24" t="str">
        <f>IF(ISBLANK(HLOOKUP(N$1, q_preprocess!$1:$1048576, $D24, FALSE)), "", HLOOKUP(N$1, q_preprocess!$1:$1048576, $D24, FALSE))</f>
        <v/>
      </c>
      <c r="O24" t="str">
        <f>IF(ISBLANK(HLOOKUP(O$1, q_preprocess!$1:$1048576, $D24, FALSE)), "", HLOOKUP(O$1, q_preprocess!$1:$1048576, $D24, FALSE))</f>
        <v/>
      </c>
      <c r="P24" t="str">
        <f>IF(ISBLANK(HLOOKUP(P$1, q_preprocess!$1:$1048576, $D24, FALSE)), "", HLOOKUP(P$1, q_preprocess!$1:$1048576, $D24, FALSE))</f>
        <v/>
      </c>
    </row>
    <row r="25" spans="1:16" x14ac:dyDescent="0.25">
      <c r="A25" s="34">
        <v>35034</v>
      </c>
      <c r="B25">
        <v>1995</v>
      </c>
      <c r="C25">
        <v>4</v>
      </c>
      <c r="D25">
        <v>25</v>
      </c>
      <c r="E25" t="str">
        <f>IF(ISBLANK(HLOOKUP(E$1, q_preprocess!$1:$1048576, $D25, FALSE)), "", HLOOKUP(E$1, q_preprocess!$1:$1048576, $D25, FALSE))</f>
        <v/>
      </c>
      <c r="F25" t="str">
        <f>IF(ISBLANK(HLOOKUP(F$1, q_preprocess!$1:$1048576, $D25, FALSE)), "", HLOOKUP(F$1, q_preprocess!$1:$1048576, $D25, FALSE))</f>
        <v/>
      </c>
      <c r="G25" t="str">
        <f>IF(ISBLANK(HLOOKUP(G$1, q_preprocess!$1:$1048576, $D25, FALSE)), "", HLOOKUP(G$1, q_preprocess!$1:$1048576, $D25, FALSE))</f>
        <v/>
      </c>
      <c r="H25" t="str">
        <f>IF(ISBLANK(HLOOKUP(H$1, q_preprocess!$1:$1048576, $D25, FALSE)), "", HLOOKUP(H$1, q_preprocess!$1:$1048576, $D25, FALSE))</f>
        <v/>
      </c>
      <c r="I25" t="str">
        <f>IF(ISBLANK(HLOOKUP(I$1, q_preprocess!$1:$1048576, $D25, FALSE)), "", HLOOKUP(I$1, q_preprocess!$1:$1048576, $D25, FALSE))</f>
        <v/>
      </c>
      <c r="J25" t="str">
        <f>IF(ISBLANK(HLOOKUP(J$1, q_preprocess!$1:$1048576, $D25, FALSE)), "", HLOOKUP(J$1, q_preprocess!$1:$1048576, $D25, FALSE))</f>
        <v/>
      </c>
      <c r="K25" t="str">
        <f>IF(ISBLANK(HLOOKUP(K$1, q_preprocess!$1:$1048576, $D25, FALSE)), "", HLOOKUP(K$1, q_preprocess!$1:$1048576, $D25, FALSE))</f>
        <v/>
      </c>
      <c r="L25" t="str">
        <f>IF(ISBLANK(HLOOKUP(L$1, q_preprocess!$1:$1048576, $D25, FALSE)), "", HLOOKUP(L$1, q_preprocess!$1:$1048576, $D25, FALSE))</f>
        <v/>
      </c>
      <c r="M25" t="str">
        <f>IF(ISBLANK(HLOOKUP(M$1, q_preprocess!$1:$1048576, $D25, FALSE)), "", HLOOKUP(M$1, q_preprocess!$1:$1048576, $D25, FALSE))</f>
        <v/>
      </c>
      <c r="N25" t="str">
        <f>IF(ISBLANK(HLOOKUP(N$1, q_preprocess!$1:$1048576, $D25, FALSE)), "", HLOOKUP(N$1, q_preprocess!$1:$1048576, $D25, FALSE))</f>
        <v/>
      </c>
      <c r="O25" t="str">
        <f>IF(ISBLANK(HLOOKUP(O$1, q_preprocess!$1:$1048576, $D25, FALSE)), "", HLOOKUP(O$1, q_preprocess!$1:$1048576, $D25, FALSE))</f>
        <v/>
      </c>
      <c r="P25" t="str">
        <f>IF(ISBLANK(HLOOKUP(P$1, q_preprocess!$1:$1048576, $D25, FALSE)), "", HLOOKUP(P$1, q_preprocess!$1:$1048576, $D25, FALSE))</f>
        <v/>
      </c>
    </row>
    <row r="26" spans="1:16" x14ac:dyDescent="0.25">
      <c r="A26" s="34">
        <v>35125</v>
      </c>
      <c r="B26">
        <v>1996</v>
      </c>
      <c r="C26">
        <v>1</v>
      </c>
      <c r="D26">
        <v>26</v>
      </c>
      <c r="E26" t="str">
        <f>IF(ISBLANK(HLOOKUP(E$1, q_preprocess!$1:$1048576, $D26, FALSE)), "", HLOOKUP(E$1, q_preprocess!$1:$1048576, $D26, FALSE))</f>
        <v/>
      </c>
      <c r="F26" t="str">
        <f>IF(ISBLANK(HLOOKUP(F$1, q_preprocess!$1:$1048576, $D26, FALSE)), "", HLOOKUP(F$1, q_preprocess!$1:$1048576, $D26, FALSE))</f>
        <v/>
      </c>
      <c r="G26" t="str">
        <f>IF(ISBLANK(HLOOKUP(G$1, q_preprocess!$1:$1048576, $D26, FALSE)), "", HLOOKUP(G$1, q_preprocess!$1:$1048576, $D26, FALSE))</f>
        <v/>
      </c>
      <c r="H26" t="str">
        <f>IF(ISBLANK(HLOOKUP(H$1, q_preprocess!$1:$1048576, $D26, FALSE)), "", HLOOKUP(H$1, q_preprocess!$1:$1048576, $D26, FALSE))</f>
        <v/>
      </c>
      <c r="I26" t="str">
        <f>IF(ISBLANK(HLOOKUP(I$1, q_preprocess!$1:$1048576, $D26, FALSE)), "", HLOOKUP(I$1, q_preprocess!$1:$1048576, $D26, FALSE))</f>
        <v/>
      </c>
      <c r="J26" t="str">
        <f>IF(ISBLANK(HLOOKUP(J$1, q_preprocess!$1:$1048576, $D26, FALSE)), "", HLOOKUP(J$1, q_preprocess!$1:$1048576, $D26, FALSE))</f>
        <v/>
      </c>
      <c r="K26" t="str">
        <f>IF(ISBLANK(HLOOKUP(K$1, q_preprocess!$1:$1048576, $D26, FALSE)), "", HLOOKUP(K$1, q_preprocess!$1:$1048576, $D26, FALSE))</f>
        <v/>
      </c>
      <c r="L26" t="str">
        <f>IF(ISBLANK(HLOOKUP(L$1, q_preprocess!$1:$1048576, $D26, FALSE)), "", HLOOKUP(L$1, q_preprocess!$1:$1048576, $D26, FALSE))</f>
        <v/>
      </c>
      <c r="M26" t="str">
        <f>IF(ISBLANK(HLOOKUP(M$1, q_preprocess!$1:$1048576, $D26, FALSE)), "", HLOOKUP(M$1, q_preprocess!$1:$1048576, $D26, FALSE))</f>
        <v/>
      </c>
      <c r="N26" t="str">
        <f>IF(ISBLANK(HLOOKUP(N$1, q_preprocess!$1:$1048576, $D26, FALSE)), "", HLOOKUP(N$1, q_preprocess!$1:$1048576, $D26, FALSE))</f>
        <v/>
      </c>
      <c r="O26" t="str">
        <f>IF(ISBLANK(HLOOKUP(O$1, q_preprocess!$1:$1048576, $D26, FALSE)), "", HLOOKUP(O$1, q_preprocess!$1:$1048576, $D26, FALSE))</f>
        <v/>
      </c>
      <c r="P26" t="str">
        <f>IF(ISBLANK(HLOOKUP(P$1, q_preprocess!$1:$1048576, $D26, FALSE)), "", HLOOKUP(P$1, q_preprocess!$1:$1048576, $D26, FALSE))</f>
        <v/>
      </c>
    </row>
    <row r="27" spans="1:16" x14ac:dyDescent="0.25">
      <c r="A27" s="34">
        <v>35217</v>
      </c>
      <c r="B27">
        <v>1996</v>
      </c>
      <c r="C27">
        <v>2</v>
      </c>
      <c r="D27">
        <v>27</v>
      </c>
      <c r="E27" t="str">
        <f>IF(ISBLANK(HLOOKUP(E$1, q_preprocess!$1:$1048576, $D27, FALSE)), "", HLOOKUP(E$1, q_preprocess!$1:$1048576, $D27, FALSE))</f>
        <v/>
      </c>
      <c r="F27" t="str">
        <f>IF(ISBLANK(HLOOKUP(F$1, q_preprocess!$1:$1048576, $D27, FALSE)), "", HLOOKUP(F$1, q_preprocess!$1:$1048576, $D27, FALSE))</f>
        <v/>
      </c>
      <c r="G27" t="str">
        <f>IF(ISBLANK(HLOOKUP(G$1, q_preprocess!$1:$1048576, $D27, FALSE)), "", HLOOKUP(G$1, q_preprocess!$1:$1048576, $D27, FALSE))</f>
        <v/>
      </c>
      <c r="H27" t="str">
        <f>IF(ISBLANK(HLOOKUP(H$1, q_preprocess!$1:$1048576, $D27, FALSE)), "", HLOOKUP(H$1, q_preprocess!$1:$1048576, $D27, FALSE))</f>
        <v/>
      </c>
      <c r="I27" t="str">
        <f>IF(ISBLANK(HLOOKUP(I$1, q_preprocess!$1:$1048576, $D27, FALSE)), "", HLOOKUP(I$1, q_preprocess!$1:$1048576, $D27, FALSE))</f>
        <v/>
      </c>
      <c r="J27" t="str">
        <f>IF(ISBLANK(HLOOKUP(J$1, q_preprocess!$1:$1048576, $D27, FALSE)), "", HLOOKUP(J$1, q_preprocess!$1:$1048576, $D27, FALSE))</f>
        <v/>
      </c>
      <c r="K27" t="str">
        <f>IF(ISBLANK(HLOOKUP(K$1, q_preprocess!$1:$1048576, $D27, FALSE)), "", HLOOKUP(K$1, q_preprocess!$1:$1048576, $D27, FALSE))</f>
        <v/>
      </c>
      <c r="L27" t="str">
        <f>IF(ISBLANK(HLOOKUP(L$1, q_preprocess!$1:$1048576, $D27, FALSE)), "", HLOOKUP(L$1, q_preprocess!$1:$1048576, $D27, FALSE))</f>
        <v/>
      </c>
      <c r="M27" t="str">
        <f>IF(ISBLANK(HLOOKUP(M$1, q_preprocess!$1:$1048576, $D27, FALSE)), "", HLOOKUP(M$1, q_preprocess!$1:$1048576, $D27, FALSE))</f>
        <v/>
      </c>
      <c r="N27" t="str">
        <f>IF(ISBLANK(HLOOKUP(N$1, q_preprocess!$1:$1048576, $D27, FALSE)), "", HLOOKUP(N$1, q_preprocess!$1:$1048576, $D27, FALSE))</f>
        <v/>
      </c>
      <c r="O27" t="str">
        <f>IF(ISBLANK(HLOOKUP(O$1, q_preprocess!$1:$1048576, $D27, FALSE)), "", HLOOKUP(O$1, q_preprocess!$1:$1048576, $D27, FALSE))</f>
        <v/>
      </c>
      <c r="P27" t="str">
        <f>IF(ISBLANK(HLOOKUP(P$1, q_preprocess!$1:$1048576, $D27, FALSE)), "", HLOOKUP(P$1, q_preprocess!$1:$1048576, $D27, FALSE))</f>
        <v/>
      </c>
    </row>
    <row r="28" spans="1:16" x14ac:dyDescent="0.25">
      <c r="A28" s="34">
        <v>35309</v>
      </c>
      <c r="B28">
        <v>1996</v>
      </c>
      <c r="C28">
        <v>3</v>
      </c>
      <c r="D28">
        <v>28</v>
      </c>
      <c r="E28" t="str">
        <f>IF(ISBLANK(HLOOKUP(E$1, q_preprocess!$1:$1048576, $D28, FALSE)), "", HLOOKUP(E$1, q_preprocess!$1:$1048576, $D28, FALSE))</f>
        <v/>
      </c>
      <c r="F28" t="str">
        <f>IF(ISBLANK(HLOOKUP(F$1, q_preprocess!$1:$1048576, $D28, FALSE)), "", HLOOKUP(F$1, q_preprocess!$1:$1048576, $D28, FALSE))</f>
        <v/>
      </c>
      <c r="G28" t="str">
        <f>IF(ISBLANK(HLOOKUP(G$1, q_preprocess!$1:$1048576, $D28, FALSE)), "", HLOOKUP(G$1, q_preprocess!$1:$1048576, $D28, FALSE))</f>
        <v/>
      </c>
      <c r="H28" t="str">
        <f>IF(ISBLANK(HLOOKUP(H$1, q_preprocess!$1:$1048576, $D28, FALSE)), "", HLOOKUP(H$1, q_preprocess!$1:$1048576, $D28, FALSE))</f>
        <v/>
      </c>
      <c r="I28" t="str">
        <f>IF(ISBLANK(HLOOKUP(I$1, q_preprocess!$1:$1048576, $D28, FALSE)), "", HLOOKUP(I$1, q_preprocess!$1:$1048576, $D28, FALSE))</f>
        <v/>
      </c>
      <c r="J28" t="str">
        <f>IF(ISBLANK(HLOOKUP(J$1, q_preprocess!$1:$1048576, $D28, FALSE)), "", HLOOKUP(J$1, q_preprocess!$1:$1048576, $D28, FALSE))</f>
        <v/>
      </c>
      <c r="K28" t="str">
        <f>IF(ISBLANK(HLOOKUP(K$1, q_preprocess!$1:$1048576, $D28, FALSE)), "", HLOOKUP(K$1, q_preprocess!$1:$1048576, $D28, FALSE))</f>
        <v/>
      </c>
      <c r="L28" t="str">
        <f>IF(ISBLANK(HLOOKUP(L$1, q_preprocess!$1:$1048576, $D28, FALSE)), "", HLOOKUP(L$1, q_preprocess!$1:$1048576, $D28, FALSE))</f>
        <v/>
      </c>
      <c r="M28" t="str">
        <f>IF(ISBLANK(HLOOKUP(M$1, q_preprocess!$1:$1048576, $D28, FALSE)), "", HLOOKUP(M$1, q_preprocess!$1:$1048576, $D28, FALSE))</f>
        <v/>
      </c>
      <c r="N28" t="str">
        <f>IF(ISBLANK(HLOOKUP(N$1, q_preprocess!$1:$1048576, $D28, FALSE)), "", HLOOKUP(N$1, q_preprocess!$1:$1048576, $D28, FALSE))</f>
        <v/>
      </c>
      <c r="O28" t="str">
        <f>IF(ISBLANK(HLOOKUP(O$1, q_preprocess!$1:$1048576, $D28, FALSE)), "", HLOOKUP(O$1, q_preprocess!$1:$1048576, $D28, FALSE))</f>
        <v/>
      </c>
      <c r="P28" t="str">
        <f>IF(ISBLANK(HLOOKUP(P$1, q_preprocess!$1:$1048576, $D28, FALSE)), "", HLOOKUP(P$1, q_preprocess!$1:$1048576, $D28, FALSE))</f>
        <v/>
      </c>
    </row>
    <row r="29" spans="1:16" x14ac:dyDescent="0.25">
      <c r="A29" s="34">
        <v>35400</v>
      </c>
      <c r="B29">
        <v>1996</v>
      </c>
      <c r="C29">
        <v>4</v>
      </c>
      <c r="D29">
        <v>29</v>
      </c>
      <c r="E29" t="str">
        <f>IF(ISBLANK(HLOOKUP(E$1, q_preprocess!$1:$1048576, $D29, FALSE)), "", HLOOKUP(E$1, q_preprocess!$1:$1048576, $D29, FALSE))</f>
        <v/>
      </c>
      <c r="F29" t="str">
        <f>IF(ISBLANK(HLOOKUP(F$1, q_preprocess!$1:$1048576, $D29, FALSE)), "", HLOOKUP(F$1, q_preprocess!$1:$1048576, $D29, FALSE))</f>
        <v/>
      </c>
      <c r="G29" t="str">
        <f>IF(ISBLANK(HLOOKUP(G$1, q_preprocess!$1:$1048576, $D29, FALSE)), "", HLOOKUP(G$1, q_preprocess!$1:$1048576, $D29, FALSE))</f>
        <v/>
      </c>
      <c r="H29" t="str">
        <f>IF(ISBLANK(HLOOKUP(H$1, q_preprocess!$1:$1048576, $D29, FALSE)), "", HLOOKUP(H$1, q_preprocess!$1:$1048576, $D29, FALSE))</f>
        <v/>
      </c>
      <c r="I29" t="str">
        <f>IF(ISBLANK(HLOOKUP(I$1, q_preprocess!$1:$1048576, $D29, FALSE)), "", HLOOKUP(I$1, q_preprocess!$1:$1048576, $D29, FALSE))</f>
        <v/>
      </c>
      <c r="J29" t="str">
        <f>IF(ISBLANK(HLOOKUP(J$1, q_preprocess!$1:$1048576, $D29, FALSE)), "", HLOOKUP(J$1, q_preprocess!$1:$1048576, $D29, FALSE))</f>
        <v/>
      </c>
      <c r="K29" t="str">
        <f>IF(ISBLANK(HLOOKUP(K$1, q_preprocess!$1:$1048576, $D29, FALSE)), "", HLOOKUP(K$1, q_preprocess!$1:$1048576, $D29, FALSE))</f>
        <v/>
      </c>
      <c r="L29" t="str">
        <f>IF(ISBLANK(HLOOKUP(L$1, q_preprocess!$1:$1048576, $D29, FALSE)), "", HLOOKUP(L$1, q_preprocess!$1:$1048576, $D29, FALSE))</f>
        <v/>
      </c>
      <c r="M29" t="str">
        <f>IF(ISBLANK(HLOOKUP(M$1, q_preprocess!$1:$1048576, $D29, FALSE)), "", HLOOKUP(M$1, q_preprocess!$1:$1048576, $D29, FALSE))</f>
        <v/>
      </c>
      <c r="N29" t="str">
        <f>IF(ISBLANK(HLOOKUP(N$1, q_preprocess!$1:$1048576, $D29, FALSE)), "", HLOOKUP(N$1, q_preprocess!$1:$1048576, $D29, FALSE))</f>
        <v/>
      </c>
      <c r="O29" t="str">
        <f>IF(ISBLANK(HLOOKUP(O$1, q_preprocess!$1:$1048576, $D29, FALSE)), "", HLOOKUP(O$1, q_preprocess!$1:$1048576, $D29, FALSE))</f>
        <v/>
      </c>
      <c r="P29" t="str">
        <f>IF(ISBLANK(HLOOKUP(P$1, q_preprocess!$1:$1048576, $D29, FALSE)), "", HLOOKUP(P$1, q_preprocess!$1:$1048576, $D29, FALSE))</f>
        <v/>
      </c>
    </row>
    <row r="30" spans="1:16" x14ac:dyDescent="0.25">
      <c r="A30" s="34">
        <v>35490</v>
      </c>
      <c r="B30">
        <v>1997</v>
      </c>
      <c r="C30">
        <v>1</v>
      </c>
      <c r="D30">
        <v>30</v>
      </c>
      <c r="E30" t="str">
        <f>IF(ISBLANK(HLOOKUP(E$1, q_preprocess!$1:$1048576, $D30, FALSE)), "", HLOOKUP(E$1, q_preprocess!$1:$1048576, $D30, FALSE))</f>
        <v/>
      </c>
      <c r="F30" t="str">
        <f>IF(ISBLANK(HLOOKUP(F$1, q_preprocess!$1:$1048576, $D30, FALSE)), "", HLOOKUP(F$1, q_preprocess!$1:$1048576, $D30, FALSE))</f>
        <v/>
      </c>
      <c r="G30" t="str">
        <f>IF(ISBLANK(HLOOKUP(G$1, q_preprocess!$1:$1048576, $D30, FALSE)), "", HLOOKUP(G$1, q_preprocess!$1:$1048576, $D30, FALSE))</f>
        <v/>
      </c>
      <c r="H30" t="str">
        <f>IF(ISBLANK(HLOOKUP(H$1, q_preprocess!$1:$1048576, $D30, FALSE)), "", HLOOKUP(H$1, q_preprocess!$1:$1048576, $D30, FALSE))</f>
        <v/>
      </c>
      <c r="I30" t="str">
        <f>IF(ISBLANK(HLOOKUP(I$1, q_preprocess!$1:$1048576, $D30, FALSE)), "", HLOOKUP(I$1, q_preprocess!$1:$1048576, $D30, FALSE))</f>
        <v/>
      </c>
      <c r="J30" t="str">
        <f>IF(ISBLANK(HLOOKUP(J$1, q_preprocess!$1:$1048576, $D30, FALSE)), "", HLOOKUP(J$1, q_preprocess!$1:$1048576, $D30, FALSE))</f>
        <v/>
      </c>
      <c r="K30" t="str">
        <f>IF(ISBLANK(HLOOKUP(K$1, q_preprocess!$1:$1048576, $D30, FALSE)), "", HLOOKUP(K$1, q_preprocess!$1:$1048576, $D30, FALSE))</f>
        <v/>
      </c>
      <c r="L30" t="str">
        <f>IF(ISBLANK(HLOOKUP(L$1, q_preprocess!$1:$1048576, $D30, FALSE)), "", HLOOKUP(L$1, q_preprocess!$1:$1048576, $D30, FALSE))</f>
        <v/>
      </c>
      <c r="M30" t="str">
        <f>IF(ISBLANK(HLOOKUP(M$1, q_preprocess!$1:$1048576, $D30, FALSE)), "", HLOOKUP(M$1, q_preprocess!$1:$1048576, $D30, FALSE))</f>
        <v/>
      </c>
      <c r="N30" t="str">
        <f>IF(ISBLANK(HLOOKUP(N$1, q_preprocess!$1:$1048576, $D30, FALSE)), "", HLOOKUP(N$1, q_preprocess!$1:$1048576, $D30, FALSE))</f>
        <v/>
      </c>
      <c r="O30" t="str">
        <f>IF(ISBLANK(HLOOKUP(O$1, q_preprocess!$1:$1048576, $D30, FALSE)), "", HLOOKUP(O$1, q_preprocess!$1:$1048576, $D30, FALSE))</f>
        <v/>
      </c>
      <c r="P30" t="str">
        <f>IF(ISBLANK(HLOOKUP(P$1, q_preprocess!$1:$1048576, $D30, FALSE)), "", HLOOKUP(P$1, q_preprocess!$1:$1048576, $D30, FALSE))</f>
        <v/>
      </c>
    </row>
    <row r="31" spans="1:16" x14ac:dyDescent="0.25">
      <c r="A31" s="34">
        <v>35582</v>
      </c>
      <c r="B31">
        <v>1997</v>
      </c>
      <c r="C31">
        <v>2</v>
      </c>
      <c r="D31">
        <v>31</v>
      </c>
      <c r="E31" t="str">
        <f>IF(ISBLANK(HLOOKUP(E$1, q_preprocess!$1:$1048576, $D31, FALSE)), "", HLOOKUP(E$1, q_preprocess!$1:$1048576, $D31, FALSE))</f>
        <v/>
      </c>
      <c r="F31" t="str">
        <f>IF(ISBLANK(HLOOKUP(F$1, q_preprocess!$1:$1048576, $D31, FALSE)), "", HLOOKUP(F$1, q_preprocess!$1:$1048576, $D31, FALSE))</f>
        <v/>
      </c>
      <c r="G31" t="str">
        <f>IF(ISBLANK(HLOOKUP(G$1, q_preprocess!$1:$1048576, $D31, FALSE)), "", HLOOKUP(G$1, q_preprocess!$1:$1048576, $D31, FALSE))</f>
        <v/>
      </c>
      <c r="H31" t="str">
        <f>IF(ISBLANK(HLOOKUP(H$1, q_preprocess!$1:$1048576, $D31, FALSE)), "", HLOOKUP(H$1, q_preprocess!$1:$1048576, $D31, FALSE))</f>
        <v/>
      </c>
      <c r="I31" t="str">
        <f>IF(ISBLANK(HLOOKUP(I$1, q_preprocess!$1:$1048576, $D31, FALSE)), "", HLOOKUP(I$1, q_preprocess!$1:$1048576, $D31, FALSE))</f>
        <v/>
      </c>
      <c r="J31" t="str">
        <f>IF(ISBLANK(HLOOKUP(J$1, q_preprocess!$1:$1048576, $D31, FALSE)), "", HLOOKUP(J$1, q_preprocess!$1:$1048576, $D31, FALSE))</f>
        <v/>
      </c>
      <c r="K31" t="str">
        <f>IF(ISBLANK(HLOOKUP(K$1, q_preprocess!$1:$1048576, $D31, FALSE)), "", HLOOKUP(K$1, q_preprocess!$1:$1048576, $D31, FALSE))</f>
        <v/>
      </c>
      <c r="L31" t="str">
        <f>IF(ISBLANK(HLOOKUP(L$1, q_preprocess!$1:$1048576, $D31, FALSE)), "", HLOOKUP(L$1, q_preprocess!$1:$1048576, $D31, FALSE))</f>
        <v/>
      </c>
      <c r="M31" t="str">
        <f>IF(ISBLANK(HLOOKUP(M$1, q_preprocess!$1:$1048576, $D31, FALSE)), "", HLOOKUP(M$1, q_preprocess!$1:$1048576, $D31, FALSE))</f>
        <v/>
      </c>
      <c r="N31" t="str">
        <f>IF(ISBLANK(HLOOKUP(N$1, q_preprocess!$1:$1048576, $D31, FALSE)), "", HLOOKUP(N$1, q_preprocess!$1:$1048576, $D31, FALSE))</f>
        <v/>
      </c>
      <c r="O31" t="str">
        <f>IF(ISBLANK(HLOOKUP(O$1, q_preprocess!$1:$1048576, $D31, FALSE)), "", HLOOKUP(O$1, q_preprocess!$1:$1048576, $D31, FALSE))</f>
        <v/>
      </c>
      <c r="P31" t="str">
        <f>IF(ISBLANK(HLOOKUP(P$1, q_preprocess!$1:$1048576, $D31, FALSE)), "", HLOOKUP(P$1, q_preprocess!$1:$1048576, $D31, FALSE))</f>
        <v/>
      </c>
    </row>
    <row r="32" spans="1:16" x14ac:dyDescent="0.25">
      <c r="A32" s="34">
        <v>35674</v>
      </c>
      <c r="B32">
        <v>1997</v>
      </c>
      <c r="C32">
        <v>3</v>
      </c>
      <c r="D32">
        <v>32</v>
      </c>
      <c r="E32" t="str">
        <f>IF(ISBLANK(HLOOKUP(E$1, q_preprocess!$1:$1048576, $D32, FALSE)), "", HLOOKUP(E$1, q_preprocess!$1:$1048576, $D32, FALSE))</f>
        <v/>
      </c>
      <c r="F32" t="str">
        <f>IF(ISBLANK(HLOOKUP(F$1, q_preprocess!$1:$1048576, $D32, FALSE)), "", HLOOKUP(F$1, q_preprocess!$1:$1048576, $D32, FALSE))</f>
        <v/>
      </c>
      <c r="G32" t="str">
        <f>IF(ISBLANK(HLOOKUP(G$1, q_preprocess!$1:$1048576, $D32, FALSE)), "", HLOOKUP(G$1, q_preprocess!$1:$1048576, $D32, FALSE))</f>
        <v/>
      </c>
      <c r="H32" t="str">
        <f>IF(ISBLANK(HLOOKUP(H$1, q_preprocess!$1:$1048576, $D32, FALSE)), "", HLOOKUP(H$1, q_preprocess!$1:$1048576, $D32, FALSE))</f>
        <v/>
      </c>
      <c r="I32" t="str">
        <f>IF(ISBLANK(HLOOKUP(I$1, q_preprocess!$1:$1048576, $D32, FALSE)), "", HLOOKUP(I$1, q_preprocess!$1:$1048576, $D32, FALSE))</f>
        <v/>
      </c>
      <c r="J32" t="str">
        <f>IF(ISBLANK(HLOOKUP(J$1, q_preprocess!$1:$1048576, $D32, FALSE)), "", HLOOKUP(J$1, q_preprocess!$1:$1048576, $D32, FALSE))</f>
        <v/>
      </c>
      <c r="K32" t="str">
        <f>IF(ISBLANK(HLOOKUP(K$1, q_preprocess!$1:$1048576, $D32, FALSE)), "", HLOOKUP(K$1, q_preprocess!$1:$1048576, $D32, FALSE))</f>
        <v/>
      </c>
      <c r="L32" t="str">
        <f>IF(ISBLANK(HLOOKUP(L$1, q_preprocess!$1:$1048576, $D32, FALSE)), "", HLOOKUP(L$1, q_preprocess!$1:$1048576, $D32, FALSE))</f>
        <v/>
      </c>
      <c r="M32" t="str">
        <f>IF(ISBLANK(HLOOKUP(M$1, q_preprocess!$1:$1048576, $D32, FALSE)), "", HLOOKUP(M$1, q_preprocess!$1:$1048576, $D32, FALSE))</f>
        <v/>
      </c>
      <c r="N32" t="str">
        <f>IF(ISBLANK(HLOOKUP(N$1, q_preprocess!$1:$1048576, $D32, FALSE)), "", HLOOKUP(N$1, q_preprocess!$1:$1048576, $D32, FALSE))</f>
        <v/>
      </c>
      <c r="O32" t="str">
        <f>IF(ISBLANK(HLOOKUP(O$1, q_preprocess!$1:$1048576, $D32, FALSE)), "", HLOOKUP(O$1, q_preprocess!$1:$1048576, $D32, FALSE))</f>
        <v/>
      </c>
      <c r="P32" t="str">
        <f>IF(ISBLANK(HLOOKUP(P$1, q_preprocess!$1:$1048576, $D32, FALSE)), "", HLOOKUP(P$1, q_preprocess!$1:$1048576, $D32, FALSE))</f>
        <v/>
      </c>
    </row>
    <row r="33" spans="1:16" x14ac:dyDescent="0.25">
      <c r="A33" s="34">
        <v>35765</v>
      </c>
      <c r="B33">
        <v>1997</v>
      </c>
      <c r="C33">
        <v>4</v>
      </c>
      <c r="D33">
        <v>33</v>
      </c>
      <c r="E33" t="str">
        <f>IF(ISBLANK(HLOOKUP(E$1, q_preprocess!$1:$1048576, $D33, FALSE)), "", HLOOKUP(E$1, q_preprocess!$1:$1048576, $D33, FALSE))</f>
        <v/>
      </c>
      <c r="F33" t="str">
        <f>IF(ISBLANK(HLOOKUP(F$1, q_preprocess!$1:$1048576, $D33, FALSE)), "", HLOOKUP(F$1, q_preprocess!$1:$1048576, $D33, FALSE))</f>
        <v/>
      </c>
      <c r="G33" t="str">
        <f>IF(ISBLANK(HLOOKUP(G$1, q_preprocess!$1:$1048576, $D33, FALSE)), "", HLOOKUP(G$1, q_preprocess!$1:$1048576, $D33, FALSE))</f>
        <v/>
      </c>
      <c r="H33" t="str">
        <f>IF(ISBLANK(HLOOKUP(H$1, q_preprocess!$1:$1048576, $D33, FALSE)), "", HLOOKUP(H$1, q_preprocess!$1:$1048576, $D33, FALSE))</f>
        <v/>
      </c>
      <c r="I33" t="str">
        <f>IF(ISBLANK(HLOOKUP(I$1, q_preprocess!$1:$1048576, $D33, FALSE)), "", HLOOKUP(I$1, q_preprocess!$1:$1048576, $D33, FALSE))</f>
        <v/>
      </c>
      <c r="J33" t="str">
        <f>IF(ISBLANK(HLOOKUP(J$1, q_preprocess!$1:$1048576, $D33, FALSE)), "", HLOOKUP(J$1, q_preprocess!$1:$1048576, $D33, FALSE))</f>
        <v/>
      </c>
      <c r="K33" t="str">
        <f>IF(ISBLANK(HLOOKUP(K$1, q_preprocess!$1:$1048576, $D33, FALSE)), "", HLOOKUP(K$1, q_preprocess!$1:$1048576, $D33, FALSE))</f>
        <v/>
      </c>
      <c r="L33" t="str">
        <f>IF(ISBLANK(HLOOKUP(L$1, q_preprocess!$1:$1048576, $D33, FALSE)), "", HLOOKUP(L$1, q_preprocess!$1:$1048576, $D33, FALSE))</f>
        <v/>
      </c>
      <c r="M33" t="str">
        <f>IF(ISBLANK(HLOOKUP(M$1, q_preprocess!$1:$1048576, $D33, FALSE)), "", HLOOKUP(M$1, q_preprocess!$1:$1048576, $D33, FALSE))</f>
        <v/>
      </c>
      <c r="N33" t="str">
        <f>IF(ISBLANK(HLOOKUP(N$1, q_preprocess!$1:$1048576, $D33, FALSE)), "", HLOOKUP(N$1, q_preprocess!$1:$1048576, $D33, FALSE))</f>
        <v/>
      </c>
      <c r="O33" t="str">
        <f>IF(ISBLANK(HLOOKUP(O$1, q_preprocess!$1:$1048576, $D33, FALSE)), "", HLOOKUP(O$1, q_preprocess!$1:$1048576, $D33, FALSE))</f>
        <v/>
      </c>
      <c r="P33" t="str">
        <f>IF(ISBLANK(HLOOKUP(P$1, q_preprocess!$1:$1048576, $D33, FALSE)), "", HLOOKUP(P$1, q_preprocess!$1:$1048576, $D33, FALSE))</f>
        <v/>
      </c>
    </row>
    <row r="34" spans="1:16" x14ac:dyDescent="0.25">
      <c r="A34" s="34">
        <v>35855</v>
      </c>
      <c r="B34">
        <v>1998</v>
      </c>
      <c r="C34">
        <v>1</v>
      </c>
      <c r="D34">
        <v>34</v>
      </c>
      <c r="E34" t="str">
        <f>IF(ISBLANK(HLOOKUP(E$1, q_preprocess!$1:$1048576, $D34, FALSE)), "", HLOOKUP(E$1, q_preprocess!$1:$1048576, $D34, FALSE))</f>
        <v/>
      </c>
      <c r="F34" t="str">
        <f>IF(ISBLANK(HLOOKUP(F$1, q_preprocess!$1:$1048576, $D34, FALSE)), "", HLOOKUP(F$1, q_preprocess!$1:$1048576, $D34, FALSE))</f>
        <v/>
      </c>
      <c r="G34" t="str">
        <f>IF(ISBLANK(HLOOKUP(G$1, q_preprocess!$1:$1048576, $D34, FALSE)), "", HLOOKUP(G$1, q_preprocess!$1:$1048576, $D34, FALSE))</f>
        <v/>
      </c>
      <c r="H34" t="str">
        <f>IF(ISBLANK(HLOOKUP(H$1, q_preprocess!$1:$1048576, $D34, FALSE)), "", HLOOKUP(H$1, q_preprocess!$1:$1048576, $D34, FALSE))</f>
        <v/>
      </c>
      <c r="I34" t="str">
        <f>IF(ISBLANK(HLOOKUP(I$1, q_preprocess!$1:$1048576, $D34, FALSE)), "", HLOOKUP(I$1, q_preprocess!$1:$1048576, $D34, FALSE))</f>
        <v/>
      </c>
      <c r="J34" t="str">
        <f>IF(ISBLANK(HLOOKUP(J$1, q_preprocess!$1:$1048576, $D34, FALSE)), "", HLOOKUP(J$1, q_preprocess!$1:$1048576, $D34, FALSE))</f>
        <v/>
      </c>
      <c r="K34" t="str">
        <f>IF(ISBLANK(HLOOKUP(K$1, q_preprocess!$1:$1048576, $D34, FALSE)), "", HLOOKUP(K$1, q_preprocess!$1:$1048576, $D34, FALSE))</f>
        <v/>
      </c>
      <c r="L34" t="str">
        <f>IF(ISBLANK(HLOOKUP(L$1, q_preprocess!$1:$1048576, $D34, FALSE)), "", HLOOKUP(L$1, q_preprocess!$1:$1048576, $D34, FALSE))</f>
        <v/>
      </c>
      <c r="M34" t="str">
        <f>IF(ISBLANK(HLOOKUP(M$1, q_preprocess!$1:$1048576, $D34, FALSE)), "", HLOOKUP(M$1, q_preprocess!$1:$1048576, $D34, FALSE))</f>
        <v/>
      </c>
      <c r="N34" t="str">
        <f>IF(ISBLANK(HLOOKUP(N$1, q_preprocess!$1:$1048576, $D34, FALSE)), "", HLOOKUP(N$1, q_preprocess!$1:$1048576, $D34, FALSE))</f>
        <v/>
      </c>
      <c r="O34" t="str">
        <f>IF(ISBLANK(HLOOKUP(O$1, q_preprocess!$1:$1048576, $D34, FALSE)), "", HLOOKUP(O$1, q_preprocess!$1:$1048576, $D34, FALSE))</f>
        <v/>
      </c>
      <c r="P34" t="str">
        <f>IF(ISBLANK(HLOOKUP(P$1, q_preprocess!$1:$1048576, $D34, FALSE)), "", HLOOKUP(P$1, q_preprocess!$1:$1048576, $D34, FALSE))</f>
        <v/>
      </c>
    </row>
    <row r="35" spans="1:16" x14ac:dyDescent="0.25">
      <c r="A35" s="34">
        <v>35947</v>
      </c>
      <c r="B35">
        <v>1998</v>
      </c>
      <c r="C35">
        <v>2</v>
      </c>
      <c r="D35">
        <v>35</v>
      </c>
      <c r="E35" t="str">
        <f>IF(ISBLANK(HLOOKUP(E$1, q_preprocess!$1:$1048576, $D35, FALSE)), "", HLOOKUP(E$1, q_preprocess!$1:$1048576, $D35, FALSE))</f>
        <v/>
      </c>
      <c r="F35" t="str">
        <f>IF(ISBLANK(HLOOKUP(F$1, q_preprocess!$1:$1048576, $D35, FALSE)), "", HLOOKUP(F$1, q_preprocess!$1:$1048576, $D35, FALSE))</f>
        <v/>
      </c>
      <c r="G35" t="str">
        <f>IF(ISBLANK(HLOOKUP(G$1, q_preprocess!$1:$1048576, $D35, FALSE)), "", HLOOKUP(G$1, q_preprocess!$1:$1048576, $D35, FALSE))</f>
        <v/>
      </c>
      <c r="H35" t="str">
        <f>IF(ISBLANK(HLOOKUP(H$1, q_preprocess!$1:$1048576, $D35, FALSE)), "", HLOOKUP(H$1, q_preprocess!$1:$1048576, $D35, FALSE))</f>
        <v/>
      </c>
      <c r="I35" t="str">
        <f>IF(ISBLANK(HLOOKUP(I$1, q_preprocess!$1:$1048576, $D35, FALSE)), "", HLOOKUP(I$1, q_preprocess!$1:$1048576, $D35, FALSE))</f>
        <v/>
      </c>
      <c r="J35" t="str">
        <f>IF(ISBLANK(HLOOKUP(J$1, q_preprocess!$1:$1048576, $D35, FALSE)), "", HLOOKUP(J$1, q_preprocess!$1:$1048576, $D35, FALSE))</f>
        <v/>
      </c>
      <c r="K35" t="str">
        <f>IF(ISBLANK(HLOOKUP(K$1, q_preprocess!$1:$1048576, $D35, FALSE)), "", HLOOKUP(K$1, q_preprocess!$1:$1048576, $D35, FALSE))</f>
        <v/>
      </c>
      <c r="L35" t="str">
        <f>IF(ISBLANK(HLOOKUP(L$1, q_preprocess!$1:$1048576, $D35, FALSE)), "", HLOOKUP(L$1, q_preprocess!$1:$1048576, $D35, FALSE))</f>
        <v/>
      </c>
      <c r="M35" t="str">
        <f>IF(ISBLANK(HLOOKUP(M$1, q_preprocess!$1:$1048576, $D35, FALSE)), "", HLOOKUP(M$1, q_preprocess!$1:$1048576, $D35, FALSE))</f>
        <v/>
      </c>
      <c r="N35" t="str">
        <f>IF(ISBLANK(HLOOKUP(N$1, q_preprocess!$1:$1048576, $D35, FALSE)), "", HLOOKUP(N$1, q_preprocess!$1:$1048576, $D35, FALSE))</f>
        <v/>
      </c>
      <c r="O35" t="str">
        <f>IF(ISBLANK(HLOOKUP(O$1, q_preprocess!$1:$1048576, $D35, FALSE)), "", HLOOKUP(O$1, q_preprocess!$1:$1048576, $D35, FALSE))</f>
        <v/>
      </c>
      <c r="P35" t="str">
        <f>IF(ISBLANK(HLOOKUP(P$1, q_preprocess!$1:$1048576, $D35, FALSE)), "", HLOOKUP(P$1, q_preprocess!$1:$1048576, $D35, FALSE))</f>
        <v/>
      </c>
    </row>
    <row r="36" spans="1:16" x14ac:dyDescent="0.25">
      <c r="A36" s="34">
        <v>36039</v>
      </c>
      <c r="B36">
        <v>1998</v>
      </c>
      <c r="C36">
        <v>3</v>
      </c>
      <c r="D36">
        <v>36</v>
      </c>
      <c r="E36" t="str">
        <f>IF(ISBLANK(HLOOKUP(E$1, q_preprocess!$1:$1048576, $D36, FALSE)), "", HLOOKUP(E$1, q_preprocess!$1:$1048576, $D36, FALSE))</f>
        <v/>
      </c>
      <c r="F36" t="str">
        <f>IF(ISBLANK(HLOOKUP(F$1, q_preprocess!$1:$1048576, $D36, FALSE)), "", HLOOKUP(F$1, q_preprocess!$1:$1048576, $D36, FALSE))</f>
        <v/>
      </c>
      <c r="G36" t="str">
        <f>IF(ISBLANK(HLOOKUP(G$1, q_preprocess!$1:$1048576, $D36, FALSE)), "", HLOOKUP(G$1, q_preprocess!$1:$1048576, $D36, FALSE))</f>
        <v/>
      </c>
      <c r="H36" t="str">
        <f>IF(ISBLANK(HLOOKUP(H$1, q_preprocess!$1:$1048576, $D36, FALSE)), "", HLOOKUP(H$1, q_preprocess!$1:$1048576, $D36, FALSE))</f>
        <v/>
      </c>
      <c r="I36" t="str">
        <f>IF(ISBLANK(HLOOKUP(I$1, q_preprocess!$1:$1048576, $D36, FALSE)), "", HLOOKUP(I$1, q_preprocess!$1:$1048576, $D36, FALSE))</f>
        <v/>
      </c>
      <c r="J36" t="str">
        <f>IF(ISBLANK(HLOOKUP(J$1, q_preprocess!$1:$1048576, $D36, FALSE)), "", HLOOKUP(J$1, q_preprocess!$1:$1048576, $D36, FALSE))</f>
        <v/>
      </c>
      <c r="K36" t="str">
        <f>IF(ISBLANK(HLOOKUP(K$1, q_preprocess!$1:$1048576, $D36, FALSE)), "", HLOOKUP(K$1, q_preprocess!$1:$1048576, $D36, FALSE))</f>
        <v/>
      </c>
      <c r="L36" t="str">
        <f>IF(ISBLANK(HLOOKUP(L$1, q_preprocess!$1:$1048576, $D36, FALSE)), "", HLOOKUP(L$1, q_preprocess!$1:$1048576, $D36, FALSE))</f>
        <v/>
      </c>
      <c r="M36" t="str">
        <f>IF(ISBLANK(HLOOKUP(M$1, q_preprocess!$1:$1048576, $D36, FALSE)), "", HLOOKUP(M$1, q_preprocess!$1:$1048576, $D36, FALSE))</f>
        <v/>
      </c>
      <c r="N36" t="str">
        <f>IF(ISBLANK(HLOOKUP(N$1, q_preprocess!$1:$1048576, $D36, FALSE)), "", HLOOKUP(N$1, q_preprocess!$1:$1048576, $D36, FALSE))</f>
        <v/>
      </c>
      <c r="O36" t="str">
        <f>IF(ISBLANK(HLOOKUP(O$1, q_preprocess!$1:$1048576, $D36, FALSE)), "", HLOOKUP(O$1, q_preprocess!$1:$1048576, $D36, FALSE))</f>
        <v/>
      </c>
      <c r="P36" t="str">
        <f>IF(ISBLANK(HLOOKUP(P$1, q_preprocess!$1:$1048576, $D36, FALSE)), "", HLOOKUP(P$1, q_preprocess!$1:$1048576, $D36, FALSE))</f>
        <v/>
      </c>
    </row>
    <row r="37" spans="1:16" x14ac:dyDescent="0.25">
      <c r="A37" s="34">
        <v>36130</v>
      </c>
      <c r="B37">
        <v>1998</v>
      </c>
      <c r="C37">
        <v>4</v>
      </c>
      <c r="D37">
        <v>37</v>
      </c>
      <c r="E37" t="str">
        <f>IF(ISBLANK(HLOOKUP(E$1, q_preprocess!$1:$1048576, $D37, FALSE)), "", HLOOKUP(E$1, q_preprocess!$1:$1048576, $D37, FALSE))</f>
        <v/>
      </c>
      <c r="F37" t="str">
        <f>IF(ISBLANK(HLOOKUP(F$1, q_preprocess!$1:$1048576, $D37, FALSE)), "", HLOOKUP(F$1, q_preprocess!$1:$1048576, $D37, FALSE))</f>
        <v/>
      </c>
      <c r="G37" t="str">
        <f>IF(ISBLANK(HLOOKUP(G$1, q_preprocess!$1:$1048576, $D37, FALSE)), "", HLOOKUP(G$1, q_preprocess!$1:$1048576, $D37, FALSE))</f>
        <v/>
      </c>
      <c r="H37" t="str">
        <f>IF(ISBLANK(HLOOKUP(H$1, q_preprocess!$1:$1048576, $D37, FALSE)), "", HLOOKUP(H$1, q_preprocess!$1:$1048576, $D37, FALSE))</f>
        <v/>
      </c>
      <c r="I37" t="str">
        <f>IF(ISBLANK(HLOOKUP(I$1, q_preprocess!$1:$1048576, $D37, FALSE)), "", HLOOKUP(I$1, q_preprocess!$1:$1048576, $D37, FALSE))</f>
        <v/>
      </c>
      <c r="J37" t="str">
        <f>IF(ISBLANK(HLOOKUP(J$1, q_preprocess!$1:$1048576, $D37, FALSE)), "", HLOOKUP(J$1, q_preprocess!$1:$1048576, $D37, FALSE))</f>
        <v/>
      </c>
      <c r="K37" t="str">
        <f>IF(ISBLANK(HLOOKUP(K$1, q_preprocess!$1:$1048576, $D37, FALSE)), "", HLOOKUP(K$1, q_preprocess!$1:$1048576, $D37, FALSE))</f>
        <v/>
      </c>
      <c r="L37" t="str">
        <f>IF(ISBLANK(HLOOKUP(L$1, q_preprocess!$1:$1048576, $D37, FALSE)), "", HLOOKUP(L$1, q_preprocess!$1:$1048576, $D37, FALSE))</f>
        <v/>
      </c>
      <c r="M37" t="str">
        <f>IF(ISBLANK(HLOOKUP(M$1, q_preprocess!$1:$1048576, $D37, FALSE)), "", HLOOKUP(M$1, q_preprocess!$1:$1048576, $D37, FALSE))</f>
        <v/>
      </c>
      <c r="N37" t="str">
        <f>IF(ISBLANK(HLOOKUP(N$1, q_preprocess!$1:$1048576, $D37, FALSE)), "", HLOOKUP(N$1, q_preprocess!$1:$1048576, $D37, FALSE))</f>
        <v/>
      </c>
      <c r="O37" t="str">
        <f>IF(ISBLANK(HLOOKUP(O$1, q_preprocess!$1:$1048576, $D37, FALSE)), "", HLOOKUP(O$1, q_preprocess!$1:$1048576, $D37, FALSE))</f>
        <v/>
      </c>
      <c r="P37" t="str">
        <f>IF(ISBLANK(HLOOKUP(P$1, q_preprocess!$1:$1048576, $D37, FALSE)), "", HLOOKUP(P$1, q_preprocess!$1:$1048576, $D37, FALSE))</f>
        <v/>
      </c>
    </row>
    <row r="38" spans="1:16" x14ac:dyDescent="0.25">
      <c r="A38" s="34">
        <v>36220</v>
      </c>
      <c r="B38">
        <v>1999</v>
      </c>
      <c r="C38">
        <v>1</v>
      </c>
      <c r="D38">
        <v>38</v>
      </c>
      <c r="E38" t="str">
        <f>IF(ISBLANK(HLOOKUP(E$1, q_preprocess!$1:$1048576, $D38, FALSE)), "", HLOOKUP(E$1, q_preprocess!$1:$1048576, $D38, FALSE))</f>
        <v/>
      </c>
      <c r="F38" t="str">
        <f>IF(ISBLANK(HLOOKUP(F$1, q_preprocess!$1:$1048576, $D38, FALSE)), "", HLOOKUP(F$1, q_preprocess!$1:$1048576, $D38, FALSE))</f>
        <v/>
      </c>
      <c r="G38" t="str">
        <f>IF(ISBLANK(HLOOKUP(G$1, q_preprocess!$1:$1048576, $D38, FALSE)), "", HLOOKUP(G$1, q_preprocess!$1:$1048576, $D38, FALSE))</f>
        <v/>
      </c>
      <c r="H38" t="str">
        <f>IF(ISBLANK(HLOOKUP(H$1, q_preprocess!$1:$1048576, $D38, FALSE)), "", HLOOKUP(H$1, q_preprocess!$1:$1048576, $D38, FALSE))</f>
        <v/>
      </c>
      <c r="I38" t="str">
        <f>IF(ISBLANK(HLOOKUP(I$1, q_preprocess!$1:$1048576, $D38, FALSE)), "", HLOOKUP(I$1, q_preprocess!$1:$1048576, $D38, FALSE))</f>
        <v/>
      </c>
      <c r="J38" t="str">
        <f>IF(ISBLANK(HLOOKUP(J$1, q_preprocess!$1:$1048576, $D38, FALSE)), "", HLOOKUP(J$1, q_preprocess!$1:$1048576, $D38, FALSE))</f>
        <v/>
      </c>
      <c r="K38" t="str">
        <f>IF(ISBLANK(HLOOKUP(K$1, q_preprocess!$1:$1048576, $D38, FALSE)), "", HLOOKUP(K$1, q_preprocess!$1:$1048576, $D38, FALSE))</f>
        <v/>
      </c>
      <c r="L38" t="str">
        <f>IF(ISBLANK(HLOOKUP(L$1, q_preprocess!$1:$1048576, $D38, FALSE)), "", HLOOKUP(L$1, q_preprocess!$1:$1048576, $D38, FALSE))</f>
        <v/>
      </c>
      <c r="M38" t="str">
        <f>IF(ISBLANK(HLOOKUP(M$1, q_preprocess!$1:$1048576, $D38, FALSE)), "", HLOOKUP(M$1, q_preprocess!$1:$1048576, $D38, FALSE))</f>
        <v/>
      </c>
      <c r="N38" t="str">
        <f>IF(ISBLANK(HLOOKUP(N$1, q_preprocess!$1:$1048576, $D38, FALSE)), "", HLOOKUP(N$1, q_preprocess!$1:$1048576, $D38, FALSE))</f>
        <v/>
      </c>
      <c r="O38" t="str">
        <f>IF(ISBLANK(HLOOKUP(O$1, q_preprocess!$1:$1048576, $D38, FALSE)), "", HLOOKUP(O$1, q_preprocess!$1:$1048576, $D38, FALSE))</f>
        <v/>
      </c>
      <c r="P38" t="str">
        <f>IF(ISBLANK(HLOOKUP(P$1, q_preprocess!$1:$1048576, $D38, FALSE)), "", HLOOKUP(P$1, q_preprocess!$1:$1048576, $D38, FALSE))</f>
        <v/>
      </c>
    </row>
    <row r="39" spans="1:16" x14ac:dyDescent="0.25">
      <c r="A39" s="34">
        <v>36312</v>
      </c>
      <c r="B39">
        <v>1999</v>
      </c>
      <c r="C39">
        <v>2</v>
      </c>
      <c r="D39">
        <v>39</v>
      </c>
      <c r="E39" t="str">
        <f>IF(ISBLANK(HLOOKUP(E$1, q_preprocess!$1:$1048576, $D39, FALSE)), "", HLOOKUP(E$1, q_preprocess!$1:$1048576, $D39, FALSE))</f>
        <v/>
      </c>
      <c r="F39" t="str">
        <f>IF(ISBLANK(HLOOKUP(F$1, q_preprocess!$1:$1048576, $D39, FALSE)), "", HLOOKUP(F$1, q_preprocess!$1:$1048576, $D39, FALSE))</f>
        <v/>
      </c>
      <c r="G39" t="str">
        <f>IF(ISBLANK(HLOOKUP(G$1, q_preprocess!$1:$1048576, $D39, FALSE)), "", HLOOKUP(G$1, q_preprocess!$1:$1048576, $D39, FALSE))</f>
        <v/>
      </c>
      <c r="H39" t="str">
        <f>IF(ISBLANK(HLOOKUP(H$1, q_preprocess!$1:$1048576, $D39, FALSE)), "", HLOOKUP(H$1, q_preprocess!$1:$1048576, $D39, FALSE))</f>
        <v/>
      </c>
      <c r="I39" t="str">
        <f>IF(ISBLANK(HLOOKUP(I$1, q_preprocess!$1:$1048576, $D39, FALSE)), "", HLOOKUP(I$1, q_preprocess!$1:$1048576, $D39, FALSE))</f>
        <v/>
      </c>
      <c r="J39" t="str">
        <f>IF(ISBLANK(HLOOKUP(J$1, q_preprocess!$1:$1048576, $D39, FALSE)), "", HLOOKUP(J$1, q_preprocess!$1:$1048576, $D39, FALSE))</f>
        <v/>
      </c>
      <c r="K39" t="str">
        <f>IF(ISBLANK(HLOOKUP(K$1, q_preprocess!$1:$1048576, $D39, FALSE)), "", HLOOKUP(K$1, q_preprocess!$1:$1048576, $D39, FALSE))</f>
        <v/>
      </c>
      <c r="L39" t="str">
        <f>IF(ISBLANK(HLOOKUP(L$1, q_preprocess!$1:$1048576, $D39, FALSE)), "", HLOOKUP(L$1, q_preprocess!$1:$1048576, $D39, FALSE))</f>
        <v/>
      </c>
      <c r="M39" t="str">
        <f>IF(ISBLANK(HLOOKUP(M$1, q_preprocess!$1:$1048576, $D39, FALSE)), "", HLOOKUP(M$1, q_preprocess!$1:$1048576, $D39, FALSE))</f>
        <v/>
      </c>
      <c r="N39" t="str">
        <f>IF(ISBLANK(HLOOKUP(N$1, q_preprocess!$1:$1048576, $D39, FALSE)), "", HLOOKUP(N$1, q_preprocess!$1:$1048576, $D39, FALSE))</f>
        <v/>
      </c>
      <c r="O39" t="str">
        <f>IF(ISBLANK(HLOOKUP(O$1, q_preprocess!$1:$1048576, $D39, FALSE)), "", HLOOKUP(O$1, q_preprocess!$1:$1048576, $D39, FALSE))</f>
        <v/>
      </c>
      <c r="P39" t="str">
        <f>IF(ISBLANK(HLOOKUP(P$1, q_preprocess!$1:$1048576, $D39, FALSE)), "", HLOOKUP(P$1, q_preprocess!$1:$1048576, $D39, FALSE))</f>
        <v/>
      </c>
    </row>
    <row r="40" spans="1:16" x14ac:dyDescent="0.25">
      <c r="A40" s="34">
        <v>36404</v>
      </c>
      <c r="B40">
        <v>1999</v>
      </c>
      <c r="C40">
        <v>3</v>
      </c>
      <c r="D40">
        <v>40</v>
      </c>
      <c r="E40" t="str">
        <f>IF(ISBLANK(HLOOKUP(E$1, q_preprocess!$1:$1048576, $D40, FALSE)), "", HLOOKUP(E$1, q_preprocess!$1:$1048576, $D40, FALSE))</f>
        <v/>
      </c>
      <c r="F40" t="str">
        <f>IF(ISBLANK(HLOOKUP(F$1, q_preprocess!$1:$1048576, $D40, FALSE)), "", HLOOKUP(F$1, q_preprocess!$1:$1048576, $D40, FALSE))</f>
        <v/>
      </c>
      <c r="G40" t="str">
        <f>IF(ISBLANK(HLOOKUP(G$1, q_preprocess!$1:$1048576, $D40, FALSE)), "", HLOOKUP(G$1, q_preprocess!$1:$1048576, $D40, FALSE))</f>
        <v/>
      </c>
      <c r="H40" t="str">
        <f>IF(ISBLANK(HLOOKUP(H$1, q_preprocess!$1:$1048576, $D40, FALSE)), "", HLOOKUP(H$1, q_preprocess!$1:$1048576, $D40, FALSE))</f>
        <v/>
      </c>
      <c r="I40" t="str">
        <f>IF(ISBLANK(HLOOKUP(I$1, q_preprocess!$1:$1048576, $D40, FALSE)), "", HLOOKUP(I$1, q_preprocess!$1:$1048576, $D40, FALSE))</f>
        <v/>
      </c>
      <c r="J40" t="str">
        <f>IF(ISBLANK(HLOOKUP(J$1, q_preprocess!$1:$1048576, $D40, FALSE)), "", HLOOKUP(J$1, q_preprocess!$1:$1048576, $D40, FALSE))</f>
        <v/>
      </c>
      <c r="K40" t="str">
        <f>IF(ISBLANK(HLOOKUP(K$1, q_preprocess!$1:$1048576, $D40, FALSE)), "", HLOOKUP(K$1, q_preprocess!$1:$1048576, $D40, FALSE))</f>
        <v/>
      </c>
      <c r="L40" t="str">
        <f>IF(ISBLANK(HLOOKUP(L$1, q_preprocess!$1:$1048576, $D40, FALSE)), "", HLOOKUP(L$1, q_preprocess!$1:$1048576, $D40, FALSE))</f>
        <v/>
      </c>
      <c r="M40" t="str">
        <f>IF(ISBLANK(HLOOKUP(M$1, q_preprocess!$1:$1048576, $D40, FALSE)), "", HLOOKUP(M$1, q_preprocess!$1:$1048576, $D40, FALSE))</f>
        <v/>
      </c>
      <c r="N40" t="str">
        <f>IF(ISBLANK(HLOOKUP(N$1, q_preprocess!$1:$1048576, $D40, FALSE)), "", HLOOKUP(N$1, q_preprocess!$1:$1048576, $D40, FALSE))</f>
        <v/>
      </c>
      <c r="O40" t="str">
        <f>IF(ISBLANK(HLOOKUP(O$1, q_preprocess!$1:$1048576, $D40, FALSE)), "", HLOOKUP(O$1, q_preprocess!$1:$1048576, $D40, FALSE))</f>
        <v/>
      </c>
      <c r="P40" t="str">
        <f>IF(ISBLANK(HLOOKUP(P$1, q_preprocess!$1:$1048576, $D40, FALSE)), "", HLOOKUP(P$1, q_preprocess!$1:$1048576, $D40, FALSE))</f>
        <v/>
      </c>
    </row>
    <row r="41" spans="1:16" x14ac:dyDescent="0.25">
      <c r="A41" s="34">
        <v>36495</v>
      </c>
      <c r="B41">
        <v>1999</v>
      </c>
      <c r="C41">
        <v>4</v>
      </c>
      <c r="D41">
        <v>41</v>
      </c>
      <c r="E41" t="str">
        <f>IF(ISBLANK(HLOOKUP(E$1, q_preprocess!$1:$1048576, $D41, FALSE)), "", HLOOKUP(E$1, q_preprocess!$1:$1048576, $D41, FALSE))</f>
        <v/>
      </c>
      <c r="F41" t="str">
        <f>IF(ISBLANK(HLOOKUP(F$1, q_preprocess!$1:$1048576, $D41, FALSE)), "", HLOOKUP(F$1, q_preprocess!$1:$1048576, $D41, FALSE))</f>
        <v/>
      </c>
      <c r="G41" t="str">
        <f>IF(ISBLANK(HLOOKUP(G$1, q_preprocess!$1:$1048576, $D41, FALSE)), "", HLOOKUP(G$1, q_preprocess!$1:$1048576, $D41, FALSE))</f>
        <v/>
      </c>
      <c r="H41" t="str">
        <f>IF(ISBLANK(HLOOKUP(H$1, q_preprocess!$1:$1048576, $D41, FALSE)), "", HLOOKUP(H$1, q_preprocess!$1:$1048576, $D41, FALSE))</f>
        <v/>
      </c>
      <c r="I41" t="str">
        <f>IF(ISBLANK(HLOOKUP(I$1, q_preprocess!$1:$1048576, $D41, FALSE)), "", HLOOKUP(I$1, q_preprocess!$1:$1048576, $D41, FALSE))</f>
        <v/>
      </c>
      <c r="J41" t="str">
        <f>IF(ISBLANK(HLOOKUP(J$1, q_preprocess!$1:$1048576, $D41, FALSE)), "", HLOOKUP(J$1, q_preprocess!$1:$1048576, $D41, FALSE))</f>
        <v/>
      </c>
      <c r="K41" t="str">
        <f>IF(ISBLANK(HLOOKUP(K$1, q_preprocess!$1:$1048576, $D41, FALSE)), "", HLOOKUP(K$1, q_preprocess!$1:$1048576, $D41, FALSE))</f>
        <v/>
      </c>
      <c r="L41" t="str">
        <f>IF(ISBLANK(HLOOKUP(L$1, q_preprocess!$1:$1048576, $D41, FALSE)), "", HLOOKUP(L$1, q_preprocess!$1:$1048576, $D41, FALSE))</f>
        <v/>
      </c>
      <c r="M41" t="str">
        <f>IF(ISBLANK(HLOOKUP(M$1, q_preprocess!$1:$1048576, $D41, FALSE)), "", HLOOKUP(M$1, q_preprocess!$1:$1048576, $D41, FALSE))</f>
        <v/>
      </c>
      <c r="N41" t="str">
        <f>IF(ISBLANK(HLOOKUP(N$1, q_preprocess!$1:$1048576, $D41, FALSE)), "", HLOOKUP(N$1, q_preprocess!$1:$1048576, $D41, FALSE))</f>
        <v/>
      </c>
      <c r="O41" t="str">
        <f>IF(ISBLANK(HLOOKUP(O$1, q_preprocess!$1:$1048576, $D41, FALSE)), "", HLOOKUP(O$1, q_preprocess!$1:$1048576, $D41, FALSE))</f>
        <v/>
      </c>
      <c r="P41" t="str">
        <f>IF(ISBLANK(HLOOKUP(P$1, q_preprocess!$1:$1048576, $D41, FALSE)), "", HLOOKUP(P$1, q_preprocess!$1:$1048576, $D41, FALSE))</f>
        <v/>
      </c>
    </row>
    <row r="42" spans="1:16" x14ac:dyDescent="0.25">
      <c r="A42" s="34">
        <v>36586</v>
      </c>
      <c r="B42">
        <v>2000</v>
      </c>
      <c r="C42">
        <v>1</v>
      </c>
      <c r="D42">
        <v>42</v>
      </c>
      <c r="E42">
        <f>IF(ISBLANK(HLOOKUP(E$1, q_preprocess!$1:$1048576, $D42, FALSE)), "", HLOOKUP(E$1, q_preprocess!$1:$1048576, $D42, FALSE))</f>
        <v>66523</v>
      </c>
      <c r="F42">
        <f>IF(ISBLANK(HLOOKUP(F$1, q_preprocess!$1:$1048576, $D42, FALSE)), "", HLOOKUP(F$1, q_preprocess!$1:$1048576, $D42, FALSE))</f>
        <v>70997</v>
      </c>
      <c r="G42">
        <f>IF(ISBLANK(HLOOKUP(G$1, q_preprocess!$1:$1048576, $D42, FALSE)), "", HLOOKUP(G$1, q_preprocess!$1:$1048576, $D42, FALSE))</f>
        <v>48407</v>
      </c>
      <c r="H42">
        <f>IF(ISBLANK(HLOOKUP(H$1, q_preprocess!$1:$1048576, $D42, FALSE)), "", HLOOKUP(H$1, q_preprocess!$1:$1048576, $D42, FALSE))</f>
        <v>11533</v>
      </c>
      <c r="I42">
        <f>IF(ISBLANK(HLOOKUP(I$1, q_preprocess!$1:$1048576, $D42, FALSE)), "", HLOOKUP(I$1, q_preprocess!$1:$1048576, $D42, FALSE))</f>
        <v>11161</v>
      </c>
      <c r="J42">
        <f>IF(ISBLANK(HLOOKUP(J$1, q_preprocess!$1:$1048576, $D42, FALSE)), "", HLOOKUP(J$1, q_preprocess!$1:$1048576, $D42, FALSE))</f>
        <v>9845</v>
      </c>
      <c r="K42">
        <f>IF(ISBLANK(HLOOKUP(K$1, q_preprocess!$1:$1048576, $D42, FALSE)), "", HLOOKUP(K$1, q_preprocess!$1:$1048576, $D42, FALSE))</f>
        <v>-404</v>
      </c>
      <c r="L42">
        <f>IF(ISBLANK(HLOOKUP(L$1, q_preprocess!$1:$1048576, $D42, FALSE)), "", HLOOKUP(L$1, q_preprocess!$1:$1048576, $D42, FALSE))</f>
        <v>11560</v>
      </c>
      <c r="M42">
        <f>IF(ISBLANK(HLOOKUP(M$1, q_preprocess!$1:$1048576, $D42, FALSE)), "", HLOOKUP(M$1, q_preprocess!$1:$1048576, $D42, FALSE))</f>
        <v>10737</v>
      </c>
      <c r="N42">
        <f>IF(ISBLANK(HLOOKUP(N$1, q_preprocess!$1:$1048576, $D42, FALSE)), "", HLOOKUP(N$1, q_preprocess!$1:$1048576, $D42, FALSE))</f>
        <v>11194</v>
      </c>
      <c r="O42">
        <f>IF(ISBLANK(HLOOKUP(O$1, q_preprocess!$1:$1048576, $D42, FALSE)), "", HLOOKUP(O$1, q_preprocess!$1:$1048576, $D42, FALSE))</f>
        <v>11382</v>
      </c>
      <c r="P42">
        <f>IF(ISBLANK(HLOOKUP(P$1, q_preprocess!$1:$1048576, $D42, FALSE)), "", HLOOKUP(P$1, q_preprocess!$1:$1048576, $D42, FALSE))</f>
        <v>38570</v>
      </c>
    </row>
    <row r="43" spans="1:16" x14ac:dyDescent="0.25">
      <c r="A43" s="34">
        <v>36678</v>
      </c>
      <c r="B43">
        <v>2000</v>
      </c>
      <c r="C43">
        <v>2</v>
      </c>
      <c r="D43">
        <v>43</v>
      </c>
      <c r="E43">
        <f>IF(ISBLANK(HLOOKUP(E$1, q_preprocess!$1:$1048576, $D43, FALSE)), "", HLOOKUP(E$1, q_preprocess!$1:$1048576, $D43, FALSE))</f>
        <v>68993</v>
      </c>
      <c r="F43">
        <f>IF(ISBLANK(HLOOKUP(F$1, q_preprocess!$1:$1048576, $D43, FALSE)), "", HLOOKUP(F$1, q_preprocess!$1:$1048576, $D43, FALSE))</f>
        <v>71019</v>
      </c>
      <c r="G43">
        <f>IF(ISBLANK(HLOOKUP(G$1, q_preprocess!$1:$1048576, $D43, FALSE)), "", HLOOKUP(G$1, q_preprocess!$1:$1048576, $D43, FALSE))</f>
        <v>48518</v>
      </c>
      <c r="H43">
        <f>IF(ISBLANK(HLOOKUP(H$1, q_preprocess!$1:$1048576, $D43, FALSE)), "", HLOOKUP(H$1, q_preprocess!$1:$1048576, $D43, FALSE))</f>
        <v>11652</v>
      </c>
      <c r="I43">
        <f>IF(ISBLANK(HLOOKUP(I$1, q_preprocess!$1:$1048576, $D43, FALSE)), "", HLOOKUP(I$1, q_preprocess!$1:$1048576, $D43, FALSE))</f>
        <v>9454</v>
      </c>
      <c r="J43">
        <f>IF(ISBLANK(HLOOKUP(J$1, q_preprocess!$1:$1048576, $D43, FALSE)), "", HLOOKUP(J$1, q_preprocess!$1:$1048576, $D43, FALSE))</f>
        <v>9839</v>
      </c>
      <c r="K43">
        <f>IF(ISBLANK(HLOOKUP(K$1, q_preprocess!$1:$1048576, $D43, FALSE)), "", HLOOKUP(K$1, q_preprocess!$1:$1048576, $D43, FALSE))</f>
        <v>-108</v>
      </c>
      <c r="L43">
        <f>IF(ISBLANK(HLOOKUP(L$1, q_preprocess!$1:$1048576, $D43, FALSE)), "", HLOOKUP(L$1, q_preprocess!$1:$1048576, $D43, FALSE))</f>
        <v>11289</v>
      </c>
      <c r="M43">
        <f>IF(ISBLANK(HLOOKUP(M$1, q_preprocess!$1:$1048576, $D43, FALSE)), "", HLOOKUP(M$1, q_preprocess!$1:$1048576, $D43, FALSE))</f>
        <v>10882</v>
      </c>
      <c r="N43">
        <f>IF(ISBLANK(HLOOKUP(N$1, q_preprocess!$1:$1048576, $D43, FALSE)), "", HLOOKUP(N$1, q_preprocess!$1:$1048576, $D43, FALSE))</f>
        <v>11181</v>
      </c>
      <c r="O43">
        <f>IF(ISBLANK(HLOOKUP(O$1, q_preprocess!$1:$1048576, $D43, FALSE)), "", HLOOKUP(O$1, q_preprocess!$1:$1048576, $D43, FALSE))</f>
        <v>12006</v>
      </c>
      <c r="P43">
        <f>IF(ISBLANK(HLOOKUP(P$1, q_preprocess!$1:$1048576, $D43, FALSE)), "", HLOOKUP(P$1, q_preprocess!$1:$1048576, $D43, FALSE))</f>
        <v>40304</v>
      </c>
    </row>
    <row r="44" spans="1:16" x14ac:dyDescent="0.25">
      <c r="A44" s="34">
        <v>36770</v>
      </c>
      <c r="B44">
        <v>2000</v>
      </c>
      <c r="C44">
        <v>3</v>
      </c>
      <c r="D44">
        <v>44</v>
      </c>
      <c r="E44">
        <f>IF(ISBLANK(HLOOKUP(E$1, q_preprocess!$1:$1048576, $D44, FALSE)), "", HLOOKUP(E$1, q_preprocess!$1:$1048576, $D44, FALSE))</f>
        <v>71535</v>
      </c>
      <c r="F44">
        <f>IF(ISBLANK(HLOOKUP(F$1, q_preprocess!$1:$1048576, $D44, FALSE)), "", HLOOKUP(F$1, q_preprocess!$1:$1048576, $D44, FALSE))</f>
        <v>71418</v>
      </c>
      <c r="G44">
        <f>IF(ISBLANK(HLOOKUP(G$1, q_preprocess!$1:$1048576, $D44, FALSE)), "", HLOOKUP(G$1, q_preprocess!$1:$1048576, $D44, FALSE))</f>
        <v>48533</v>
      </c>
      <c r="H44">
        <f>IF(ISBLANK(HLOOKUP(H$1, q_preprocess!$1:$1048576, $D44, FALSE)), "", HLOOKUP(H$1, q_preprocess!$1:$1048576, $D44, FALSE))</f>
        <v>11751</v>
      </c>
      <c r="I44">
        <f>IF(ISBLANK(HLOOKUP(I$1, q_preprocess!$1:$1048576, $D44, FALSE)), "", HLOOKUP(I$1, q_preprocess!$1:$1048576, $D44, FALSE))</f>
        <v>10338</v>
      </c>
      <c r="J44">
        <f>IF(ISBLANK(HLOOKUP(J$1, q_preprocess!$1:$1048576, $D44, FALSE)), "", HLOOKUP(J$1, q_preprocess!$1:$1048576, $D44, FALSE))</f>
        <v>9892</v>
      </c>
      <c r="K44">
        <f>IF(ISBLANK(HLOOKUP(K$1, q_preprocess!$1:$1048576, $D44, FALSE)), "", HLOOKUP(K$1, q_preprocess!$1:$1048576, $D44, FALSE))</f>
        <v>893</v>
      </c>
      <c r="L44">
        <f>IF(ISBLANK(HLOOKUP(L$1, q_preprocess!$1:$1048576, $D44, FALSE)), "", HLOOKUP(L$1, q_preprocess!$1:$1048576, $D44, FALSE))</f>
        <v>11316</v>
      </c>
      <c r="M44">
        <f>IF(ISBLANK(HLOOKUP(M$1, q_preprocess!$1:$1048576, $D44, FALSE)), "", HLOOKUP(M$1, q_preprocess!$1:$1048576, $D44, FALSE))</f>
        <v>10953</v>
      </c>
      <c r="N44">
        <f>IF(ISBLANK(HLOOKUP(N$1, q_preprocess!$1:$1048576, $D44, FALSE)), "", HLOOKUP(N$1, q_preprocess!$1:$1048576, $D44, FALSE))</f>
        <v>11287</v>
      </c>
      <c r="O44">
        <f>IF(ISBLANK(HLOOKUP(O$1, q_preprocess!$1:$1048576, $D44, FALSE)), "", HLOOKUP(O$1, q_preprocess!$1:$1048576, $D44, FALSE))</f>
        <v>13312</v>
      </c>
      <c r="P44">
        <f>IF(ISBLANK(HLOOKUP(P$1, q_preprocess!$1:$1048576, $D44, FALSE)), "", HLOOKUP(P$1, q_preprocess!$1:$1048576, $D44, FALSE))</f>
        <v>41190</v>
      </c>
    </row>
    <row r="45" spans="1:16" x14ac:dyDescent="0.25">
      <c r="A45" s="34">
        <v>36861</v>
      </c>
      <c r="B45">
        <v>2000</v>
      </c>
      <c r="C45">
        <v>4</v>
      </c>
      <c r="D45">
        <v>45</v>
      </c>
      <c r="E45">
        <f>IF(ISBLANK(HLOOKUP(E$1, q_preprocess!$1:$1048576, $D45, FALSE)), "", HLOOKUP(E$1, q_preprocess!$1:$1048576, $D45, FALSE))</f>
        <v>77710</v>
      </c>
      <c r="F45">
        <f>IF(ISBLANK(HLOOKUP(F$1, q_preprocess!$1:$1048576, $D45, FALSE)), "", HLOOKUP(F$1, q_preprocess!$1:$1048576, $D45, FALSE))</f>
        <v>71327</v>
      </c>
      <c r="G45">
        <f>IF(ISBLANK(HLOOKUP(G$1, q_preprocess!$1:$1048576, $D45, FALSE)), "", HLOOKUP(G$1, q_preprocess!$1:$1048576, $D45, FALSE))</f>
        <v>48508</v>
      </c>
      <c r="H45">
        <f>IF(ISBLANK(HLOOKUP(H$1, q_preprocess!$1:$1048576, $D45, FALSE)), "", HLOOKUP(H$1, q_preprocess!$1:$1048576, $D45, FALSE))</f>
        <v>12063</v>
      </c>
      <c r="I45">
        <f>IF(ISBLANK(HLOOKUP(I$1, q_preprocess!$1:$1048576, $D45, FALSE)), "", HLOOKUP(I$1, q_preprocess!$1:$1048576, $D45, FALSE))</f>
        <v>10334</v>
      </c>
      <c r="J45">
        <f>IF(ISBLANK(HLOOKUP(J$1, q_preprocess!$1:$1048576, $D45, FALSE)), "", HLOOKUP(J$1, q_preprocess!$1:$1048576, $D45, FALSE))</f>
        <v>9542</v>
      </c>
      <c r="K45">
        <f>IF(ISBLANK(HLOOKUP(K$1, q_preprocess!$1:$1048576, $D45, FALSE)), "", HLOOKUP(K$1, q_preprocess!$1:$1048576, $D45, FALSE))</f>
        <v>1235</v>
      </c>
      <c r="L45">
        <f>IF(ISBLANK(HLOOKUP(L$1, q_preprocess!$1:$1048576, $D45, FALSE)), "", HLOOKUP(L$1, q_preprocess!$1:$1048576, $D45, FALSE))</f>
        <v>11657</v>
      </c>
      <c r="M45">
        <f>IF(ISBLANK(HLOOKUP(M$1, q_preprocess!$1:$1048576, $D45, FALSE)), "", HLOOKUP(M$1, q_preprocess!$1:$1048576, $D45, FALSE))</f>
        <v>11306</v>
      </c>
      <c r="N45">
        <f>IF(ISBLANK(HLOOKUP(N$1, q_preprocess!$1:$1048576, $D45, FALSE)), "", HLOOKUP(N$1, q_preprocess!$1:$1048576, $D45, FALSE))</f>
        <v>11587</v>
      </c>
      <c r="O45">
        <f>IF(ISBLANK(HLOOKUP(O$1, q_preprocess!$1:$1048576, $D45, FALSE)), "", HLOOKUP(O$1, q_preprocess!$1:$1048576, $D45, FALSE))</f>
        <v>14416</v>
      </c>
      <c r="P45">
        <f>IF(ISBLANK(HLOOKUP(P$1, q_preprocess!$1:$1048576, $D45, FALSE)), "", HLOOKUP(P$1, q_preprocess!$1:$1048576, $D45, FALSE))</f>
        <v>45445</v>
      </c>
    </row>
    <row r="46" spans="1:16" x14ac:dyDescent="0.25">
      <c r="A46" s="34">
        <v>36951</v>
      </c>
      <c r="B46">
        <v>2001</v>
      </c>
      <c r="C46">
        <v>1</v>
      </c>
      <c r="D46">
        <v>46</v>
      </c>
      <c r="E46">
        <f>IF(ISBLANK(HLOOKUP(E$1, q_preprocess!$1:$1048576, $D46, FALSE)), "", HLOOKUP(E$1, q_preprocess!$1:$1048576, $D46, FALSE))</f>
        <v>67315</v>
      </c>
      <c r="F46">
        <f>IF(ISBLANK(HLOOKUP(F$1, q_preprocess!$1:$1048576, $D46, FALSE)), "", HLOOKUP(F$1, q_preprocess!$1:$1048576, $D46, FALSE))</f>
        <v>71844</v>
      </c>
      <c r="G46">
        <f>IF(ISBLANK(HLOOKUP(G$1, q_preprocess!$1:$1048576, $D46, FALSE)), "", HLOOKUP(G$1, q_preprocess!$1:$1048576, $D46, FALSE))</f>
        <v>48992</v>
      </c>
      <c r="H46">
        <f>IF(ISBLANK(HLOOKUP(H$1, q_preprocess!$1:$1048576, $D46, FALSE)), "", HLOOKUP(H$1, q_preprocess!$1:$1048576, $D46, FALSE))</f>
        <v>11955</v>
      </c>
      <c r="I46">
        <f>IF(ISBLANK(HLOOKUP(I$1, q_preprocess!$1:$1048576, $D46, FALSE)), "", HLOOKUP(I$1, q_preprocess!$1:$1048576, $D46, FALSE))</f>
        <v>9570</v>
      </c>
      <c r="J46">
        <f>IF(ISBLANK(HLOOKUP(J$1, q_preprocess!$1:$1048576, $D46, FALSE)), "", HLOOKUP(J$1, q_preprocess!$1:$1048576, $D46, FALSE))</f>
        <v>10031</v>
      </c>
      <c r="K46">
        <f>IF(ISBLANK(HLOOKUP(K$1, q_preprocess!$1:$1048576, $D46, FALSE)), "", HLOOKUP(K$1, q_preprocess!$1:$1048576, $D46, FALSE))</f>
        <v>-1772</v>
      </c>
      <c r="L46">
        <f>IF(ISBLANK(HLOOKUP(L$1, q_preprocess!$1:$1048576, $D46, FALSE)), "", HLOOKUP(L$1, q_preprocess!$1:$1048576, $D46, FALSE))</f>
        <v>11774</v>
      </c>
      <c r="M46">
        <f>IF(ISBLANK(HLOOKUP(M$1, q_preprocess!$1:$1048576, $D46, FALSE)), "", HLOOKUP(M$1, q_preprocess!$1:$1048576, $D46, FALSE))</f>
        <v>11982</v>
      </c>
      <c r="N46">
        <f>IF(ISBLANK(HLOOKUP(N$1, q_preprocess!$1:$1048576, $D46, FALSE)), "", HLOOKUP(N$1, q_preprocess!$1:$1048576, $D46, FALSE))</f>
        <v>10710</v>
      </c>
      <c r="O46">
        <f>IF(ISBLANK(HLOOKUP(O$1, q_preprocess!$1:$1048576, $D46, FALSE)), "", HLOOKUP(O$1, q_preprocess!$1:$1048576, $D46, FALSE))</f>
        <v>11573</v>
      </c>
      <c r="P46">
        <f>IF(ISBLANK(HLOOKUP(P$1, q_preprocess!$1:$1048576, $D46, FALSE)), "", HLOOKUP(P$1, q_preprocess!$1:$1048576, $D46, FALSE))</f>
        <v>39381</v>
      </c>
    </row>
    <row r="47" spans="1:16" x14ac:dyDescent="0.25">
      <c r="A47" s="34">
        <v>37043</v>
      </c>
      <c r="B47">
        <v>2001</v>
      </c>
      <c r="C47">
        <v>2</v>
      </c>
      <c r="D47">
        <v>47</v>
      </c>
      <c r="E47">
        <f>IF(ISBLANK(HLOOKUP(E$1, q_preprocess!$1:$1048576, $D47, FALSE)), "", HLOOKUP(E$1, q_preprocess!$1:$1048576, $D47, FALSE))</f>
        <v>69940</v>
      </c>
      <c r="F47">
        <f>IF(ISBLANK(HLOOKUP(F$1, q_preprocess!$1:$1048576, $D47, FALSE)), "", HLOOKUP(F$1, q_preprocess!$1:$1048576, $D47, FALSE))</f>
        <v>72023</v>
      </c>
      <c r="G47">
        <f>IF(ISBLANK(HLOOKUP(G$1, q_preprocess!$1:$1048576, $D47, FALSE)), "", HLOOKUP(G$1, q_preprocess!$1:$1048576, $D47, FALSE))</f>
        <v>49291</v>
      </c>
      <c r="H47">
        <f>IF(ISBLANK(HLOOKUP(H$1, q_preprocess!$1:$1048576, $D47, FALSE)), "", HLOOKUP(H$1, q_preprocess!$1:$1048576, $D47, FALSE))</f>
        <v>11901</v>
      </c>
      <c r="I47">
        <f>IF(ISBLANK(HLOOKUP(I$1, q_preprocess!$1:$1048576, $D47, FALSE)), "", HLOOKUP(I$1, q_preprocess!$1:$1048576, $D47, FALSE))</f>
        <v>10970</v>
      </c>
      <c r="J47">
        <f>IF(ISBLANK(HLOOKUP(J$1, q_preprocess!$1:$1048576, $D47, FALSE)), "", HLOOKUP(J$1, q_preprocess!$1:$1048576, $D47, FALSE))</f>
        <v>10730</v>
      </c>
      <c r="K47">
        <f>IF(ISBLANK(HLOOKUP(K$1, q_preprocess!$1:$1048576, $D47, FALSE)), "", HLOOKUP(K$1, q_preprocess!$1:$1048576, $D47, FALSE))</f>
        <v>292</v>
      </c>
      <c r="L47">
        <f>IF(ISBLANK(HLOOKUP(L$1, q_preprocess!$1:$1048576, $D47, FALSE)), "", HLOOKUP(L$1, q_preprocess!$1:$1048576, $D47, FALSE))</f>
        <v>11528</v>
      </c>
      <c r="M47">
        <f>IF(ISBLANK(HLOOKUP(M$1, q_preprocess!$1:$1048576, $D47, FALSE)), "", HLOOKUP(M$1, q_preprocess!$1:$1048576, $D47, FALSE))</f>
        <v>12206</v>
      </c>
      <c r="N47">
        <f>IF(ISBLANK(HLOOKUP(N$1, q_preprocess!$1:$1048576, $D47, FALSE)), "", HLOOKUP(N$1, q_preprocess!$1:$1048576, $D47, FALSE))</f>
        <v>10451</v>
      </c>
      <c r="O47">
        <f>IF(ISBLANK(HLOOKUP(O$1, q_preprocess!$1:$1048576, $D47, FALSE)), "", HLOOKUP(O$1, q_preprocess!$1:$1048576, $D47, FALSE))</f>
        <v>12495</v>
      </c>
      <c r="P47">
        <f>IF(ISBLANK(HLOOKUP(P$1, q_preprocess!$1:$1048576, $D47, FALSE)), "", HLOOKUP(P$1, q_preprocess!$1:$1048576, $D47, FALSE))</f>
        <v>41132</v>
      </c>
    </row>
    <row r="48" spans="1:16" x14ac:dyDescent="0.25">
      <c r="A48" s="34">
        <v>37135</v>
      </c>
      <c r="B48">
        <v>2001</v>
      </c>
      <c r="C48">
        <v>3</v>
      </c>
      <c r="D48">
        <v>48</v>
      </c>
      <c r="E48">
        <f>IF(ISBLANK(HLOOKUP(E$1, q_preprocess!$1:$1048576, $D48, FALSE)), "", HLOOKUP(E$1, q_preprocess!$1:$1048576, $D48, FALSE))</f>
        <v>72672</v>
      </c>
      <c r="F48">
        <f>IF(ISBLANK(HLOOKUP(F$1, q_preprocess!$1:$1048576, $D48, FALSE)), "", HLOOKUP(F$1, q_preprocess!$1:$1048576, $D48, FALSE))</f>
        <v>72613</v>
      </c>
      <c r="G48">
        <f>IF(ISBLANK(HLOOKUP(G$1, q_preprocess!$1:$1048576, $D48, FALSE)), "", HLOOKUP(G$1, q_preprocess!$1:$1048576, $D48, FALSE))</f>
        <v>49094</v>
      </c>
      <c r="H48">
        <f>IF(ISBLANK(HLOOKUP(H$1, q_preprocess!$1:$1048576, $D48, FALSE)), "", HLOOKUP(H$1, q_preprocess!$1:$1048576, $D48, FALSE))</f>
        <v>12093</v>
      </c>
      <c r="I48">
        <f>IF(ISBLANK(HLOOKUP(I$1, q_preprocess!$1:$1048576, $D48, FALSE)), "", HLOOKUP(I$1, q_preprocess!$1:$1048576, $D48, FALSE))</f>
        <v>11906</v>
      </c>
      <c r="J48">
        <f>IF(ISBLANK(HLOOKUP(J$1, q_preprocess!$1:$1048576, $D48, FALSE)), "", HLOOKUP(J$1, q_preprocess!$1:$1048576, $D48, FALSE))</f>
        <v>11159</v>
      </c>
      <c r="K48">
        <f>IF(ISBLANK(HLOOKUP(K$1, q_preprocess!$1:$1048576, $D48, FALSE)), "", HLOOKUP(K$1, q_preprocess!$1:$1048576, $D48, FALSE))</f>
        <v>1086</v>
      </c>
      <c r="L48">
        <f>IF(ISBLANK(HLOOKUP(L$1, q_preprocess!$1:$1048576, $D48, FALSE)), "", HLOOKUP(L$1, q_preprocess!$1:$1048576, $D48, FALSE))</f>
        <v>12113</v>
      </c>
      <c r="M48">
        <f>IF(ISBLANK(HLOOKUP(M$1, q_preprocess!$1:$1048576, $D48, FALSE)), "", HLOOKUP(M$1, q_preprocess!$1:$1048576, $D48, FALSE))</f>
        <v>11848</v>
      </c>
      <c r="N48">
        <f>IF(ISBLANK(HLOOKUP(N$1, q_preprocess!$1:$1048576, $D48, FALSE)), "", HLOOKUP(N$1, q_preprocess!$1:$1048576, $D48, FALSE))</f>
        <v>11239</v>
      </c>
      <c r="O48">
        <f>IF(ISBLANK(HLOOKUP(O$1, q_preprocess!$1:$1048576, $D48, FALSE)), "", HLOOKUP(O$1, q_preprocess!$1:$1048576, $D48, FALSE))</f>
        <v>13462</v>
      </c>
      <c r="P48">
        <f>IF(ISBLANK(HLOOKUP(P$1, q_preprocess!$1:$1048576, $D48, FALSE)), "", HLOOKUP(P$1, q_preprocess!$1:$1048576, $D48, FALSE))</f>
        <v>41950</v>
      </c>
    </row>
    <row r="49" spans="1:16" x14ac:dyDescent="0.25">
      <c r="A49" s="34">
        <v>37226</v>
      </c>
      <c r="B49">
        <v>2001</v>
      </c>
      <c r="C49">
        <v>4</v>
      </c>
      <c r="D49">
        <v>49</v>
      </c>
      <c r="E49">
        <f>IF(ISBLANK(HLOOKUP(E$1, q_preprocess!$1:$1048576, $D49, FALSE)), "", HLOOKUP(E$1, q_preprocess!$1:$1048576, $D49, FALSE))</f>
        <v>79612</v>
      </c>
      <c r="F49">
        <f>IF(ISBLANK(HLOOKUP(F$1, q_preprocess!$1:$1048576, $D49, FALSE)), "", HLOOKUP(F$1, q_preprocess!$1:$1048576, $D49, FALSE))</f>
        <v>73059</v>
      </c>
      <c r="G49">
        <f>IF(ISBLANK(HLOOKUP(G$1, q_preprocess!$1:$1048576, $D49, FALSE)), "", HLOOKUP(G$1, q_preprocess!$1:$1048576, $D49, FALSE))</f>
        <v>49596</v>
      </c>
      <c r="H49">
        <f>IF(ISBLANK(HLOOKUP(H$1, q_preprocess!$1:$1048576, $D49, FALSE)), "", HLOOKUP(H$1, q_preprocess!$1:$1048576, $D49, FALSE))</f>
        <v>12080</v>
      </c>
      <c r="I49">
        <f>IF(ISBLANK(HLOOKUP(I$1, q_preprocess!$1:$1048576, $D49, FALSE)), "", HLOOKUP(I$1, q_preprocess!$1:$1048576, $D49, FALSE))</f>
        <v>12319</v>
      </c>
      <c r="J49">
        <f>IF(ISBLANK(HLOOKUP(J$1, q_preprocess!$1:$1048576, $D49, FALSE)), "", HLOOKUP(J$1, q_preprocess!$1:$1048576, $D49, FALSE))</f>
        <v>11001</v>
      </c>
      <c r="K49">
        <f>IF(ISBLANK(HLOOKUP(K$1, q_preprocess!$1:$1048576, $D49, FALSE)), "", HLOOKUP(K$1, q_preprocess!$1:$1048576, $D49, FALSE))</f>
        <v>1800</v>
      </c>
      <c r="L49">
        <f>IF(ISBLANK(HLOOKUP(L$1, q_preprocess!$1:$1048576, $D49, FALSE)), "", HLOOKUP(L$1, q_preprocess!$1:$1048576, $D49, FALSE))</f>
        <v>11695</v>
      </c>
      <c r="M49">
        <f>IF(ISBLANK(HLOOKUP(M$1, q_preprocess!$1:$1048576, $D49, FALSE)), "", HLOOKUP(M$1, q_preprocess!$1:$1048576, $D49, FALSE))</f>
        <v>11677</v>
      </c>
      <c r="N49">
        <f>IF(ISBLANK(HLOOKUP(N$1, q_preprocess!$1:$1048576, $D49, FALSE)), "", HLOOKUP(N$1, q_preprocess!$1:$1048576, $D49, FALSE))</f>
        <v>11379</v>
      </c>
      <c r="O49">
        <f>IF(ISBLANK(HLOOKUP(O$1, q_preprocess!$1:$1048576, $D49, FALSE)), "", HLOOKUP(O$1, q_preprocess!$1:$1048576, $D49, FALSE))</f>
        <v>15397</v>
      </c>
      <c r="P49">
        <f>IF(ISBLANK(HLOOKUP(P$1, q_preprocess!$1:$1048576, $D49, FALSE)), "", HLOOKUP(P$1, q_preprocess!$1:$1048576, $D49, FALSE))</f>
        <v>46241</v>
      </c>
    </row>
    <row r="50" spans="1:16" x14ac:dyDescent="0.25">
      <c r="A50" s="34">
        <v>37316</v>
      </c>
      <c r="B50">
        <v>2002</v>
      </c>
      <c r="C50">
        <v>1</v>
      </c>
      <c r="D50">
        <v>50</v>
      </c>
      <c r="E50">
        <f>IF(ISBLANK(HLOOKUP(E$1, q_preprocess!$1:$1048576, $D50, FALSE)), "", HLOOKUP(E$1, q_preprocess!$1:$1048576, $D50, FALSE))</f>
        <v>67827</v>
      </c>
      <c r="F50">
        <f>IF(ISBLANK(HLOOKUP(F$1, q_preprocess!$1:$1048576, $D50, FALSE)), "", HLOOKUP(F$1, q_preprocess!$1:$1048576, $D50, FALSE))</f>
        <v>72413</v>
      </c>
      <c r="G50">
        <f>IF(ISBLANK(HLOOKUP(G$1, q_preprocess!$1:$1048576, $D50, FALSE)), "", HLOOKUP(G$1, q_preprocess!$1:$1048576, $D50, FALSE))</f>
        <v>49737</v>
      </c>
      <c r="H50">
        <f>IF(ISBLANK(HLOOKUP(H$1, q_preprocess!$1:$1048576, $D50, FALSE)), "", HLOOKUP(H$1, q_preprocess!$1:$1048576, $D50, FALSE))</f>
        <v>11757</v>
      </c>
      <c r="I50">
        <f>IF(ISBLANK(HLOOKUP(I$1, q_preprocess!$1:$1048576, $D50, FALSE)), "", HLOOKUP(I$1, q_preprocess!$1:$1048576, $D50, FALSE))</f>
        <v>11687</v>
      </c>
      <c r="J50">
        <f>IF(ISBLANK(HLOOKUP(J$1, q_preprocess!$1:$1048576, $D50, FALSE)), "", HLOOKUP(J$1, q_preprocess!$1:$1048576, $D50, FALSE))</f>
        <v>10704</v>
      </c>
      <c r="K50">
        <f>IF(ISBLANK(HLOOKUP(K$1, q_preprocess!$1:$1048576, $D50, FALSE)), "", HLOOKUP(K$1, q_preprocess!$1:$1048576, $D50, FALSE))</f>
        <v>-708</v>
      </c>
      <c r="L50">
        <f>IF(ISBLANK(HLOOKUP(L$1, q_preprocess!$1:$1048576, $D50, FALSE)), "", HLOOKUP(L$1, q_preprocess!$1:$1048576, $D50, FALSE))</f>
        <v>11744</v>
      </c>
      <c r="M50">
        <f>IF(ISBLANK(HLOOKUP(M$1, q_preprocess!$1:$1048576, $D50, FALSE)), "", HLOOKUP(M$1, q_preprocess!$1:$1048576, $D50, FALSE))</f>
        <v>11007</v>
      </c>
      <c r="N50">
        <f>IF(ISBLANK(HLOOKUP(N$1, q_preprocess!$1:$1048576, $D50, FALSE)), "", HLOOKUP(N$1, q_preprocess!$1:$1048576, $D50, FALSE))</f>
        <v>10828</v>
      </c>
      <c r="O50">
        <f>IF(ISBLANK(HLOOKUP(O$1, q_preprocess!$1:$1048576, $D50, FALSE)), "", HLOOKUP(O$1, q_preprocess!$1:$1048576, $D50, FALSE))</f>
        <v>11705</v>
      </c>
      <c r="P50">
        <f>IF(ISBLANK(HLOOKUP(P$1, q_preprocess!$1:$1048576, $D50, FALSE)), "", HLOOKUP(P$1, q_preprocess!$1:$1048576, $D50, FALSE))</f>
        <v>39671</v>
      </c>
    </row>
    <row r="51" spans="1:16" x14ac:dyDescent="0.25">
      <c r="A51" s="34">
        <v>37408</v>
      </c>
      <c r="B51">
        <v>2002</v>
      </c>
      <c r="C51">
        <v>2</v>
      </c>
      <c r="D51">
        <v>51</v>
      </c>
      <c r="E51">
        <f>IF(ISBLANK(HLOOKUP(E$1, q_preprocess!$1:$1048576, $D51, FALSE)), "", HLOOKUP(E$1, q_preprocess!$1:$1048576, $D51, FALSE))</f>
        <v>72741</v>
      </c>
      <c r="F51">
        <f>IF(ISBLANK(HLOOKUP(F$1, q_preprocess!$1:$1048576, $D51, FALSE)), "", HLOOKUP(F$1, q_preprocess!$1:$1048576, $D51, FALSE))</f>
        <v>74907</v>
      </c>
      <c r="G51">
        <f>IF(ISBLANK(HLOOKUP(G$1, q_preprocess!$1:$1048576, $D51, FALSE)), "", HLOOKUP(G$1, q_preprocess!$1:$1048576, $D51, FALSE))</f>
        <v>49932</v>
      </c>
      <c r="H51">
        <f>IF(ISBLANK(HLOOKUP(H$1, q_preprocess!$1:$1048576, $D51, FALSE)), "", HLOOKUP(H$1, q_preprocess!$1:$1048576, $D51, FALSE))</f>
        <v>12078</v>
      </c>
      <c r="I51">
        <f>IF(ISBLANK(HLOOKUP(I$1, q_preprocess!$1:$1048576, $D51, FALSE)), "", HLOOKUP(I$1, q_preprocess!$1:$1048576, $D51, FALSE))</f>
        <v>12853</v>
      </c>
      <c r="J51">
        <f>IF(ISBLANK(HLOOKUP(J$1, q_preprocess!$1:$1048576, $D51, FALSE)), "", HLOOKUP(J$1, q_preprocess!$1:$1048576, $D51, FALSE))</f>
        <v>12518</v>
      </c>
      <c r="K51">
        <f>IF(ISBLANK(HLOOKUP(K$1, q_preprocess!$1:$1048576, $D51, FALSE)), "", HLOOKUP(K$1, q_preprocess!$1:$1048576, $D51, FALSE))</f>
        <v>435</v>
      </c>
      <c r="L51">
        <f>IF(ISBLANK(HLOOKUP(L$1, q_preprocess!$1:$1048576, $D51, FALSE)), "", HLOOKUP(L$1, q_preprocess!$1:$1048576, $D51, FALSE))</f>
        <v>11556</v>
      </c>
      <c r="M51">
        <f>IF(ISBLANK(HLOOKUP(M$1, q_preprocess!$1:$1048576, $D51, FALSE)), "", HLOOKUP(M$1, q_preprocess!$1:$1048576, $D51, FALSE))</f>
        <v>12093</v>
      </c>
      <c r="N51">
        <f>IF(ISBLANK(HLOOKUP(N$1, q_preprocess!$1:$1048576, $D51, FALSE)), "", HLOOKUP(N$1, q_preprocess!$1:$1048576, $D51, FALSE))</f>
        <v>10883</v>
      </c>
      <c r="O51">
        <f>IF(ISBLANK(HLOOKUP(O$1, q_preprocess!$1:$1048576, $D51, FALSE)), "", HLOOKUP(O$1, q_preprocess!$1:$1048576, $D51, FALSE))</f>
        <v>13628</v>
      </c>
      <c r="P51">
        <f>IF(ISBLANK(HLOOKUP(P$1, q_preprocess!$1:$1048576, $D51, FALSE)), "", HLOOKUP(P$1, q_preprocess!$1:$1048576, $D51, FALSE))</f>
        <v>42212</v>
      </c>
    </row>
    <row r="52" spans="1:16" x14ac:dyDescent="0.25">
      <c r="A52" s="34">
        <v>37500</v>
      </c>
      <c r="B52">
        <v>2002</v>
      </c>
      <c r="C52">
        <v>3</v>
      </c>
      <c r="D52">
        <v>52</v>
      </c>
      <c r="E52">
        <f>IF(ISBLANK(HLOOKUP(E$1, q_preprocess!$1:$1048576, $D52, FALSE)), "", HLOOKUP(E$1, q_preprocess!$1:$1048576, $D52, FALSE))</f>
        <v>74619</v>
      </c>
      <c r="F52">
        <f>IF(ISBLANK(HLOOKUP(F$1, q_preprocess!$1:$1048576, $D52, FALSE)), "", HLOOKUP(F$1, q_preprocess!$1:$1048576, $D52, FALSE))</f>
        <v>74635</v>
      </c>
      <c r="G52">
        <f>IF(ISBLANK(HLOOKUP(G$1, q_preprocess!$1:$1048576, $D52, FALSE)), "", HLOOKUP(G$1, q_preprocess!$1:$1048576, $D52, FALSE))</f>
        <v>50588</v>
      </c>
      <c r="H52">
        <f>IF(ISBLANK(HLOOKUP(H$1, q_preprocess!$1:$1048576, $D52, FALSE)), "", HLOOKUP(H$1, q_preprocess!$1:$1048576, $D52, FALSE))</f>
        <v>12265</v>
      </c>
      <c r="I52">
        <f>IF(ISBLANK(HLOOKUP(I$1, q_preprocess!$1:$1048576, $D52, FALSE)), "", HLOOKUP(I$1, q_preprocess!$1:$1048576, $D52, FALSE))</f>
        <v>12502</v>
      </c>
      <c r="J52">
        <f>IF(ISBLANK(HLOOKUP(J$1, q_preprocess!$1:$1048576, $D52, FALSE)), "", HLOOKUP(J$1, q_preprocess!$1:$1048576, $D52, FALSE))</f>
        <v>12179</v>
      </c>
      <c r="K52">
        <f>IF(ISBLANK(HLOOKUP(K$1, q_preprocess!$1:$1048576, $D52, FALSE)), "", HLOOKUP(K$1, q_preprocess!$1:$1048576, $D52, FALSE))</f>
        <v>879</v>
      </c>
      <c r="L52">
        <f>IF(ISBLANK(HLOOKUP(L$1, q_preprocess!$1:$1048576, $D52, FALSE)), "", HLOOKUP(L$1, q_preprocess!$1:$1048576, $D52, FALSE))</f>
        <v>11155</v>
      </c>
      <c r="M52">
        <f>IF(ISBLANK(HLOOKUP(M$1, q_preprocess!$1:$1048576, $D52, FALSE)), "", HLOOKUP(M$1, q_preprocess!$1:$1048576, $D52, FALSE))</f>
        <v>12286</v>
      </c>
      <c r="N52">
        <f>IF(ISBLANK(HLOOKUP(N$1, q_preprocess!$1:$1048576, $D52, FALSE)), "", HLOOKUP(N$1, q_preprocess!$1:$1048576, $D52, FALSE))</f>
        <v>11177</v>
      </c>
      <c r="O52">
        <f>IF(ISBLANK(HLOOKUP(O$1, q_preprocess!$1:$1048576, $D52, FALSE)), "", HLOOKUP(O$1, q_preprocess!$1:$1048576, $D52, FALSE))</f>
        <v>14021</v>
      </c>
      <c r="P52">
        <f>IF(ISBLANK(HLOOKUP(P$1, q_preprocess!$1:$1048576, $D52, FALSE)), "", HLOOKUP(P$1, q_preprocess!$1:$1048576, $D52, FALSE))</f>
        <v>43214</v>
      </c>
    </row>
    <row r="53" spans="1:16" x14ac:dyDescent="0.25">
      <c r="A53" s="34">
        <v>37591</v>
      </c>
      <c r="B53">
        <v>2002</v>
      </c>
      <c r="C53">
        <v>4</v>
      </c>
      <c r="D53">
        <v>53</v>
      </c>
      <c r="E53">
        <f>IF(ISBLANK(HLOOKUP(E$1, q_preprocess!$1:$1048576, $D53, FALSE)), "", HLOOKUP(E$1, q_preprocess!$1:$1048576, $D53, FALSE))</f>
        <v>81602</v>
      </c>
      <c r="F53">
        <f>IF(ISBLANK(HLOOKUP(F$1, q_preprocess!$1:$1048576, $D53, FALSE)), "", HLOOKUP(F$1, q_preprocess!$1:$1048576, $D53, FALSE))</f>
        <v>74834</v>
      </c>
      <c r="G53">
        <f>IF(ISBLANK(HLOOKUP(G$1, q_preprocess!$1:$1048576, $D53, FALSE)), "", HLOOKUP(G$1, q_preprocess!$1:$1048576, $D53, FALSE))</f>
        <v>50622</v>
      </c>
      <c r="H53">
        <f>IF(ISBLANK(HLOOKUP(H$1, q_preprocess!$1:$1048576, $D53, FALSE)), "", HLOOKUP(H$1, q_preprocess!$1:$1048576, $D53, FALSE))</f>
        <v>11713</v>
      </c>
      <c r="I53">
        <f>IF(ISBLANK(HLOOKUP(I$1, q_preprocess!$1:$1048576, $D53, FALSE)), "", HLOOKUP(I$1, q_preprocess!$1:$1048576, $D53, FALSE))</f>
        <v>12231</v>
      </c>
      <c r="J53">
        <f>IF(ISBLANK(HLOOKUP(J$1, q_preprocess!$1:$1048576, $D53, FALSE)), "", HLOOKUP(J$1, q_preprocess!$1:$1048576, $D53, FALSE))</f>
        <v>12292</v>
      </c>
      <c r="K53">
        <f>IF(ISBLANK(HLOOKUP(K$1, q_preprocess!$1:$1048576, $D53, FALSE)), "", HLOOKUP(K$1, q_preprocess!$1:$1048576, $D53, FALSE))</f>
        <v>205</v>
      </c>
      <c r="L53">
        <f>IF(ISBLANK(HLOOKUP(L$1, q_preprocess!$1:$1048576, $D53, FALSE)), "", HLOOKUP(L$1, q_preprocess!$1:$1048576, $D53, FALSE))</f>
        <v>11535</v>
      </c>
      <c r="M53">
        <f>IF(ISBLANK(HLOOKUP(M$1, q_preprocess!$1:$1048576, $D53, FALSE)), "", HLOOKUP(M$1, q_preprocess!$1:$1048576, $D53, FALSE))</f>
        <v>12484</v>
      </c>
      <c r="N53">
        <f>IF(ISBLANK(HLOOKUP(N$1, q_preprocess!$1:$1048576, $D53, FALSE)), "", HLOOKUP(N$1, q_preprocess!$1:$1048576, $D53, FALSE))</f>
        <v>11570</v>
      </c>
      <c r="O53">
        <f>IF(ISBLANK(HLOOKUP(O$1, q_preprocess!$1:$1048576, $D53, FALSE)), "", HLOOKUP(O$1, q_preprocess!$1:$1048576, $D53, FALSE))</f>
        <v>16044</v>
      </c>
      <c r="P53">
        <f>IF(ISBLANK(HLOOKUP(P$1, q_preprocess!$1:$1048576, $D53, FALSE)), "", HLOOKUP(P$1, q_preprocess!$1:$1048576, $D53, FALSE))</f>
        <v>47228</v>
      </c>
    </row>
    <row r="54" spans="1:16" x14ac:dyDescent="0.25">
      <c r="A54" s="34">
        <v>37681</v>
      </c>
      <c r="B54">
        <v>2003</v>
      </c>
      <c r="C54">
        <v>1</v>
      </c>
      <c r="D54">
        <v>54</v>
      </c>
      <c r="E54">
        <f>IF(ISBLANK(HLOOKUP(E$1, q_preprocess!$1:$1048576, $D54, FALSE)), "", HLOOKUP(E$1, q_preprocess!$1:$1048576, $D54, FALSE))</f>
        <v>70632</v>
      </c>
      <c r="F54">
        <f>IF(ISBLANK(HLOOKUP(F$1, q_preprocess!$1:$1048576, $D54, FALSE)), "", HLOOKUP(F$1, q_preprocess!$1:$1048576, $D54, FALSE))</f>
        <v>75445</v>
      </c>
      <c r="G54">
        <f>IF(ISBLANK(HLOOKUP(G$1, q_preprocess!$1:$1048576, $D54, FALSE)), "", HLOOKUP(G$1, q_preprocess!$1:$1048576, $D54, FALSE))</f>
        <v>50664</v>
      </c>
      <c r="H54">
        <f>IF(ISBLANK(HLOOKUP(H$1, q_preprocess!$1:$1048576, $D54, FALSE)), "", HLOOKUP(H$1, q_preprocess!$1:$1048576, $D54, FALSE))</f>
        <v>11908</v>
      </c>
      <c r="I54">
        <f>IF(ISBLANK(HLOOKUP(I$1, q_preprocess!$1:$1048576, $D54, FALSE)), "", HLOOKUP(I$1, q_preprocess!$1:$1048576, $D54, FALSE))</f>
        <v>14283</v>
      </c>
      <c r="J54">
        <f>IF(ISBLANK(HLOOKUP(J$1, q_preprocess!$1:$1048576, $D54, FALSE)), "", HLOOKUP(J$1, q_preprocess!$1:$1048576, $D54, FALSE))</f>
        <v>12846</v>
      </c>
      <c r="K54">
        <f>IF(ISBLANK(HLOOKUP(K$1, q_preprocess!$1:$1048576, $D54, FALSE)), "", HLOOKUP(K$1, q_preprocess!$1:$1048576, $D54, FALSE))</f>
        <v>-487</v>
      </c>
      <c r="L54">
        <f>IF(ISBLANK(HLOOKUP(L$1, q_preprocess!$1:$1048576, $D54, FALSE)), "", HLOOKUP(L$1, q_preprocess!$1:$1048576, $D54, FALSE))</f>
        <v>11464</v>
      </c>
      <c r="M54">
        <f>IF(ISBLANK(HLOOKUP(M$1, q_preprocess!$1:$1048576, $D54, FALSE)), "", HLOOKUP(M$1, q_preprocess!$1:$1048576, $D54, FALSE))</f>
        <v>12833</v>
      </c>
      <c r="N54">
        <f>IF(ISBLANK(HLOOKUP(N$1, q_preprocess!$1:$1048576, $D54, FALSE)), "", HLOOKUP(N$1, q_preprocess!$1:$1048576, $D54, FALSE))</f>
        <v>10756</v>
      </c>
      <c r="O54">
        <f>IF(ISBLANK(HLOOKUP(O$1, q_preprocess!$1:$1048576, $D54, FALSE)), "", HLOOKUP(O$1, q_preprocess!$1:$1048576, $D54, FALSE))</f>
        <v>12718</v>
      </c>
      <c r="P54">
        <f>IF(ISBLANK(HLOOKUP(P$1, q_preprocess!$1:$1048576, $D54, FALSE)), "", HLOOKUP(P$1, q_preprocess!$1:$1048576, $D54, FALSE))</f>
        <v>41159</v>
      </c>
    </row>
    <row r="55" spans="1:16" x14ac:dyDescent="0.25">
      <c r="A55" s="34">
        <v>37773</v>
      </c>
      <c r="B55">
        <v>2003</v>
      </c>
      <c r="C55">
        <v>2</v>
      </c>
      <c r="D55">
        <v>55</v>
      </c>
      <c r="E55">
        <f>IF(ISBLANK(HLOOKUP(E$1, q_preprocess!$1:$1048576, $D55, FALSE)), "", HLOOKUP(E$1, q_preprocess!$1:$1048576, $D55, FALSE))</f>
        <v>74475</v>
      </c>
      <c r="F55">
        <f>IF(ISBLANK(HLOOKUP(F$1, q_preprocess!$1:$1048576, $D55, FALSE)), "", HLOOKUP(F$1, q_preprocess!$1:$1048576, $D55, FALSE))</f>
        <v>76719</v>
      </c>
      <c r="G55">
        <f>IF(ISBLANK(HLOOKUP(G$1, q_preprocess!$1:$1048576, $D55, FALSE)), "", HLOOKUP(G$1, q_preprocess!$1:$1048576, $D55, FALSE))</f>
        <v>51446</v>
      </c>
      <c r="H55">
        <f>IF(ISBLANK(HLOOKUP(H$1, q_preprocess!$1:$1048576, $D55, FALSE)), "", HLOOKUP(H$1, q_preprocess!$1:$1048576, $D55, FALSE))</f>
        <v>12165</v>
      </c>
      <c r="I55">
        <f>IF(ISBLANK(HLOOKUP(I$1, q_preprocess!$1:$1048576, $D55, FALSE)), "", HLOOKUP(I$1, q_preprocess!$1:$1048576, $D55, FALSE))</f>
        <v>13153</v>
      </c>
      <c r="J55">
        <f>IF(ISBLANK(HLOOKUP(J$1, q_preprocess!$1:$1048576, $D55, FALSE)), "", HLOOKUP(J$1, q_preprocess!$1:$1048576, $D55, FALSE))</f>
        <v>13196</v>
      </c>
      <c r="K55">
        <f>IF(ISBLANK(HLOOKUP(K$1, q_preprocess!$1:$1048576, $D55, FALSE)), "", HLOOKUP(K$1, q_preprocess!$1:$1048576, $D55, FALSE))</f>
        <v>304</v>
      </c>
      <c r="L55">
        <f>IF(ISBLANK(HLOOKUP(L$1, q_preprocess!$1:$1048576, $D55, FALSE)), "", HLOOKUP(L$1, q_preprocess!$1:$1048576, $D55, FALSE))</f>
        <v>12180</v>
      </c>
      <c r="M55">
        <f>IF(ISBLANK(HLOOKUP(M$1, q_preprocess!$1:$1048576, $D55, FALSE)), "", HLOOKUP(M$1, q_preprocess!$1:$1048576, $D55, FALSE))</f>
        <v>12322</v>
      </c>
      <c r="N55">
        <f>IF(ISBLANK(HLOOKUP(N$1, q_preprocess!$1:$1048576, $D55, FALSE)), "", HLOOKUP(N$1, q_preprocess!$1:$1048576, $D55, FALSE))</f>
        <v>11258</v>
      </c>
      <c r="O55">
        <f>IF(ISBLANK(HLOOKUP(O$1, q_preprocess!$1:$1048576, $D55, FALSE)), "", HLOOKUP(O$1, q_preprocess!$1:$1048576, $D55, FALSE))</f>
        <v>13605</v>
      </c>
      <c r="P55">
        <f>IF(ISBLANK(HLOOKUP(P$1, q_preprocess!$1:$1048576, $D55, FALSE)), "", HLOOKUP(P$1, q_preprocess!$1:$1048576, $D55, FALSE))</f>
        <v>43397</v>
      </c>
    </row>
    <row r="56" spans="1:16" x14ac:dyDescent="0.25">
      <c r="A56" s="34">
        <v>37865</v>
      </c>
      <c r="B56">
        <v>2003</v>
      </c>
      <c r="C56">
        <v>3</v>
      </c>
      <c r="D56">
        <v>56</v>
      </c>
      <c r="E56">
        <f>IF(ISBLANK(HLOOKUP(E$1, q_preprocess!$1:$1048576, $D56, FALSE)), "", HLOOKUP(E$1, q_preprocess!$1:$1048576, $D56, FALSE))</f>
        <v>77532</v>
      </c>
      <c r="F56">
        <f>IF(ISBLANK(HLOOKUP(F$1, q_preprocess!$1:$1048576, $D56, FALSE)), "", HLOOKUP(F$1, q_preprocess!$1:$1048576, $D56, FALSE))</f>
        <v>77636</v>
      </c>
      <c r="G56">
        <f>IF(ISBLANK(HLOOKUP(G$1, q_preprocess!$1:$1048576, $D56, FALSE)), "", HLOOKUP(G$1, q_preprocess!$1:$1048576, $D56, FALSE))</f>
        <v>52052</v>
      </c>
      <c r="H56">
        <f>IF(ISBLANK(HLOOKUP(H$1, q_preprocess!$1:$1048576, $D56, FALSE)), "", HLOOKUP(H$1, q_preprocess!$1:$1048576, $D56, FALSE))</f>
        <v>12326</v>
      </c>
      <c r="I56">
        <f>IF(ISBLANK(HLOOKUP(I$1, q_preprocess!$1:$1048576, $D56, FALSE)), "", HLOOKUP(I$1, q_preprocess!$1:$1048576, $D56, FALSE))</f>
        <v>13155</v>
      </c>
      <c r="J56">
        <f>IF(ISBLANK(HLOOKUP(J$1, q_preprocess!$1:$1048576, $D56, FALSE)), "", HLOOKUP(J$1, q_preprocess!$1:$1048576, $D56, FALSE))</f>
        <v>12820</v>
      </c>
      <c r="K56">
        <f>IF(ISBLANK(HLOOKUP(K$1, q_preprocess!$1:$1048576, $D56, FALSE)), "", HLOOKUP(K$1, q_preprocess!$1:$1048576, $D56, FALSE))</f>
        <v>1106</v>
      </c>
      <c r="L56">
        <f>IF(ISBLANK(HLOOKUP(L$1, q_preprocess!$1:$1048576, $D56, FALSE)), "", HLOOKUP(L$1, q_preprocess!$1:$1048576, $D56, FALSE))</f>
        <v>13329</v>
      </c>
      <c r="M56">
        <f>IF(ISBLANK(HLOOKUP(M$1, q_preprocess!$1:$1048576, $D56, FALSE)), "", HLOOKUP(M$1, q_preprocess!$1:$1048576, $D56, FALSE))</f>
        <v>13266</v>
      </c>
      <c r="N56">
        <f>IF(ISBLANK(HLOOKUP(N$1, q_preprocess!$1:$1048576, $D56, FALSE)), "", HLOOKUP(N$1, q_preprocess!$1:$1048576, $D56, FALSE))</f>
        <v>11832</v>
      </c>
      <c r="O56">
        <f>IF(ISBLANK(HLOOKUP(O$1, q_preprocess!$1:$1048576, $D56, FALSE)), "", HLOOKUP(O$1, q_preprocess!$1:$1048576, $D56, FALSE))</f>
        <v>14671</v>
      </c>
      <c r="P56">
        <f>IF(ISBLANK(HLOOKUP(P$1, q_preprocess!$1:$1048576, $D56, FALSE)), "", HLOOKUP(P$1, q_preprocess!$1:$1048576, $D56, FALSE))</f>
        <v>44491</v>
      </c>
    </row>
    <row r="57" spans="1:16" x14ac:dyDescent="0.25">
      <c r="A57" s="34">
        <v>37956</v>
      </c>
      <c r="B57">
        <v>2003</v>
      </c>
      <c r="C57">
        <v>4</v>
      </c>
      <c r="D57">
        <v>57</v>
      </c>
      <c r="E57">
        <f>IF(ISBLANK(HLOOKUP(E$1, q_preprocess!$1:$1048576, $D57, FALSE)), "", HLOOKUP(E$1, q_preprocess!$1:$1048576, $D57, FALSE))</f>
        <v>85779</v>
      </c>
      <c r="F57">
        <f>IF(ISBLANK(HLOOKUP(F$1, q_preprocess!$1:$1048576, $D57, FALSE)), "", HLOOKUP(F$1, q_preprocess!$1:$1048576, $D57, FALSE))</f>
        <v>78618</v>
      </c>
      <c r="G57">
        <f>IF(ISBLANK(HLOOKUP(G$1, q_preprocess!$1:$1048576, $D57, FALSE)), "", HLOOKUP(G$1, q_preprocess!$1:$1048576, $D57, FALSE))</f>
        <v>52662</v>
      </c>
      <c r="H57">
        <f>IF(ISBLANK(HLOOKUP(H$1, q_preprocess!$1:$1048576, $D57, FALSE)), "", HLOOKUP(H$1, q_preprocess!$1:$1048576, $D57, FALSE))</f>
        <v>12260</v>
      </c>
      <c r="I57">
        <f>IF(ISBLANK(HLOOKUP(I$1, q_preprocess!$1:$1048576, $D57, FALSE)), "", HLOOKUP(I$1, q_preprocess!$1:$1048576, $D57, FALSE))</f>
        <v>14277</v>
      </c>
      <c r="J57">
        <f>IF(ISBLANK(HLOOKUP(J$1, q_preprocess!$1:$1048576, $D57, FALSE)), "", HLOOKUP(J$1, q_preprocess!$1:$1048576, $D57, FALSE))</f>
        <v>14309</v>
      </c>
      <c r="K57">
        <f>IF(ISBLANK(HLOOKUP(K$1, q_preprocess!$1:$1048576, $D57, FALSE)), "", HLOOKUP(K$1, q_preprocess!$1:$1048576, $D57, FALSE))</f>
        <v>335</v>
      </c>
      <c r="L57">
        <f>IF(ISBLANK(HLOOKUP(L$1, q_preprocess!$1:$1048576, $D57, FALSE)), "", HLOOKUP(L$1, q_preprocess!$1:$1048576, $D57, FALSE))</f>
        <v>12402</v>
      </c>
      <c r="M57">
        <f>IF(ISBLANK(HLOOKUP(M$1, q_preprocess!$1:$1048576, $D57, FALSE)), "", HLOOKUP(M$1, q_preprocess!$1:$1048576, $D57, FALSE))</f>
        <v>13360</v>
      </c>
      <c r="N57">
        <f>IF(ISBLANK(HLOOKUP(N$1, q_preprocess!$1:$1048576, $D57, FALSE)), "", HLOOKUP(N$1, q_preprocess!$1:$1048576, $D57, FALSE))</f>
        <v>11701</v>
      </c>
      <c r="O57">
        <f>IF(ISBLANK(HLOOKUP(O$1, q_preprocess!$1:$1048576, $D57, FALSE)), "", HLOOKUP(O$1, q_preprocess!$1:$1048576, $D57, FALSE))</f>
        <v>17619</v>
      </c>
      <c r="P57">
        <f>IF(ISBLANK(HLOOKUP(P$1, q_preprocess!$1:$1048576, $D57, FALSE)), "", HLOOKUP(P$1, q_preprocess!$1:$1048576, $D57, FALSE))</f>
        <v>49208</v>
      </c>
    </row>
    <row r="58" spans="1:16" x14ac:dyDescent="0.25">
      <c r="A58" s="34">
        <v>38047</v>
      </c>
      <c r="B58">
        <v>2004</v>
      </c>
      <c r="C58">
        <v>1</v>
      </c>
      <c r="D58">
        <v>58</v>
      </c>
      <c r="E58">
        <f>IF(ISBLANK(HLOOKUP(E$1, q_preprocess!$1:$1048576, $D58, FALSE)), "", HLOOKUP(E$1, q_preprocess!$1:$1048576, $D58, FALSE))</f>
        <v>74952</v>
      </c>
      <c r="F58">
        <f>IF(ISBLANK(HLOOKUP(F$1, q_preprocess!$1:$1048576, $D58, FALSE)), "", HLOOKUP(F$1, q_preprocess!$1:$1048576, $D58, FALSE))</f>
        <v>80108</v>
      </c>
      <c r="G58">
        <f>IF(ISBLANK(HLOOKUP(G$1, q_preprocess!$1:$1048576, $D58, FALSE)), "", HLOOKUP(G$1, q_preprocess!$1:$1048576, $D58, FALSE))</f>
        <v>53276</v>
      </c>
      <c r="H58">
        <f>IF(ISBLANK(HLOOKUP(H$1, q_preprocess!$1:$1048576, $D58, FALSE)), "", HLOOKUP(H$1, q_preprocess!$1:$1048576, $D58, FALSE))</f>
        <v>12659</v>
      </c>
      <c r="I58">
        <f>IF(ISBLANK(HLOOKUP(I$1, q_preprocess!$1:$1048576, $D58, FALSE)), "", HLOOKUP(I$1, q_preprocess!$1:$1048576, $D58, FALSE))</f>
        <v>15845</v>
      </c>
      <c r="J58">
        <f>IF(ISBLANK(HLOOKUP(J$1, q_preprocess!$1:$1048576, $D58, FALSE)), "", HLOOKUP(J$1, q_preprocess!$1:$1048576, $D58, FALSE))</f>
        <v>14421</v>
      </c>
      <c r="K58">
        <f>IF(ISBLANK(HLOOKUP(K$1, q_preprocess!$1:$1048576, $D58, FALSE)), "", HLOOKUP(K$1, q_preprocess!$1:$1048576, $D58, FALSE))</f>
        <v>-478</v>
      </c>
      <c r="L58">
        <f>IF(ISBLANK(HLOOKUP(L$1, q_preprocess!$1:$1048576, $D58, FALSE)), "", HLOOKUP(L$1, q_preprocess!$1:$1048576, $D58, FALSE))</f>
        <v>13078</v>
      </c>
      <c r="M58">
        <f>IF(ISBLANK(HLOOKUP(M$1, q_preprocess!$1:$1048576, $D58, FALSE)), "", HLOOKUP(M$1, q_preprocess!$1:$1048576, $D58, FALSE))</f>
        <v>13793</v>
      </c>
      <c r="N58">
        <f>IF(ISBLANK(HLOOKUP(N$1, q_preprocess!$1:$1048576, $D58, FALSE)), "", HLOOKUP(N$1, q_preprocess!$1:$1048576, $D58, FALSE))</f>
        <v>11140</v>
      </c>
      <c r="O58">
        <f>IF(ISBLANK(HLOOKUP(O$1, q_preprocess!$1:$1048576, $D58, FALSE)), "", HLOOKUP(O$1, q_preprocess!$1:$1048576, $D58, FALSE))</f>
        <v>13875</v>
      </c>
      <c r="P58">
        <f>IF(ISBLANK(HLOOKUP(P$1, q_preprocess!$1:$1048576, $D58, FALSE)), "", HLOOKUP(P$1, q_preprocess!$1:$1048576, $D58, FALSE))</f>
        <v>43540</v>
      </c>
    </row>
    <row r="59" spans="1:16" x14ac:dyDescent="0.25">
      <c r="A59" s="34">
        <v>38139</v>
      </c>
      <c r="B59">
        <v>2004</v>
      </c>
      <c r="C59">
        <v>2</v>
      </c>
      <c r="D59">
        <v>59</v>
      </c>
      <c r="E59">
        <f>IF(ISBLANK(HLOOKUP(E$1, q_preprocess!$1:$1048576, $D59, FALSE)), "", HLOOKUP(E$1, q_preprocess!$1:$1048576, $D59, FALSE))</f>
        <v>77712</v>
      </c>
      <c r="F59">
        <f>IF(ISBLANK(HLOOKUP(F$1, q_preprocess!$1:$1048576, $D59, FALSE)), "", HLOOKUP(F$1, q_preprocess!$1:$1048576, $D59, FALSE))</f>
        <v>80093</v>
      </c>
      <c r="G59">
        <f>IF(ISBLANK(HLOOKUP(G$1, q_preprocess!$1:$1048576, $D59, FALSE)), "", HLOOKUP(G$1, q_preprocess!$1:$1048576, $D59, FALSE))</f>
        <v>53224</v>
      </c>
      <c r="H59">
        <f>IF(ISBLANK(HLOOKUP(H$1, q_preprocess!$1:$1048576, $D59, FALSE)), "", HLOOKUP(H$1, q_preprocess!$1:$1048576, $D59, FALSE))</f>
        <v>12883</v>
      </c>
      <c r="I59">
        <f>IF(ISBLANK(HLOOKUP(I$1, q_preprocess!$1:$1048576, $D59, FALSE)), "", HLOOKUP(I$1, q_preprocess!$1:$1048576, $D59, FALSE))</f>
        <v>12017</v>
      </c>
      <c r="J59">
        <f>IF(ISBLANK(HLOOKUP(J$1, q_preprocess!$1:$1048576, $D59, FALSE)), "", HLOOKUP(J$1, q_preprocess!$1:$1048576, $D59, FALSE))</f>
        <v>14006</v>
      </c>
      <c r="K59">
        <f>IF(ISBLANK(HLOOKUP(K$1, q_preprocess!$1:$1048576, $D59, FALSE)), "", HLOOKUP(K$1, q_preprocess!$1:$1048576, $D59, FALSE))</f>
        <v>-1567</v>
      </c>
      <c r="L59">
        <f>IF(ISBLANK(HLOOKUP(L$1, q_preprocess!$1:$1048576, $D59, FALSE)), "", HLOOKUP(L$1, q_preprocess!$1:$1048576, $D59, FALSE))</f>
        <v>13463</v>
      </c>
      <c r="M59">
        <f>IF(ISBLANK(HLOOKUP(M$1, q_preprocess!$1:$1048576, $D59, FALSE)), "", HLOOKUP(M$1, q_preprocess!$1:$1048576, $D59, FALSE))</f>
        <v>13943</v>
      </c>
      <c r="N59">
        <f>IF(ISBLANK(HLOOKUP(N$1, q_preprocess!$1:$1048576, $D59, FALSE)), "", HLOOKUP(N$1, q_preprocess!$1:$1048576, $D59, FALSE))</f>
        <v>11182</v>
      </c>
      <c r="O59">
        <f>IF(ISBLANK(HLOOKUP(O$1, q_preprocess!$1:$1048576, $D59, FALSE)), "", HLOOKUP(O$1, q_preprocess!$1:$1048576, $D59, FALSE))</f>
        <v>14585</v>
      </c>
      <c r="P59">
        <f>IF(ISBLANK(HLOOKUP(P$1, q_preprocess!$1:$1048576, $D59, FALSE)), "", HLOOKUP(P$1, q_preprocess!$1:$1048576, $D59, FALSE))</f>
        <v>45399</v>
      </c>
    </row>
    <row r="60" spans="1:16" x14ac:dyDescent="0.25">
      <c r="A60" s="34">
        <v>38231</v>
      </c>
      <c r="B60">
        <v>2004</v>
      </c>
      <c r="C60">
        <v>3</v>
      </c>
      <c r="D60">
        <v>60</v>
      </c>
      <c r="E60">
        <f>IF(ISBLANK(HLOOKUP(E$1, q_preprocess!$1:$1048576, $D60, FALSE)), "", HLOOKUP(E$1, q_preprocess!$1:$1048576, $D60, FALSE))</f>
        <v>80884</v>
      </c>
      <c r="F60">
        <f>IF(ISBLANK(HLOOKUP(F$1, q_preprocess!$1:$1048576, $D60, FALSE)), "", HLOOKUP(F$1, q_preprocess!$1:$1048576, $D60, FALSE))</f>
        <v>81041</v>
      </c>
      <c r="G60">
        <f>IF(ISBLANK(HLOOKUP(G$1, q_preprocess!$1:$1048576, $D60, FALSE)), "", HLOOKUP(G$1, q_preprocess!$1:$1048576, $D60, FALSE))</f>
        <v>53698</v>
      </c>
      <c r="H60">
        <f>IF(ISBLANK(HLOOKUP(H$1, q_preprocess!$1:$1048576, $D60, FALSE)), "", HLOOKUP(H$1, q_preprocess!$1:$1048576, $D60, FALSE))</f>
        <v>12854</v>
      </c>
      <c r="I60">
        <f>IF(ISBLANK(HLOOKUP(I$1, q_preprocess!$1:$1048576, $D60, FALSE)), "", HLOOKUP(I$1, q_preprocess!$1:$1048576, $D60, FALSE))</f>
        <v>16087</v>
      </c>
      <c r="J60">
        <f>IF(ISBLANK(HLOOKUP(J$1, q_preprocess!$1:$1048576, $D60, FALSE)), "", HLOOKUP(J$1, q_preprocess!$1:$1048576, $D60, FALSE))</f>
        <v>14772</v>
      </c>
      <c r="K60">
        <f>IF(ISBLANK(HLOOKUP(K$1, q_preprocess!$1:$1048576, $D60, FALSE)), "", HLOOKUP(K$1, q_preprocess!$1:$1048576, $D60, FALSE))</f>
        <v>2254</v>
      </c>
      <c r="L60">
        <f>IF(ISBLANK(HLOOKUP(L$1, q_preprocess!$1:$1048576, $D60, FALSE)), "", HLOOKUP(L$1, q_preprocess!$1:$1048576, $D60, FALSE))</f>
        <v>13754</v>
      </c>
      <c r="M60">
        <f>IF(ISBLANK(HLOOKUP(M$1, q_preprocess!$1:$1048576, $D60, FALSE)), "", HLOOKUP(M$1, q_preprocess!$1:$1048576, $D60, FALSE))</f>
        <v>13977</v>
      </c>
      <c r="N60">
        <f>IF(ISBLANK(HLOOKUP(N$1, q_preprocess!$1:$1048576, $D60, FALSE)), "", HLOOKUP(N$1, q_preprocess!$1:$1048576, $D60, FALSE))</f>
        <v>11599</v>
      </c>
      <c r="O60">
        <f>IF(ISBLANK(HLOOKUP(O$1, q_preprocess!$1:$1048576, $D60, FALSE)), "", HLOOKUP(O$1, q_preprocess!$1:$1048576, $D60, FALSE))</f>
        <v>16057</v>
      </c>
      <c r="P60">
        <f>IF(ISBLANK(HLOOKUP(P$1, q_preprocess!$1:$1048576, $D60, FALSE)), "", HLOOKUP(P$1, q_preprocess!$1:$1048576, $D60, FALSE))</f>
        <v>46418</v>
      </c>
    </row>
    <row r="61" spans="1:16" x14ac:dyDescent="0.25">
      <c r="A61" s="34">
        <v>38322</v>
      </c>
      <c r="B61">
        <v>2004</v>
      </c>
      <c r="C61">
        <v>4</v>
      </c>
      <c r="D61">
        <v>61</v>
      </c>
      <c r="E61">
        <f>IF(ISBLANK(HLOOKUP(E$1, q_preprocess!$1:$1048576, $D61, FALSE)), "", HLOOKUP(E$1, q_preprocess!$1:$1048576, $D61, FALSE))</f>
        <v>91318</v>
      </c>
      <c r="F61">
        <f>IF(ISBLANK(HLOOKUP(F$1, q_preprocess!$1:$1048576, $D61, FALSE)), "", HLOOKUP(F$1, q_preprocess!$1:$1048576, $D61, FALSE))</f>
        <v>83624</v>
      </c>
      <c r="G61">
        <f>IF(ISBLANK(HLOOKUP(G$1, q_preprocess!$1:$1048576, $D61, FALSE)), "", HLOOKUP(G$1, q_preprocess!$1:$1048576, $D61, FALSE))</f>
        <v>54624</v>
      </c>
      <c r="H61">
        <f>IF(ISBLANK(HLOOKUP(H$1, q_preprocess!$1:$1048576, $D61, FALSE)), "", HLOOKUP(H$1, q_preprocess!$1:$1048576, $D61, FALSE))</f>
        <v>13341</v>
      </c>
      <c r="I61">
        <f>IF(ISBLANK(HLOOKUP(I$1, q_preprocess!$1:$1048576, $D61, FALSE)), "", HLOOKUP(I$1, q_preprocess!$1:$1048576, $D61, FALSE))</f>
        <v>17055</v>
      </c>
      <c r="J61">
        <f>IF(ISBLANK(HLOOKUP(J$1, q_preprocess!$1:$1048576, $D61, FALSE)), "", HLOOKUP(J$1, q_preprocess!$1:$1048576, $D61, FALSE))</f>
        <v>15890</v>
      </c>
      <c r="K61">
        <f>IF(ISBLANK(HLOOKUP(K$1, q_preprocess!$1:$1048576, $D61, FALSE)), "", HLOOKUP(K$1, q_preprocess!$1:$1048576, $D61, FALSE))</f>
        <v>1761</v>
      </c>
      <c r="L61">
        <f>IF(ISBLANK(HLOOKUP(L$1, q_preprocess!$1:$1048576, $D61, FALSE)), "", HLOOKUP(L$1, q_preprocess!$1:$1048576, $D61, FALSE))</f>
        <v>13923</v>
      </c>
      <c r="M61">
        <f>IF(ISBLANK(HLOOKUP(M$1, q_preprocess!$1:$1048576, $D61, FALSE)), "", HLOOKUP(M$1, q_preprocess!$1:$1048576, $D61, FALSE))</f>
        <v>15387</v>
      </c>
      <c r="N61">
        <f>IF(ISBLANK(HLOOKUP(N$1, q_preprocess!$1:$1048576, $D61, FALSE)), "", HLOOKUP(N$1, q_preprocess!$1:$1048576, $D61, FALSE))</f>
        <v>12177</v>
      </c>
      <c r="O61">
        <f>IF(ISBLANK(HLOOKUP(O$1, q_preprocess!$1:$1048576, $D61, FALSE)), "", HLOOKUP(O$1, q_preprocess!$1:$1048576, $D61, FALSE))</f>
        <v>19200</v>
      </c>
      <c r="P61">
        <f>IF(ISBLANK(HLOOKUP(P$1, q_preprocess!$1:$1048576, $D61, FALSE)), "", HLOOKUP(P$1, q_preprocess!$1:$1048576, $D61, FALSE))</f>
        <v>52196</v>
      </c>
    </row>
    <row r="62" spans="1:16" x14ac:dyDescent="0.25">
      <c r="A62" s="34">
        <v>38412</v>
      </c>
      <c r="B62">
        <v>2005</v>
      </c>
      <c r="C62">
        <v>1</v>
      </c>
      <c r="D62">
        <v>62</v>
      </c>
      <c r="E62">
        <f>IF(ISBLANK(HLOOKUP(E$1, q_preprocess!$1:$1048576, $D62, FALSE)), "", HLOOKUP(E$1, q_preprocess!$1:$1048576, $D62, FALSE))</f>
        <v>78094</v>
      </c>
      <c r="F62">
        <f>IF(ISBLANK(HLOOKUP(F$1, q_preprocess!$1:$1048576, $D62, FALSE)), "", HLOOKUP(F$1, q_preprocess!$1:$1048576, $D62, FALSE))</f>
        <v>83450</v>
      </c>
      <c r="G62">
        <f>IF(ISBLANK(HLOOKUP(G$1, q_preprocess!$1:$1048576, $D62, FALSE)), "", HLOOKUP(G$1, q_preprocess!$1:$1048576, $D62, FALSE))</f>
        <v>54678</v>
      </c>
      <c r="H62">
        <f>IF(ISBLANK(HLOOKUP(H$1, q_preprocess!$1:$1048576, $D62, FALSE)), "", HLOOKUP(H$1, q_preprocess!$1:$1048576, $D62, FALSE))</f>
        <v>13641</v>
      </c>
      <c r="I62">
        <f>IF(ISBLANK(HLOOKUP(I$1, q_preprocess!$1:$1048576, $D62, FALSE)), "", HLOOKUP(I$1, q_preprocess!$1:$1048576, $D62, FALSE))</f>
        <v>16375</v>
      </c>
      <c r="J62">
        <f>IF(ISBLANK(HLOOKUP(J$1, q_preprocess!$1:$1048576, $D62, FALSE)), "", HLOOKUP(J$1, q_preprocess!$1:$1048576, $D62, FALSE))</f>
        <v>15883</v>
      </c>
      <c r="K62">
        <f>IF(ISBLANK(HLOOKUP(K$1, q_preprocess!$1:$1048576, $D62, FALSE)), "", HLOOKUP(K$1, q_preprocess!$1:$1048576, $D62, FALSE))</f>
        <v>-1077</v>
      </c>
      <c r="L62">
        <f>IF(ISBLANK(HLOOKUP(L$1, q_preprocess!$1:$1048576, $D62, FALSE)), "", HLOOKUP(L$1, q_preprocess!$1:$1048576, $D62, FALSE))</f>
        <v>13965</v>
      </c>
      <c r="M62">
        <f>IF(ISBLANK(HLOOKUP(M$1, q_preprocess!$1:$1048576, $D62, FALSE)), "", HLOOKUP(M$1, q_preprocess!$1:$1048576, $D62, FALSE))</f>
        <v>14717</v>
      </c>
      <c r="N62">
        <f>IF(ISBLANK(HLOOKUP(N$1, q_preprocess!$1:$1048576, $D62, FALSE)), "", HLOOKUP(N$1, q_preprocess!$1:$1048576, $D62, FALSE))</f>
        <v>11587</v>
      </c>
      <c r="O62">
        <f>IF(ISBLANK(HLOOKUP(O$1, q_preprocess!$1:$1048576, $D62, FALSE)), "", HLOOKUP(O$1, q_preprocess!$1:$1048576, $D62, FALSE))</f>
        <v>14508</v>
      </c>
      <c r="P62">
        <f>IF(ISBLANK(HLOOKUP(P$1, q_preprocess!$1:$1048576, $D62, FALSE)), "", HLOOKUP(P$1, q_preprocess!$1:$1048576, $D62, FALSE))</f>
        <v>45362</v>
      </c>
    </row>
    <row r="63" spans="1:16" x14ac:dyDescent="0.25">
      <c r="A63" s="34">
        <v>38504</v>
      </c>
      <c r="B63">
        <v>2005</v>
      </c>
      <c r="C63">
        <v>2</v>
      </c>
      <c r="D63">
        <v>63</v>
      </c>
      <c r="E63">
        <f>IF(ISBLANK(HLOOKUP(E$1, q_preprocess!$1:$1048576, $D63, FALSE)), "", HLOOKUP(E$1, q_preprocess!$1:$1048576, $D63, FALSE))</f>
        <v>82378</v>
      </c>
      <c r="F63">
        <f>IF(ISBLANK(HLOOKUP(F$1, q_preprocess!$1:$1048576, $D63, FALSE)), "", HLOOKUP(F$1, q_preprocess!$1:$1048576, $D63, FALSE))</f>
        <v>84907</v>
      </c>
      <c r="G63">
        <f>IF(ISBLANK(HLOOKUP(G$1, q_preprocess!$1:$1048576, $D63, FALSE)), "", HLOOKUP(G$1, q_preprocess!$1:$1048576, $D63, FALSE))</f>
        <v>55899</v>
      </c>
      <c r="H63">
        <f>IF(ISBLANK(HLOOKUP(H$1, q_preprocess!$1:$1048576, $D63, FALSE)), "", HLOOKUP(H$1, q_preprocess!$1:$1048576, $D63, FALSE))</f>
        <v>13780</v>
      </c>
      <c r="I63">
        <f>IF(ISBLANK(HLOOKUP(I$1, q_preprocess!$1:$1048576, $D63, FALSE)), "", HLOOKUP(I$1, q_preprocess!$1:$1048576, $D63, FALSE))</f>
        <v>16232</v>
      </c>
      <c r="J63">
        <f>IF(ISBLANK(HLOOKUP(J$1, q_preprocess!$1:$1048576, $D63, FALSE)), "", HLOOKUP(J$1, q_preprocess!$1:$1048576, $D63, FALSE))</f>
        <v>16125</v>
      </c>
      <c r="K63">
        <f>IF(ISBLANK(HLOOKUP(K$1, q_preprocess!$1:$1048576, $D63, FALSE)), "", HLOOKUP(K$1, q_preprocess!$1:$1048576, $D63, FALSE))</f>
        <v>316</v>
      </c>
      <c r="L63">
        <f>IF(ISBLANK(HLOOKUP(L$1, q_preprocess!$1:$1048576, $D63, FALSE)), "", HLOOKUP(L$1, q_preprocess!$1:$1048576, $D63, FALSE))</f>
        <v>14507</v>
      </c>
      <c r="M63">
        <f>IF(ISBLANK(HLOOKUP(M$1, q_preprocess!$1:$1048576, $D63, FALSE)), "", HLOOKUP(M$1, q_preprocess!$1:$1048576, $D63, FALSE))</f>
        <v>16090</v>
      </c>
      <c r="N63">
        <f>IF(ISBLANK(HLOOKUP(N$1, q_preprocess!$1:$1048576, $D63, FALSE)), "", HLOOKUP(N$1, q_preprocess!$1:$1048576, $D63, FALSE))</f>
        <v>11734</v>
      </c>
      <c r="O63">
        <f>IF(ISBLANK(HLOOKUP(O$1, q_preprocess!$1:$1048576, $D63, FALSE)), "", HLOOKUP(O$1, q_preprocess!$1:$1048576, $D63, FALSE))</f>
        <v>15554</v>
      </c>
      <c r="P63">
        <f>IF(ISBLANK(HLOOKUP(P$1, q_preprocess!$1:$1048576, $D63, FALSE)), "", HLOOKUP(P$1, q_preprocess!$1:$1048576, $D63, FALSE))</f>
        <v>48047</v>
      </c>
    </row>
    <row r="64" spans="1:16" x14ac:dyDescent="0.25">
      <c r="A64" s="34">
        <v>38596</v>
      </c>
      <c r="B64">
        <v>2005</v>
      </c>
      <c r="C64">
        <v>3</v>
      </c>
      <c r="D64">
        <v>64</v>
      </c>
      <c r="E64">
        <f>IF(ISBLANK(HLOOKUP(E$1, q_preprocess!$1:$1048576, $D64, FALSE)), "", HLOOKUP(E$1, q_preprocess!$1:$1048576, $D64, FALSE))</f>
        <v>85283</v>
      </c>
      <c r="F64">
        <f>IF(ISBLANK(HLOOKUP(F$1, q_preprocess!$1:$1048576, $D64, FALSE)), "", HLOOKUP(F$1, q_preprocess!$1:$1048576, $D64, FALSE))</f>
        <v>85397</v>
      </c>
      <c r="G64">
        <f>IF(ISBLANK(HLOOKUP(G$1, q_preprocess!$1:$1048576, $D64, FALSE)), "", HLOOKUP(G$1, q_preprocess!$1:$1048576, $D64, FALSE))</f>
        <v>56156</v>
      </c>
      <c r="H64">
        <f>IF(ISBLANK(HLOOKUP(H$1, q_preprocess!$1:$1048576, $D64, FALSE)), "", HLOOKUP(H$1, q_preprocess!$1:$1048576, $D64, FALSE))</f>
        <v>13640</v>
      </c>
      <c r="I64">
        <f>IF(ISBLANK(HLOOKUP(I$1, q_preprocess!$1:$1048576, $D64, FALSE)), "", HLOOKUP(I$1, q_preprocess!$1:$1048576, $D64, FALSE))</f>
        <v>17699</v>
      </c>
      <c r="J64">
        <f>IF(ISBLANK(HLOOKUP(J$1, q_preprocess!$1:$1048576, $D64, FALSE)), "", HLOOKUP(J$1, q_preprocess!$1:$1048576, $D64, FALSE))</f>
        <v>17065</v>
      </c>
      <c r="K64">
        <f>IF(ISBLANK(HLOOKUP(K$1, q_preprocess!$1:$1048576, $D64, FALSE)), "", HLOOKUP(K$1, q_preprocess!$1:$1048576, $D64, FALSE))</f>
        <v>1644</v>
      </c>
      <c r="L64">
        <f>IF(ISBLANK(HLOOKUP(L$1, q_preprocess!$1:$1048576, $D64, FALSE)), "", HLOOKUP(L$1, q_preprocess!$1:$1048576, $D64, FALSE))</f>
        <v>14274</v>
      </c>
      <c r="M64">
        <f>IF(ISBLANK(HLOOKUP(M$1, q_preprocess!$1:$1048576, $D64, FALSE)), "", HLOOKUP(M$1, q_preprocess!$1:$1048576, $D64, FALSE))</f>
        <v>16398</v>
      </c>
      <c r="N64">
        <f>IF(ISBLANK(HLOOKUP(N$1, q_preprocess!$1:$1048576, $D64, FALSE)), "", HLOOKUP(N$1, q_preprocess!$1:$1048576, $D64, FALSE))</f>
        <v>11971</v>
      </c>
      <c r="O64">
        <f>IF(ISBLANK(HLOOKUP(O$1, q_preprocess!$1:$1048576, $D64, FALSE)), "", HLOOKUP(O$1, q_preprocess!$1:$1048576, $D64, FALSE))</f>
        <v>16992</v>
      </c>
      <c r="P64">
        <f>IF(ISBLANK(HLOOKUP(P$1, q_preprocess!$1:$1048576, $D64, FALSE)), "", HLOOKUP(P$1, q_preprocess!$1:$1048576, $D64, FALSE))</f>
        <v>49041</v>
      </c>
    </row>
    <row r="65" spans="1:16" x14ac:dyDescent="0.25">
      <c r="A65" s="34">
        <v>38687</v>
      </c>
      <c r="B65">
        <v>2005</v>
      </c>
      <c r="C65">
        <v>4</v>
      </c>
      <c r="D65">
        <v>65</v>
      </c>
      <c r="E65">
        <f>IF(ISBLANK(HLOOKUP(E$1, q_preprocess!$1:$1048576, $D65, FALSE)), "", HLOOKUP(E$1, q_preprocess!$1:$1048576, $D65, FALSE))</f>
        <v>94401</v>
      </c>
      <c r="F65">
        <f>IF(ISBLANK(HLOOKUP(F$1, q_preprocess!$1:$1048576, $D65, FALSE)), "", HLOOKUP(F$1, q_preprocess!$1:$1048576, $D65, FALSE))</f>
        <v>86402</v>
      </c>
      <c r="G65">
        <f>IF(ISBLANK(HLOOKUP(G$1, q_preprocess!$1:$1048576, $D65, FALSE)), "", HLOOKUP(G$1, q_preprocess!$1:$1048576, $D65, FALSE))</f>
        <v>56786</v>
      </c>
      <c r="H65">
        <f>IF(ISBLANK(HLOOKUP(H$1, q_preprocess!$1:$1048576, $D65, FALSE)), "", HLOOKUP(H$1, q_preprocess!$1:$1048576, $D65, FALSE))</f>
        <v>13373</v>
      </c>
      <c r="I65">
        <f>IF(ISBLANK(HLOOKUP(I$1, q_preprocess!$1:$1048576, $D65, FALSE)), "", HLOOKUP(I$1, q_preprocess!$1:$1048576, $D65, FALSE))</f>
        <v>18477</v>
      </c>
      <c r="J65">
        <f>IF(ISBLANK(HLOOKUP(J$1, q_preprocess!$1:$1048576, $D65, FALSE)), "", HLOOKUP(J$1, q_preprocess!$1:$1048576, $D65, FALSE))</f>
        <v>17821</v>
      </c>
      <c r="K65">
        <f>IF(ISBLANK(HLOOKUP(K$1, q_preprocess!$1:$1048576, $D65, FALSE)), "", HLOOKUP(K$1, q_preprocess!$1:$1048576, $D65, FALSE))</f>
        <v>1006</v>
      </c>
      <c r="L65">
        <f>IF(ISBLANK(HLOOKUP(L$1, q_preprocess!$1:$1048576, $D65, FALSE)), "", HLOOKUP(L$1, q_preprocess!$1:$1048576, $D65, FALSE))</f>
        <v>14570</v>
      </c>
      <c r="M65">
        <f>IF(ISBLANK(HLOOKUP(M$1, q_preprocess!$1:$1048576, $D65, FALSE)), "", HLOOKUP(M$1, q_preprocess!$1:$1048576, $D65, FALSE))</f>
        <v>16691</v>
      </c>
      <c r="N65">
        <f>IF(ISBLANK(HLOOKUP(N$1, q_preprocess!$1:$1048576, $D65, FALSE)), "", HLOOKUP(N$1, q_preprocess!$1:$1048576, $D65, FALSE))</f>
        <v>12358</v>
      </c>
      <c r="O65">
        <f>IF(ISBLANK(HLOOKUP(O$1, q_preprocess!$1:$1048576, $D65, FALSE)), "", HLOOKUP(O$1, q_preprocess!$1:$1048576, $D65, FALSE))</f>
        <v>19943</v>
      </c>
      <c r="P65">
        <f>IF(ISBLANK(HLOOKUP(P$1, q_preprocess!$1:$1048576, $D65, FALSE)), "", HLOOKUP(P$1, q_preprocess!$1:$1048576, $D65, FALSE))</f>
        <v>54184</v>
      </c>
    </row>
    <row r="66" spans="1:16" x14ac:dyDescent="0.25">
      <c r="A66" s="34">
        <v>38777</v>
      </c>
      <c r="B66">
        <v>2006</v>
      </c>
      <c r="C66">
        <v>1</v>
      </c>
      <c r="D66">
        <v>66</v>
      </c>
      <c r="E66">
        <f>IF(ISBLANK(HLOOKUP(E$1, q_preprocess!$1:$1048576, $D66, FALSE)), "", HLOOKUP(E$1, q_preprocess!$1:$1048576, $D66, FALSE))</f>
        <v>82240</v>
      </c>
      <c r="F66">
        <f>IF(ISBLANK(HLOOKUP(F$1, q_preprocess!$1:$1048576, $D66, FALSE)), "", HLOOKUP(F$1, q_preprocess!$1:$1048576, $D66, FALSE))</f>
        <v>87942</v>
      </c>
      <c r="G66">
        <f>IF(ISBLANK(HLOOKUP(G$1, q_preprocess!$1:$1048576, $D66, FALSE)), "", HLOOKUP(G$1, q_preprocess!$1:$1048576, $D66, FALSE))</f>
        <v>57655</v>
      </c>
      <c r="H66">
        <f>IF(ISBLANK(HLOOKUP(H$1, q_preprocess!$1:$1048576, $D66, FALSE)), "", HLOOKUP(H$1, q_preprocess!$1:$1048576, $D66, FALSE))</f>
        <v>14260</v>
      </c>
      <c r="I66">
        <f>IF(ISBLANK(HLOOKUP(I$1, q_preprocess!$1:$1048576, $D66, FALSE)), "", HLOOKUP(I$1, q_preprocess!$1:$1048576, $D66, FALSE))</f>
        <v>18025</v>
      </c>
      <c r="J66">
        <f>IF(ISBLANK(HLOOKUP(J$1, q_preprocess!$1:$1048576, $D66, FALSE)), "", HLOOKUP(J$1, q_preprocess!$1:$1048576, $D66, FALSE))</f>
        <v>17458</v>
      </c>
      <c r="K66">
        <f>IF(ISBLANK(HLOOKUP(K$1, q_preprocess!$1:$1048576, $D66, FALSE)), "", HLOOKUP(K$1, q_preprocess!$1:$1048576, $D66, FALSE))</f>
        <v>-1086</v>
      </c>
      <c r="L66">
        <f>IF(ISBLANK(HLOOKUP(L$1, q_preprocess!$1:$1048576, $D66, FALSE)), "", HLOOKUP(L$1, q_preprocess!$1:$1048576, $D66, FALSE))</f>
        <v>15213</v>
      </c>
      <c r="M66">
        <f>IF(ISBLANK(HLOOKUP(M$1, q_preprocess!$1:$1048576, $D66, FALSE)), "", HLOOKUP(M$1, q_preprocess!$1:$1048576, $D66, FALSE))</f>
        <v>17679</v>
      </c>
      <c r="N66">
        <f>IF(ISBLANK(HLOOKUP(N$1, q_preprocess!$1:$1048576, $D66, FALSE)), "", HLOOKUP(N$1, q_preprocess!$1:$1048576, $D66, FALSE))</f>
        <v>11848</v>
      </c>
      <c r="O66">
        <f>IF(ISBLANK(HLOOKUP(O$1, q_preprocess!$1:$1048576, $D66, FALSE)), "", HLOOKUP(O$1, q_preprocess!$1:$1048576, $D66, FALSE))</f>
        <v>15096</v>
      </c>
      <c r="P66">
        <f>IF(ISBLANK(HLOOKUP(P$1, q_preprocess!$1:$1048576, $D66, FALSE)), "", HLOOKUP(P$1, q_preprocess!$1:$1048576, $D66, FALSE))</f>
        <v>48129</v>
      </c>
    </row>
    <row r="67" spans="1:16" x14ac:dyDescent="0.25">
      <c r="A67" s="34">
        <v>38869</v>
      </c>
      <c r="B67">
        <v>2006</v>
      </c>
      <c r="C67">
        <v>2</v>
      </c>
      <c r="D67">
        <v>67</v>
      </c>
      <c r="E67">
        <f>IF(ISBLANK(HLOOKUP(E$1, q_preprocess!$1:$1048576, $D67, FALSE)), "", HLOOKUP(E$1, q_preprocess!$1:$1048576, $D67, FALSE))</f>
        <v>87140</v>
      </c>
      <c r="F67">
        <f>IF(ISBLANK(HLOOKUP(F$1, q_preprocess!$1:$1048576, $D67, FALSE)), "", HLOOKUP(F$1, q_preprocess!$1:$1048576, $D67, FALSE))</f>
        <v>89877</v>
      </c>
      <c r="G67">
        <f>IF(ISBLANK(HLOOKUP(G$1, q_preprocess!$1:$1048576, $D67, FALSE)), "", HLOOKUP(G$1, q_preprocess!$1:$1048576, $D67, FALSE))</f>
        <v>59111</v>
      </c>
      <c r="H67">
        <f>IF(ISBLANK(HLOOKUP(H$1, q_preprocess!$1:$1048576, $D67, FALSE)), "", HLOOKUP(H$1, q_preprocess!$1:$1048576, $D67, FALSE))</f>
        <v>14165</v>
      </c>
      <c r="I67">
        <f>IF(ISBLANK(HLOOKUP(I$1, q_preprocess!$1:$1048576, $D67, FALSE)), "", HLOOKUP(I$1, q_preprocess!$1:$1048576, $D67, FALSE))</f>
        <v>19971</v>
      </c>
      <c r="J67">
        <f>IF(ISBLANK(HLOOKUP(J$1, q_preprocess!$1:$1048576, $D67, FALSE)), "", HLOOKUP(J$1, q_preprocess!$1:$1048576, $D67, FALSE))</f>
        <v>20262</v>
      </c>
      <c r="K67">
        <f>IF(ISBLANK(HLOOKUP(K$1, q_preprocess!$1:$1048576, $D67, FALSE)), "", HLOOKUP(K$1, q_preprocess!$1:$1048576, $D67, FALSE))</f>
        <v>-51</v>
      </c>
      <c r="L67">
        <f>IF(ISBLANK(HLOOKUP(L$1, q_preprocess!$1:$1048576, $D67, FALSE)), "", HLOOKUP(L$1, q_preprocess!$1:$1048576, $D67, FALSE))</f>
        <v>15248</v>
      </c>
      <c r="M67">
        <f>IF(ISBLANK(HLOOKUP(M$1, q_preprocess!$1:$1048576, $D67, FALSE)), "", HLOOKUP(M$1, q_preprocess!$1:$1048576, $D67, FALSE))</f>
        <v>19237</v>
      </c>
      <c r="N67">
        <f>IF(ISBLANK(HLOOKUP(N$1, q_preprocess!$1:$1048576, $D67, FALSE)), "", HLOOKUP(N$1, q_preprocess!$1:$1048576, $D67, FALSE))</f>
        <v>11712</v>
      </c>
      <c r="O67">
        <f>IF(ISBLANK(HLOOKUP(O$1, q_preprocess!$1:$1048576, $D67, FALSE)), "", HLOOKUP(O$1, q_preprocess!$1:$1048576, $D67, FALSE))</f>
        <v>16983</v>
      </c>
      <c r="P67">
        <f>IF(ISBLANK(HLOOKUP(P$1, q_preprocess!$1:$1048576, $D67, FALSE)), "", HLOOKUP(P$1, q_preprocess!$1:$1048576, $D67, FALSE))</f>
        <v>50755</v>
      </c>
    </row>
    <row r="68" spans="1:16" x14ac:dyDescent="0.25">
      <c r="A68" s="34">
        <v>38961</v>
      </c>
      <c r="B68">
        <v>2006</v>
      </c>
      <c r="C68">
        <v>3</v>
      </c>
      <c r="D68">
        <v>68</v>
      </c>
      <c r="E68">
        <f>IF(ISBLANK(HLOOKUP(E$1, q_preprocess!$1:$1048576, $D68, FALSE)), "", HLOOKUP(E$1, q_preprocess!$1:$1048576, $D68, FALSE))</f>
        <v>91779</v>
      </c>
      <c r="F68">
        <f>IF(ISBLANK(HLOOKUP(F$1, q_preprocess!$1:$1048576, $D68, FALSE)), "", HLOOKUP(F$1, q_preprocess!$1:$1048576, $D68, FALSE))</f>
        <v>91919</v>
      </c>
      <c r="G68">
        <f>IF(ISBLANK(HLOOKUP(G$1, q_preprocess!$1:$1048576, $D68, FALSE)), "", HLOOKUP(G$1, q_preprocess!$1:$1048576, $D68, FALSE))</f>
        <v>60129</v>
      </c>
      <c r="H68">
        <f>IF(ISBLANK(HLOOKUP(H$1, q_preprocess!$1:$1048576, $D68, FALSE)), "", HLOOKUP(H$1, q_preprocess!$1:$1048576, $D68, FALSE))</f>
        <v>14491</v>
      </c>
      <c r="I68">
        <f>IF(ISBLANK(HLOOKUP(I$1, q_preprocess!$1:$1048576, $D68, FALSE)), "", HLOOKUP(I$1, q_preprocess!$1:$1048576, $D68, FALSE))</f>
        <v>22535</v>
      </c>
      <c r="J68">
        <f>IF(ISBLANK(HLOOKUP(J$1, q_preprocess!$1:$1048576, $D68, FALSE)), "", HLOOKUP(J$1, q_preprocess!$1:$1048576, $D68, FALSE))</f>
        <v>20500</v>
      </c>
      <c r="K68">
        <f>IF(ISBLANK(HLOOKUP(K$1, q_preprocess!$1:$1048576, $D68, FALSE)), "", HLOOKUP(K$1, q_preprocess!$1:$1048576, $D68, FALSE))</f>
        <v>3188</v>
      </c>
      <c r="L68">
        <f>IF(ISBLANK(HLOOKUP(L$1, q_preprocess!$1:$1048576, $D68, FALSE)), "", HLOOKUP(L$1, q_preprocess!$1:$1048576, $D68, FALSE))</f>
        <v>16067</v>
      </c>
      <c r="M68">
        <f>IF(ISBLANK(HLOOKUP(M$1, q_preprocess!$1:$1048576, $D68, FALSE)), "", HLOOKUP(M$1, q_preprocess!$1:$1048576, $D68, FALSE))</f>
        <v>19868</v>
      </c>
      <c r="N68">
        <f>IF(ISBLANK(HLOOKUP(N$1, q_preprocess!$1:$1048576, $D68, FALSE)), "", HLOOKUP(N$1, q_preprocess!$1:$1048576, $D68, FALSE))</f>
        <v>12436</v>
      </c>
      <c r="O68">
        <f>IF(ISBLANK(HLOOKUP(O$1, q_preprocess!$1:$1048576, $D68, FALSE)), "", HLOOKUP(O$1, q_preprocess!$1:$1048576, $D68, FALSE))</f>
        <v>18727</v>
      </c>
      <c r="P68">
        <f>IF(ISBLANK(HLOOKUP(P$1, q_preprocess!$1:$1048576, $D68, FALSE)), "", HLOOKUP(P$1, q_preprocess!$1:$1048576, $D68, FALSE))</f>
        <v>52448</v>
      </c>
    </row>
    <row r="69" spans="1:16" x14ac:dyDescent="0.25">
      <c r="A69" s="34">
        <v>39052</v>
      </c>
      <c r="B69">
        <v>2006</v>
      </c>
      <c r="C69">
        <v>4</v>
      </c>
      <c r="D69">
        <v>69</v>
      </c>
      <c r="E69">
        <f>IF(ISBLANK(HLOOKUP(E$1, q_preprocess!$1:$1048576, $D69, FALSE)), "", HLOOKUP(E$1, q_preprocess!$1:$1048576, $D69, FALSE))</f>
        <v>101779</v>
      </c>
      <c r="F69">
        <f>IF(ISBLANK(HLOOKUP(F$1, q_preprocess!$1:$1048576, $D69, FALSE)), "", HLOOKUP(F$1, q_preprocess!$1:$1048576, $D69, FALSE))</f>
        <v>93200</v>
      </c>
      <c r="G69">
        <f>IF(ISBLANK(HLOOKUP(G$1, q_preprocess!$1:$1048576, $D69, FALSE)), "", HLOOKUP(G$1, q_preprocess!$1:$1048576, $D69, FALSE))</f>
        <v>60991</v>
      </c>
      <c r="H69">
        <f>IF(ISBLANK(HLOOKUP(H$1, q_preprocess!$1:$1048576, $D69, FALSE)), "", HLOOKUP(H$1, q_preprocess!$1:$1048576, $D69, FALSE))</f>
        <v>14568</v>
      </c>
      <c r="I69">
        <f>IF(ISBLANK(HLOOKUP(I$1, q_preprocess!$1:$1048576, $D69, FALSE)), "", HLOOKUP(I$1, q_preprocess!$1:$1048576, $D69, FALSE))</f>
        <v>21450</v>
      </c>
      <c r="J69">
        <f>IF(ISBLANK(HLOOKUP(J$1, q_preprocess!$1:$1048576, $D69, FALSE)), "", HLOOKUP(J$1, q_preprocess!$1:$1048576, $D69, FALSE))</f>
        <v>20762</v>
      </c>
      <c r="K69">
        <f>IF(ISBLANK(HLOOKUP(K$1, q_preprocess!$1:$1048576, $D69, FALSE)), "", HLOOKUP(K$1, q_preprocess!$1:$1048576, $D69, FALSE))</f>
        <v>948</v>
      </c>
      <c r="L69">
        <f>IF(ISBLANK(HLOOKUP(L$1, q_preprocess!$1:$1048576, $D69, FALSE)), "", HLOOKUP(L$1, q_preprocess!$1:$1048576, $D69, FALSE))</f>
        <v>15716</v>
      </c>
      <c r="M69">
        <f>IF(ISBLANK(HLOOKUP(M$1, q_preprocess!$1:$1048576, $D69, FALSE)), "", HLOOKUP(M$1, q_preprocess!$1:$1048576, $D69, FALSE))</f>
        <v>19871</v>
      </c>
      <c r="N69">
        <f>IF(ISBLANK(HLOOKUP(N$1, q_preprocess!$1:$1048576, $D69, FALSE)), "", HLOOKUP(N$1, q_preprocess!$1:$1048576, $D69, FALSE))</f>
        <v>12796</v>
      </c>
      <c r="O69">
        <f>IF(ISBLANK(HLOOKUP(O$1, q_preprocess!$1:$1048576, $D69, FALSE)), "", HLOOKUP(O$1, q_preprocess!$1:$1048576, $D69, FALSE))</f>
        <v>21760</v>
      </c>
      <c r="P69">
        <f>IF(ISBLANK(HLOOKUP(P$1, q_preprocess!$1:$1048576, $D69, FALSE)), "", HLOOKUP(P$1, q_preprocess!$1:$1048576, $D69, FALSE))</f>
        <v>58198</v>
      </c>
    </row>
    <row r="70" spans="1:16" x14ac:dyDescent="0.25">
      <c r="A70" s="34">
        <v>39142</v>
      </c>
      <c r="B70">
        <v>2007</v>
      </c>
      <c r="C70">
        <v>1</v>
      </c>
      <c r="D70">
        <v>70</v>
      </c>
      <c r="E70">
        <f>IF(ISBLANK(HLOOKUP(E$1, q_preprocess!$1:$1048576, $D70, FALSE)), "", HLOOKUP(E$1, q_preprocess!$1:$1048576, $D70, FALSE))</f>
        <v>88705</v>
      </c>
      <c r="F70">
        <f>IF(ISBLANK(HLOOKUP(F$1, q_preprocess!$1:$1048576, $D70, FALSE)), "", HLOOKUP(F$1, q_preprocess!$1:$1048576, $D70, FALSE))</f>
        <v>94943</v>
      </c>
      <c r="G70">
        <f>IF(ISBLANK(HLOOKUP(G$1, q_preprocess!$1:$1048576, $D70, FALSE)), "", HLOOKUP(G$1, q_preprocess!$1:$1048576, $D70, FALSE))</f>
        <v>62448</v>
      </c>
      <c r="H70">
        <f>IF(ISBLANK(HLOOKUP(H$1, q_preprocess!$1:$1048576, $D70, FALSE)), "", HLOOKUP(H$1, q_preprocess!$1:$1048576, $D70, FALSE))</f>
        <v>14805</v>
      </c>
      <c r="I70">
        <f>IF(ISBLANK(HLOOKUP(I$1, q_preprocess!$1:$1048576, $D70, FALSE)), "", HLOOKUP(I$1, q_preprocess!$1:$1048576, $D70, FALSE))</f>
        <v>21865</v>
      </c>
      <c r="J70">
        <f>IF(ISBLANK(HLOOKUP(J$1, q_preprocess!$1:$1048576, $D70, FALSE)), "", HLOOKUP(J$1, q_preprocess!$1:$1048576, $D70, FALSE))</f>
        <v>21932</v>
      </c>
      <c r="K70">
        <f>IF(ISBLANK(HLOOKUP(K$1, q_preprocess!$1:$1048576, $D70, FALSE)), "", HLOOKUP(K$1, q_preprocess!$1:$1048576, $D70, FALSE))</f>
        <v>-1565</v>
      </c>
      <c r="L70">
        <f>IF(ISBLANK(HLOOKUP(L$1, q_preprocess!$1:$1048576, $D70, FALSE)), "", HLOOKUP(L$1, q_preprocess!$1:$1048576, $D70, FALSE))</f>
        <v>15592</v>
      </c>
      <c r="M70">
        <f>IF(ISBLANK(HLOOKUP(M$1, q_preprocess!$1:$1048576, $D70, FALSE)), "", HLOOKUP(M$1, q_preprocess!$1:$1048576, $D70, FALSE))</f>
        <v>20734</v>
      </c>
      <c r="N70">
        <f>IF(ISBLANK(HLOOKUP(N$1, q_preprocess!$1:$1048576, $D70, FALSE)), "", HLOOKUP(N$1, q_preprocess!$1:$1048576, $D70, FALSE))</f>
        <v>12124</v>
      </c>
      <c r="O70">
        <f>IF(ISBLANK(HLOOKUP(O$1, q_preprocess!$1:$1048576, $D70, FALSE)), "", HLOOKUP(O$1, q_preprocess!$1:$1048576, $D70, FALSE))</f>
        <v>16824</v>
      </c>
      <c r="P70">
        <f>IF(ISBLANK(HLOOKUP(P$1, q_preprocess!$1:$1048576, $D70, FALSE)), "", HLOOKUP(P$1, q_preprocess!$1:$1048576, $D70, FALSE))</f>
        <v>51520</v>
      </c>
    </row>
    <row r="71" spans="1:16" x14ac:dyDescent="0.25">
      <c r="A71" s="34">
        <v>39234</v>
      </c>
      <c r="B71">
        <v>2007</v>
      </c>
      <c r="C71">
        <v>2</v>
      </c>
      <c r="D71">
        <v>71</v>
      </c>
      <c r="E71">
        <f>IF(ISBLANK(HLOOKUP(E$1, q_preprocess!$1:$1048576, $D71, FALSE)), "", HLOOKUP(E$1, q_preprocess!$1:$1048576, $D71, FALSE))</f>
        <v>92597</v>
      </c>
      <c r="F71">
        <f>IF(ISBLANK(HLOOKUP(F$1, q_preprocess!$1:$1048576, $D71, FALSE)), "", HLOOKUP(F$1, q_preprocess!$1:$1048576, $D71, FALSE))</f>
        <v>95488</v>
      </c>
      <c r="G71">
        <f>IF(ISBLANK(HLOOKUP(G$1, q_preprocess!$1:$1048576, $D71, FALSE)), "", HLOOKUP(G$1, q_preprocess!$1:$1048576, $D71, FALSE))</f>
        <v>63304</v>
      </c>
      <c r="H71">
        <f>IF(ISBLANK(HLOOKUP(H$1, q_preprocess!$1:$1048576, $D71, FALSE)), "", HLOOKUP(H$1, q_preprocess!$1:$1048576, $D71, FALSE))</f>
        <v>14885</v>
      </c>
      <c r="I71">
        <f>IF(ISBLANK(HLOOKUP(I$1, q_preprocess!$1:$1048576, $D71, FALSE)), "", HLOOKUP(I$1, q_preprocess!$1:$1048576, $D71, FALSE))</f>
        <v>22712</v>
      </c>
      <c r="J71">
        <f>IF(ISBLANK(HLOOKUP(J$1, q_preprocess!$1:$1048576, $D71, FALSE)), "", HLOOKUP(J$1, q_preprocess!$1:$1048576, $D71, FALSE))</f>
        <v>22010</v>
      </c>
      <c r="K71">
        <f>IF(ISBLANK(HLOOKUP(K$1, q_preprocess!$1:$1048576, $D71, FALSE)), "", HLOOKUP(K$1, q_preprocess!$1:$1048576, $D71, FALSE))</f>
        <v>718</v>
      </c>
      <c r="L71">
        <f>IF(ISBLANK(HLOOKUP(L$1, q_preprocess!$1:$1048576, $D71, FALSE)), "", HLOOKUP(L$1, q_preprocess!$1:$1048576, $D71, FALSE))</f>
        <v>15985</v>
      </c>
      <c r="M71">
        <f>IF(ISBLANK(HLOOKUP(M$1, q_preprocess!$1:$1048576, $D71, FALSE)), "", HLOOKUP(M$1, q_preprocess!$1:$1048576, $D71, FALSE))</f>
        <v>21474</v>
      </c>
      <c r="N71">
        <f>IF(ISBLANK(HLOOKUP(N$1, q_preprocess!$1:$1048576, $D71, FALSE)), "", HLOOKUP(N$1, q_preprocess!$1:$1048576, $D71, FALSE))</f>
        <v>12102</v>
      </c>
      <c r="O71">
        <f>IF(ISBLANK(HLOOKUP(O$1, q_preprocess!$1:$1048576, $D71, FALSE)), "", HLOOKUP(O$1, q_preprocess!$1:$1048576, $D71, FALSE))</f>
        <v>17975</v>
      </c>
      <c r="P71">
        <f>IF(ISBLANK(HLOOKUP(P$1, q_preprocess!$1:$1048576, $D71, FALSE)), "", HLOOKUP(P$1, q_preprocess!$1:$1048576, $D71, FALSE))</f>
        <v>54021</v>
      </c>
    </row>
    <row r="72" spans="1:16" x14ac:dyDescent="0.25">
      <c r="A72" s="34">
        <v>39326</v>
      </c>
      <c r="B72">
        <v>2007</v>
      </c>
      <c r="C72">
        <v>3</v>
      </c>
      <c r="D72">
        <v>72</v>
      </c>
      <c r="E72">
        <f>IF(ISBLANK(HLOOKUP(E$1, q_preprocess!$1:$1048576, $D72, FALSE)), "", HLOOKUP(E$1, q_preprocess!$1:$1048576, $D72, FALSE))</f>
        <v>97460</v>
      </c>
      <c r="F72">
        <f>IF(ISBLANK(HLOOKUP(F$1, q_preprocess!$1:$1048576, $D72, FALSE)), "", HLOOKUP(F$1, q_preprocess!$1:$1048576, $D72, FALSE))</f>
        <v>97578</v>
      </c>
      <c r="G72">
        <f>IF(ISBLANK(HLOOKUP(G$1, q_preprocess!$1:$1048576, $D72, FALSE)), "", HLOOKUP(G$1, q_preprocess!$1:$1048576, $D72, FALSE))</f>
        <v>64366</v>
      </c>
      <c r="H72">
        <f>IF(ISBLANK(HLOOKUP(H$1, q_preprocess!$1:$1048576, $D72, FALSE)), "", HLOOKUP(H$1, q_preprocess!$1:$1048576, $D72, FALSE))</f>
        <v>15560</v>
      </c>
      <c r="I72">
        <f>IF(ISBLANK(HLOOKUP(I$1, q_preprocess!$1:$1048576, $D72, FALSE)), "", HLOOKUP(I$1, q_preprocess!$1:$1048576, $D72, FALSE))</f>
        <v>23921</v>
      </c>
      <c r="J72">
        <f>IF(ISBLANK(HLOOKUP(J$1, q_preprocess!$1:$1048576, $D72, FALSE)), "", HLOOKUP(J$1, q_preprocess!$1:$1048576, $D72, FALSE))</f>
        <v>22823</v>
      </c>
      <c r="K72">
        <f>IF(ISBLANK(HLOOKUP(K$1, q_preprocess!$1:$1048576, $D72, FALSE)), "", HLOOKUP(K$1, q_preprocess!$1:$1048576, $D72, FALSE))</f>
        <v>2201</v>
      </c>
      <c r="L72">
        <f>IF(ISBLANK(HLOOKUP(L$1, q_preprocess!$1:$1048576, $D72, FALSE)), "", HLOOKUP(L$1, q_preprocess!$1:$1048576, $D72, FALSE))</f>
        <v>16821</v>
      </c>
      <c r="M72">
        <f>IF(ISBLANK(HLOOKUP(M$1, q_preprocess!$1:$1048576, $D72, FALSE)), "", HLOOKUP(M$1, q_preprocess!$1:$1048576, $D72, FALSE))</f>
        <v>22415</v>
      </c>
      <c r="N72">
        <f>IF(ISBLANK(HLOOKUP(N$1, q_preprocess!$1:$1048576, $D72, FALSE)), "", HLOOKUP(N$1, q_preprocess!$1:$1048576, $D72, FALSE))</f>
        <v>12625</v>
      </c>
      <c r="O72">
        <f>IF(ISBLANK(HLOOKUP(O$1, q_preprocess!$1:$1048576, $D72, FALSE)), "", HLOOKUP(O$1, q_preprocess!$1:$1048576, $D72, FALSE))</f>
        <v>19776</v>
      </c>
      <c r="P72">
        <f>IF(ISBLANK(HLOOKUP(P$1, q_preprocess!$1:$1048576, $D72, FALSE)), "", HLOOKUP(P$1, q_preprocess!$1:$1048576, $D72, FALSE))</f>
        <v>56051</v>
      </c>
    </row>
    <row r="73" spans="1:16" x14ac:dyDescent="0.25">
      <c r="A73" s="34">
        <v>39417</v>
      </c>
      <c r="B73">
        <v>2007</v>
      </c>
      <c r="C73">
        <v>4</v>
      </c>
      <c r="D73">
        <v>73</v>
      </c>
      <c r="E73">
        <f>IF(ISBLANK(HLOOKUP(E$1, q_preprocess!$1:$1048576, $D73, FALSE)), "", HLOOKUP(E$1, q_preprocess!$1:$1048576, $D73, FALSE))</f>
        <v>109221</v>
      </c>
      <c r="F73">
        <f>IF(ISBLANK(HLOOKUP(F$1, q_preprocess!$1:$1048576, $D73, FALSE)), "", HLOOKUP(F$1, q_preprocess!$1:$1048576, $D73, FALSE))</f>
        <v>99974</v>
      </c>
      <c r="G73">
        <f>IF(ISBLANK(HLOOKUP(G$1, q_preprocess!$1:$1048576, $D73, FALSE)), "", HLOOKUP(G$1, q_preprocess!$1:$1048576, $D73, FALSE))</f>
        <v>65055</v>
      </c>
      <c r="H73">
        <f>IF(ISBLANK(HLOOKUP(H$1, q_preprocess!$1:$1048576, $D73, FALSE)), "", HLOOKUP(H$1, q_preprocess!$1:$1048576, $D73, FALSE))</f>
        <v>15683</v>
      </c>
      <c r="I73">
        <f>IF(ISBLANK(HLOOKUP(I$1, q_preprocess!$1:$1048576, $D73, FALSE)), "", HLOOKUP(I$1, q_preprocess!$1:$1048576, $D73, FALSE))</f>
        <v>24158</v>
      </c>
      <c r="J73">
        <f>IF(ISBLANK(HLOOKUP(J$1, q_preprocess!$1:$1048576, $D73, FALSE)), "", HLOOKUP(J$1, q_preprocess!$1:$1048576, $D73, FALSE))</f>
        <v>23617</v>
      </c>
      <c r="K73">
        <f>IF(ISBLANK(HLOOKUP(K$1, q_preprocess!$1:$1048576, $D73, FALSE)), "", HLOOKUP(K$1, q_preprocess!$1:$1048576, $D73, FALSE))</f>
        <v>776</v>
      </c>
      <c r="L73">
        <f>IF(ISBLANK(HLOOKUP(L$1, q_preprocess!$1:$1048576, $D73, FALSE)), "", HLOOKUP(L$1, q_preprocess!$1:$1048576, $D73, FALSE))</f>
        <v>18144</v>
      </c>
      <c r="M73">
        <f>IF(ISBLANK(HLOOKUP(M$1, q_preprocess!$1:$1048576, $D73, FALSE)), "", HLOOKUP(M$1, q_preprocess!$1:$1048576, $D73, FALSE))</f>
        <v>22799</v>
      </c>
      <c r="N73">
        <f>IF(ISBLANK(HLOOKUP(N$1, q_preprocess!$1:$1048576, $D73, FALSE)), "", HLOOKUP(N$1, q_preprocess!$1:$1048576, $D73, FALSE))</f>
        <v>13320</v>
      </c>
      <c r="O73">
        <f>IF(ISBLANK(HLOOKUP(O$1, q_preprocess!$1:$1048576, $D73, FALSE)), "", HLOOKUP(O$1, q_preprocess!$1:$1048576, $D73, FALSE))</f>
        <v>23458</v>
      </c>
      <c r="P73">
        <f>IF(ISBLANK(HLOOKUP(P$1, q_preprocess!$1:$1048576, $D73, FALSE)), "", HLOOKUP(P$1, q_preprocess!$1:$1048576, $D73, FALSE))</f>
        <v>62516</v>
      </c>
    </row>
    <row r="74" spans="1:16" x14ac:dyDescent="0.25">
      <c r="A74" s="34">
        <v>39508</v>
      </c>
      <c r="B74">
        <v>2008</v>
      </c>
      <c r="C74">
        <v>1</v>
      </c>
      <c r="D74">
        <v>74</v>
      </c>
      <c r="E74">
        <f>IF(ISBLANK(HLOOKUP(E$1, q_preprocess!$1:$1048576, $D74, FALSE)), "", HLOOKUP(E$1, q_preprocess!$1:$1048576, $D74, FALSE))</f>
        <v>93187</v>
      </c>
      <c r="F74">
        <f>IF(ISBLANK(HLOOKUP(F$1, q_preprocess!$1:$1048576, $D74, FALSE)), "", HLOOKUP(F$1, q_preprocess!$1:$1048576, $D74, FALSE))</f>
        <v>99669</v>
      </c>
      <c r="G74">
        <f>IF(ISBLANK(HLOOKUP(G$1, q_preprocess!$1:$1048576, $D74, FALSE)), "", HLOOKUP(G$1, q_preprocess!$1:$1048576, $D74, FALSE))</f>
        <v>65659</v>
      </c>
      <c r="H74">
        <f>IF(ISBLANK(HLOOKUP(H$1, q_preprocess!$1:$1048576, $D74, FALSE)), "", HLOOKUP(H$1, q_preprocess!$1:$1048576, $D74, FALSE))</f>
        <v>15541</v>
      </c>
      <c r="I74">
        <f>IF(ISBLANK(HLOOKUP(I$1, q_preprocess!$1:$1048576, $D74, FALSE)), "", HLOOKUP(I$1, q_preprocess!$1:$1048576, $D74, FALSE))</f>
        <v>24915</v>
      </c>
      <c r="J74">
        <f>IF(ISBLANK(HLOOKUP(J$1, q_preprocess!$1:$1048576, $D74, FALSE)), "", HLOOKUP(J$1, q_preprocess!$1:$1048576, $D74, FALSE))</f>
        <v>24310</v>
      </c>
      <c r="K74">
        <f>IF(ISBLANK(HLOOKUP(K$1, q_preprocess!$1:$1048576, $D74, FALSE)), "", HLOOKUP(K$1, q_preprocess!$1:$1048576, $D74, FALSE))</f>
        <v>-667</v>
      </c>
      <c r="L74">
        <f>IF(ISBLANK(HLOOKUP(L$1, q_preprocess!$1:$1048576, $D74, FALSE)), "", HLOOKUP(L$1, q_preprocess!$1:$1048576, $D74, FALSE))</f>
        <v>17249</v>
      </c>
      <c r="M74">
        <f>IF(ISBLANK(HLOOKUP(M$1, q_preprocess!$1:$1048576, $D74, FALSE)), "", HLOOKUP(M$1, q_preprocess!$1:$1048576, $D74, FALSE))</f>
        <v>23241</v>
      </c>
      <c r="N74">
        <f>IF(ISBLANK(HLOOKUP(N$1, q_preprocess!$1:$1048576, $D74, FALSE)), "", HLOOKUP(N$1, q_preprocess!$1:$1048576, $D74, FALSE))</f>
        <v>12580</v>
      </c>
      <c r="O74">
        <f>IF(ISBLANK(HLOOKUP(O$1, q_preprocess!$1:$1048576, $D74, FALSE)), "", HLOOKUP(O$1, q_preprocess!$1:$1048576, $D74, FALSE))</f>
        <v>17701</v>
      </c>
      <c r="P74">
        <f>IF(ISBLANK(HLOOKUP(P$1, q_preprocess!$1:$1048576, $D74, FALSE)), "", HLOOKUP(P$1, q_preprocess!$1:$1048576, $D74, FALSE))</f>
        <v>54132</v>
      </c>
    </row>
    <row r="75" spans="1:16" x14ac:dyDescent="0.25">
      <c r="A75" s="34">
        <v>39600</v>
      </c>
      <c r="B75">
        <v>2008</v>
      </c>
      <c r="C75">
        <v>2</v>
      </c>
      <c r="D75">
        <v>75</v>
      </c>
      <c r="E75">
        <f>IF(ISBLANK(HLOOKUP(E$1, q_preprocess!$1:$1048576, $D75, FALSE)), "", HLOOKUP(E$1, q_preprocess!$1:$1048576, $D75, FALSE))</f>
        <v>97737</v>
      </c>
      <c r="F75">
        <f>IF(ISBLANK(HLOOKUP(F$1, q_preprocess!$1:$1048576, $D75, FALSE)), "", HLOOKUP(F$1, q_preprocess!$1:$1048576, $D75, FALSE))</f>
        <v>100568</v>
      </c>
      <c r="G75">
        <f>IF(ISBLANK(HLOOKUP(G$1, q_preprocess!$1:$1048576, $D75, FALSE)), "", HLOOKUP(G$1, q_preprocess!$1:$1048576, $D75, FALSE))</f>
        <v>65740</v>
      </c>
      <c r="H75">
        <f>IF(ISBLANK(HLOOKUP(H$1, q_preprocess!$1:$1048576, $D75, FALSE)), "", HLOOKUP(H$1, q_preprocess!$1:$1048576, $D75, FALSE))</f>
        <v>15823</v>
      </c>
      <c r="I75">
        <f>IF(ISBLANK(HLOOKUP(I$1, q_preprocess!$1:$1048576, $D75, FALSE)), "", HLOOKUP(I$1, q_preprocess!$1:$1048576, $D75, FALSE))</f>
        <v>26176</v>
      </c>
      <c r="J75">
        <f>IF(ISBLANK(HLOOKUP(J$1, q_preprocess!$1:$1048576, $D75, FALSE)), "", HLOOKUP(J$1, q_preprocess!$1:$1048576, $D75, FALSE))</f>
        <v>25164</v>
      </c>
      <c r="K75">
        <f>IF(ISBLANK(HLOOKUP(K$1, q_preprocess!$1:$1048576, $D75, FALSE)), "", HLOOKUP(K$1, q_preprocess!$1:$1048576, $D75, FALSE))</f>
        <v>890</v>
      </c>
      <c r="L75">
        <f>IF(ISBLANK(HLOOKUP(L$1, q_preprocess!$1:$1048576, $D75, FALSE)), "", HLOOKUP(L$1, q_preprocess!$1:$1048576, $D75, FALSE))</f>
        <v>17062</v>
      </c>
      <c r="M75">
        <f>IF(ISBLANK(HLOOKUP(M$1, q_preprocess!$1:$1048576, $D75, FALSE)), "", HLOOKUP(M$1, q_preprocess!$1:$1048576, $D75, FALSE))</f>
        <v>23479</v>
      </c>
      <c r="N75">
        <f>IF(ISBLANK(HLOOKUP(N$1, q_preprocess!$1:$1048576, $D75, FALSE)), "", HLOOKUP(N$1, q_preprocess!$1:$1048576, $D75, FALSE))</f>
        <v>12786</v>
      </c>
      <c r="O75">
        <f>IF(ISBLANK(HLOOKUP(O$1, q_preprocess!$1:$1048576, $D75, FALSE)), "", HLOOKUP(O$1, q_preprocess!$1:$1048576, $D75, FALSE))</f>
        <v>19411</v>
      </c>
      <c r="P75">
        <f>IF(ISBLANK(HLOOKUP(P$1, q_preprocess!$1:$1048576, $D75, FALSE)), "", HLOOKUP(P$1, q_preprocess!$1:$1048576, $D75, FALSE))</f>
        <v>56605</v>
      </c>
    </row>
    <row r="76" spans="1:16" x14ac:dyDescent="0.25">
      <c r="A76" s="34">
        <v>39692</v>
      </c>
      <c r="B76">
        <v>2008</v>
      </c>
      <c r="C76">
        <v>3</v>
      </c>
      <c r="D76">
        <v>76</v>
      </c>
      <c r="E76">
        <f>IF(ISBLANK(HLOOKUP(E$1, q_preprocess!$1:$1048576, $D76, FALSE)), "", HLOOKUP(E$1, q_preprocess!$1:$1048576, $D76, FALSE))</f>
        <v>101145</v>
      </c>
      <c r="F76">
        <f>IF(ISBLANK(HLOOKUP(F$1, q_preprocess!$1:$1048576, $D76, FALSE)), "", HLOOKUP(F$1, q_preprocess!$1:$1048576, $D76, FALSE))</f>
        <v>101178</v>
      </c>
      <c r="G76">
        <f>IF(ISBLANK(HLOOKUP(G$1, q_preprocess!$1:$1048576, $D76, FALSE)), "", HLOOKUP(G$1, q_preprocess!$1:$1048576, $D76, FALSE))</f>
        <v>66359</v>
      </c>
      <c r="H76">
        <f>IF(ISBLANK(HLOOKUP(H$1, q_preprocess!$1:$1048576, $D76, FALSE)), "", HLOOKUP(H$1, q_preprocess!$1:$1048576, $D76, FALSE))</f>
        <v>15700</v>
      </c>
      <c r="I76">
        <f>IF(ISBLANK(HLOOKUP(I$1, q_preprocess!$1:$1048576, $D76, FALSE)), "", HLOOKUP(I$1, q_preprocess!$1:$1048576, $D76, FALSE))</f>
        <v>25536</v>
      </c>
      <c r="J76">
        <f>IF(ISBLANK(HLOOKUP(J$1, q_preprocess!$1:$1048576, $D76, FALSE)), "", HLOOKUP(J$1, q_preprocess!$1:$1048576, $D76, FALSE))</f>
        <v>25542</v>
      </c>
      <c r="K76">
        <f>IF(ISBLANK(HLOOKUP(K$1, q_preprocess!$1:$1048576, $D76, FALSE)), "", HLOOKUP(K$1, q_preprocess!$1:$1048576, $D76, FALSE))</f>
        <v>1044</v>
      </c>
      <c r="L76">
        <f>IF(ISBLANK(HLOOKUP(L$1, q_preprocess!$1:$1048576, $D76, FALSE)), "", HLOOKUP(L$1, q_preprocess!$1:$1048576, $D76, FALSE))</f>
        <v>17226</v>
      </c>
      <c r="M76">
        <f>IF(ISBLANK(HLOOKUP(M$1, q_preprocess!$1:$1048576, $D76, FALSE)), "", HLOOKUP(M$1, q_preprocess!$1:$1048576, $D76, FALSE))</f>
        <v>24413</v>
      </c>
      <c r="N76">
        <f>IF(ISBLANK(HLOOKUP(N$1, q_preprocess!$1:$1048576, $D76, FALSE)), "", HLOOKUP(N$1, q_preprocess!$1:$1048576, $D76, FALSE))</f>
        <v>13224</v>
      </c>
      <c r="O76">
        <f>IF(ISBLANK(HLOOKUP(O$1, q_preprocess!$1:$1048576, $D76, FALSE)), "", HLOOKUP(O$1, q_preprocess!$1:$1048576, $D76, FALSE))</f>
        <v>20881</v>
      </c>
      <c r="P76">
        <f>IF(ISBLANK(HLOOKUP(P$1, q_preprocess!$1:$1048576, $D76, FALSE)), "", HLOOKUP(P$1, q_preprocess!$1:$1048576, $D76, FALSE))</f>
        <v>57677</v>
      </c>
    </row>
    <row r="77" spans="1:16" x14ac:dyDescent="0.25">
      <c r="A77" s="34">
        <v>39783</v>
      </c>
      <c r="B77">
        <v>2008</v>
      </c>
      <c r="C77">
        <v>4</v>
      </c>
      <c r="D77">
        <v>77</v>
      </c>
      <c r="E77">
        <f>IF(ISBLANK(HLOOKUP(E$1, q_preprocess!$1:$1048576, $D77, FALSE)), "", HLOOKUP(E$1, q_preprocess!$1:$1048576, $D77, FALSE))</f>
        <v>109675</v>
      </c>
      <c r="F77">
        <f>IF(ISBLANK(HLOOKUP(F$1, q_preprocess!$1:$1048576, $D77, FALSE)), "", HLOOKUP(F$1, q_preprocess!$1:$1048576, $D77, FALSE))</f>
        <v>100329</v>
      </c>
      <c r="G77">
        <f>IF(ISBLANK(HLOOKUP(G$1, q_preprocess!$1:$1048576, $D77, FALSE)), "", HLOOKUP(G$1, q_preprocess!$1:$1048576, $D77, FALSE))</f>
        <v>66331</v>
      </c>
      <c r="H77">
        <f>IF(ISBLANK(HLOOKUP(H$1, q_preprocess!$1:$1048576, $D77, FALSE)), "", HLOOKUP(H$1, q_preprocess!$1:$1048576, $D77, FALSE))</f>
        <v>15862</v>
      </c>
      <c r="I77">
        <f>IF(ISBLANK(HLOOKUP(I$1, q_preprocess!$1:$1048576, $D77, FALSE)), "", HLOOKUP(I$1, q_preprocess!$1:$1048576, $D77, FALSE))</f>
        <v>24525</v>
      </c>
      <c r="J77">
        <f>IF(ISBLANK(HLOOKUP(J$1, q_preprocess!$1:$1048576, $D77, FALSE)), "", HLOOKUP(J$1, q_preprocess!$1:$1048576, $D77, FALSE))</f>
        <v>24275</v>
      </c>
      <c r="K77">
        <f>IF(ISBLANK(HLOOKUP(K$1, q_preprocess!$1:$1048576, $D77, FALSE)), "", HLOOKUP(K$1, q_preprocess!$1:$1048576, $D77, FALSE))</f>
        <v>290</v>
      </c>
      <c r="L77">
        <f>IF(ISBLANK(HLOOKUP(L$1, q_preprocess!$1:$1048576, $D77, FALSE)), "", HLOOKUP(L$1, q_preprocess!$1:$1048576, $D77, FALSE))</f>
        <v>17985</v>
      </c>
      <c r="M77">
        <f>IF(ISBLANK(HLOOKUP(M$1, q_preprocess!$1:$1048576, $D77, FALSE)), "", HLOOKUP(M$1, q_preprocess!$1:$1048576, $D77, FALSE))</f>
        <v>25447</v>
      </c>
      <c r="N77">
        <f>IF(ISBLANK(HLOOKUP(N$1, q_preprocess!$1:$1048576, $D77, FALSE)), "", HLOOKUP(N$1, q_preprocess!$1:$1048576, $D77, FALSE))</f>
        <v>13565</v>
      </c>
      <c r="O77">
        <f>IF(ISBLANK(HLOOKUP(O$1, q_preprocess!$1:$1048576, $D77, FALSE)), "", HLOOKUP(O$1, q_preprocess!$1:$1048576, $D77, FALSE))</f>
        <v>22405</v>
      </c>
      <c r="P77">
        <f>IF(ISBLANK(HLOOKUP(P$1, q_preprocess!$1:$1048576, $D77, FALSE)), "", HLOOKUP(P$1, q_preprocess!$1:$1048576, $D77, FALSE))</f>
        <v>63449</v>
      </c>
    </row>
    <row r="78" spans="1:16" x14ac:dyDescent="0.25">
      <c r="A78" s="34">
        <v>39873</v>
      </c>
      <c r="B78">
        <v>2009</v>
      </c>
      <c r="C78">
        <v>1</v>
      </c>
      <c r="D78">
        <v>78</v>
      </c>
      <c r="E78">
        <f>IF(ISBLANK(HLOOKUP(E$1, q_preprocess!$1:$1048576, $D78, FALSE)), "", HLOOKUP(E$1, q_preprocess!$1:$1048576, $D78, FALSE))</f>
        <v>94243</v>
      </c>
      <c r="F78">
        <f>IF(ISBLANK(HLOOKUP(F$1, q_preprocess!$1:$1048576, $D78, FALSE)), "", HLOOKUP(F$1, q_preprocess!$1:$1048576, $D78, FALSE))</f>
        <v>100814</v>
      </c>
      <c r="G78">
        <f>IF(ISBLANK(HLOOKUP(G$1, q_preprocess!$1:$1048576, $D78, FALSE)), "", HLOOKUP(G$1, q_preprocess!$1:$1048576, $D78, FALSE))</f>
        <v>66158</v>
      </c>
      <c r="H78">
        <f>IF(ISBLANK(HLOOKUP(H$1, q_preprocess!$1:$1048576, $D78, FALSE)), "", HLOOKUP(H$1, q_preprocess!$1:$1048576, $D78, FALSE))</f>
        <v>16199</v>
      </c>
      <c r="I78">
        <f>IF(ISBLANK(HLOOKUP(I$1, q_preprocess!$1:$1048576, $D78, FALSE)), "", HLOOKUP(I$1, q_preprocess!$1:$1048576, $D78, FALSE))</f>
        <v>24444</v>
      </c>
      <c r="J78">
        <f>IF(ISBLANK(HLOOKUP(J$1, q_preprocess!$1:$1048576, $D78, FALSE)), "", HLOOKUP(J$1, q_preprocess!$1:$1048576, $D78, FALSE))</f>
        <v>24329</v>
      </c>
      <c r="K78">
        <f>IF(ISBLANK(HLOOKUP(K$1, q_preprocess!$1:$1048576, $D78, FALSE)), "", HLOOKUP(K$1, q_preprocess!$1:$1048576, $D78, FALSE))</f>
        <v>-794</v>
      </c>
      <c r="L78">
        <f>IF(ISBLANK(HLOOKUP(L$1, q_preprocess!$1:$1048576, $D78, FALSE)), "", HLOOKUP(L$1, q_preprocess!$1:$1048576, $D78, FALSE))</f>
        <v>17741</v>
      </c>
      <c r="M78">
        <f>IF(ISBLANK(HLOOKUP(M$1, q_preprocess!$1:$1048576, $D78, FALSE)), "", HLOOKUP(M$1, q_preprocess!$1:$1048576, $D78, FALSE))</f>
        <v>22987</v>
      </c>
      <c r="N78">
        <f>IF(ISBLANK(HLOOKUP(N$1, q_preprocess!$1:$1048576, $D78, FALSE)), "", HLOOKUP(N$1, q_preprocess!$1:$1048576, $D78, FALSE))</f>
        <v>13210</v>
      </c>
      <c r="O78">
        <f>IF(ISBLANK(HLOOKUP(O$1, q_preprocess!$1:$1048576, $D78, FALSE)), "", HLOOKUP(O$1, q_preprocess!$1:$1048576, $D78, FALSE))</f>
        <v>17181</v>
      </c>
      <c r="P78">
        <f>IF(ISBLANK(HLOOKUP(P$1, q_preprocess!$1:$1048576, $D78, FALSE)), "", HLOOKUP(P$1, q_preprocess!$1:$1048576, $D78, FALSE))</f>
        <v>54999</v>
      </c>
    </row>
    <row r="79" spans="1:16" x14ac:dyDescent="0.25">
      <c r="A79" s="34">
        <v>39965</v>
      </c>
      <c r="B79">
        <v>2009</v>
      </c>
      <c r="C79">
        <v>2</v>
      </c>
      <c r="D79">
        <v>79</v>
      </c>
      <c r="E79">
        <f>IF(ISBLANK(HLOOKUP(E$1, q_preprocess!$1:$1048576, $D79, FALSE)), "", HLOOKUP(E$1, q_preprocess!$1:$1048576, $D79, FALSE))</f>
        <v>99010</v>
      </c>
      <c r="F79">
        <f>IF(ISBLANK(HLOOKUP(F$1, q_preprocess!$1:$1048576, $D79, FALSE)), "", HLOOKUP(F$1, q_preprocess!$1:$1048576, $D79, FALSE))</f>
        <v>101784</v>
      </c>
      <c r="G79">
        <f>IF(ISBLANK(HLOOKUP(G$1, q_preprocess!$1:$1048576, $D79, FALSE)), "", HLOOKUP(G$1, q_preprocess!$1:$1048576, $D79, FALSE))</f>
        <v>66383</v>
      </c>
      <c r="H79">
        <f>IF(ISBLANK(HLOOKUP(H$1, q_preprocess!$1:$1048576, $D79, FALSE)), "", HLOOKUP(H$1, q_preprocess!$1:$1048576, $D79, FALSE))</f>
        <v>16478</v>
      </c>
      <c r="I79">
        <f>IF(ISBLANK(HLOOKUP(I$1, q_preprocess!$1:$1048576, $D79, FALSE)), "", HLOOKUP(I$1, q_preprocess!$1:$1048576, $D79, FALSE))</f>
        <v>23579</v>
      </c>
      <c r="J79">
        <f>IF(ISBLANK(HLOOKUP(J$1, q_preprocess!$1:$1048576, $D79, FALSE)), "", HLOOKUP(J$1, q_preprocess!$1:$1048576, $D79, FALSE))</f>
        <v>24867</v>
      </c>
      <c r="K79">
        <f>IF(ISBLANK(HLOOKUP(K$1, q_preprocess!$1:$1048576, $D79, FALSE)), "", HLOOKUP(K$1, q_preprocess!$1:$1048576, $D79, FALSE))</f>
        <v>-1345</v>
      </c>
      <c r="L79">
        <f>IF(ISBLANK(HLOOKUP(L$1, q_preprocess!$1:$1048576, $D79, FALSE)), "", HLOOKUP(L$1, q_preprocess!$1:$1048576, $D79, FALSE))</f>
        <v>17008</v>
      </c>
      <c r="M79">
        <f>IF(ISBLANK(HLOOKUP(M$1, q_preprocess!$1:$1048576, $D79, FALSE)), "", HLOOKUP(M$1, q_preprocess!$1:$1048576, $D79, FALSE))</f>
        <v>20796</v>
      </c>
      <c r="N79">
        <f>IF(ISBLANK(HLOOKUP(N$1, q_preprocess!$1:$1048576, $D79, FALSE)), "", HLOOKUP(N$1, q_preprocess!$1:$1048576, $D79, FALSE))</f>
        <v>13187</v>
      </c>
      <c r="O79">
        <f>IF(ISBLANK(HLOOKUP(O$1, q_preprocess!$1:$1048576, $D79, FALSE)), "", HLOOKUP(O$1, q_preprocess!$1:$1048576, $D79, FALSE))</f>
        <v>19076</v>
      </c>
      <c r="P79">
        <f>IF(ISBLANK(HLOOKUP(P$1, q_preprocess!$1:$1048576, $D79, FALSE)), "", HLOOKUP(P$1, q_preprocess!$1:$1048576, $D79, FALSE))</f>
        <v>57804</v>
      </c>
    </row>
    <row r="80" spans="1:16" x14ac:dyDescent="0.25">
      <c r="A80" s="34">
        <v>40057</v>
      </c>
      <c r="B80">
        <v>2009</v>
      </c>
      <c r="C80">
        <v>3</v>
      </c>
      <c r="D80">
        <v>80</v>
      </c>
      <c r="E80">
        <f>IF(ISBLANK(HLOOKUP(E$1, q_preprocess!$1:$1048576, $D80, FALSE)), "", HLOOKUP(E$1, q_preprocess!$1:$1048576, $D80, FALSE))</f>
        <v>102316</v>
      </c>
      <c r="F80">
        <f>IF(ISBLANK(HLOOKUP(F$1, q_preprocess!$1:$1048576, $D80, FALSE)), "", HLOOKUP(F$1, q_preprocess!$1:$1048576, $D80, FALSE))</f>
        <v>102529</v>
      </c>
      <c r="G80">
        <f>IF(ISBLANK(HLOOKUP(G$1, q_preprocess!$1:$1048576, $D80, FALSE)), "", HLOOKUP(G$1, q_preprocess!$1:$1048576, $D80, FALSE))</f>
        <v>66260</v>
      </c>
      <c r="H80">
        <f>IF(ISBLANK(HLOOKUP(H$1, q_preprocess!$1:$1048576, $D80, FALSE)), "", HLOOKUP(H$1, q_preprocess!$1:$1048576, $D80, FALSE))</f>
        <v>16909</v>
      </c>
      <c r="I80">
        <f>IF(ISBLANK(HLOOKUP(I$1, q_preprocess!$1:$1048576, $D80, FALSE)), "", HLOOKUP(I$1, q_preprocess!$1:$1048576, $D80, FALSE))</f>
        <v>22907</v>
      </c>
      <c r="J80">
        <f>IF(ISBLANK(HLOOKUP(J$1, q_preprocess!$1:$1048576, $D80, FALSE)), "", HLOOKUP(J$1, q_preprocess!$1:$1048576, $D80, FALSE))</f>
        <v>24375</v>
      </c>
      <c r="K80">
        <f>IF(ISBLANK(HLOOKUP(K$1, q_preprocess!$1:$1048576, $D80, FALSE)), "", HLOOKUP(K$1, q_preprocess!$1:$1048576, $D80, FALSE))</f>
        <v>-865</v>
      </c>
      <c r="L80">
        <f>IF(ISBLANK(HLOOKUP(L$1, q_preprocess!$1:$1048576, $D80, FALSE)), "", HLOOKUP(L$1, q_preprocess!$1:$1048576, $D80, FALSE))</f>
        <v>16397</v>
      </c>
      <c r="M80">
        <f>IF(ISBLANK(HLOOKUP(M$1, q_preprocess!$1:$1048576, $D80, FALSE)), "", HLOOKUP(M$1, q_preprocess!$1:$1048576, $D80, FALSE))</f>
        <v>21229</v>
      </c>
      <c r="N80">
        <f>IF(ISBLANK(HLOOKUP(N$1, q_preprocess!$1:$1048576, $D80, FALSE)), "", HLOOKUP(N$1, q_preprocess!$1:$1048576, $D80, FALSE))</f>
        <v>13776</v>
      </c>
      <c r="O80">
        <f>IF(ISBLANK(HLOOKUP(O$1, q_preprocess!$1:$1048576, $D80, FALSE)), "", HLOOKUP(O$1, q_preprocess!$1:$1048576, $D80, FALSE))</f>
        <v>20272</v>
      </c>
      <c r="P80">
        <f>IF(ISBLANK(HLOOKUP(P$1, q_preprocess!$1:$1048576, $D80, FALSE)), "", HLOOKUP(P$1, q_preprocess!$1:$1048576, $D80, FALSE))</f>
        <v>58813</v>
      </c>
    </row>
    <row r="81" spans="1:16" x14ac:dyDescent="0.25">
      <c r="A81" s="34">
        <v>40148</v>
      </c>
      <c r="B81">
        <v>2009</v>
      </c>
      <c r="C81">
        <v>4</v>
      </c>
      <c r="D81">
        <v>81</v>
      </c>
      <c r="E81">
        <f>IF(ISBLANK(HLOOKUP(E$1, q_preprocess!$1:$1048576, $D81, FALSE)), "", HLOOKUP(E$1, q_preprocess!$1:$1048576, $D81, FALSE))</f>
        <v>112810</v>
      </c>
      <c r="F81">
        <f>IF(ISBLANK(HLOOKUP(F$1, q_preprocess!$1:$1048576, $D81, FALSE)), "", HLOOKUP(F$1, q_preprocess!$1:$1048576, $D81, FALSE))</f>
        <v>103252</v>
      </c>
      <c r="G81">
        <f>IF(ISBLANK(HLOOKUP(G$1, q_preprocess!$1:$1048576, $D81, FALSE)), "", HLOOKUP(G$1, q_preprocess!$1:$1048576, $D81, FALSE))</f>
        <v>66786</v>
      </c>
      <c r="H81">
        <f>IF(ISBLANK(HLOOKUP(H$1, q_preprocess!$1:$1048576, $D81, FALSE)), "", HLOOKUP(H$1, q_preprocess!$1:$1048576, $D81, FALSE))</f>
        <v>17035</v>
      </c>
      <c r="I81">
        <f>IF(ISBLANK(HLOOKUP(I$1, q_preprocess!$1:$1048576, $D81, FALSE)), "", HLOOKUP(I$1, q_preprocess!$1:$1048576, $D81, FALSE))</f>
        <v>26056</v>
      </c>
      <c r="J81">
        <f>IF(ISBLANK(HLOOKUP(J$1, q_preprocess!$1:$1048576, $D81, FALSE)), "", HLOOKUP(J$1, q_preprocess!$1:$1048576, $D81, FALSE))</f>
        <v>24444</v>
      </c>
      <c r="K81">
        <f>IF(ISBLANK(HLOOKUP(K$1, q_preprocess!$1:$1048576, $D81, FALSE)), "", HLOOKUP(K$1, q_preprocess!$1:$1048576, $D81, FALSE))</f>
        <v>1875</v>
      </c>
      <c r="L81">
        <f>IF(ISBLANK(HLOOKUP(L$1, q_preprocess!$1:$1048576, $D81, FALSE)), "", HLOOKUP(L$1, q_preprocess!$1:$1048576, $D81, FALSE))</f>
        <v>16398</v>
      </c>
      <c r="M81">
        <f>IF(ISBLANK(HLOOKUP(M$1, q_preprocess!$1:$1048576, $D81, FALSE)), "", HLOOKUP(M$1, q_preprocess!$1:$1048576, $D81, FALSE))</f>
        <v>22732</v>
      </c>
      <c r="N81">
        <f>IF(ISBLANK(HLOOKUP(N$1, q_preprocess!$1:$1048576, $D81, FALSE)), "", HLOOKUP(N$1, q_preprocess!$1:$1048576, $D81, FALSE))</f>
        <v>14458</v>
      </c>
      <c r="O81">
        <f>IF(ISBLANK(HLOOKUP(O$1, q_preprocess!$1:$1048576, $D81, FALSE)), "", HLOOKUP(O$1, q_preprocess!$1:$1048576, $D81, FALSE))</f>
        <v>22891</v>
      </c>
      <c r="P81">
        <f>IF(ISBLANK(HLOOKUP(P$1, q_preprocess!$1:$1048576, $D81, FALSE)), "", HLOOKUP(P$1, q_preprocess!$1:$1048576, $D81, FALSE))</f>
        <v>65095</v>
      </c>
    </row>
    <row r="82" spans="1:16" x14ac:dyDescent="0.25">
      <c r="A82" s="34">
        <v>40238</v>
      </c>
      <c r="B82">
        <v>2010</v>
      </c>
      <c r="C82">
        <v>1</v>
      </c>
      <c r="D82">
        <v>82</v>
      </c>
      <c r="E82">
        <f>IF(ISBLANK(HLOOKUP(E$1, q_preprocess!$1:$1048576, $D82, FALSE)), "", HLOOKUP(E$1, q_preprocess!$1:$1048576, $D82, FALSE))</f>
        <v>97551</v>
      </c>
      <c r="F82">
        <f>IF(ISBLANK(HLOOKUP(F$1, q_preprocess!$1:$1048576, $D82, FALSE)), "", HLOOKUP(F$1, q_preprocess!$1:$1048576, $D82, FALSE))</f>
        <v>104449</v>
      </c>
      <c r="G82">
        <f>IF(ISBLANK(HLOOKUP(G$1, q_preprocess!$1:$1048576, $D82, FALSE)), "", HLOOKUP(G$1, q_preprocess!$1:$1048576, $D82, FALSE))</f>
        <v>68251</v>
      </c>
      <c r="H82">
        <f>IF(ISBLANK(HLOOKUP(H$1, q_preprocess!$1:$1048576, $D82, FALSE)), "", HLOOKUP(H$1, q_preprocess!$1:$1048576, $D82, FALSE))</f>
        <v>17357</v>
      </c>
      <c r="I82">
        <f>IF(ISBLANK(HLOOKUP(I$1, q_preprocess!$1:$1048576, $D82, FALSE)), "", HLOOKUP(I$1, q_preprocess!$1:$1048576, $D82, FALSE))</f>
        <v>25739</v>
      </c>
      <c r="J82">
        <f>IF(ISBLANK(HLOOKUP(J$1, q_preprocess!$1:$1048576, $D82, FALSE)), "", HLOOKUP(J$1, q_preprocess!$1:$1048576, $D82, FALSE))</f>
        <v>24727</v>
      </c>
      <c r="K82">
        <f>IF(ISBLANK(HLOOKUP(K$1, q_preprocess!$1:$1048576, $D82, FALSE)), "", HLOOKUP(K$1, q_preprocess!$1:$1048576, $D82, FALSE))</f>
        <v>523</v>
      </c>
      <c r="L82">
        <f>IF(ISBLANK(HLOOKUP(L$1, q_preprocess!$1:$1048576, $D82, FALSE)), "", HLOOKUP(L$1, q_preprocess!$1:$1048576, $D82, FALSE))</f>
        <v>16936</v>
      </c>
      <c r="M82">
        <f>IF(ISBLANK(HLOOKUP(M$1, q_preprocess!$1:$1048576, $D82, FALSE)), "", HLOOKUP(M$1, q_preprocess!$1:$1048576, $D82, FALSE))</f>
        <v>23047</v>
      </c>
      <c r="N82">
        <f>IF(ISBLANK(HLOOKUP(N$1, q_preprocess!$1:$1048576, $D82, FALSE)), "", HLOOKUP(N$1, q_preprocess!$1:$1048576, $D82, FALSE))</f>
        <v>13871</v>
      </c>
      <c r="O82">
        <f>IF(ISBLANK(HLOOKUP(O$1, q_preprocess!$1:$1048576, $D82, FALSE)), "", HLOOKUP(O$1, q_preprocess!$1:$1048576, $D82, FALSE))</f>
        <v>17530</v>
      </c>
      <c r="P82">
        <f>IF(ISBLANK(HLOOKUP(P$1, q_preprocess!$1:$1048576, $D82, FALSE)), "", HLOOKUP(P$1, q_preprocess!$1:$1048576, $D82, FALSE))</f>
        <v>56901</v>
      </c>
    </row>
    <row r="83" spans="1:16" x14ac:dyDescent="0.25">
      <c r="A83" s="34">
        <v>40330</v>
      </c>
      <c r="B83">
        <v>2010</v>
      </c>
      <c r="C83">
        <v>2</v>
      </c>
      <c r="D83">
        <v>83</v>
      </c>
      <c r="E83">
        <f>IF(ISBLANK(HLOOKUP(E$1, q_preprocess!$1:$1048576, $D83, FALSE)), "", HLOOKUP(E$1, q_preprocess!$1:$1048576, $D83, FALSE))</f>
        <v>102651</v>
      </c>
      <c r="F83">
        <f>IF(ISBLANK(HLOOKUP(F$1, q_preprocess!$1:$1048576, $D83, FALSE)), "", HLOOKUP(F$1, q_preprocess!$1:$1048576, $D83, FALSE))</f>
        <v>105389</v>
      </c>
      <c r="G83">
        <f>IF(ISBLANK(HLOOKUP(G$1, q_preprocess!$1:$1048576, $D83, FALSE)), "", HLOOKUP(G$1, q_preprocess!$1:$1048576, $D83, FALSE))</f>
        <v>69124</v>
      </c>
      <c r="H83">
        <f>IF(ISBLANK(HLOOKUP(H$1, q_preprocess!$1:$1048576, $D83, FALSE)), "", HLOOKUP(H$1, q_preprocess!$1:$1048576, $D83, FALSE))</f>
        <v>17539</v>
      </c>
      <c r="I83">
        <f>IF(ISBLANK(HLOOKUP(I$1, q_preprocess!$1:$1048576, $D83, FALSE)), "", HLOOKUP(I$1, q_preprocess!$1:$1048576, $D83, FALSE))</f>
        <v>25195</v>
      </c>
      <c r="J83">
        <f>IF(ISBLANK(HLOOKUP(J$1, q_preprocess!$1:$1048576, $D83, FALSE)), "", HLOOKUP(J$1, q_preprocess!$1:$1048576, $D83, FALSE))</f>
        <v>24796</v>
      </c>
      <c r="K83">
        <f>IF(ISBLANK(HLOOKUP(K$1, q_preprocess!$1:$1048576, $D83, FALSE)), "", HLOOKUP(K$1, q_preprocess!$1:$1048576, $D83, FALSE))</f>
        <v>265</v>
      </c>
      <c r="L83">
        <f>IF(ISBLANK(HLOOKUP(L$1, q_preprocess!$1:$1048576, $D83, FALSE)), "", HLOOKUP(L$1, q_preprocess!$1:$1048576, $D83, FALSE))</f>
        <v>17293</v>
      </c>
      <c r="M83">
        <f>IF(ISBLANK(HLOOKUP(M$1, q_preprocess!$1:$1048576, $D83, FALSE)), "", HLOOKUP(M$1, q_preprocess!$1:$1048576, $D83, FALSE))</f>
        <v>23655</v>
      </c>
      <c r="N83">
        <f>IF(ISBLANK(HLOOKUP(N$1, q_preprocess!$1:$1048576, $D83, FALSE)), "", HLOOKUP(N$1, q_preprocess!$1:$1048576, $D83, FALSE))</f>
        <v>14189</v>
      </c>
      <c r="O83">
        <f>IF(ISBLANK(HLOOKUP(O$1, q_preprocess!$1:$1048576, $D83, FALSE)), "", HLOOKUP(O$1, q_preprocess!$1:$1048576, $D83, FALSE))</f>
        <v>19000</v>
      </c>
      <c r="P83">
        <f>IF(ISBLANK(HLOOKUP(P$1, q_preprocess!$1:$1048576, $D83, FALSE)), "", HLOOKUP(P$1, q_preprocess!$1:$1048576, $D83, FALSE))</f>
        <v>60011</v>
      </c>
    </row>
    <row r="84" spans="1:16" x14ac:dyDescent="0.25">
      <c r="A84" s="34">
        <v>40422</v>
      </c>
      <c r="B84">
        <v>2010</v>
      </c>
      <c r="C84">
        <v>3</v>
      </c>
      <c r="D84">
        <v>84</v>
      </c>
      <c r="E84">
        <f>IF(ISBLANK(HLOOKUP(E$1, q_preprocess!$1:$1048576, $D84, FALSE)), "", HLOOKUP(E$1, q_preprocess!$1:$1048576, $D84, FALSE))</f>
        <v>105625</v>
      </c>
      <c r="F84">
        <f>IF(ISBLANK(HLOOKUP(F$1, q_preprocess!$1:$1048576, $D84, FALSE)), "", HLOOKUP(F$1, q_preprocess!$1:$1048576, $D84, FALSE))</f>
        <v>106033</v>
      </c>
      <c r="G84">
        <f>IF(ISBLANK(HLOOKUP(G$1, q_preprocess!$1:$1048576, $D84, FALSE)), "", HLOOKUP(G$1, q_preprocess!$1:$1048576, $D84, FALSE))</f>
        <v>70187</v>
      </c>
      <c r="H84">
        <f>IF(ISBLANK(HLOOKUP(H$1, q_preprocess!$1:$1048576, $D84, FALSE)), "", HLOOKUP(H$1, q_preprocess!$1:$1048576, $D84, FALSE))</f>
        <v>17692</v>
      </c>
      <c r="I84">
        <f>IF(ISBLANK(HLOOKUP(I$1, q_preprocess!$1:$1048576, $D84, FALSE)), "", HLOOKUP(I$1, q_preprocess!$1:$1048576, $D84, FALSE))</f>
        <v>25577</v>
      </c>
      <c r="J84">
        <f>IF(ISBLANK(HLOOKUP(J$1, q_preprocess!$1:$1048576, $D84, FALSE)), "", HLOOKUP(J$1, q_preprocess!$1:$1048576, $D84, FALSE))</f>
        <v>25530</v>
      </c>
      <c r="K84">
        <f>IF(ISBLANK(HLOOKUP(K$1, q_preprocess!$1:$1048576, $D84, FALSE)), "", HLOOKUP(K$1, q_preprocess!$1:$1048576, $D84, FALSE))</f>
        <v>808</v>
      </c>
      <c r="L84">
        <f>IF(ISBLANK(HLOOKUP(L$1, q_preprocess!$1:$1048576, $D84, FALSE)), "", HLOOKUP(L$1, q_preprocess!$1:$1048576, $D84, FALSE))</f>
        <v>17135</v>
      </c>
      <c r="M84">
        <f>IF(ISBLANK(HLOOKUP(M$1, q_preprocess!$1:$1048576, $D84, FALSE)), "", HLOOKUP(M$1, q_preprocess!$1:$1048576, $D84, FALSE))</f>
        <v>24842</v>
      </c>
      <c r="N84">
        <f>IF(ISBLANK(HLOOKUP(N$1, q_preprocess!$1:$1048576, $D84, FALSE)), "", HLOOKUP(N$1, q_preprocess!$1:$1048576, $D84, FALSE))</f>
        <v>14310</v>
      </c>
      <c r="O84">
        <f>IF(ISBLANK(HLOOKUP(O$1, q_preprocess!$1:$1048576, $D84, FALSE)), "", HLOOKUP(O$1, q_preprocess!$1:$1048576, $D84, FALSE))</f>
        <v>19965</v>
      </c>
      <c r="P84">
        <f>IF(ISBLANK(HLOOKUP(P$1, q_preprocess!$1:$1048576, $D84, FALSE)), "", HLOOKUP(P$1, q_preprocess!$1:$1048576, $D84, FALSE))</f>
        <v>61450</v>
      </c>
    </row>
    <row r="85" spans="1:16" x14ac:dyDescent="0.25">
      <c r="A85" s="34">
        <v>40513</v>
      </c>
      <c r="B85">
        <v>2010</v>
      </c>
      <c r="C85">
        <v>4</v>
      </c>
      <c r="D85">
        <v>85</v>
      </c>
      <c r="E85">
        <f>IF(ISBLANK(HLOOKUP(E$1, q_preprocess!$1:$1048576, $D85, FALSE)), "", HLOOKUP(E$1, q_preprocess!$1:$1048576, $D85, FALSE))</f>
        <v>118772</v>
      </c>
      <c r="F85">
        <f>IF(ISBLANK(HLOOKUP(F$1, q_preprocess!$1:$1048576, $D85, FALSE)), "", HLOOKUP(F$1, q_preprocess!$1:$1048576, $D85, FALSE))</f>
        <v>108728</v>
      </c>
      <c r="G85">
        <f>IF(ISBLANK(HLOOKUP(G$1, q_preprocess!$1:$1048576, $D85, FALSE)), "", HLOOKUP(G$1, q_preprocess!$1:$1048576, $D85, FALSE))</f>
        <v>71286</v>
      </c>
      <c r="H85">
        <f>IF(ISBLANK(HLOOKUP(H$1, q_preprocess!$1:$1048576, $D85, FALSE)), "", HLOOKUP(H$1, q_preprocess!$1:$1048576, $D85, FALSE))</f>
        <v>17778</v>
      </c>
      <c r="I85">
        <f>IF(ISBLANK(HLOOKUP(I$1, q_preprocess!$1:$1048576, $D85, FALSE)), "", HLOOKUP(I$1, q_preprocess!$1:$1048576, $D85, FALSE))</f>
        <v>27650</v>
      </c>
      <c r="J85">
        <f>IF(ISBLANK(HLOOKUP(J$1, q_preprocess!$1:$1048576, $D85, FALSE)), "", HLOOKUP(J$1, q_preprocess!$1:$1048576, $D85, FALSE))</f>
        <v>27726</v>
      </c>
      <c r="K85">
        <f>IF(ISBLANK(HLOOKUP(K$1, q_preprocess!$1:$1048576, $D85, FALSE)), "", HLOOKUP(K$1, q_preprocess!$1:$1048576, $D85, FALSE))</f>
        <v>-28</v>
      </c>
      <c r="L85">
        <f>IF(ISBLANK(HLOOKUP(L$1, q_preprocess!$1:$1048576, $D85, FALSE)), "", HLOOKUP(L$1, q_preprocess!$1:$1048576, $D85, FALSE))</f>
        <v>17034</v>
      </c>
      <c r="M85">
        <f>IF(ISBLANK(HLOOKUP(M$1, q_preprocess!$1:$1048576, $D85, FALSE)), "", HLOOKUP(M$1, q_preprocess!$1:$1048576, $D85, FALSE))</f>
        <v>25716</v>
      </c>
      <c r="N85">
        <f>IF(ISBLANK(HLOOKUP(N$1, q_preprocess!$1:$1048576, $D85, FALSE)), "", HLOOKUP(N$1, q_preprocess!$1:$1048576, $D85, FALSE))</f>
        <v>15171</v>
      </c>
      <c r="O85">
        <f>IF(ISBLANK(HLOOKUP(O$1, q_preprocess!$1:$1048576, $D85, FALSE)), "", HLOOKUP(O$1, q_preprocess!$1:$1048576, $D85, FALSE))</f>
        <v>23872</v>
      </c>
      <c r="P85">
        <f>IF(ISBLANK(HLOOKUP(P$1, q_preprocess!$1:$1048576, $D85, FALSE)), "", HLOOKUP(P$1, q_preprocess!$1:$1048576, $D85, FALSE))</f>
        <v>68485</v>
      </c>
    </row>
    <row r="86" spans="1:16" x14ac:dyDescent="0.25">
      <c r="A86" s="34">
        <v>40603</v>
      </c>
      <c r="B86">
        <v>2011</v>
      </c>
      <c r="C86">
        <v>1</v>
      </c>
      <c r="D86">
        <v>86</v>
      </c>
      <c r="E86">
        <f>IF(ISBLANK(HLOOKUP(E$1, q_preprocess!$1:$1048576, $D86, FALSE)), "", HLOOKUP(E$1, q_preprocess!$1:$1048576, $D86, FALSE))</f>
        <v>103041</v>
      </c>
      <c r="F86">
        <f>IF(ISBLANK(HLOOKUP(F$1, q_preprocess!$1:$1048576, $D86, FALSE)), "", HLOOKUP(F$1, q_preprocess!$1:$1048576, $D86, FALSE))</f>
        <v>110369</v>
      </c>
      <c r="G86">
        <f>IF(ISBLANK(HLOOKUP(G$1, q_preprocess!$1:$1048576, $D86, FALSE)), "", HLOOKUP(G$1, q_preprocess!$1:$1048576, $D86, FALSE))</f>
        <v>71666</v>
      </c>
      <c r="H86">
        <f>IF(ISBLANK(HLOOKUP(H$1, q_preprocess!$1:$1048576, $D86, FALSE)), "", HLOOKUP(H$1, q_preprocess!$1:$1048576, $D86, FALSE))</f>
        <v>17903</v>
      </c>
      <c r="I86">
        <f>IF(ISBLANK(HLOOKUP(I$1, q_preprocess!$1:$1048576, $D86, FALSE)), "", HLOOKUP(I$1, q_preprocess!$1:$1048576, $D86, FALSE))</f>
        <v>29704</v>
      </c>
      <c r="J86">
        <f>IF(ISBLANK(HLOOKUP(J$1, q_preprocess!$1:$1048576, $D86, FALSE)), "", HLOOKUP(J$1, q_preprocess!$1:$1048576, $D86, FALSE))</f>
        <v>28537</v>
      </c>
      <c r="K86">
        <f>IF(ISBLANK(HLOOKUP(K$1, q_preprocess!$1:$1048576, $D86, FALSE)), "", HLOOKUP(K$1, q_preprocess!$1:$1048576, $D86, FALSE))</f>
        <v>750</v>
      </c>
      <c r="L86">
        <f>IF(ISBLANK(HLOOKUP(L$1, q_preprocess!$1:$1048576, $D86, FALSE)), "", HLOOKUP(L$1, q_preprocess!$1:$1048576, $D86, FALSE))</f>
        <v>18703</v>
      </c>
      <c r="M86">
        <f>IF(ISBLANK(HLOOKUP(M$1, q_preprocess!$1:$1048576, $D86, FALSE)), "", HLOOKUP(M$1, q_preprocess!$1:$1048576, $D86, FALSE))</f>
        <v>27902</v>
      </c>
      <c r="N86">
        <f>IF(ISBLANK(HLOOKUP(N$1, q_preprocess!$1:$1048576, $D86, FALSE)), "", HLOOKUP(N$1, q_preprocess!$1:$1048576, $D86, FALSE))</f>
        <v>15052</v>
      </c>
      <c r="O86">
        <f>IF(ISBLANK(HLOOKUP(O$1, q_preprocess!$1:$1048576, $D86, FALSE)), "", HLOOKUP(O$1, q_preprocess!$1:$1048576, $D86, FALSE))</f>
        <v>18231</v>
      </c>
      <c r="P86">
        <f>IF(ISBLANK(HLOOKUP(P$1, q_preprocess!$1:$1048576, $D86, FALSE)), "", HLOOKUP(P$1, q_preprocess!$1:$1048576, $D86, FALSE))</f>
        <v>59542</v>
      </c>
    </row>
    <row r="87" spans="1:16" x14ac:dyDescent="0.25">
      <c r="A87" s="34">
        <v>40695</v>
      </c>
      <c r="B87">
        <v>2011</v>
      </c>
      <c r="C87">
        <v>2</v>
      </c>
      <c r="D87">
        <v>87</v>
      </c>
      <c r="E87">
        <f>IF(ISBLANK(HLOOKUP(E$1, q_preprocess!$1:$1048576, $D87, FALSE)), "", HLOOKUP(E$1, q_preprocess!$1:$1048576, $D87, FALSE))</f>
        <v>109346</v>
      </c>
      <c r="F87">
        <f>IF(ISBLANK(HLOOKUP(F$1, q_preprocess!$1:$1048576, $D87, FALSE)), "", HLOOKUP(F$1, q_preprocess!$1:$1048576, $D87, FALSE))</f>
        <v>112137</v>
      </c>
      <c r="G87">
        <f>IF(ISBLANK(HLOOKUP(G$1, q_preprocess!$1:$1048576, $D87, FALSE)), "", HLOOKUP(G$1, q_preprocess!$1:$1048576, $D87, FALSE))</f>
        <v>73910</v>
      </c>
      <c r="H87">
        <f>IF(ISBLANK(HLOOKUP(H$1, q_preprocess!$1:$1048576, $D87, FALSE)), "", HLOOKUP(H$1, q_preprocess!$1:$1048576, $D87, FALSE))</f>
        <v>18180</v>
      </c>
      <c r="I87">
        <f>IF(ISBLANK(HLOOKUP(I$1, q_preprocess!$1:$1048576, $D87, FALSE)), "", HLOOKUP(I$1, q_preprocess!$1:$1048576, $D87, FALSE))</f>
        <v>30639</v>
      </c>
      <c r="J87">
        <f>IF(ISBLANK(HLOOKUP(J$1, q_preprocess!$1:$1048576, $D87, FALSE)), "", HLOOKUP(J$1, q_preprocess!$1:$1048576, $D87, FALSE))</f>
        <v>30368</v>
      </c>
      <c r="K87">
        <f>IF(ISBLANK(HLOOKUP(K$1, q_preprocess!$1:$1048576, $D87, FALSE)), "", HLOOKUP(K$1, q_preprocess!$1:$1048576, $D87, FALSE))</f>
        <v>68</v>
      </c>
      <c r="L87">
        <f>IF(ISBLANK(HLOOKUP(L$1, q_preprocess!$1:$1048576, $D87, FALSE)), "", HLOOKUP(L$1, q_preprocess!$1:$1048576, $D87, FALSE))</f>
        <v>19113</v>
      </c>
      <c r="M87">
        <f>IF(ISBLANK(HLOOKUP(M$1, q_preprocess!$1:$1048576, $D87, FALSE)), "", HLOOKUP(M$1, q_preprocess!$1:$1048576, $D87, FALSE))</f>
        <v>29484</v>
      </c>
      <c r="N87">
        <f>IF(ISBLANK(HLOOKUP(N$1, q_preprocess!$1:$1048576, $D87, FALSE)), "", HLOOKUP(N$1, q_preprocess!$1:$1048576, $D87, FALSE))</f>
        <v>15176</v>
      </c>
      <c r="O87">
        <f>IF(ISBLANK(HLOOKUP(O$1, q_preprocess!$1:$1048576, $D87, FALSE)), "", HLOOKUP(O$1, q_preprocess!$1:$1048576, $D87, FALSE))</f>
        <v>20028</v>
      </c>
      <c r="P87">
        <f>IF(ISBLANK(HLOOKUP(P$1, q_preprocess!$1:$1048576, $D87, FALSE)), "", HLOOKUP(P$1, q_preprocess!$1:$1048576, $D87, FALSE))</f>
        <v>63327</v>
      </c>
    </row>
    <row r="88" spans="1:16" x14ac:dyDescent="0.25">
      <c r="A88" s="34">
        <v>40787</v>
      </c>
      <c r="B88">
        <v>2011</v>
      </c>
      <c r="C88">
        <v>3</v>
      </c>
      <c r="D88">
        <v>88</v>
      </c>
      <c r="E88">
        <f>IF(ISBLANK(HLOOKUP(E$1, q_preprocess!$1:$1048576, $D88, FALSE)), "", HLOOKUP(E$1, q_preprocess!$1:$1048576, $D88, FALSE))</f>
        <v>113829</v>
      </c>
      <c r="F88">
        <f>IF(ISBLANK(HLOOKUP(F$1, q_preprocess!$1:$1048576, $D88, FALSE)), "", HLOOKUP(F$1, q_preprocess!$1:$1048576, $D88, FALSE))</f>
        <v>114427</v>
      </c>
      <c r="G88">
        <f>IF(ISBLANK(HLOOKUP(G$1, q_preprocess!$1:$1048576, $D88, FALSE)), "", HLOOKUP(G$1, q_preprocess!$1:$1048576, $D88, FALSE))</f>
        <v>74550</v>
      </c>
      <c r="H88">
        <f>IF(ISBLANK(HLOOKUP(H$1, q_preprocess!$1:$1048576, $D88, FALSE)), "", HLOOKUP(H$1, q_preprocess!$1:$1048576, $D88, FALSE))</f>
        <v>18333</v>
      </c>
      <c r="I88">
        <f>IF(ISBLANK(HLOOKUP(I$1, q_preprocess!$1:$1048576, $D88, FALSE)), "", HLOOKUP(I$1, q_preprocess!$1:$1048576, $D88, FALSE))</f>
        <v>31419</v>
      </c>
      <c r="J88">
        <f>IF(ISBLANK(HLOOKUP(J$1, q_preprocess!$1:$1048576, $D88, FALSE)), "", HLOOKUP(J$1, q_preprocess!$1:$1048576, $D88, FALSE))</f>
        <v>31434</v>
      </c>
      <c r="K88">
        <f>IF(ISBLANK(HLOOKUP(K$1, q_preprocess!$1:$1048576, $D88, FALSE)), "", HLOOKUP(K$1, q_preprocess!$1:$1048576, $D88, FALSE))</f>
        <v>472</v>
      </c>
      <c r="L88">
        <f>IF(ISBLANK(HLOOKUP(L$1, q_preprocess!$1:$1048576, $D88, FALSE)), "", HLOOKUP(L$1, q_preprocess!$1:$1048576, $D88, FALSE))</f>
        <v>19192</v>
      </c>
      <c r="M88">
        <f>IF(ISBLANK(HLOOKUP(M$1, q_preprocess!$1:$1048576, $D88, FALSE)), "", HLOOKUP(M$1, q_preprocess!$1:$1048576, $D88, FALSE))</f>
        <v>29931</v>
      </c>
      <c r="N88">
        <f>IF(ISBLANK(HLOOKUP(N$1, q_preprocess!$1:$1048576, $D88, FALSE)), "", HLOOKUP(N$1, q_preprocess!$1:$1048576, $D88, FALSE))</f>
        <v>15796</v>
      </c>
      <c r="O88">
        <f>IF(ISBLANK(HLOOKUP(O$1, q_preprocess!$1:$1048576, $D88, FALSE)), "", HLOOKUP(O$1, q_preprocess!$1:$1048576, $D88, FALSE))</f>
        <v>21748</v>
      </c>
      <c r="P88">
        <f>IF(ISBLANK(HLOOKUP(P$1, q_preprocess!$1:$1048576, $D88, FALSE)), "", HLOOKUP(P$1, q_preprocess!$1:$1048576, $D88, FALSE))</f>
        <v>65211</v>
      </c>
    </row>
    <row r="89" spans="1:16" x14ac:dyDescent="0.25">
      <c r="A89" s="34">
        <v>40878</v>
      </c>
      <c r="B89">
        <v>2011</v>
      </c>
      <c r="C89">
        <v>4</v>
      </c>
      <c r="D89">
        <v>89</v>
      </c>
      <c r="E89">
        <f>IF(ISBLANK(HLOOKUP(E$1, q_preprocess!$1:$1048576, $D89, FALSE)), "", HLOOKUP(E$1, q_preprocess!$1:$1048576, $D89, FALSE))</f>
        <v>126362</v>
      </c>
      <c r="F89">
        <f>IF(ISBLANK(HLOOKUP(F$1, q_preprocess!$1:$1048576, $D89, FALSE)), "", HLOOKUP(F$1, q_preprocess!$1:$1048576, $D89, FALSE))</f>
        <v>115645</v>
      </c>
      <c r="G89">
        <f>IF(ISBLANK(HLOOKUP(G$1, q_preprocess!$1:$1048576, $D89, FALSE)), "", HLOOKUP(G$1, q_preprocess!$1:$1048576, $D89, FALSE))</f>
        <v>75390</v>
      </c>
      <c r="H89">
        <f>IF(ISBLANK(HLOOKUP(H$1, q_preprocess!$1:$1048576, $D89, FALSE)), "", HLOOKUP(H$1, q_preprocess!$1:$1048576, $D89, FALSE))</f>
        <v>18465</v>
      </c>
      <c r="I89">
        <f>IF(ISBLANK(HLOOKUP(I$1, q_preprocess!$1:$1048576, $D89, FALSE)), "", HLOOKUP(I$1, q_preprocess!$1:$1048576, $D89, FALSE))</f>
        <v>32054</v>
      </c>
      <c r="J89">
        <f>IF(ISBLANK(HLOOKUP(J$1, q_preprocess!$1:$1048576, $D89, FALSE)), "", HLOOKUP(J$1, q_preprocess!$1:$1048576, $D89, FALSE))</f>
        <v>31938</v>
      </c>
      <c r="K89">
        <f>IF(ISBLANK(HLOOKUP(K$1, q_preprocess!$1:$1048576, $D89, FALSE)), "", HLOOKUP(K$1, q_preprocess!$1:$1048576, $D89, FALSE))</f>
        <v>50</v>
      </c>
      <c r="L89">
        <f>IF(ISBLANK(HLOOKUP(L$1, q_preprocess!$1:$1048576, $D89, FALSE)), "", HLOOKUP(L$1, q_preprocess!$1:$1048576, $D89, FALSE))</f>
        <v>19430</v>
      </c>
      <c r="M89">
        <f>IF(ISBLANK(HLOOKUP(M$1, q_preprocess!$1:$1048576, $D89, FALSE)), "", HLOOKUP(M$1, q_preprocess!$1:$1048576, $D89, FALSE))</f>
        <v>30841</v>
      </c>
      <c r="N89">
        <f>IF(ISBLANK(HLOOKUP(N$1, q_preprocess!$1:$1048576, $D89, FALSE)), "", HLOOKUP(N$1, q_preprocess!$1:$1048576, $D89, FALSE))</f>
        <v>16418</v>
      </c>
      <c r="O89">
        <f>IF(ISBLANK(HLOOKUP(O$1, q_preprocess!$1:$1048576, $D89, FALSE)), "", HLOOKUP(O$1, q_preprocess!$1:$1048576, $D89, FALSE))</f>
        <v>25093</v>
      </c>
      <c r="P89">
        <f>IF(ISBLANK(HLOOKUP(P$1, q_preprocess!$1:$1048576, $D89, FALSE)), "", HLOOKUP(P$1, q_preprocess!$1:$1048576, $D89, FALSE))</f>
        <v>72362</v>
      </c>
    </row>
    <row r="90" spans="1:16" x14ac:dyDescent="0.25">
      <c r="A90" s="34">
        <v>40969</v>
      </c>
      <c r="B90">
        <v>2012</v>
      </c>
      <c r="C90">
        <v>1</v>
      </c>
      <c r="D90">
        <v>90</v>
      </c>
      <c r="E90">
        <f>IF(ISBLANK(HLOOKUP(E$1, q_preprocess!$1:$1048576, $D90, FALSE)), "", HLOOKUP(E$1, q_preprocess!$1:$1048576, $D90, FALSE))</f>
        <v>109115</v>
      </c>
      <c r="F90">
        <f>IF(ISBLANK(HLOOKUP(F$1, q_preprocess!$1:$1048576, $D90, FALSE)), "", HLOOKUP(F$1, q_preprocess!$1:$1048576, $D90, FALSE))</f>
        <v>116759</v>
      </c>
      <c r="G90">
        <f>IF(ISBLANK(HLOOKUP(G$1, q_preprocess!$1:$1048576, $D90, FALSE)), "", HLOOKUP(G$1, q_preprocess!$1:$1048576, $D90, FALSE))</f>
        <v>76151</v>
      </c>
      <c r="H90">
        <f>IF(ISBLANK(HLOOKUP(H$1, q_preprocess!$1:$1048576, $D90, FALSE)), "", HLOOKUP(H$1, q_preprocess!$1:$1048576, $D90, FALSE))</f>
        <v>18695</v>
      </c>
      <c r="I90">
        <f>IF(ISBLANK(HLOOKUP(I$1, q_preprocess!$1:$1048576, $D90, FALSE)), "", HLOOKUP(I$1, q_preprocess!$1:$1048576, $D90, FALSE))</f>
        <v>33168</v>
      </c>
      <c r="J90">
        <f>IF(ISBLANK(HLOOKUP(J$1, q_preprocess!$1:$1048576, $D90, FALSE)), "", HLOOKUP(J$1, q_preprocess!$1:$1048576, $D90, FALSE))</f>
        <v>32087</v>
      </c>
      <c r="K90">
        <f>IF(ISBLANK(HLOOKUP(K$1, q_preprocess!$1:$1048576, $D90, FALSE)), "", HLOOKUP(K$1, q_preprocess!$1:$1048576, $D90, FALSE))</f>
        <v>981</v>
      </c>
      <c r="L90">
        <f>IF(ISBLANK(HLOOKUP(L$1, q_preprocess!$1:$1048576, $D90, FALSE)), "", HLOOKUP(L$1, q_preprocess!$1:$1048576, $D90, FALSE))</f>
        <v>20220</v>
      </c>
      <c r="M90">
        <f>IF(ISBLANK(HLOOKUP(M$1, q_preprocess!$1:$1048576, $D90, FALSE)), "", HLOOKUP(M$1, q_preprocess!$1:$1048576, $D90, FALSE))</f>
        <v>31558</v>
      </c>
      <c r="N90">
        <f>IF(ISBLANK(HLOOKUP(N$1, q_preprocess!$1:$1048576, $D90, FALSE)), "", HLOOKUP(N$1, q_preprocess!$1:$1048576, $D90, FALSE))</f>
        <v>16148</v>
      </c>
      <c r="O90">
        <f>IF(ISBLANK(HLOOKUP(O$1, q_preprocess!$1:$1048576, $D90, FALSE)), "", HLOOKUP(O$1, q_preprocess!$1:$1048576, $D90, FALSE))</f>
        <v>19251</v>
      </c>
      <c r="P90">
        <f>IF(ISBLANK(HLOOKUP(P$1, q_preprocess!$1:$1048576, $D90, FALSE)), "", HLOOKUP(P$1, q_preprocess!$1:$1048576, $D90, FALSE))</f>
        <v>62572</v>
      </c>
    </row>
    <row r="91" spans="1:16" x14ac:dyDescent="0.25">
      <c r="A91" s="34">
        <v>41061</v>
      </c>
      <c r="B91">
        <v>2012</v>
      </c>
      <c r="C91">
        <v>2</v>
      </c>
      <c r="D91">
        <v>91</v>
      </c>
      <c r="E91">
        <f>IF(ISBLANK(HLOOKUP(E$1, q_preprocess!$1:$1048576, $D91, FALSE)), "", HLOOKUP(E$1, q_preprocess!$1:$1048576, $D91, FALSE))</f>
        <v>114926</v>
      </c>
      <c r="F91">
        <f>IF(ISBLANK(HLOOKUP(F$1, q_preprocess!$1:$1048576, $D91, FALSE)), "", HLOOKUP(F$1, q_preprocess!$1:$1048576, $D91, FALSE))</f>
        <v>117717</v>
      </c>
      <c r="G91">
        <f>IF(ISBLANK(HLOOKUP(G$1, q_preprocess!$1:$1048576, $D91, FALSE)), "", HLOOKUP(G$1, q_preprocess!$1:$1048576, $D91, FALSE))</f>
        <v>76827</v>
      </c>
      <c r="H91">
        <f>IF(ISBLANK(HLOOKUP(H$1, q_preprocess!$1:$1048576, $D91, FALSE)), "", HLOOKUP(H$1, q_preprocess!$1:$1048576, $D91, FALSE))</f>
        <v>19179</v>
      </c>
      <c r="I91">
        <f>IF(ISBLANK(HLOOKUP(I$1, q_preprocess!$1:$1048576, $D91, FALSE)), "", HLOOKUP(I$1, q_preprocess!$1:$1048576, $D91, FALSE))</f>
        <v>34446</v>
      </c>
      <c r="J91">
        <f>IF(ISBLANK(HLOOKUP(J$1, q_preprocess!$1:$1048576, $D91, FALSE)), "", HLOOKUP(J$1, q_preprocess!$1:$1048576, $D91, FALSE))</f>
        <v>33756</v>
      </c>
      <c r="K91">
        <f>IF(ISBLANK(HLOOKUP(K$1, q_preprocess!$1:$1048576, $D91, FALSE)), "", HLOOKUP(K$1, q_preprocess!$1:$1048576, $D91, FALSE))</f>
        <v>546</v>
      </c>
      <c r="L91">
        <f>IF(ISBLANK(HLOOKUP(L$1, q_preprocess!$1:$1048576, $D91, FALSE)), "", HLOOKUP(L$1, q_preprocess!$1:$1048576, $D91, FALSE))</f>
        <v>20340</v>
      </c>
      <c r="M91">
        <f>IF(ISBLANK(HLOOKUP(M$1, q_preprocess!$1:$1048576, $D91, FALSE)), "", HLOOKUP(M$1, q_preprocess!$1:$1048576, $D91, FALSE))</f>
        <v>32586</v>
      </c>
      <c r="N91">
        <f>IF(ISBLANK(HLOOKUP(N$1, q_preprocess!$1:$1048576, $D91, FALSE)), "", HLOOKUP(N$1, q_preprocess!$1:$1048576, $D91, FALSE))</f>
        <v>16058</v>
      </c>
      <c r="O91">
        <f>IF(ISBLANK(HLOOKUP(O$1, q_preprocess!$1:$1048576, $D91, FALSE)), "", HLOOKUP(O$1, q_preprocess!$1:$1048576, $D91, FALSE))</f>
        <v>21283</v>
      </c>
      <c r="P91">
        <f>IF(ISBLANK(HLOOKUP(P$1, q_preprocess!$1:$1048576, $D91, FALSE)), "", HLOOKUP(P$1, q_preprocess!$1:$1048576, $D91, FALSE))</f>
        <v>66047</v>
      </c>
    </row>
    <row r="92" spans="1:16" x14ac:dyDescent="0.25">
      <c r="A92" s="34">
        <v>41153</v>
      </c>
      <c r="B92">
        <v>2012</v>
      </c>
      <c r="C92">
        <v>3</v>
      </c>
      <c r="D92">
        <v>92</v>
      </c>
      <c r="E92">
        <f>IF(ISBLANK(HLOOKUP(E$1, q_preprocess!$1:$1048576, $D92, FALSE)), "", HLOOKUP(E$1, q_preprocess!$1:$1048576, $D92, FALSE))</f>
        <v>116781</v>
      </c>
      <c r="F92">
        <f>IF(ISBLANK(HLOOKUP(F$1, q_preprocess!$1:$1048576, $D92, FALSE)), "", HLOOKUP(F$1, q_preprocess!$1:$1048576, $D92, FALSE))</f>
        <v>117401</v>
      </c>
      <c r="G92">
        <f>IF(ISBLANK(HLOOKUP(G$1, q_preprocess!$1:$1048576, $D92, FALSE)), "", HLOOKUP(G$1, q_preprocess!$1:$1048576, $D92, FALSE))</f>
        <v>77464</v>
      </c>
      <c r="H92">
        <f>IF(ISBLANK(HLOOKUP(H$1, q_preprocess!$1:$1048576, $D92, FALSE)), "", HLOOKUP(H$1, q_preprocess!$1:$1048576, $D92, FALSE))</f>
        <v>19527</v>
      </c>
      <c r="I92">
        <f>IF(ISBLANK(HLOOKUP(I$1, q_preprocess!$1:$1048576, $D92, FALSE)), "", HLOOKUP(I$1, q_preprocess!$1:$1048576, $D92, FALSE))</f>
        <v>30026</v>
      </c>
      <c r="J92">
        <f>IF(ISBLANK(HLOOKUP(J$1, q_preprocess!$1:$1048576, $D92, FALSE)), "", HLOOKUP(J$1, q_preprocess!$1:$1048576, $D92, FALSE))</f>
        <v>30572</v>
      </c>
      <c r="K92">
        <f>IF(ISBLANK(HLOOKUP(K$1, q_preprocess!$1:$1048576, $D92, FALSE)), "", HLOOKUP(K$1, q_preprocess!$1:$1048576, $D92, FALSE))</f>
        <v>-45</v>
      </c>
      <c r="L92">
        <f>IF(ISBLANK(HLOOKUP(L$1, q_preprocess!$1:$1048576, $D92, FALSE)), "", HLOOKUP(L$1, q_preprocess!$1:$1048576, $D92, FALSE))</f>
        <v>20345</v>
      </c>
      <c r="M92">
        <f>IF(ISBLANK(HLOOKUP(M$1, q_preprocess!$1:$1048576, $D92, FALSE)), "", HLOOKUP(M$1, q_preprocess!$1:$1048576, $D92, FALSE))</f>
        <v>32583</v>
      </c>
      <c r="N92">
        <f>IF(ISBLANK(HLOOKUP(N$1, q_preprocess!$1:$1048576, $D92, FALSE)), "", HLOOKUP(N$1, q_preprocess!$1:$1048576, $D92, FALSE))</f>
        <v>16042</v>
      </c>
      <c r="O92">
        <f>IF(ISBLANK(HLOOKUP(O$1, q_preprocess!$1:$1048576, $D92, FALSE)), "", HLOOKUP(O$1, q_preprocess!$1:$1048576, $D92, FALSE))</f>
        <v>21510</v>
      </c>
      <c r="P92">
        <f>IF(ISBLANK(HLOOKUP(P$1, q_preprocess!$1:$1048576, $D92, FALSE)), "", HLOOKUP(P$1, q_preprocess!$1:$1048576, $D92, FALSE))</f>
        <v>67766</v>
      </c>
    </row>
    <row r="93" spans="1:16" x14ac:dyDescent="0.25">
      <c r="A93" s="34">
        <v>41244</v>
      </c>
      <c r="B93">
        <v>2012</v>
      </c>
      <c r="C93">
        <v>4</v>
      </c>
      <c r="D93">
        <v>93</v>
      </c>
      <c r="E93">
        <f>IF(ISBLANK(HLOOKUP(E$1, q_preprocess!$1:$1048576, $D93, FALSE)), "", HLOOKUP(E$1, q_preprocess!$1:$1048576, $D93, FALSE))</f>
        <v>130058</v>
      </c>
      <c r="F93">
        <f>IF(ISBLANK(HLOOKUP(F$1, q_preprocess!$1:$1048576, $D93, FALSE)), "", HLOOKUP(F$1, q_preprocess!$1:$1048576, $D93, FALSE))</f>
        <v>119003</v>
      </c>
      <c r="G93">
        <f>IF(ISBLANK(HLOOKUP(G$1, q_preprocess!$1:$1048576, $D93, FALSE)), "", HLOOKUP(G$1, q_preprocess!$1:$1048576, $D93, FALSE))</f>
        <v>78029</v>
      </c>
      <c r="H93">
        <f>IF(ISBLANK(HLOOKUP(H$1, q_preprocess!$1:$1048576, $D93, FALSE)), "", HLOOKUP(H$1, q_preprocess!$1:$1048576, $D93, FALSE))</f>
        <v>20072</v>
      </c>
      <c r="I93">
        <f>IF(ISBLANK(HLOOKUP(I$1, q_preprocess!$1:$1048576, $D93, FALSE)), "", HLOOKUP(I$1, q_preprocess!$1:$1048576, $D93, FALSE))</f>
        <v>31526</v>
      </c>
      <c r="J93">
        <f>IF(ISBLANK(HLOOKUP(J$1, q_preprocess!$1:$1048576, $D93, FALSE)), "", HLOOKUP(J$1, q_preprocess!$1:$1048576, $D93, FALSE))</f>
        <v>31665</v>
      </c>
      <c r="K93">
        <f>IF(ISBLANK(HLOOKUP(K$1, q_preprocess!$1:$1048576, $D93, FALSE)), "", HLOOKUP(K$1, q_preprocess!$1:$1048576, $D93, FALSE))</f>
        <v>-130</v>
      </c>
      <c r="L93">
        <f>IF(ISBLANK(HLOOKUP(L$1, q_preprocess!$1:$1048576, $D93, FALSE)), "", HLOOKUP(L$1, q_preprocess!$1:$1048576, $D93, FALSE))</f>
        <v>20111</v>
      </c>
      <c r="M93">
        <f>IF(ISBLANK(HLOOKUP(M$1, q_preprocess!$1:$1048576, $D93, FALSE)), "", HLOOKUP(M$1, q_preprocess!$1:$1048576, $D93, FALSE))</f>
        <v>32153</v>
      </c>
      <c r="N93">
        <f>IF(ISBLANK(HLOOKUP(N$1, q_preprocess!$1:$1048576, $D93, FALSE)), "", HLOOKUP(N$1, q_preprocess!$1:$1048576, $D93, FALSE))</f>
        <v>16705</v>
      </c>
      <c r="O93">
        <f>IF(ISBLANK(HLOOKUP(O$1, q_preprocess!$1:$1048576, $D93, FALSE)), "", HLOOKUP(O$1, q_preprocess!$1:$1048576, $D93, FALSE))</f>
        <v>24792</v>
      </c>
      <c r="P93">
        <f>IF(ISBLANK(HLOOKUP(P$1, q_preprocess!$1:$1048576, $D93, FALSE)), "", HLOOKUP(P$1, q_preprocess!$1:$1048576, $D93, FALSE))</f>
        <v>75455</v>
      </c>
    </row>
    <row r="94" spans="1:16" x14ac:dyDescent="0.25">
      <c r="A94" s="34">
        <v>41334</v>
      </c>
      <c r="B94">
        <v>2013</v>
      </c>
      <c r="C94">
        <v>1</v>
      </c>
      <c r="D94">
        <v>94</v>
      </c>
      <c r="E94">
        <f>IF(ISBLANK(HLOOKUP(E$1, q_preprocess!$1:$1048576, $D94, FALSE)), "", HLOOKUP(E$1, q_preprocess!$1:$1048576, $D94, FALSE))</f>
        <v>112318</v>
      </c>
      <c r="F94">
        <f>IF(ISBLANK(HLOOKUP(F$1, q_preprocess!$1:$1048576, $D94, FALSE)), "", HLOOKUP(F$1, q_preprocess!$1:$1048576, $D94, FALSE))</f>
        <v>120193</v>
      </c>
      <c r="G94">
        <f>IF(ISBLANK(HLOOKUP(G$1, q_preprocess!$1:$1048576, $D94, FALSE)), "", HLOOKUP(G$1, q_preprocess!$1:$1048576, $D94, FALSE))</f>
        <v>78465</v>
      </c>
      <c r="H94">
        <f>IF(ISBLANK(HLOOKUP(H$1, q_preprocess!$1:$1048576, $D94, FALSE)), "", HLOOKUP(H$1, q_preprocess!$1:$1048576, $D94, FALSE))</f>
        <v>20272</v>
      </c>
      <c r="I94">
        <f>IF(ISBLANK(HLOOKUP(I$1, q_preprocess!$1:$1048576, $D94, FALSE)), "", HLOOKUP(I$1, q_preprocess!$1:$1048576, $D94, FALSE))</f>
        <v>32872</v>
      </c>
      <c r="J94">
        <f>IF(ISBLANK(HLOOKUP(J$1, q_preprocess!$1:$1048576, $D94, FALSE)), "", HLOOKUP(J$1, q_preprocess!$1:$1048576, $D94, FALSE))</f>
        <v>33084</v>
      </c>
      <c r="K94">
        <f>IF(ISBLANK(HLOOKUP(K$1, q_preprocess!$1:$1048576, $D94, FALSE)), "", HLOOKUP(K$1, q_preprocess!$1:$1048576, $D94, FALSE))</f>
        <v>-61</v>
      </c>
      <c r="L94">
        <f>IF(ISBLANK(HLOOKUP(L$1, q_preprocess!$1:$1048576, $D94, FALSE)), "", HLOOKUP(L$1, q_preprocess!$1:$1048576, $D94, FALSE))</f>
        <v>19794</v>
      </c>
      <c r="M94">
        <f>IF(ISBLANK(HLOOKUP(M$1, q_preprocess!$1:$1048576, $D94, FALSE)), "", HLOOKUP(M$1, q_preprocess!$1:$1048576, $D94, FALSE))</f>
        <v>32789</v>
      </c>
      <c r="N94">
        <f>IF(ISBLANK(HLOOKUP(N$1, q_preprocess!$1:$1048576, $D94, FALSE)), "", HLOOKUP(N$1, q_preprocess!$1:$1048576, $D94, FALSE))</f>
        <v>16632</v>
      </c>
      <c r="O94">
        <f>IF(ISBLANK(HLOOKUP(O$1, q_preprocess!$1:$1048576, $D94, FALSE)), "", HLOOKUP(O$1, q_preprocess!$1:$1048576, $D94, FALSE))</f>
        <v>19269</v>
      </c>
      <c r="P94">
        <f>IF(ISBLANK(HLOOKUP(P$1, q_preprocess!$1:$1048576, $D94, FALSE)), "", HLOOKUP(P$1, q_preprocess!$1:$1048576, $D94, FALSE))</f>
        <v>64719</v>
      </c>
    </row>
    <row r="95" spans="1:16" x14ac:dyDescent="0.25">
      <c r="A95" s="34">
        <v>41426</v>
      </c>
      <c r="B95">
        <v>2013</v>
      </c>
      <c r="C95">
        <v>2</v>
      </c>
      <c r="D95">
        <v>95</v>
      </c>
      <c r="E95">
        <f>IF(ISBLANK(HLOOKUP(E$1, q_preprocess!$1:$1048576, $D95, FALSE)), "", HLOOKUP(E$1, q_preprocess!$1:$1048576, $D95, FALSE))</f>
        <v>120268</v>
      </c>
      <c r="F95">
        <f>IF(ISBLANK(HLOOKUP(F$1, q_preprocess!$1:$1048576, $D95, FALSE)), "", HLOOKUP(F$1, q_preprocess!$1:$1048576, $D95, FALSE))</f>
        <v>123276</v>
      </c>
      <c r="G95">
        <f>IF(ISBLANK(HLOOKUP(G$1, q_preprocess!$1:$1048576, $D95, FALSE)), "", HLOOKUP(G$1, q_preprocess!$1:$1048576, $D95, FALSE))</f>
        <v>79593</v>
      </c>
      <c r="H95">
        <f>IF(ISBLANK(HLOOKUP(H$1, q_preprocess!$1:$1048576, $D95, FALSE)), "", HLOOKUP(H$1, q_preprocess!$1:$1048576, $D95, FALSE))</f>
        <v>21045</v>
      </c>
      <c r="I95">
        <f>IF(ISBLANK(HLOOKUP(I$1, q_preprocess!$1:$1048576, $D95, FALSE)), "", HLOOKUP(I$1, q_preprocess!$1:$1048576, $D95, FALSE))</f>
        <v>33715</v>
      </c>
      <c r="J95">
        <f>IF(ISBLANK(HLOOKUP(J$1, q_preprocess!$1:$1048576, $D95, FALSE)), "", HLOOKUP(J$1, q_preprocess!$1:$1048576, $D95, FALSE))</f>
        <v>34149</v>
      </c>
      <c r="K95">
        <f>IF(ISBLANK(HLOOKUP(K$1, q_preprocess!$1:$1048576, $D95, FALSE)), "", HLOOKUP(K$1, q_preprocess!$1:$1048576, $D95, FALSE))</f>
        <v>-657</v>
      </c>
      <c r="L95">
        <f>IF(ISBLANK(HLOOKUP(L$1, q_preprocess!$1:$1048576, $D95, FALSE)), "", HLOOKUP(L$1, q_preprocess!$1:$1048576, $D95, FALSE))</f>
        <v>23399</v>
      </c>
      <c r="M95">
        <f>IF(ISBLANK(HLOOKUP(M$1, q_preprocess!$1:$1048576, $D95, FALSE)), "", HLOOKUP(M$1, q_preprocess!$1:$1048576, $D95, FALSE))</f>
        <v>34740</v>
      </c>
      <c r="N95">
        <f>IF(ISBLANK(HLOOKUP(N$1, q_preprocess!$1:$1048576, $D95, FALSE)), "", HLOOKUP(N$1, q_preprocess!$1:$1048576, $D95, FALSE))</f>
        <v>17099</v>
      </c>
      <c r="O95">
        <f>IF(ISBLANK(HLOOKUP(O$1, q_preprocess!$1:$1048576, $D95, FALSE)), "", HLOOKUP(O$1, q_preprocess!$1:$1048576, $D95, FALSE))</f>
        <v>21896</v>
      </c>
      <c r="P95">
        <f>IF(ISBLANK(HLOOKUP(P$1, q_preprocess!$1:$1048576, $D95, FALSE)), "", HLOOKUP(P$1, q_preprocess!$1:$1048576, $D95, FALSE))</f>
        <v>69031</v>
      </c>
    </row>
    <row r="96" spans="1:16" x14ac:dyDescent="0.25">
      <c r="A96" s="34">
        <v>41518</v>
      </c>
      <c r="B96">
        <v>2013</v>
      </c>
      <c r="C96">
        <v>3</v>
      </c>
      <c r="D96">
        <v>96</v>
      </c>
      <c r="E96">
        <f>IF(ISBLANK(HLOOKUP(E$1, q_preprocess!$1:$1048576, $D96, FALSE)), "", HLOOKUP(E$1, q_preprocess!$1:$1048576, $D96, FALSE))</f>
        <v>123728</v>
      </c>
      <c r="F96">
        <f>IF(ISBLANK(HLOOKUP(F$1, q_preprocess!$1:$1048576, $D96, FALSE)), "", HLOOKUP(F$1, q_preprocess!$1:$1048576, $D96, FALSE))</f>
        <v>124503</v>
      </c>
      <c r="G96">
        <f>IF(ISBLANK(HLOOKUP(G$1, q_preprocess!$1:$1048576, $D96, FALSE)), "", HLOOKUP(G$1, q_preprocess!$1:$1048576, $D96, FALSE))</f>
        <v>80147</v>
      </c>
      <c r="H96">
        <f>IF(ISBLANK(HLOOKUP(H$1, q_preprocess!$1:$1048576, $D96, FALSE)), "", HLOOKUP(H$1, q_preprocess!$1:$1048576, $D96, FALSE))</f>
        <v>21448</v>
      </c>
      <c r="I96">
        <f>IF(ISBLANK(HLOOKUP(I$1, q_preprocess!$1:$1048576, $D96, FALSE)), "", HLOOKUP(I$1, q_preprocess!$1:$1048576, $D96, FALSE))</f>
        <v>34895</v>
      </c>
      <c r="J96">
        <f>IF(ISBLANK(HLOOKUP(J$1, q_preprocess!$1:$1048576, $D96, FALSE)), "", HLOOKUP(J$1, q_preprocess!$1:$1048576, $D96, FALSE))</f>
        <v>34408</v>
      </c>
      <c r="K96">
        <f>IF(ISBLANK(HLOOKUP(K$1, q_preprocess!$1:$1048576, $D96, FALSE)), "", HLOOKUP(K$1, q_preprocess!$1:$1048576, $D96, FALSE))</f>
        <v>649</v>
      </c>
      <c r="L96">
        <f>IF(ISBLANK(HLOOKUP(L$1, q_preprocess!$1:$1048576, $D96, FALSE)), "", HLOOKUP(L$1, q_preprocess!$1:$1048576, $D96, FALSE))</f>
        <v>20598</v>
      </c>
      <c r="M96">
        <f>IF(ISBLANK(HLOOKUP(M$1, q_preprocess!$1:$1048576, $D96, FALSE)), "", HLOOKUP(M$1, q_preprocess!$1:$1048576, $D96, FALSE))</f>
        <v>34604</v>
      </c>
      <c r="N96">
        <f>IF(ISBLANK(HLOOKUP(N$1, q_preprocess!$1:$1048576, $D96, FALSE)), "", HLOOKUP(N$1, q_preprocess!$1:$1048576, $D96, FALSE))</f>
        <v>17058</v>
      </c>
      <c r="O96">
        <f>IF(ISBLANK(HLOOKUP(O$1, q_preprocess!$1:$1048576, $D96, FALSE)), "", HLOOKUP(O$1, q_preprocess!$1:$1048576, $D96, FALSE))</f>
        <v>23313</v>
      </c>
      <c r="P96">
        <f>IF(ISBLANK(HLOOKUP(P$1, q_preprocess!$1:$1048576, $D96, FALSE)), "", HLOOKUP(P$1, q_preprocess!$1:$1048576, $D96, FALSE))</f>
        <v>71158</v>
      </c>
    </row>
    <row r="97" spans="1:16" x14ac:dyDescent="0.25">
      <c r="A97" s="34">
        <v>41609</v>
      </c>
      <c r="B97">
        <v>2013</v>
      </c>
      <c r="C97">
        <v>4</v>
      </c>
      <c r="D97">
        <v>97</v>
      </c>
      <c r="E97">
        <f>IF(ISBLANK(HLOOKUP(E$1, q_preprocess!$1:$1048576, $D97, FALSE)), "", HLOOKUP(E$1, q_preprocess!$1:$1048576, $D97, FALSE))</f>
        <v>137517</v>
      </c>
      <c r="F97">
        <f>IF(ISBLANK(HLOOKUP(F$1, q_preprocess!$1:$1048576, $D97, FALSE)), "", HLOOKUP(F$1, q_preprocess!$1:$1048576, $D97, FALSE))</f>
        <v>125859</v>
      </c>
      <c r="G97">
        <f>IF(ISBLANK(HLOOKUP(G$1, q_preprocess!$1:$1048576, $D97, FALSE)), "", HLOOKUP(G$1, q_preprocess!$1:$1048576, $D97, FALSE))</f>
        <v>80725</v>
      </c>
      <c r="H97">
        <f>IF(ISBLANK(HLOOKUP(H$1, q_preprocess!$1:$1048576, $D97, FALSE)), "", HLOOKUP(H$1, q_preprocess!$1:$1048576, $D97, FALSE))</f>
        <v>21862</v>
      </c>
      <c r="I97">
        <f>IF(ISBLANK(HLOOKUP(I$1, q_preprocess!$1:$1048576, $D97, FALSE)), "", HLOOKUP(I$1, q_preprocess!$1:$1048576, $D97, FALSE))</f>
        <v>35826</v>
      </c>
      <c r="J97">
        <f>IF(ISBLANK(HLOOKUP(J$1, q_preprocess!$1:$1048576, $D97, FALSE)), "", HLOOKUP(J$1, q_preprocess!$1:$1048576, $D97, FALSE))</f>
        <v>35110</v>
      </c>
      <c r="K97">
        <f>IF(ISBLANK(HLOOKUP(K$1, q_preprocess!$1:$1048576, $D97, FALSE)), "", HLOOKUP(K$1, q_preprocess!$1:$1048576, $D97, FALSE))</f>
        <v>703</v>
      </c>
      <c r="L97">
        <f>IF(ISBLANK(HLOOKUP(L$1, q_preprocess!$1:$1048576, $D97, FALSE)), "", HLOOKUP(L$1, q_preprocess!$1:$1048576, $D97, FALSE))</f>
        <v>21442</v>
      </c>
      <c r="M97">
        <f>IF(ISBLANK(HLOOKUP(M$1, q_preprocess!$1:$1048576, $D97, FALSE)), "", HLOOKUP(M$1, q_preprocess!$1:$1048576, $D97, FALSE))</f>
        <v>34451</v>
      </c>
      <c r="N97">
        <f>IF(ISBLANK(HLOOKUP(N$1, q_preprocess!$1:$1048576, $D97, FALSE)), "", HLOOKUP(N$1, q_preprocess!$1:$1048576, $D97, FALSE))</f>
        <v>17849</v>
      </c>
      <c r="O97">
        <f>IF(ISBLANK(HLOOKUP(O$1, q_preprocess!$1:$1048576, $D97, FALSE)), "", HLOOKUP(O$1, q_preprocess!$1:$1048576, $D97, FALSE))</f>
        <v>26328</v>
      </c>
      <c r="P97">
        <f>IF(ISBLANK(HLOOKUP(P$1, q_preprocess!$1:$1048576, $D97, FALSE)), "", HLOOKUP(P$1, q_preprocess!$1:$1048576, $D97, FALSE))</f>
        <v>79641</v>
      </c>
    </row>
    <row r="98" spans="1:16" x14ac:dyDescent="0.25">
      <c r="A98" s="34">
        <v>41699</v>
      </c>
      <c r="B98">
        <v>2014</v>
      </c>
      <c r="C98">
        <v>1</v>
      </c>
      <c r="D98">
        <v>98</v>
      </c>
      <c r="E98">
        <f>IF(ISBLANK(HLOOKUP(E$1, q_preprocess!$1:$1048576, $D98, FALSE)), "", HLOOKUP(E$1, q_preprocess!$1:$1048576, $D98, FALSE))</f>
        <v>119609</v>
      </c>
      <c r="F98">
        <f>IF(ISBLANK(HLOOKUP(F$1, q_preprocess!$1:$1048576, $D98, FALSE)), "", HLOOKUP(F$1, q_preprocess!$1:$1048576, $D98, FALSE))</f>
        <v>127947</v>
      </c>
      <c r="G98">
        <f>IF(ISBLANK(HLOOKUP(G$1, q_preprocess!$1:$1048576, $D98, FALSE)), "", HLOOKUP(G$1, q_preprocess!$1:$1048576, $D98, FALSE))</f>
        <v>81542</v>
      </c>
      <c r="H98">
        <f>IF(ISBLANK(HLOOKUP(H$1, q_preprocess!$1:$1048576, $D98, FALSE)), "", HLOOKUP(H$1, q_preprocess!$1:$1048576, $D98, FALSE))</f>
        <v>21888</v>
      </c>
      <c r="I98">
        <f>IF(ISBLANK(HLOOKUP(I$1, q_preprocess!$1:$1048576, $D98, FALSE)), "", HLOOKUP(I$1, q_preprocess!$1:$1048576, $D98, FALSE))</f>
        <v>37707</v>
      </c>
      <c r="J98">
        <f>IF(ISBLANK(HLOOKUP(J$1, q_preprocess!$1:$1048576, $D98, FALSE)), "", HLOOKUP(J$1, q_preprocess!$1:$1048576, $D98, FALSE))</f>
        <v>36710</v>
      </c>
      <c r="K98">
        <f>IF(ISBLANK(HLOOKUP(K$1, q_preprocess!$1:$1048576, $D98, FALSE)), "", HLOOKUP(K$1, q_preprocess!$1:$1048576, $D98, FALSE))</f>
        <v>779</v>
      </c>
      <c r="L98">
        <f>IF(ISBLANK(HLOOKUP(L$1, q_preprocess!$1:$1048576, $D98, FALSE)), "", HLOOKUP(L$1, q_preprocess!$1:$1048576, $D98, FALSE))</f>
        <v>20362</v>
      </c>
      <c r="M98">
        <f>IF(ISBLANK(HLOOKUP(M$1, q_preprocess!$1:$1048576, $D98, FALSE)), "", HLOOKUP(M$1, q_preprocess!$1:$1048576, $D98, FALSE))</f>
        <v>35341</v>
      </c>
      <c r="N98">
        <f>IF(ISBLANK(HLOOKUP(N$1, q_preprocess!$1:$1048576, $D98, FALSE)), "", HLOOKUP(N$1, q_preprocess!$1:$1048576, $D98, FALSE))</f>
        <v>17460</v>
      </c>
      <c r="O98">
        <f>IF(ISBLANK(HLOOKUP(O$1, q_preprocess!$1:$1048576, $D98, FALSE)), "", HLOOKUP(O$1, q_preprocess!$1:$1048576, $D98, FALSE))</f>
        <v>21012</v>
      </c>
      <c r="P98">
        <f>IF(ISBLANK(HLOOKUP(P$1, q_preprocess!$1:$1048576, $D98, FALSE)), "", HLOOKUP(P$1, q_preprocess!$1:$1048576, $D98, FALSE))</f>
        <v>68673</v>
      </c>
    </row>
    <row r="99" spans="1:16" x14ac:dyDescent="0.25">
      <c r="A99" s="34">
        <v>41791</v>
      </c>
      <c r="B99">
        <v>2014</v>
      </c>
      <c r="C99">
        <v>2</v>
      </c>
      <c r="D99">
        <v>99</v>
      </c>
      <c r="E99">
        <f>IF(ISBLANK(HLOOKUP(E$1, q_preprocess!$1:$1048576, $D99, FALSE)), "", HLOOKUP(E$1, q_preprocess!$1:$1048576, $D99, FALSE))</f>
        <v>125135</v>
      </c>
      <c r="F99">
        <f>IF(ISBLANK(HLOOKUP(F$1, q_preprocess!$1:$1048576, $D99, FALSE)), "", HLOOKUP(F$1, q_preprocess!$1:$1048576, $D99, FALSE))</f>
        <v>128224</v>
      </c>
      <c r="G99">
        <f>IF(ISBLANK(HLOOKUP(G$1, q_preprocess!$1:$1048576, $D99, FALSE)), "", HLOOKUP(G$1, q_preprocess!$1:$1048576, $D99, FALSE))</f>
        <v>82774</v>
      </c>
      <c r="H99">
        <f>IF(ISBLANK(HLOOKUP(H$1, q_preprocess!$1:$1048576, $D99, FALSE)), "", HLOOKUP(H$1, q_preprocess!$1:$1048576, $D99, FALSE))</f>
        <v>22013</v>
      </c>
      <c r="I99">
        <f>IF(ISBLANK(HLOOKUP(I$1, q_preprocess!$1:$1048576, $D99, FALSE)), "", HLOOKUP(I$1, q_preprocess!$1:$1048576, $D99, FALSE))</f>
        <v>38572</v>
      </c>
      <c r="J99">
        <f>IF(ISBLANK(HLOOKUP(J$1, q_preprocess!$1:$1048576, $D99, FALSE)), "", HLOOKUP(J$1, q_preprocess!$1:$1048576, $D99, FALSE))</f>
        <v>36966</v>
      </c>
      <c r="K99">
        <f>IF(ISBLANK(HLOOKUP(K$1, q_preprocess!$1:$1048576, $D99, FALSE)), "", HLOOKUP(K$1, q_preprocess!$1:$1048576, $D99, FALSE))</f>
        <v>1663</v>
      </c>
      <c r="L99">
        <f>IF(ISBLANK(HLOOKUP(L$1, q_preprocess!$1:$1048576, $D99, FALSE)), "", HLOOKUP(L$1, q_preprocess!$1:$1048576, $D99, FALSE))</f>
        <v>20809</v>
      </c>
      <c r="M99">
        <f>IF(ISBLANK(HLOOKUP(M$1, q_preprocess!$1:$1048576, $D99, FALSE)), "", HLOOKUP(M$1, q_preprocess!$1:$1048576, $D99, FALSE))</f>
        <v>36132</v>
      </c>
      <c r="N99">
        <f>IF(ISBLANK(HLOOKUP(N$1, q_preprocess!$1:$1048576, $D99, FALSE)), "", HLOOKUP(N$1, q_preprocess!$1:$1048576, $D99, FALSE))</f>
        <v>16816</v>
      </c>
      <c r="O99">
        <f>IF(ISBLANK(HLOOKUP(O$1, q_preprocess!$1:$1048576, $D99, FALSE)), "", HLOOKUP(O$1, q_preprocess!$1:$1048576, $D99, FALSE))</f>
        <v>22516</v>
      </c>
      <c r="P99">
        <f>IF(ISBLANK(HLOOKUP(P$1, q_preprocess!$1:$1048576, $D99, FALSE)), "", HLOOKUP(P$1, q_preprocess!$1:$1048576, $D99, FALSE))</f>
        <v>72767</v>
      </c>
    </row>
    <row r="100" spans="1:16" x14ac:dyDescent="0.25">
      <c r="A100" s="34">
        <v>41883</v>
      </c>
      <c r="B100">
        <v>2014</v>
      </c>
      <c r="C100">
        <v>3</v>
      </c>
      <c r="D100">
        <v>100</v>
      </c>
      <c r="E100">
        <f>IF(ISBLANK(HLOOKUP(E$1, q_preprocess!$1:$1048576, $D100, FALSE)), "", HLOOKUP(E$1, q_preprocess!$1:$1048576, $D100, FALSE))</f>
        <v>128692</v>
      </c>
      <c r="F100">
        <f>IF(ISBLANK(HLOOKUP(F$1, q_preprocess!$1:$1048576, $D100, FALSE)), "", HLOOKUP(F$1, q_preprocess!$1:$1048576, $D100, FALSE))</f>
        <v>129368</v>
      </c>
      <c r="G100">
        <f>IF(ISBLANK(HLOOKUP(G$1, q_preprocess!$1:$1048576, $D100, FALSE)), "", HLOOKUP(G$1, q_preprocess!$1:$1048576, $D100, FALSE))</f>
        <v>83326</v>
      </c>
      <c r="H100">
        <f>IF(ISBLANK(HLOOKUP(H$1, q_preprocess!$1:$1048576, $D100, FALSE)), "", HLOOKUP(H$1, q_preprocess!$1:$1048576, $D100, FALSE))</f>
        <v>22263</v>
      </c>
      <c r="I100">
        <f>IF(ISBLANK(HLOOKUP(I$1, q_preprocess!$1:$1048576, $D100, FALSE)), "", HLOOKUP(I$1, q_preprocess!$1:$1048576, $D100, FALSE))</f>
        <v>38515</v>
      </c>
      <c r="J100">
        <f>IF(ISBLANK(HLOOKUP(J$1, q_preprocess!$1:$1048576, $D100, FALSE)), "", HLOOKUP(J$1, q_preprocess!$1:$1048576, $D100, FALSE))</f>
        <v>38286</v>
      </c>
      <c r="K100">
        <f>IF(ISBLANK(HLOOKUP(K$1, q_preprocess!$1:$1048576, $D100, FALSE)), "", HLOOKUP(K$1, q_preprocess!$1:$1048576, $D100, FALSE))</f>
        <v>433</v>
      </c>
      <c r="L100">
        <f>IF(ISBLANK(HLOOKUP(L$1, q_preprocess!$1:$1048576, $D100, FALSE)), "", HLOOKUP(L$1, q_preprocess!$1:$1048576, $D100, FALSE))</f>
        <v>21663</v>
      </c>
      <c r="M100">
        <f>IF(ISBLANK(HLOOKUP(M$1, q_preprocess!$1:$1048576, $D100, FALSE)), "", HLOOKUP(M$1, q_preprocess!$1:$1048576, $D100, FALSE))</f>
        <v>37012</v>
      </c>
      <c r="N100">
        <f>IF(ISBLANK(HLOOKUP(N$1, q_preprocess!$1:$1048576, $D100, FALSE)), "", HLOOKUP(N$1, q_preprocess!$1:$1048576, $D100, FALSE))</f>
        <v>17065</v>
      </c>
      <c r="O100">
        <f>IF(ISBLANK(HLOOKUP(O$1, q_preprocess!$1:$1048576, $D100, FALSE)), "", HLOOKUP(O$1, q_preprocess!$1:$1048576, $D100, FALSE))</f>
        <v>24351</v>
      </c>
      <c r="P100">
        <f>IF(ISBLANK(HLOOKUP(P$1, q_preprocess!$1:$1048576, $D100, FALSE)), "", HLOOKUP(P$1, q_preprocess!$1:$1048576, $D100, FALSE))</f>
        <v>74600</v>
      </c>
    </row>
    <row r="101" spans="1:16" x14ac:dyDescent="0.25">
      <c r="A101" s="34">
        <v>41974</v>
      </c>
      <c r="B101">
        <v>2014</v>
      </c>
      <c r="C101">
        <v>4</v>
      </c>
      <c r="D101">
        <v>101</v>
      </c>
      <c r="E101">
        <f>IF(ISBLANK(HLOOKUP(E$1, q_preprocess!$1:$1048576, $D101, FALSE)), "", HLOOKUP(E$1, q_preprocess!$1:$1048576, $D101, FALSE))</f>
        <v>142092</v>
      </c>
      <c r="F101">
        <f>IF(ISBLANK(HLOOKUP(F$1, q_preprocess!$1:$1048576, $D101, FALSE)), "", HLOOKUP(F$1, q_preprocess!$1:$1048576, $D101, FALSE))</f>
        <v>129989</v>
      </c>
      <c r="G101">
        <f>IF(ISBLANK(HLOOKUP(G$1, q_preprocess!$1:$1048576, $D101, FALSE)), "", HLOOKUP(G$1, q_preprocess!$1:$1048576, $D101, FALSE))</f>
        <v>84902</v>
      </c>
      <c r="H101">
        <f>IF(ISBLANK(HLOOKUP(H$1, q_preprocess!$1:$1048576, $D101, FALSE)), "", HLOOKUP(H$1, q_preprocess!$1:$1048576, $D101, FALSE))</f>
        <v>22481</v>
      </c>
      <c r="I101">
        <f>IF(ISBLANK(HLOOKUP(I$1, q_preprocess!$1:$1048576, $D101, FALSE)), "", HLOOKUP(I$1, q_preprocess!$1:$1048576, $D101, FALSE))</f>
        <v>38459</v>
      </c>
      <c r="J101">
        <f>IF(ISBLANK(HLOOKUP(J$1, q_preprocess!$1:$1048576, $D101, FALSE)), "", HLOOKUP(J$1, q_preprocess!$1:$1048576, $D101, FALSE))</f>
        <v>38239</v>
      </c>
      <c r="K101">
        <f>IF(ISBLANK(HLOOKUP(K$1, q_preprocess!$1:$1048576, $D101, FALSE)), "", HLOOKUP(K$1, q_preprocess!$1:$1048576, $D101, FALSE))</f>
        <v>250</v>
      </c>
      <c r="L101">
        <f>IF(ISBLANK(HLOOKUP(L$1, q_preprocess!$1:$1048576, $D101, FALSE)), "", HLOOKUP(L$1, q_preprocess!$1:$1048576, $D101, FALSE))</f>
        <v>21084</v>
      </c>
      <c r="M101">
        <f>IF(ISBLANK(HLOOKUP(M$1, q_preprocess!$1:$1048576, $D101, FALSE)), "", HLOOKUP(M$1, q_preprocess!$1:$1048576, $D101, FALSE))</f>
        <v>38851</v>
      </c>
      <c r="N101">
        <f>IF(ISBLANK(HLOOKUP(N$1, q_preprocess!$1:$1048576, $D101, FALSE)), "", HLOOKUP(N$1, q_preprocess!$1:$1048576, $D101, FALSE))</f>
        <v>17668</v>
      </c>
      <c r="O101">
        <f>IF(ISBLANK(HLOOKUP(O$1, q_preprocess!$1:$1048576, $D101, FALSE)), "", HLOOKUP(O$1, q_preprocess!$1:$1048576, $D101, FALSE))</f>
        <v>26986</v>
      </c>
      <c r="P101">
        <f>IF(ISBLANK(HLOOKUP(P$1, q_preprocess!$1:$1048576, $D101, FALSE)), "", HLOOKUP(P$1, q_preprocess!$1:$1048576, $D101, FALSE))</f>
        <v>83213</v>
      </c>
    </row>
    <row r="102" spans="1:16" x14ac:dyDescent="0.25">
      <c r="A102" s="34">
        <v>42064</v>
      </c>
      <c r="B102">
        <v>2015</v>
      </c>
      <c r="C102">
        <v>1</v>
      </c>
      <c r="D102">
        <v>102</v>
      </c>
      <c r="E102">
        <f>IF(ISBLANK(HLOOKUP(E$1, q_preprocess!$1:$1048576, $D102, FALSE)), "", HLOOKUP(E$1, q_preprocess!$1:$1048576, $D102, FALSE))</f>
        <v>122761</v>
      </c>
      <c r="F102">
        <f>IF(ISBLANK(HLOOKUP(F$1, q_preprocess!$1:$1048576, $D102, FALSE)), "", HLOOKUP(F$1, q_preprocess!$1:$1048576, $D102, FALSE))</f>
        <v>131292</v>
      </c>
      <c r="G102">
        <f>IF(ISBLANK(HLOOKUP(G$1, q_preprocess!$1:$1048576, $D102, FALSE)), "", HLOOKUP(G$1, q_preprocess!$1:$1048576, $D102, FALSE))</f>
        <v>84950</v>
      </c>
      <c r="H102">
        <f>IF(ISBLANK(HLOOKUP(H$1, q_preprocess!$1:$1048576, $D102, FALSE)), "", HLOOKUP(H$1, q_preprocess!$1:$1048576, $D102, FALSE))</f>
        <v>22782</v>
      </c>
      <c r="I102">
        <f>IF(ISBLANK(HLOOKUP(I$1, q_preprocess!$1:$1048576, $D102, FALSE)), "", HLOOKUP(I$1, q_preprocess!$1:$1048576, $D102, FALSE))</f>
        <v>38755</v>
      </c>
      <c r="J102">
        <f>IF(ISBLANK(HLOOKUP(J$1, q_preprocess!$1:$1048576, $D102, FALSE)), "", HLOOKUP(J$1, q_preprocess!$1:$1048576, $D102, FALSE))</f>
        <v>38426</v>
      </c>
      <c r="K102">
        <f>IF(ISBLANK(HLOOKUP(K$1, q_preprocess!$1:$1048576, $D102, FALSE)), "", HLOOKUP(K$1, q_preprocess!$1:$1048576, $D102, FALSE))</f>
        <v>357</v>
      </c>
      <c r="L102">
        <f>IF(ISBLANK(HLOOKUP(L$1, q_preprocess!$1:$1048576, $D102, FALSE)), "", HLOOKUP(L$1, q_preprocess!$1:$1048576, $D102, FALSE))</f>
        <v>21331</v>
      </c>
      <c r="M102">
        <f>IF(ISBLANK(HLOOKUP(M$1, q_preprocess!$1:$1048576, $D102, FALSE)), "", HLOOKUP(M$1, q_preprocess!$1:$1048576, $D102, FALSE))</f>
        <v>38121</v>
      </c>
      <c r="N102">
        <f>IF(ISBLANK(HLOOKUP(N$1, q_preprocess!$1:$1048576, $D102, FALSE)), "", HLOOKUP(N$1, q_preprocess!$1:$1048576, $D102, FALSE))</f>
        <v>17494</v>
      </c>
      <c r="O102">
        <f>IF(ISBLANK(HLOOKUP(O$1, q_preprocess!$1:$1048576, $D102, FALSE)), "", HLOOKUP(O$1, q_preprocess!$1:$1048576, $D102, FALSE))</f>
        <v>21015</v>
      </c>
      <c r="P102">
        <f>IF(ISBLANK(HLOOKUP(P$1, q_preprocess!$1:$1048576, $D102, FALSE)), "", HLOOKUP(P$1, q_preprocess!$1:$1048576, $D102, FALSE))</f>
        <v>71647</v>
      </c>
    </row>
    <row r="103" spans="1:16" x14ac:dyDescent="0.25">
      <c r="A103" s="34">
        <v>42156</v>
      </c>
      <c r="B103">
        <v>2015</v>
      </c>
      <c r="C103">
        <v>2</v>
      </c>
      <c r="D103">
        <v>103</v>
      </c>
      <c r="E103" s="2">
        <f>IF(ISBLANK(HLOOKUP(E$1, q_preprocess!$1:$1048576, $D103, FALSE)), "", HLOOKUP(E$1, q_preprocess!$1:$1048576, $D103, FALSE))</f>
        <v>128837</v>
      </c>
      <c r="F103" s="2">
        <f>IF(ISBLANK(HLOOKUP(F$1, q_preprocess!$1:$1048576, $D103, FALSE)), "", HLOOKUP(F$1, q_preprocess!$1:$1048576, $D103, FALSE))</f>
        <v>132117</v>
      </c>
      <c r="G103" s="2">
        <f>IF(ISBLANK(HLOOKUP(G$1, q_preprocess!$1:$1048576, $D103, FALSE)), "", HLOOKUP(G$1, q_preprocess!$1:$1048576, $D103, FALSE))</f>
        <v>85486</v>
      </c>
      <c r="H103" s="2">
        <f>IF(ISBLANK(HLOOKUP(H$1, q_preprocess!$1:$1048576, $D103, FALSE)), "", HLOOKUP(H$1, q_preprocess!$1:$1048576, $D103, FALSE))</f>
        <v>23020</v>
      </c>
      <c r="I103" s="2">
        <f>IF(ISBLANK(HLOOKUP(I$1, q_preprocess!$1:$1048576, $D103, FALSE)), "", HLOOKUP(I$1, q_preprocess!$1:$1048576, $D103, FALSE))</f>
        <v>38626</v>
      </c>
      <c r="J103" s="2">
        <f>IF(ISBLANK(HLOOKUP(J$1, q_preprocess!$1:$1048576, $D103, FALSE)), "", HLOOKUP(J$1, q_preprocess!$1:$1048576, $D103, FALSE))</f>
        <v>38165</v>
      </c>
      <c r="K103" s="2">
        <f>IF(ISBLANK(HLOOKUP(K$1, q_preprocess!$1:$1048576, $D103, FALSE)), "", HLOOKUP(K$1, q_preprocess!$1:$1048576, $D103, FALSE))</f>
        <v>536</v>
      </c>
      <c r="L103" s="2">
        <f>IF(ISBLANK(HLOOKUP(L$1, q_preprocess!$1:$1048576, $D103, FALSE)), "", HLOOKUP(L$1, q_preprocess!$1:$1048576, $D103, FALSE))</f>
        <v>20935</v>
      </c>
      <c r="M103" s="2">
        <f>IF(ISBLANK(HLOOKUP(M$1, q_preprocess!$1:$1048576, $D103, FALSE)), "", HLOOKUP(M$1, q_preprocess!$1:$1048576, $D103, FALSE))</f>
        <v>35717</v>
      </c>
      <c r="N103" s="2">
        <f>IF(ISBLANK(HLOOKUP(N$1, q_preprocess!$1:$1048576, $D103, FALSE)), "", HLOOKUP(N$1, q_preprocess!$1:$1048576, $D103, FALSE))</f>
        <v>17272</v>
      </c>
      <c r="O103" s="2">
        <f>IF(ISBLANK(HLOOKUP(O$1, q_preprocess!$1:$1048576, $D103, FALSE)), "", HLOOKUP(O$1, q_preprocess!$1:$1048576, $D103, FALSE))</f>
        <v>23207</v>
      </c>
      <c r="P103" s="2">
        <f>IF(ISBLANK(HLOOKUP(P$1, q_preprocess!$1:$1048576, $D103, FALSE)), "", HLOOKUP(P$1, q_preprocess!$1:$1048576, $D103, FALSE))</f>
        <v>75252</v>
      </c>
    </row>
    <row r="104" spans="1:16" x14ac:dyDescent="0.25">
      <c r="A104" s="34">
        <v>42248</v>
      </c>
      <c r="B104">
        <v>2015</v>
      </c>
      <c r="C104">
        <v>3</v>
      </c>
      <c r="D104">
        <v>104</v>
      </c>
      <c r="E104">
        <f>IF(ISBLANK(HLOOKUP(E$1, q_preprocess!$1:$1048576, $D104, FALSE)), "", HLOOKUP(E$1, q_preprocess!$1:$1048576, $D104, FALSE))</f>
        <v>132818</v>
      </c>
      <c r="F104">
        <f>IF(ISBLANK(HLOOKUP(F$1, q_preprocess!$1:$1048576, $D104, FALSE)), "", HLOOKUP(F$1, q_preprocess!$1:$1048576, $D104, FALSE))</f>
        <v>133508</v>
      </c>
      <c r="G104">
        <f>IF(ISBLANK(HLOOKUP(G$1, q_preprocess!$1:$1048576, $D104, FALSE)), "", HLOOKUP(G$1, q_preprocess!$1:$1048576, $D104, FALSE))</f>
        <v>86374</v>
      </c>
      <c r="H104">
        <f>IF(ISBLANK(HLOOKUP(H$1, q_preprocess!$1:$1048576, $D104, FALSE)), "", HLOOKUP(H$1, q_preprocess!$1:$1048576, $D104, FALSE))</f>
        <v>23514</v>
      </c>
      <c r="I104">
        <f>IF(ISBLANK(HLOOKUP(I$1, q_preprocess!$1:$1048576, $D104, FALSE)), "", HLOOKUP(I$1, q_preprocess!$1:$1048576, $D104, FALSE))</f>
        <v>39327</v>
      </c>
      <c r="J104">
        <f>IF(ISBLANK(HLOOKUP(J$1, q_preprocess!$1:$1048576, $D104, FALSE)), "", HLOOKUP(J$1, q_preprocess!$1:$1048576, $D104, FALSE))</f>
        <v>38228</v>
      </c>
      <c r="K104">
        <f>IF(ISBLANK(HLOOKUP(K$1, q_preprocess!$1:$1048576, $D104, FALSE)), "", HLOOKUP(K$1, q_preprocess!$1:$1048576, $D104, FALSE))</f>
        <v>1164</v>
      </c>
      <c r="L104">
        <f>IF(ISBLANK(HLOOKUP(L$1, q_preprocess!$1:$1048576, $D104, FALSE)), "", HLOOKUP(L$1, q_preprocess!$1:$1048576, $D104, FALSE))</f>
        <v>21323</v>
      </c>
      <c r="M104">
        <f>IF(ISBLANK(HLOOKUP(M$1, q_preprocess!$1:$1048576, $D104, FALSE)), "", HLOOKUP(M$1, q_preprocess!$1:$1048576, $D104, FALSE))</f>
        <v>38953</v>
      </c>
      <c r="N104">
        <f>IF(ISBLANK(HLOOKUP(N$1, q_preprocess!$1:$1048576, $D104, FALSE)), "", HLOOKUP(N$1, q_preprocess!$1:$1048576, $D104, FALSE))</f>
        <v>17281</v>
      </c>
      <c r="O104">
        <f>IF(ISBLANK(HLOOKUP(O$1, q_preprocess!$1:$1048576, $D104, FALSE)), "", HLOOKUP(O$1, q_preprocess!$1:$1048576, $D104, FALSE))</f>
        <v>24805</v>
      </c>
      <c r="P104">
        <f>IF(ISBLANK(HLOOKUP(P$1, q_preprocess!$1:$1048576, $D104, FALSE)), "", HLOOKUP(P$1, q_preprocess!$1:$1048576, $D104, FALSE))</f>
        <v>77965</v>
      </c>
    </row>
    <row r="105" spans="1:16" x14ac:dyDescent="0.25">
      <c r="A105" s="34">
        <v>42339</v>
      </c>
      <c r="B105">
        <v>2015</v>
      </c>
      <c r="C105">
        <v>4</v>
      </c>
      <c r="D105">
        <v>105</v>
      </c>
      <c r="E105">
        <f>IF(ISBLANK(HLOOKUP(E$1, q_preprocess!$1:$1048576, $D105, FALSE)), "", HLOOKUP(E$1, q_preprocess!$1:$1048576, $D105, FALSE))</f>
        <v>146846</v>
      </c>
      <c r="F105">
        <f>IF(ISBLANK(HLOOKUP(F$1, q_preprocess!$1:$1048576, $D105, FALSE)), "", HLOOKUP(F$1, q_preprocess!$1:$1048576, $D105, FALSE))</f>
        <v>134345</v>
      </c>
      <c r="G105">
        <f>IF(ISBLANK(HLOOKUP(G$1, q_preprocess!$1:$1048576, $D105, FALSE)), "", HLOOKUP(G$1, q_preprocess!$1:$1048576, $D105, FALSE))</f>
        <v>86375</v>
      </c>
      <c r="H105">
        <f>IF(ISBLANK(HLOOKUP(H$1, q_preprocess!$1:$1048576, $D105, FALSE)), "", HLOOKUP(H$1, q_preprocess!$1:$1048576, $D105, FALSE))</f>
        <v>23718</v>
      </c>
      <c r="I105">
        <f>IF(ISBLANK(HLOOKUP(I$1, q_preprocess!$1:$1048576, $D105, FALSE)), "", HLOOKUP(I$1, q_preprocess!$1:$1048576, $D105, FALSE))</f>
        <v>38373</v>
      </c>
      <c r="J105">
        <f>IF(ISBLANK(HLOOKUP(J$1, q_preprocess!$1:$1048576, $D105, FALSE)), "", HLOOKUP(J$1, q_preprocess!$1:$1048576, $D105, FALSE))</f>
        <v>38160</v>
      </c>
      <c r="K105">
        <f>IF(ISBLANK(HLOOKUP(K$1, q_preprocess!$1:$1048576, $D105, FALSE)), "", HLOOKUP(K$1, q_preprocess!$1:$1048576, $D105, FALSE))</f>
        <v>150</v>
      </c>
      <c r="L105">
        <f>IF(ISBLANK(HLOOKUP(L$1, q_preprocess!$1:$1048576, $D105, FALSE)), "", HLOOKUP(L$1, q_preprocess!$1:$1048576, $D105, FALSE))</f>
        <v>21362</v>
      </c>
      <c r="M105">
        <f>IF(ISBLANK(HLOOKUP(M$1, q_preprocess!$1:$1048576, $D105, FALSE)), "", HLOOKUP(M$1, q_preprocess!$1:$1048576, $D105, FALSE))</f>
        <v>36634</v>
      </c>
      <c r="N105">
        <f>IF(ISBLANK(HLOOKUP(N$1, q_preprocess!$1:$1048576, $D105, FALSE)), "", HLOOKUP(N$1, q_preprocess!$1:$1048576, $D105, FALSE))</f>
        <v>17850</v>
      </c>
      <c r="O105">
        <f>IF(ISBLANK(HLOOKUP(O$1, q_preprocess!$1:$1048576, $D105, FALSE)), "", HLOOKUP(O$1, q_preprocess!$1:$1048576, $D105, FALSE))</f>
        <v>28198</v>
      </c>
      <c r="P105">
        <f>IF(ISBLANK(HLOOKUP(P$1, q_preprocess!$1:$1048576, $D105, FALSE)), "", HLOOKUP(P$1, q_preprocess!$1:$1048576, $D105, FALSE))</f>
        <v>86479</v>
      </c>
    </row>
    <row r="106" spans="1:16" x14ac:dyDescent="0.25">
      <c r="A106" s="34">
        <v>42430</v>
      </c>
      <c r="B106">
        <f>B102+1</f>
        <v>2016</v>
      </c>
      <c r="C106">
        <f>C102</f>
        <v>1</v>
      </c>
      <c r="D106">
        <v>106</v>
      </c>
      <c r="E106">
        <f>IF(ISBLANK(HLOOKUP(E$1, q_preprocess!$1:$1048576, $D106, FALSE)), "", HLOOKUP(E$1, q_preprocess!$1:$1048576, $D106, FALSE))</f>
        <v>125804</v>
      </c>
      <c r="F106">
        <f>IF(ISBLANK(HLOOKUP(F$1, q_preprocess!$1:$1048576, $D106, FALSE)), "", HLOOKUP(F$1, q_preprocess!$1:$1048576, $D106, FALSE))</f>
        <v>134556</v>
      </c>
      <c r="G106">
        <f>IF(ISBLANK(HLOOKUP(G$1, q_preprocess!$1:$1048576, $D106, FALSE)), "", HLOOKUP(G$1, q_preprocess!$1:$1048576, $D106, FALSE))</f>
        <v>86607</v>
      </c>
      <c r="H106">
        <f>IF(ISBLANK(HLOOKUP(H$1, q_preprocess!$1:$1048576, $D106, FALSE)), "", HLOOKUP(H$1, q_preprocess!$1:$1048576, $D106, FALSE))</f>
        <v>23683</v>
      </c>
      <c r="I106">
        <f>IF(ISBLANK(HLOOKUP(I$1, q_preprocess!$1:$1048576, $D106, FALSE)), "", HLOOKUP(I$1, q_preprocess!$1:$1048576, $D106, FALSE))</f>
        <v>37773</v>
      </c>
      <c r="J106">
        <f>IF(ISBLANK(HLOOKUP(J$1, q_preprocess!$1:$1048576, $D106, FALSE)), "", HLOOKUP(J$1, q_preprocess!$1:$1048576, $D106, FALSE))</f>
        <v>37427</v>
      </c>
      <c r="K106">
        <f>IF(ISBLANK(HLOOKUP(K$1, q_preprocess!$1:$1048576, $D106, FALSE)), "", HLOOKUP(K$1, q_preprocess!$1:$1048576, $D106, FALSE))</f>
        <v>385</v>
      </c>
      <c r="L106">
        <f>IF(ISBLANK(HLOOKUP(L$1, q_preprocess!$1:$1048576, $D106, FALSE)), "", HLOOKUP(L$1, q_preprocess!$1:$1048576, $D106, FALSE))</f>
        <v>21401</v>
      </c>
      <c r="M106">
        <f>IF(ISBLANK(HLOOKUP(M$1, q_preprocess!$1:$1048576, $D106, FALSE)), "", HLOOKUP(M$1, q_preprocess!$1:$1048576, $D106, FALSE))</f>
        <v>35580</v>
      </c>
      <c r="N106">
        <f>IF(ISBLANK(HLOOKUP(N$1, q_preprocess!$1:$1048576, $D106, FALSE)), "", HLOOKUP(N$1, q_preprocess!$1:$1048576, $D106, FALSE))</f>
        <v>17065</v>
      </c>
      <c r="O106">
        <f>IF(ISBLANK(HLOOKUP(O$1, q_preprocess!$1:$1048576, $D106, FALSE)), "", HLOOKUP(O$1, q_preprocess!$1:$1048576, $D106, FALSE))</f>
        <v>22084</v>
      </c>
      <c r="P106">
        <f>IF(ISBLANK(HLOOKUP(P$1, q_preprocess!$1:$1048576, $D106, FALSE)), "", HLOOKUP(P$1, q_preprocess!$1:$1048576, $D106, FALSE))</f>
        <v>73923</v>
      </c>
    </row>
    <row r="107" spans="1:16" x14ac:dyDescent="0.25">
      <c r="A107" s="34">
        <v>42522</v>
      </c>
      <c r="B107">
        <f t="shared" ref="B107:B113" si="0">B103+1</f>
        <v>2016</v>
      </c>
      <c r="C107">
        <f t="shared" ref="C107:C113" si="1">C103</f>
        <v>2</v>
      </c>
      <c r="D107">
        <v>107</v>
      </c>
      <c r="E107">
        <f>IF(ISBLANK(HLOOKUP(E$1, q_preprocess!$1:$1048576, $D107, FALSE)), "", HLOOKUP(E$1, q_preprocess!$1:$1048576, $D107, FALSE))</f>
        <v>131818</v>
      </c>
      <c r="F107">
        <f>IF(ISBLANK(HLOOKUP(F$1, q_preprocess!$1:$1048576, $D107, FALSE)), "", HLOOKUP(F$1, q_preprocess!$1:$1048576, $D107, FALSE))</f>
        <v>135229</v>
      </c>
      <c r="G107">
        <f>IF(ISBLANK(HLOOKUP(G$1, q_preprocess!$1:$1048576, $D107, FALSE)), "", HLOOKUP(G$1, q_preprocess!$1:$1048576, $D107, FALSE))</f>
        <v>86558</v>
      </c>
      <c r="H107">
        <f>IF(ISBLANK(HLOOKUP(H$1, q_preprocess!$1:$1048576, $D107, FALSE)), "", HLOOKUP(H$1, q_preprocess!$1:$1048576, $D107, FALSE))</f>
        <v>23838</v>
      </c>
      <c r="I107">
        <f>IF(ISBLANK(HLOOKUP(I$1, q_preprocess!$1:$1048576, $D107, FALSE)), "", HLOOKUP(I$1, q_preprocess!$1:$1048576, $D107, FALSE))</f>
        <v>37328</v>
      </c>
      <c r="J107">
        <f>IF(ISBLANK(HLOOKUP(J$1, q_preprocess!$1:$1048576, $D107, FALSE)), "", HLOOKUP(J$1, q_preprocess!$1:$1048576, $D107, FALSE))</f>
        <v>37126</v>
      </c>
      <c r="K107">
        <f>IF(ISBLANK(HLOOKUP(K$1, q_preprocess!$1:$1048576, $D107, FALSE)), "", HLOOKUP(K$1, q_preprocess!$1:$1048576, $D107, FALSE))</f>
        <v>257</v>
      </c>
      <c r="L107">
        <f>IF(ISBLANK(HLOOKUP(L$1, q_preprocess!$1:$1048576, $D107, FALSE)), "", HLOOKUP(L$1, q_preprocess!$1:$1048576, $D107, FALSE))</f>
        <v>20579</v>
      </c>
      <c r="M107">
        <f>IF(ISBLANK(HLOOKUP(M$1, q_preprocess!$1:$1048576, $D107, FALSE)), "", HLOOKUP(M$1, q_preprocess!$1:$1048576, $D107, FALSE))</f>
        <v>33886</v>
      </c>
      <c r="N107">
        <f>IF(ISBLANK(HLOOKUP(N$1, q_preprocess!$1:$1048576, $D107, FALSE)), "", HLOOKUP(N$1, q_preprocess!$1:$1048576, $D107, FALSE))</f>
        <v>16668</v>
      </c>
      <c r="O107">
        <f>IF(ISBLANK(HLOOKUP(O$1, q_preprocess!$1:$1048576, $D107, FALSE)), "", HLOOKUP(O$1, q_preprocess!$1:$1048576, $D107, FALSE))</f>
        <v>24180</v>
      </c>
      <c r="P107">
        <f>IF(ISBLANK(HLOOKUP(P$1, q_preprocess!$1:$1048576, $D107, FALSE)), "", HLOOKUP(P$1, q_preprocess!$1:$1048576, $D107, FALSE))</f>
        <v>77378</v>
      </c>
    </row>
    <row r="108" spans="1:16" x14ac:dyDescent="0.25">
      <c r="A108" s="34">
        <v>42614</v>
      </c>
      <c r="B108">
        <f t="shared" si="0"/>
        <v>2016</v>
      </c>
      <c r="C108">
        <f t="shared" si="1"/>
        <v>3</v>
      </c>
      <c r="D108">
        <v>108</v>
      </c>
      <c r="E108">
        <f>IF(ISBLANK(HLOOKUP(E$1, q_preprocess!$1:$1048576, $D108, FALSE)), "", HLOOKUP(E$1, q_preprocess!$1:$1048576, $D108, FALSE))</f>
        <v>134909</v>
      </c>
      <c r="F108">
        <f>IF(ISBLANK(HLOOKUP(F$1, q_preprocess!$1:$1048576, $D108, FALSE)), "", HLOOKUP(F$1, q_preprocess!$1:$1048576, $D108, FALSE))</f>
        <v>135515</v>
      </c>
      <c r="G108">
        <f>IF(ISBLANK(HLOOKUP(G$1, q_preprocess!$1:$1048576, $D108, FALSE)), "", HLOOKUP(G$1, q_preprocess!$1:$1048576, $D108, FALSE))</f>
        <v>86884</v>
      </c>
      <c r="H108">
        <f>IF(ISBLANK(HLOOKUP(H$1, q_preprocess!$1:$1048576, $D108, FALSE)), "", HLOOKUP(H$1, q_preprocess!$1:$1048576, $D108, FALSE))</f>
        <v>23727</v>
      </c>
      <c r="I108">
        <f>IF(ISBLANK(HLOOKUP(I$1, q_preprocess!$1:$1048576, $D108, FALSE)), "", HLOOKUP(I$1, q_preprocess!$1:$1048576, $D108, FALSE))</f>
        <v>37464</v>
      </c>
      <c r="J108">
        <f>IF(ISBLANK(HLOOKUP(J$1, q_preprocess!$1:$1048576, $D108, FALSE)), "", HLOOKUP(J$1, q_preprocess!$1:$1048576, $D108, FALSE))</f>
        <v>37219</v>
      </c>
      <c r="K108">
        <f>IF(ISBLANK(HLOOKUP(K$1, q_preprocess!$1:$1048576, $D108, FALSE)), "", HLOOKUP(K$1, q_preprocess!$1:$1048576, $D108, FALSE))</f>
        <v>201</v>
      </c>
      <c r="L108">
        <f>IF(ISBLANK(HLOOKUP(L$1, q_preprocess!$1:$1048576, $D108, FALSE)), "", HLOOKUP(L$1, q_preprocess!$1:$1048576, $D108, FALSE))</f>
        <v>20190</v>
      </c>
      <c r="M108">
        <f>IF(ISBLANK(HLOOKUP(M$1, q_preprocess!$1:$1048576, $D108, FALSE)), "", HLOOKUP(M$1, q_preprocess!$1:$1048576, $D108, FALSE))</f>
        <v>34194</v>
      </c>
      <c r="N108">
        <f>IF(ISBLANK(HLOOKUP(N$1, q_preprocess!$1:$1048576, $D108, FALSE)), "", HLOOKUP(N$1, q_preprocess!$1:$1048576, $D108, FALSE))</f>
        <v>16735</v>
      </c>
      <c r="O108">
        <f>IF(ISBLANK(HLOOKUP(O$1, q_preprocess!$1:$1048576, $D108, FALSE)), "", HLOOKUP(O$1, q_preprocess!$1:$1048576, $D108, FALSE))</f>
        <v>25842</v>
      </c>
      <c r="P108">
        <f>IF(ISBLANK(HLOOKUP(P$1, q_preprocess!$1:$1048576, $D108, FALSE)), "", HLOOKUP(P$1, q_preprocess!$1:$1048576, $D108, FALSE))</f>
        <v>79583</v>
      </c>
    </row>
    <row r="109" spans="1:16" x14ac:dyDescent="0.25">
      <c r="A109" s="34">
        <v>42705</v>
      </c>
      <c r="B109">
        <f t="shared" si="0"/>
        <v>2016</v>
      </c>
      <c r="C109">
        <f t="shared" si="1"/>
        <v>4</v>
      </c>
      <c r="D109">
        <v>109</v>
      </c>
      <c r="E109">
        <f>IF(ISBLANK(HLOOKUP(E$1, q_preprocess!$1:$1048576, $D109, FALSE)), "", HLOOKUP(E$1, q_preprocess!$1:$1048576, $D109, FALSE))</f>
        <v>149585</v>
      </c>
      <c r="F109">
        <f>IF(ISBLANK(HLOOKUP(F$1, q_preprocess!$1:$1048576, $D109, FALSE)), "", HLOOKUP(F$1, q_preprocess!$1:$1048576, $D109, FALSE))</f>
        <v>136816</v>
      </c>
      <c r="G109">
        <f>IF(ISBLANK(HLOOKUP(G$1, q_preprocess!$1:$1048576, $D109, FALSE)), "", HLOOKUP(G$1, q_preprocess!$1:$1048576, $D109, FALSE))</f>
        <v>88346</v>
      </c>
      <c r="H109">
        <f>IF(ISBLANK(HLOOKUP(H$1, q_preprocess!$1:$1048576, $D109, FALSE)), "", HLOOKUP(H$1, q_preprocess!$1:$1048576, $D109, FALSE))</f>
        <v>23973</v>
      </c>
      <c r="I109">
        <f>IF(ISBLANK(HLOOKUP(I$1, q_preprocess!$1:$1048576, $D109, FALSE)), "", HLOOKUP(I$1, q_preprocess!$1:$1048576, $D109, FALSE))</f>
        <v>37400</v>
      </c>
      <c r="J109">
        <f>IF(ISBLANK(HLOOKUP(J$1, q_preprocess!$1:$1048576, $D109, FALSE)), "", HLOOKUP(J$1, q_preprocess!$1:$1048576, $D109, FALSE))</f>
        <v>37144</v>
      </c>
      <c r="K109">
        <f>IF(ISBLANK(HLOOKUP(K$1, q_preprocess!$1:$1048576, $D109, FALSE)), "", HLOOKUP(K$1, q_preprocess!$1:$1048576, $D109, FALSE))</f>
        <v>144</v>
      </c>
      <c r="L109">
        <f>IF(ISBLANK(HLOOKUP(L$1, q_preprocess!$1:$1048576, $D109, FALSE)), "", HLOOKUP(L$1, q_preprocess!$1:$1048576, $D109, FALSE))</f>
        <v>21788</v>
      </c>
      <c r="M109">
        <f>IF(ISBLANK(HLOOKUP(M$1, q_preprocess!$1:$1048576, $D109, FALSE)), "", HLOOKUP(M$1, q_preprocess!$1:$1048576, $D109, FALSE))</f>
        <v>34809</v>
      </c>
      <c r="N109">
        <f>IF(ISBLANK(HLOOKUP(N$1, q_preprocess!$1:$1048576, $D109, FALSE)), "", HLOOKUP(N$1, q_preprocess!$1:$1048576, $D109, FALSE))</f>
        <v>17342</v>
      </c>
      <c r="O109">
        <f>IF(ISBLANK(HLOOKUP(O$1, q_preprocess!$1:$1048576, $D109, FALSE)), "", HLOOKUP(O$1, q_preprocess!$1:$1048576, $D109, FALSE))</f>
        <v>28894</v>
      </c>
      <c r="P109">
        <f>IF(ISBLANK(HLOOKUP(P$1, q_preprocess!$1:$1048576, $D109, FALSE)), "", HLOOKUP(P$1, q_preprocess!$1:$1048576, $D109, FALSE))</f>
        <v>88675</v>
      </c>
    </row>
    <row r="110" spans="1:16" x14ac:dyDescent="0.25">
      <c r="A110" s="34">
        <v>42795</v>
      </c>
      <c r="B110">
        <f t="shared" si="0"/>
        <v>2017</v>
      </c>
      <c r="C110">
        <f t="shared" si="1"/>
        <v>1</v>
      </c>
      <c r="D110">
        <v>110</v>
      </c>
      <c r="E110">
        <f>IF(ISBLANK(HLOOKUP(E$1, q_preprocess!$1:$1048576, $D110, FALSE)), "", HLOOKUP(E$1, q_preprocess!$1:$1048576, $D110, FALSE))</f>
        <v>127775</v>
      </c>
      <c r="F110">
        <f>IF(ISBLANK(HLOOKUP(F$1, q_preprocess!$1:$1048576, $D110, FALSE)), "", HLOOKUP(F$1, q_preprocess!$1:$1048576, $D110, FALSE))</f>
        <v>136636</v>
      </c>
      <c r="G110">
        <f>IF(ISBLANK(HLOOKUP(G$1, q_preprocess!$1:$1048576, $D110, FALSE)), "", HLOOKUP(G$1, q_preprocess!$1:$1048576, $D110, FALSE))</f>
        <v>87997</v>
      </c>
      <c r="H110">
        <f>IF(ISBLANK(HLOOKUP(H$1, q_preprocess!$1:$1048576, $D110, FALSE)), "", HLOOKUP(H$1, q_preprocess!$1:$1048576, $D110, FALSE))</f>
        <v>24575</v>
      </c>
      <c r="I110">
        <f>IF(ISBLANK(HLOOKUP(I$1, q_preprocess!$1:$1048576, $D110, FALSE)), "", HLOOKUP(I$1, q_preprocess!$1:$1048576, $D110, FALSE))</f>
        <v>37448</v>
      </c>
      <c r="J110">
        <f>IF(ISBLANK(HLOOKUP(J$1, q_preprocess!$1:$1048576, $D110, FALSE)), "", HLOOKUP(J$1, q_preprocess!$1:$1048576, $D110, FALSE))</f>
        <v>36804</v>
      </c>
      <c r="K110">
        <f>IF(ISBLANK(HLOOKUP(K$1, q_preprocess!$1:$1048576, $D110, FALSE)), "", HLOOKUP(K$1, q_preprocess!$1:$1048576, $D110, FALSE))</f>
        <v>442</v>
      </c>
      <c r="L110">
        <f>IF(ISBLANK(HLOOKUP(L$1, q_preprocess!$1:$1048576, $D110, FALSE)), "", HLOOKUP(L$1, q_preprocess!$1:$1048576, $D110, FALSE))</f>
        <v>20146</v>
      </c>
      <c r="M110">
        <f>IF(ISBLANK(HLOOKUP(M$1, q_preprocess!$1:$1048576, $D110, FALSE)), "", HLOOKUP(M$1, q_preprocess!$1:$1048576, $D110, FALSE))</f>
        <v>35180</v>
      </c>
      <c r="N110">
        <f>IF(ISBLANK(HLOOKUP(N$1, q_preprocess!$1:$1048576, $D110, FALSE)), "", HLOOKUP(N$1, q_preprocess!$1:$1048576, $D110, FALSE))</f>
        <v>17000</v>
      </c>
      <c r="O110">
        <f>IF(ISBLANK(HLOOKUP(O$1, q_preprocess!$1:$1048576, $D110, FALSE)), "", HLOOKUP(O$1, q_preprocess!$1:$1048576, $D110, FALSE))</f>
        <v>22176</v>
      </c>
      <c r="P110">
        <f>IF(ISBLANK(HLOOKUP(P$1, q_preprocess!$1:$1048576, $D110, FALSE)), "", HLOOKUP(P$1, q_preprocess!$1:$1048576, $D110, FALSE))</f>
        <v>75524</v>
      </c>
    </row>
    <row r="111" spans="1:16" x14ac:dyDescent="0.25">
      <c r="A111" s="34">
        <v>42887</v>
      </c>
      <c r="B111">
        <f t="shared" si="0"/>
        <v>2017</v>
      </c>
      <c r="C111">
        <f t="shared" si="1"/>
        <v>2</v>
      </c>
      <c r="D111">
        <v>111</v>
      </c>
      <c r="E111">
        <f>IF(ISBLANK(HLOOKUP(E$1, q_preprocess!$1:$1048576, $D111, FALSE)), "", HLOOKUP(E$1, q_preprocess!$1:$1048576, $D111, FALSE))</f>
        <v>134045</v>
      </c>
      <c r="F111">
        <f>IF(ISBLANK(HLOOKUP(F$1, q_preprocess!$1:$1048576, $D111, FALSE)), "", HLOOKUP(F$1, q_preprocess!$1:$1048576, $D111, FALSE))</f>
        <v>137517</v>
      </c>
      <c r="G111">
        <f>IF(ISBLANK(HLOOKUP(G$1, q_preprocess!$1:$1048576, $D111, FALSE)), "", HLOOKUP(G$1, q_preprocess!$1:$1048576, $D111, FALSE))</f>
        <v>88270</v>
      </c>
      <c r="H111">
        <f>IF(ISBLANK(HLOOKUP(H$1, q_preprocess!$1:$1048576, $D111, FALSE)), "", HLOOKUP(H$1, q_preprocess!$1:$1048576, $D111, FALSE))</f>
        <v>24668</v>
      </c>
      <c r="I111">
        <f>IF(ISBLANK(HLOOKUP(I$1, q_preprocess!$1:$1048576, $D111, FALSE)), "", HLOOKUP(I$1, q_preprocess!$1:$1048576, $D111, FALSE))</f>
        <v>37575</v>
      </c>
      <c r="J111">
        <f>IF(ISBLANK(HLOOKUP(J$1, q_preprocess!$1:$1048576, $D111, FALSE)), "", HLOOKUP(J$1, q_preprocess!$1:$1048576, $D111, FALSE))</f>
        <v>37679</v>
      </c>
      <c r="K111">
        <f>IF(ISBLANK(HLOOKUP(K$1, q_preprocess!$1:$1048576, $D111, FALSE)), "", HLOOKUP(K$1, q_preprocess!$1:$1048576, $D111, FALSE))</f>
        <v>205</v>
      </c>
      <c r="L111">
        <f>IF(ISBLANK(HLOOKUP(L$1, q_preprocess!$1:$1048576, $D111, FALSE)), "", HLOOKUP(L$1, q_preprocess!$1:$1048576, $D111, FALSE))</f>
        <v>21106</v>
      </c>
      <c r="M111">
        <f>IF(ISBLANK(HLOOKUP(M$1, q_preprocess!$1:$1048576, $D111, FALSE)), "", HLOOKUP(M$1, q_preprocess!$1:$1048576, $D111, FALSE))</f>
        <v>35381</v>
      </c>
      <c r="N111">
        <f>IF(ISBLANK(HLOOKUP(N$1, q_preprocess!$1:$1048576, $D111, FALSE)), "", HLOOKUP(N$1, q_preprocess!$1:$1048576, $D111, FALSE))</f>
        <v>16531</v>
      </c>
      <c r="O111">
        <f>IF(ISBLANK(HLOOKUP(O$1, q_preprocess!$1:$1048576, $D111, FALSE)), "", HLOOKUP(O$1, q_preprocess!$1:$1048576, $D111, FALSE))</f>
        <v>23804</v>
      </c>
      <c r="P111">
        <f>IF(ISBLANK(HLOOKUP(P$1, q_preprocess!$1:$1048576, $D111, FALSE)), "", HLOOKUP(P$1, q_preprocess!$1:$1048576, $D111, FALSE))</f>
        <v>79554</v>
      </c>
    </row>
    <row r="112" spans="1:16" x14ac:dyDescent="0.25">
      <c r="A112" s="34">
        <v>42979</v>
      </c>
      <c r="B112">
        <f t="shared" si="0"/>
        <v>2017</v>
      </c>
      <c r="C112">
        <f t="shared" si="1"/>
        <v>3</v>
      </c>
      <c r="D112">
        <v>112</v>
      </c>
      <c r="E112">
        <f>IF(ISBLANK(HLOOKUP(E$1, q_preprocess!$1:$1048576, $D112, FALSE)), "", HLOOKUP(E$1, q_preprocess!$1:$1048576, $D112, FALSE))</f>
        <v>137911</v>
      </c>
      <c r="F112">
        <f>IF(ISBLANK(HLOOKUP(F$1, q_preprocess!$1:$1048576, $D112, FALSE)), "", HLOOKUP(F$1, q_preprocess!$1:$1048576, $D112, FALSE))</f>
        <v>138576</v>
      </c>
      <c r="G112">
        <f>IF(ISBLANK(HLOOKUP(G$1, q_preprocess!$1:$1048576, $D112, FALSE)), "", HLOOKUP(G$1, q_preprocess!$1:$1048576, $D112, FALSE))</f>
        <v>89092</v>
      </c>
      <c r="H112">
        <f>IF(ISBLANK(HLOOKUP(H$1, q_preprocess!$1:$1048576, $D112, FALSE)), "", HLOOKUP(H$1, q_preprocess!$1:$1048576, $D112, FALSE))</f>
        <v>24772</v>
      </c>
      <c r="I112">
        <f>IF(ISBLANK(HLOOKUP(I$1, q_preprocess!$1:$1048576, $D112, FALSE)), "", HLOOKUP(I$1, q_preprocess!$1:$1048576, $D112, FALSE))</f>
        <v>37458</v>
      </c>
      <c r="J112">
        <f>IF(ISBLANK(HLOOKUP(J$1, q_preprocess!$1:$1048576, $D112, FALSE)), "", HLOOKUP(J$1, q_preprocess!$1:$1048576, $D112, FALSE))</f>
        <v>37324</v>
      </c>
      <c r="K112">
        <f>IF(ISBLANK(HLOOKUP(K$1, q_preprocess!$1:$1048576, $D112, FALSE)), "", HLOOKUP(K$1, q_preprocess!$1:$1048576, $D112, FALSE))</f>
        <v>40</v>
      </c>
      <c r="L112">
        <f>IF(ISBLANK(HLOOKUP(L$1, q_preprocess!$1:$1048576, $D112, FALSE)), "", HLOOKUP(L$1, q_preprocess!$1:$1048576, $D112, FALSE))</f>
        <v>21208</v>
      </c>
      <c r="M112">
        <f>IF(ISBLANK(HLOOKUP(M$1, q_preprocess!$1:$1048576, $D112, FALSE)), "", HLOOKUP(M$1, q_preprocess!$1:$1048576, $D112, FALSE))</f>
        <v>34834</v>
      </c>
      <c r="N112">
        <f>IF(ISBLANK(HLOOKUP(N$1, q_preprocess!$1:$1048576, $D112, FALSE)), "", HLOOKUP(N$1, q_preprocess!$1:$1048576, $D112, FALSE))</f>
        <v>17177</v>
      </c>
      <c r="O112">
        <f>IF(ISBLANK(HLOOKUP(O$1, q_preprocess!$1:$1048576, $D112, FALSE)), "", HLOOKUP(O$1, q_preprocess!$1:$1048576, $D112, FALSE))</f>
        <v>25465</v>
      </c>
      <c r="P112">
        <f>IF(ISBLANK(HLOOKUP(P$1, q_preprocess!$1:$1048576, $D112, FALSE)), "", HLOOKUP(P$1, q_preprocess!$1:$1048576, $D112, FALSE))</f>
        <v>81944</v>
      </c>
    </row>
    <row r="113" spans="1:16" x14ac:dyDescent="0.25">
      <c r="A113" s="34">
        <v>43070</v>
      </c>
      <c r="B113">
        <f t="shared" si="0"/>
        <v>2017</v>
      </c>
      <c r="C113">
        <f t="shared" si="1"/>
        <v>4</v>
      </c>
      <c r="D113">
        <v>113</v>
      </c>
      <c r="E113">
        <f>IF(ISBLANK(HLOOKUP(E$1, q_preprocess!$1:$1048576, $D113, FALSE)), "", HLOOKUP(E$1, q_preprocess!$1:$1048576, $D113, FALSE))</f>
        <v>151970</v>
      </c>
      <c r="F113">
        <f>IF(ISBLANK(HLOOKUP(F$1, q_preprocess!$1:$1048576, $D113, FALSE)), "", HLOOKUP(F$1, q_preprocess!$1:$1048576, $D113, FALSE))</f>
        <v>138972</v>
      </c>
      <c r="G113">
        <f>IF(ISBLANK(HLOOKUP(G$1, q_preprocess!$1:$1048576, $D113, FALSE)), "", HLOOKUP(G$1, q_preprocess!$1:$1048576, $D113, FALSE))</f>
        <v>89102</v>
      </c>
      <c r="H113">
        <f>IF(ISBLANK(HLOOKUP(H$1, q_preprocess!$1:$1048576, $D113, FALSE)), "", HLOOKUP(H$1, q_preprocess!$1:$1048576, $D113, FALSE))</f>
        <v>24972</v>
      </c>
      <c r="I113">
        <f>IF(ISBLANK(HLOOKUP(I$1, q_preprocess!$1:$1048576, $D113, FALSE)), "", HLOOKUP(I$1, q_preprocess!$1:$1048576, $D113, FALSE))</f>
        <v>37589</v>
      </c>
      <c r="J113">
        <f>IF(ISBLANK(HLOOKUP(J$1, q_preprocess!$1:$1048576, $D113, FALSE)), "", HLOOKUP(J$1, q_preprocess!$1:$1048576, $D113, FALSE))</f>
        <v>37239</v>
      </c>
      <c r="K113">
        <f>IF(ISBLANK(HLOOKUP(K$1, q_preprocess!$1:$1048576, $D113, FALSE)), "", HLOOKUP(K$1, q_preprocess!$1:$1048576, $D113, FALSE))</f>
        <v>276</v>
      </c>
      <c r="L113">
        <f>IF(ISBLANK(HLOOKUP(L$1, q_preprocess!$1:$1048576, $D113, FALSE)), "", HLOOKUP(L$1, q_preprocess!$1:$1048576, $D113, FALSE))</f>
        <v>20961</v>
      </c>
      <c r="M113">
        <f>IF(ISBLANK(HLOOKUP(M$1, q_preprocess!$1:$1048576, $D113, FALSE)), "", HLOOKUP(M$1, q_preprocess!$1:$1048576, $D113, FALSE))</f>
        <v>33414</v>
      </c>
      <c r="N113">
        <f>IF(ISBLANK(HLOOKUP(N$1, q_preprocess!$1:$1048576, $D113, FALSE)), "", HLOOKUP(N$1, q_preprocess!$1:$1048576, $D113, FALSE))</f>
        <v>17483</v>
      </c>
      <c r="O113">
        <f>IF(ISBLANK(HLOOKUP(O$1, q_preprocess!$1:$1048576, $D113, FALSE)), "", HLOOKUP(O$1, q_preprocess!$1:$1048576, $D113, FALSE))</f>
        <v>28616</v>
      </c>
      <c r="P113">
        <f>IF(ISBLANK(HLOOKUP(P$1, q_preprocess!$1:$1048576, $D113, FALSE)), "", HLOOKUP(P$1, q_preprocess!$1:$1048576, $D113, FALSE))</f>
        <v>90663</v>
      </c>
    </row>
    <row r="114" spans="1:16" x14ac:dyDescent="0.25">
      <c r="A114" s="33">
        <v>43160</v>
      </c>
      <c r="B114" s="4">
        <v>2018</v>
      </c>
      <c r="C114" s="4">
        <v>1</v>
      </c>
      <c r="D114">
        <v>114</v>
      </c>
      <c r="E114" t="str">
        <f>IF(ISBLANK(HLOOKUP(E$1, q_preprocess!$1:$1048576, $D114, FALSE)), "", HLOOKUP(E$1, q_preprocess!$1:$1048576, $D114, FALSE))</f>
        <v/>
      </c>
      <c r="F114" t="str">
        <f>IF(ISBLANK(HLOOKUP(F$1, q_preprocess!$1:$1048576, $D114, FALSE)), "", HLOOKUP(F$1, q_preprocess!$1:$1048576, $D114, FALSE))</f>
        <v/>
      </c>
      <c r="G114" t="str">
        <f>IF(ISBLANK(HLOOKUP(G$1, q_preprocess!$1:$1048576, $D114, FALSE)), "", HLOOKUP(G$1, q_preprocess!$1:$1048576, $D114, FALSE))</f>
        <v/>
      </c>
      <c r="H114" t="str">
        <f>IF(ISBLANK(HLOOKUP(H$1, q_preprocess!$1:$1048576, $D114, FALSE)), "", HLOOKUP(H$1, q_preprocess!$1:$1048576, $D114, FALSE))</f>
        <v/>
      </c>
      <c r="I114" t="str">
        <f>IF(ISBLANK(HLOOKUP(I$1, q_preprocess!$1:$1048576, $D114, FALSE)), "", HLOOKUP(I$1, q_preprocess!$1:$1048576, $D114, FALSE))</f>
        <v/>
      </c>
      <c r="J114" t="str">
        <f>IF(ISBLANK(HLOOKUP(J$1, q_preprocess!$1:$1048576, $D114, FALSE)), "", HLOOKUP(J$1, q_preprocess!$1:$1048576, $D114, FALSE))</f>
        <v/>
      </c>
      <c r="K114" t="str">
        <f>IF(ISBLANK(HLOOKUP(K$1, q_preprocess!$1:$1048576, $D114, FALSE)), "", HLOOKUP(K$1, q_preprocess!$1:$1048576, $D114, FALSE))</f>
        <v/>
      </c>
      <c r="L114" t="str">
        <f>IF(ISBLANK(HLOOKUP(L$1, q_preprocess!$1:$1048576, $D114, FALSE)), "", HLOOKUP(L$1, q_preprocess!$1:$1048576, $D114, FALSE))</f>
        <v/>
      </c>
      <c r="M114" t="str">
        <f>IF(ISBLANK(HLOOKUP(M$1, q_preprocess!$1:$1048576, $D114, FALSE)), "", HLOOKUP(M$1, q_preprocess!$1:$1048576, $D114, FALSE))</f>
        <v/>
      </c>
      <c r="N114" t="str">
        <f>IF(ISBLANK(HLOOKUP(N$1, q_preprocess!$1:$1048576, $D114, FALSE)), "", HLOOKUP(N$1, q_preprocess!$1:$1048576, $D114, FALSE))</f>
        <v/>
      </c>
      <c r="O114" t="str">
        <f>IF(ISBLANK(HLOOKUP(O$1, q_preprocess!$1:$1048576, $D114, FALSE)), "", HLOOKUP(O$1, q_preprocess!$1:$1048576, $D114, FALSE))</f>
        <v/>
      </c>
      <c r="P114" t="str">
        <f>IF(ISBLANK(HLOOKUP(P$1, q_preprocess!$1:$1048576, $D114, FALSE)), "", HLOOKUP(P$1, q_preprocess!$1:$1048576, $D114, FALSE))</f>
        <v/>
      </c>
    </row>
    <row r="115" spans="1:16" x14ac:dyDescent="0.25">
      <c r="A115" s="33">
        <v>43252</v>
      </c>
      <c r="B115" s="4">
        <v>2018</v>
      </c>
      <c r="C115" s="4">
        <v>2</v>
      </c>
      <c r="D115">
        <v>115</v>
      </c>
      <c r="E115" t="str">
        <f>IF(ISBLANK(HLOOKUP(E$1, q_preprocess!$1:$1048576, $D115, FALSE)), "", HLOOKUP(E$1, q_preprocess!$1:$1048576, $D115, FALSE))</f>
        <v/>
      </c>
      <c r="F115" t="str">
        <f>IF(ISBLANK(HLOOKUP(F$1, q_preprocess!$1:$1048576, $D115, FALSE)), "", HLOOKUP(F$1, q_preprocess!$1:$1048576, $D115, FALSE))</f>
        <v/>
      </c>
      <c r="G115" t="str">
        <f>IF(ISBLANK(HLOOKUP(G$1, q_preprocess!$1:$1048576, $D115, FALSE)), "", HLOOKUP(G$1, q_preprocess!$1:$1048576, $D115, FALSE))</f>
        <v/>
      </c>
      <c r="H115" t="str">
        <f>IF(ISBLANK(HLOOKUP(H$1, q_preprocess!$1:$1048576, $D115, FALSE)), "", HLOOKUP(H$1, q_preprocess!$1:$1048576, $D115, FALSE))</f>
        <v/>
      </c>
      <c r="I115" t="str">
        <f>IF(ISBLANK(HLOOKUP(I$1, q_preprocess!$1:$1048576, $D115, FALSE)), "", HLOOKUP(I$1, q_preprocess!$1:$1048576, $D115, FALSE))</f>
        <v/>
      </c>
      <c r="J115" t="str">
        <f>IF(ISBLANK(HLOOKUP(J$1, q_preprocess!$1:$1048576, $D115, FALSE)), "", HLOOKUP(J$1, q_preprocess!$1:$1048576, $D115, FALSE))</f>
        <v/>
      </c>
      <c r="K115" t="str">
        <f>IF(ISBLANK(HLOOKUP(K$1, q_preprocess!$1:$1048576, $D115, FALSE)), "", HLOOKUP(K$1, q_preprocess!$1:$1048576, $D115, FALSE))</f>
        <v/>
      </c>
      <c r="L115" t="str">
        <f>IF(ISBLANK(HLOOKUP(L$1, q_preprocess!$1:$1048576, $D115, FALSE)), "", HLOOKUP(L$1, q_preprocess!$1:$1048576, $D115, FALSE))</f>
        <v/>
      </c>
      <c r="M115" t="str">
        <f>IF(ISBLANK(HLOOKUP(M$1, q_preprocess!$1:$1048576, $D115, FALSE)), "", HLOOKUP(M$1, q_preprocess!$1:$1048576, $D115, FALSE))</f>
        <v/>
      </c>
      <c r="N115" t="str">
        <f>IF(ISBLANK(HLOOKUP(N$1, q_preprocess!$1:$1048576, $D115, FALSE)), "", HLOOKUP(N$1, q_preprocess!$1:$1048576, $D115, FALSE))</f>
        <v/>
      </c>
      <c r="O115" t="str">
        <f>IF(ISBLANK(HLOOKUP(O$1, q_preprocess!$1:$1048576, $D115, FALSE)), "", HLOOKUP(O$1, q_preprocess!$1:$1048576, $D115, FALSE))</f>
        <v/>
      </c>
      <c r="P115" t="str">
        <f>IF(ISBLANK(HLOOKUP(P$1, q_preprocess!$1:$1048576, $D115, FALSE)), "", HLOOKUP(P$1, q_preprocess!$1:$1048576, $D115, FALSE))</f>
        <v/>
      </c>
    </row>
    <row r="116" spans="1:16" x14ac:dyDescent="0.25">
      <c r="A116" s="33">
        <v>43344</v>
      </c>
      <c r="B116" s="4">
        <v>2018</v>
      </c>
      <c r="C116" s="4">
        <v>3</v>
      </c>
      <c r="D116">
        <v>116</v>
      </c>
      <c r="E116" t="str">
        <f>IF(ISBLANK(HLOOKUP(E$1, q_preprocess!$1:$1048576, $D116, FALSE)), "", HLOOKUP(E$1, q_preprocess!$1:$1048576, $D116, FALSE))</f>
        <v/>
      </c>
      <c r="F116" t="str">
        <f>IF(ISBLANK(HLOOKUP(F$1, q_preprocess!$1:$1048576, $D116, FALSE)), "", HLOOKUP(F$1, q_preprocess!$1:$1048576, $D116, FALSE))</f>
        <v/>
      </c>
      <c r="G116" t="str">
        <f>IF(ISBLANK(HLOOKUP(G$1, q_preprocess!$1:$1048576, $D116, FALSE)), "", HLOOKUP(G$1, q_preprocess!$1:$1048576, $D116, FALSE))</f>
        <v/>
      </c>
      <c r="H116" t="str">
        <f>IF(ISBLANK(HLOOKUP(H$1, q_preprocess!$1:$1048576, $D116, FALSE)), "", HLOOKUP(H$1, q_preprocess!$1:$1048576, $D116, FALSE))</f>
        <v/>
      </c>
      <c r="I116" t="str">
        <f>IF(ISBLANK(HLOOKUP(I$1, q_preprocess!$1:$1048576, $D116, FALSE)), "", HLOOKUP(I$1, q_preprocess!$1:$1048576, $D116, FALSE))</f>
        <v/>
      </c>
      <c r="J116" t="str">
        <f>IF(ISBLANK(HLOOKUP(J$1, q_preprocess!$1:$1048576, $D116, FALSE)), "", HLOOKUP(J$1, q_preprocess!$1:$1048576, $D116, FALSE))</f>
        <v/>
      </c>
      <c r="K116" t="str">
        <f>IF(ISBLANK(HLOOKUP(K$1, q_preprocess!$1:$1048576, $D116, FALSE)), "", HLOOKUP(K$1, q_preprocess!$1:$1048576, $D116, FALSE))</f>
        <v/>
      </c>
      <c r="L116" t="str">
        <f>IF(ISBLANK(HLOOKUP(L$1, q_preprocess!$1:$1048576, $D116, FALSE)), "", HLOOKUP(L$1, q_preprocess!$1:$1048576, $D116, FALSE))</f>
        <v/>
      </c>
      <c r="M116" t="str">
        <f>IF(ISBLANK(HLOOKUP(M$1, q_preprocess!$1:$1048576, $D116, FALSE)), "", HLOOKUP(M$1, q_preprocess!$1:$1048576, $D116, FALSE))</f>
        <v/>
      </c>
      <c r="N116" t="str">
        <f>IF(ISBLANK(HLOOKUP(N$1, q_preprocess!$1:$1048576, $D116, FALSE)), "", HLOOKUP(N$1, q_preprocess!$1:$1048576, $D116, FALSE))</f>
        <v/>
      </c>
      <c r="O116" t="str">
        <f>IF(ISBLANK(HLOOKUP(O$1, q_preprocess!$1:$1048576, $D116, FALSE)), "", HLOOKUP(O$1, q_preprocess!$1:$1048576, $D116, FALSE))</f>
        <v/>
      </c>
      <c r="P116" t="str">
        <f>IF(ISBLANK(HLOOKUP(P$1, q_preprocess!$1:$1048576, $D116, FALSE)), "", HLOOKUP(P$1, q_preprocess!$1:$1048576, $D116, FALSE))</f>
        <v/>
      </c>
    </row>
    <row r="117" spans="1:16" x14ac:dyDescent="0.25">
      <c r="A117" s="33">
        <v>43435</v>
      </c>
      <c r="B117" s="4">
        <v>2018</v>
      </c>
      <c r="C117" s="4">
        <v>4</v>
      </c>
      <c r="D117">
        <v>117</v>
      </c>
      <c r="E117" t="str">
        <f>IF(ISBLANK(HLOOKUP(E$1, q_preprocess!$1:$1048576, $D117, FALSE)), "", HLOOKUP(E$1, q_preprocess!$1:$1048576, $D117, FALSE))</f>
        <v/>
      </c>
      <c r="F117" t="str">
        <f>IF(ISBLANK(HLOOKUP(F$1, q_preprocess!$1:$1048576, $D117, FALSE)), "", HLOOKUP(F$1, q_preprocess!$1:$1048576, $D117, FALSE))</f>
        <v/>
      </c>
      <c r="G117" t="str">
        <f>IF(ISBLANK(HLOOKUP(G$1, q_preprocess!$1:$1048576, $D117, FALSE)), "", HLOOKUP(G$1, q_preprocess!$1:$1048576, $D117, FALSE))</f>
        <v/>
      </c>
      <c r="H117" t="str">
        <f>IF(ISBLANK(HLOOKUP(H$1, q_preprocess!$1:$1048576, $D117, FALSE)), "", HLOOKUP(H$1, q_preprocess!$1:$1048576, $D117, FALSE))</f>
        <v/>
      </c>
      <c r="I117" t="str">
        <f>IF(ISBLANK(HLOOKUP(I$1, q_preprocess!$1:$1048576, $D117, FALSE)), "", HLOOKUP(I$1, q_preprocess!$1:$1048576, $D117, FALSE))</f>
        <v/>
      </c>
      <c r="J117" t="str">
        <f>IF(ISBLANK(HLOOKUP(J$1, q_preprocess!$1:$1048576, $D117, FALSE)), "", HLOOKUP(J$1, q_preprocess!$1:$1048576, $D117, FALSE))</f>
        <v/>
      </c>
      <c r="K117" t="str">
        <f>IF(ISBLANK(HLOOKUP(K$1, q_preprocess!$1:$1048576, $D117, FALSE)), "", HLOOKUP(K$1, q_preprocess!$1:$1048576, $D117, FALSE))</f>
        <v/>
      </c>
      <c r="L117" t="str">
        <f>IF(ISBLANK(HLOOKUP(L$1, q_preprocess!$1:$1048576, $D117, FALSE)), "", HLOOKUP(L$1, q_preprocess!$1:$1048576, $D117, FALSE))</f>
        <v/>
      </c>
      <c r="M117" t="str">
        <f>IF(ISBLANK(HLOOKUP(M$1, q_preprocess!$1:$1048576, $D117, FALSE)), "", HLOOKUP(M$1, q_preprocess!$1:$1048576, $D117, FALSE))</f>
        <v/>
      </c>
      <c r="N117" t="str">
        <f>IF(ISBLANK(HLOOKUP(N$1, q_preprocess!$1:$1048576, $D117, FALSE)), "", HLOOKUP(N$1, q_preprocess!$1:$1048576, $D117, FALSE))</f>
        <v/>
      </c>
      <c r="O117" t="str">
        <f>IF(ISBLANK(HLOOKUP(O$1, q_preprocess!$1:$1048576, $D117, FALSE)), "", HLOOKUP(O$1, q_preprocess!$1:$1048576, $D117, FALSE))</f>
        <v/>
      </c>
      <c r="P117" t="str">
        <f>IF(ISBLANK(HLOOKUP(P$1, q_preprocess!$1:$1048576, $D117, FALSE)), "", HLOOKUP(P$1, q_preprocess!$1:$1048576, $D117, FALSE))</f>
        <v/>
      </c>
    </row>
    <row r="118" spans="1:16" x14ac:dyDescent="0.25">
      <c r="A118" s="33">
        <v>43525</v>
      </c>
      <c r="B118">
        <v>2019</v>
      </c>
      <c r="C118" s="4">
        <v>1</v>
      </c>
      <c r="D118">
        <v>118</v>
      </c>
    </row>
    <row r="119" spans="1:16" x14ac:dyDescent="0.25">
      <c r="A119" s="33">
        <v>43617</v>
      </c>
      <c r="B119">
        <v>2019</v>
      </c>
      <c r="C119" s="4">
        <v>2</v>
      </c>
      <c r="D119">
        <v>119</v>
      </c>
    </row>
    <row r="120" spans="1:16" x14ac:dyDescent="0.25">
      <c r="A120" s="33">
        <v>43709</v>
      </c>
      <c r="B120">
        <v>2019</v>
      </c>
      <c r="C120" s="4">
        <v>3</v>
      </c>
      <c r="D120">
        <v>120</v>
      </c>
    </row>
    <row r="121" spans="1:16" x14ac:dyDescent="0.25">
      <c r="A121" s="33">
        <v>43800</v>
      </c>
      <c r="B121">
        <v>2019</v>
      </c>
      <c r="C121" s="4">
        <v>4</v>
      </c>
      <c r="D121">
        <v>121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128"/>
  <sheetViews>
    <sheetView tabSelected="1" zoomScale="80" zoomScaleNormal="80" workbookViewId="0">
      <pane xSplit="3" ySplit="1" topLeftCell="D85" activePane="bottomRight" state="frozen"/>
      <selection activeCell="A120" sqref="A120"/>
      <selection pane="topRight" activeCell="A120" sqref="A120"/>
      <selection pane="bottomLeft" activeCell="A120" sqref="A120"/>
      <selection pane="bottomRight" activeCell="D114" sqref="D114"/>
    </sheetView>
  </sheetViews>
  <sheetFormatPr defaultRowHeight="15" x14ac:dyDescent="0.25"/>
  <cols>
    <col min="1" max="1" width="9.85546875" style="21" bestFit="1" customWidth="1"/>
    <col min="2" max="2" width="9.140625" style="4" customWidth="1"/>
    <col min="3" max="3" width="9.140625" style="4"/>
    <col min="4" max="5" width="29.28515625" style="20" customWidth="1"/>
    <col min="6" max="14" width="13" style="20" customWidth="1"/>
    <col min="15" max="15" width="11.85546875" style="4" customWidth="1"/>
    <col min="16" max="16" width="14.28515625" style="4" customWidth="1"/>
    <col min="17" max="17" width="13.5703125" style="4" customWidth="1"/>
    <col min="18" max="16384" width="9.140625" style="4"/>
  </cols>
  <sheetData>
    <row r="1" spans="1:17" s="19" customFormat="1" x14ac:dyDescent="0.25">
      <c r="A1" s="18" t="s">
        <v>4</v>
      </c>
      <c r="B1" s="19" t="s">
        <v>0</v>
      </c>
      <c r="C1" s="19" t="s">
        <v>1</v>
      </c>
      <c r="D1" s="20" t="s">
        <v>2</v>
      </c>
      <c r="E1" s="82" t="s">
        <v>430</v>
      </c>
      <c r="F1" s="20" t="s">
        <v>177</v>
      </c>
      <c r="G1" s="20"/>
      <c r="H1" s="20" t="s">
        <v>3</v>
      </c>
      <c r="I1" s="20" t="s">
        <v>9</v>
      </c>
      <c r="J1" s="20" t="s">
        <v>10</v>
      </c>
      <c r="K1" s="20" t="s">
        <v>184</v>
      </c>
      <c r="L1" s="20" t="s">
        <v>185</v>
      </c>
      <c r="M1" s="20" t="s">
        <v>11</v>
      </c>
      <c r="N1" s="20" t="s">
        <v>12</v>
      </c>
      <c r="O1" s="19" t="s">
        <v>146</v>
      </c>
      <c r="P1" s="19" t="s">
        <v>147</v>
      </c>
      <c r="Q1" s="19" t="s">
        <v>148</v>
      </c>
    </row>
    <row r="2" spans="1:17" x14ac:dyDescent="0.25">
      <c r="A2" s="33">
        <v>32933</v>
      </c>
      <c r="B2" s="4">
        <v>1990</v>
      </c>
      <c r="C2" s="4">
        <v>1</v>
      </c>
    </row>
    <row r="3" spans="1:17" x14ac:dyDescent="0.25">
      <c r="A3" s="33">
        <v>33025</v>
      </c>
      <c r="B3" s="4">
        <v>1990</v>
      </c>
      <c r="C3" s="4">
        <v>2</v>
      </c>
    </row>
    <row r="4" spans="1:17" x14ac:dyDescent="0.25">
      <c r="A4" s="33">
        <v>33117</v>
      </c>
      <c r="B4" s="4">
        <v>1990</v>
      </c>
      <c r="C4" s="4">
        <v>3</v>
      </c>
    </row>
    <row r="5" spans="1:17" x14ac:dyDescent="0.25">
      <c r="A5" s="33">
        <v>33208</v>
      </c>
      <c r="B5" s="4">
        <v>1990</v>
      </c>
      <c r="C5" s="4">
        <v>4</v>
      </c>
    </row>
    <row r="6" spans="1:17" x14ac:dyDescent="0.25">
      <c r="A6" s="33">
        <v>33298</v>
      </c>
      <c r="B6" s="4">
        <v>1991</v>
      </c>
      <c r="C6" s="4">
        <v>1</v>
      </c>
    </row>
    <row r="7" spans="1:17" x14ac:dyDescent="0.25">
      <c r="A7" s="33">
        <v>33390</v>
      </c>
      <c r="B7" s="4">
        <v>1991</v>
      </c>
      <c r="C7" s="4">
        <v>2</v>
      </c>
    </row>
    <row r="8" spans="1:17" x14ac:dyDescent="0.25">
      <c r="A8" s="33">
        <v>33482</v>
      </c>
      <c r="B8" s="4">
        <v>1991</v>
      </c>
      <c r="C8" s="4">
        <v>3</v>
      </c>
    </row>
    <row r="9" spans="1:17" x14ac:dyDescent="0.25">
      <c r="A9" s="33">
        <v>33573</v>
      </c>
      <c r="B9" s="4">
        <v>1991</v>
      </c>
      <c r="C9" s="4">
        <v>4</v>
      </c>
    </row>
    <row r="10" spans="1:17" x14ac:dyDescent="0.25">
      <c r="A10" s="33">
        <v>33664</v>
      </c>
      <c r="B10" s="4">
        <v>1992</v>
      </c>
      <c r="C10" s="4">
        <v>1</v>
      </c>
    </row>
    <row r="11" spans="1:17" x14ac:dyDescent="0.25">
      <c r="A11" s="33">
        <v>33756</v>
      </c>
      <c r="B11" s="4">
        <v>1992</v>
      </c>
      <c r="C11" s="4">
        <v>2</v>
      </c>
    </row>
    <row r="12" spans="1:17" x14ac:dyDescent="0.25">
      <c r="A12" s="33">
        <v>33848</v>
      </c>
      <c r="B12" s="4">
        <v>1992</v>
      </c>
      <c r="C12" s="4">
        <v>3</v>
      </c>
    </row>
    <row r="13" spans="1:17" x14ac:dyDescent="0.25">
      <c r="A13" s="33">
        <v>33939</v>
      </c>
      <c r="B13" s="4">
        <v>1992</v>
      </c>
      <c r="C13" s="4">
        <v>4</v>
      </c>
    </row>
    <row r="14" spans="1:17" x14ac:dyDescent="0.25">
      <c r="A14" s="33">
        <v>34029</v>
      </c>
      <c r="B14" s="4">
        <v>1993</v>
      </c>
      <c r="C14" s="4">
        <v>1</v>
      </c>
    </row>
    <row r="15" spans="1:17" x14ac:dyDescent="0.25">
      <c r="A15" s="33">
        <v>34121</v>
      </c>
      <c r="B15" s="4">
        <v>1993</v>
      </c>
      <c r="C15" s="4">
        <v>2</v>
      </c>
    </row>
    <row r="16" spans="1:17" x14ac:dyDescent="0.25">
      <c r="A16" s="33">
        <v>34213</v>
      </c>
      <c r="B16" s="4">
        <v>1993</v>
      </c>
      <c r="C16" s="4">
        <v>3</v>
      </c>
    </row>
    <row r="17" spans="1:3" x14ac:dyDescent="0.25">
      <c r="A17" s="33">
        <v>34304</v>
      </c>
      <c r="B17" s="4">
        <v>1993</v>
      </c>
      <c r="C17" s="4">
        <v>4</v>
      </c>
    </row>
    <row r="18" spans="1:3" x14ac:dyDescent="0.25">
      <c r="A18" s="33">
        <v>34394</v>
      </c>
      <c r="B18" s="4">
        <v>1994</v>
      </c>
      <c r="C18" s="4">
        <v>1</v>
      </c>
    </row>
    <row r="19" spans="1:3" x14ac:dyDescent="0.25">
      <c r="A19" s="33">
        <v>34486</v>
      </c>
      <c r="B19" s="4">
        <v>1994</v>
      </c>
      <c r="C19" s="4">
        <v>2</v>
      </c>
    </row>
    <row r="20" spans="1:3" x14ac:dyDescent="0.25">
      <c r="A20" s="33">
        <v>34578</v>
      </c>
      <c r="B20" s="4">
        <v>1994</v>
      </c>
      <c r="C20" s="4">
        <v>3</v>
      </c>
    </row>
    <row r="21" spans="1:3" x14ac:dyDescent="0.25">
      <c r="A21" s="33">
        <v>34669</v>
      </c>
      <c r="B21" s="4">
        <v>1994</v>
      </c>
      <c r="C21" s="4">
        <v>4</v>
      </c>
    </row>
    <row r="22" spans="1:3" x14ac:dyDescent="0.25">
      <c r="A22" s="33">
        <v>34759</v>
      </c>
      <c r="B22" s="4">
        <v>1995</v>
      </c>
      <c r="C22" s="4">
        <v>1</v>
      </c>
    </row>
    <row r="23" spans="1:3" x14ac:dyDescent="0.25">
      <c r="A23" s="33">
        <v>34851</v>
      </c>
      <c r="B23" s="4">
        <v>1995</v>
      </c>
      <c r="C23" s="4">
        <v>2</v>
      </c>
    </row>
    <row r="24" spans="1:3" x14ac:dyDescent="0.25">
      <c r="A24" s="33">
        <v>34943</v>
      </c>
      <c r="B24" s="4">
        <v>1995</v>
      </c>
      <c r="C24" s="4">
        <v>3</v>
      </c>
    </row>
    <row r="25" spans="1:3" x14ac:dyDescent="0.25">
      <c r="A25" s="33">
        <v>35034</v>
      </c>
      <c r="B25" s="4">
        <v>1995</v>
      </c>
      <c r="C25" s="4">
        <v>4</v>
      </c>
    </row>
    <row r="26" spans="1:3" x14ac:dyDescent="0.25">
      <c r="A26" s="33">
        <v>35125</v>
      </c>
      <c r="B26" s="4">
        <v>1996</v>
      </c>
      <c r="C26" s="4">
        <v>1</v>
      </c>
    </row>
    <row r="27" spans="1:3" x14ac:dyDescent="0.25">
      <c r="A27" s="33">
        <v>35217</v>
      </c>
      <c r="B27" s="4">
        <v>1996</v>
      </c>
      <c r="C27" s="4">
        <v>2</v>
      </c>
    </row>
    <row r="28" spans="1:3" x14ac:dyDescent="0.25">
      <c r="A28" s="33">
        <v>35309</v>
      </c>
      <c r="B28" s="4">
        <v>1996</v>
      </c>
      <c r="C28" s="4">
        <v>3</v>
      </c>
    </row>
    <row r="29" spans="1:3" x14ac:dyDescent="0.25">
      <c r="A29" s="33">
        <v>35400</v>
      </c>
      <c r="B29" s="4">
        <v>1996</v>
      </c>
      <c r="C29" s="4">
        <v>4</v>
      </c>
    </row>
    <row r="30" spans="1:3" x14ac:dyDescent="0.25">
      <c r="A30" s="33">
        <v>35490</v>
      </c>
      <c r="B30" s="4">
        <v>1997</v>
      </c>
      <c r="C30" s="4">
        <v>1</v>
      </c>
    </row>
    <row r="31" spans="1:3" x14ac:dyDescent="0.25">
      <c r="A31" s="33">
        <v>35582</v>
      </c>
      <c r="B31" s="4">
        <v>1997</v>
      </c>
      <c r="C31" s="4">
        <v>2</v>
      </c>
    </row>
    <row r="32" spans="1:3" x14ac:dyDescent="0.25">
      <c r="A32" s="33">
        <v>35674</v>
      </c>
      <c r="B32" s="4">
        <v>1997</v>
      </c>
      <c r="C32" s="4">
        <v>3</v>
      </c>
    </row>
    <row r="33" spans="1:17" x14ac:dyDescent="0.25">
      <c r="A33" s="33">
        <v>35765</v>
      </c>
      <c r="B33" s="4">
        <v>1997</v>
      </c>
      <c r="C33" s="4">
        <v>4</v>
      </c>
    </row>
    <row r="34" spans="1:17" x14ac:dyDescent="0.25">
      <c r="A34" s="33">
        <v>35855</v>
      </c>
      <c r="B34" s="4">
        <v>1998</v>
      </c>
      <c r="C34" s="4">
        <v>1</v>
      </c>
    </row>
    <row r="35" spans="1:17" x14ac:dyDescent="0.25">
      <c r="A35" s="33">
        <v>35947</v>
      </c>
      <c r="B35" s="4">
        <v>1998</v>
      </c>
      <c r="C35" s="4">
        <v>2</v>
      </c>
    </row>
    <row r="36" spans="1:17" x14ac:dyDescent="0.25">
      <c r="A36" s="33">
        <v>36039</v>
      </c>
      <c r="B36" s="4">
        <v>1998</v>
      </c>
      <c r="C36" s="4">
        <v>3</v>
      </c>
    </row>
    <row r="37" spans="1:17" x14ac:dyDescent="0.25">
      <c r="A37" s="33">
        <v>36130</v>
      </c>
      <c r="B37" s="4">
        <v>1998</v>
      </c>
      <c r="C37" s="4">
        <v>4</v>
      </c>
    </row>
    <row r="38" spans="1:17" x14ac:dyDescent="0.25">
      <c r="A38" s="33">
        <v>36220</v>
      </c>
      <c r="B38" s="4">
        <v>1999</v>
      </c>
      <c r="C38" s="4">
        <v>1</v>
      </c>
    </row>
    <row r="39" spans="1:17" x14ac:dyDescent="0.25">
      <c r="A39" s="33">
        <v>36312</v>
      </c>
      <c r="B39" s="4">
        <v>1999</v>
      </c>
      <c r="C39" s="4">
        <v>2</v>
      </c>
    </row>
    <row r="40" spans="1:17" x14ac:dyDescent="0.25">
      <c r="A40" s="33">
        <v>36404</v>
      </c>
      <c r="B40" s="4">
        <v>1999</v>
      </c>
      <c r="C40" s="4">
        <v>3</v>
      </c>
    </row>
    <row r="41" spans="1:17" x14ac:dyDescent="0.25">
      <c r="A41" s="33">
        <v>36495</v>
      </c>
      <c r="B41" s="4">
        <v>1999</v>
      </c>
      <c r="C41" s="4">
        <v>4</v>
      </c>
    </row>
    <row r="42" spans="1:17" x14ac:dyDescent="0.25">
      <c r="A42" s="33">
        <v>36586</v>
      </c>
      <c r="B42" s="4">
        <v>2000</v>
      </c>
      <c r="C42" s="4">
        <v>1</v>
      </c>
      <c r="D42" s="20">
        <v>66523</v>
      </c>
      <c r="F42" s="20">
        <v>70997</v>
      </c>
      <c r="H42" s="20">
        <v>48407</v>
      </c>
      <c r="I42" s="20">
        <v>11533</v>
      </c>
      <c r="J42" s="20">
        <v>11161</v>
      </c>
      <c r="K42" s="20">
        <v>9845</v>
      </c>
      <c r="L42" s="20">
        <v>-404</v>
      </c>
      <c r="M42" s="20">
        <v>11560</v>
      </c>
      <c r="N42" s="20">
        <v>10737</v>
      </c>
      <c r="O42" s="4">
        <v>11194</v>
      </c>
      <c r="P42" s="4">
        <v>11382</v>
      </c>
      <c r="Q42" s="4">
        <v>38570</v>
      </c>
    </row>
    <row r="43" spans="1:17" x14ac:dyDescent="0.25">
      <c r="A43" s="33">
        <v>36678</v>
      </c>
      <c r="B43" s="4">
        <v>2000</v>
      </c>
      <c r="C43" s="4">
        <v>2</v>
      </c>
      <c r="D43" s="20">
        <v>68993</v>
      </c>
      <c r="F43" s="20">
        <v>71019</v>
      </c>
      <c r="H43" s="20">
        <v>48518</v>
      </c>
      <c r="I43" s="20">
        <v>11652</v>
      </c>
      <c r="J43" s="20">
        <v>9454</v>
      </c>
      <c r="K43" s="20">
        <v>9839</v>
      </c>
      <c r="L43" s="20">
        <v>-108</v>
      </c>
      <c r="M43" s="20">
        <v>11289</v>
      </c>
      <c r="N43" s="20">
        <v>10882</v>
      </c>
      <c r="O43" s="4">
        <v>11181</v>
      </c>
      <c r="P43" s="4">
        <v>12006</v>
      </c>
      <c r="Q43" s="4">
        <v>40304</v>
      </c>
    </row>
    <row r="44" spans="1:17" x14ac:dyDescent="0.25">
      <c r="A44" s="33">
        <v>36770</v>
      </c>
      <c r="B44" s="4">
        <v>2000</v>
      </c>
      <c r="C44" s="4">
        <v>3</v>
      </c>
      <c r="D44" s="20">
        <v>71535</v>
      </c>
      <c r="F44" s="20">
        <v>71418</v>
      </c>
      <c r="H44" s="20">
        <v>48533</v>
      </c>
      <c r="I44" s="20">
        <v>11751</v>
      </c>
      <c r="J44" s="20">
        <v>10338</v>
      </c>
      <c r="K44" s="20">
        <v>9892</v>
      </c>
      <c r="L44" s="20">
        <v>893</v>
      </c>
      <c r="M44" s="20">
        <v>11316</v>
      </c>
      <c r="N44" s="20">
        <v>10953</v>
      </c>
      <c r="O44" s="4">
        <v>11287</v>
      </c>
      <c r="P44" s="4">
        <v>13312</v>
      </c>
      <c r="Q44" s="4">
        <v>41190</v>
      </c>
    </row>
    <row r="45" spans="1:17" x14ac:dyDescent="0.25">
      <c r="A45" s="33">
        <v>36861</v>
      </c>
      <c r="B45" s="4">
        <v>2000</v>
      </c>
      <c r="C45" s="4">
        <v>4</v>
      </c>
      <c r="D45" s="20">
        <v>77710</v>
      </c>
      <c r="F45" s="20">
        <v>71327</v>
      </c>
      <c r="H45" s="20">
        <v>48508</v>
      </c>
      <c r="I45" s="20">
        <v>12063</v>
      </c>
      <c r="J45" s="20">
        <v>10334</v>
      </c>
      <c r="K45" s="20">
        <v>9542</v>
      </c>
      <c r="L45" s="20">
        <v>1235</v>
      </c>
      <c r="M45" s="20">
        <v>11657</v>
      </c>
      <c r="N45" s="20">
        <v>11306</v>
      </c>
      <c r="O45" s="4">
        <v>11587</v>
      </c>
      <c r="P45" s="4">
        <v>14416</v>
      </c>
      <c r="Q45" s="4">
        <v>45445</v>
      </c>
    </row>
    <row r="46" spans="1:17" x14ac:dyDescent="0.25">
      <c r="A46" s="33">
        <v>36951</v>
      </c>
      <c r="B46" s="4">
        <v>2001</v>
      </c>
      <c r="C46" s="4">
        <v>1</v>
      </c>
      <c r="D46" s="20">
        <v>67315</v>
      </c>
      <c r="F46" s="20">
        <v>71844</v>
      </c>
      <c r="H46" s="20">
        <v>48992</v>
      </c>
      <c r="I46" s="20">
        <v>11955</v>
      </c>
      <c r="J46" s="20">
        <v>9570</v>
      </c>
      <c r="K46" s="20">
        <v>10031</v>
      </c>
      <c r="L46" s="20">
        <v>-1772</v>
      </c>
      <c r="M46" s="20">
        <v>11774</v>
      </c>
      <c r="N46" s="20">
        <v>11982</v>
      </c>
      <c r="O46" s="4">
        <v>10710</v>
      </c>
      <c r="P46" s="4">
        <v>11573</v>
      </c>
      <c r="Q46" s="4">
        <v>39381</v>
      </c>
    </row>
    <row r="47" spans="1:17" x14ac:dyDescent="0.25">
      <c r="A47" s="33">
        <v>37043</v>
      </c>
      <c r="B47" s="4">
        <v>2001</v>
      </c>
      <c r="C47" s="4">
        <v>2</v>
      </c>
      <c r="D47" s="20">
        <v>69940</v>
      </c>
      <c r="F47" s="20">
        <v>72023</v>
      </c>
      <c r="H47" s="20">
        <v>49291</v>
      </c>
      <c r="I47" s="20">
        <v>11901</v>
      </c>
      <c r="J47" s="20">
        <v>10970</v>
      </c>
      <c r="K47" s="20">
        <v>10730</v>
      </c>
      <c r="L47" s="20">
        <v>292</v>
      </c>
      <c r="M47" s="20">
        <v>11528</v>
      </c>
      <c r="N47" s="20">
        <v>12206</v>
      </c>
      <c r="O47" s="4">
        <v>10451</v>
      </c>
      <c r="P47" s="4">
        <v>12495</v>
      </c>
      <c r="Q47" s="4">
        <v>41132</v>
      </c>
    </row>
    <row r="48" spans="1:17" x14ac:dyDescent="0.25">
      <c r="A48" s="33">
        <v>37135</v>
      </c>
      <c r="B48" s="4">
        <v>2001</v>
      </c>
      <c r="C48" s="4">
        <v>3</v>
      </c>
      <c r="D48" s="20">
        <v>72672</v>
      </c>
      <c r="F48" s="20">
        <v>72613</v>
      </c>
      <c r="H48" s="20">
        <v>49094</v>
      </c>
      <c r="I48" s="20">
        <v>12093</v>
      </c>
      <c r="J48" s="20">
        <v>11906</v>
      </c>
      <c r="K48" s="20">
        <v>11159</v>
      </c>
      <c r="L48" s="20">
        <v>1086</v>
      </c>
      <c r="M48" s="20">
        <v>12113</v>
      </c>
      <c r="N48" s="20">
        <v>11848</v>
      </c>
      <c r="O48" s="4">
        <v>11239</v>
      </c>
      <c r="P48" s="4">
        <v>13462</v>
      </c>
      <c r="Q48" s="4">
        <v>41950</v>
      </c>
    </row>
    <row r="49" spans="1:17" x14ac:dyDescent="0.25">
      <c r="A49" s="33">
        <v>37226</v>
      </c>
      <c r="B49" s="4">
        <v>2001</v>
      </c>
      <c r="C49" s="4">
        <v>4</v>
      </c>
      <c r="D49" s="20">
        <v>79612</v>
      </c>
      <c r="F49" s="20">
        <v>73059</v>
      </c>
      <c r="H49" s="20">
        <v>49596</v>
      </c>
      <c r="I49" s="20">
        <v>12080</v>
      </c>
      <c r="J49" s="20">
        <v>12319</v>
      </c>
      <c r="K49" s="20">
        <v>11001</v>
      </c>
      <c r="L49" s="20">
        <v>1800</v>
      </c>
      <c r="M49" s="20">
        <v>11695</v>
      </c>
      <c r="N49" s="20">
        <v>11677</v>
      </c>
      <c r="O49" s="4">
        <v>11379</v>
      </c>
      <c r="P49" s="4">
        <v>15397</v>
      </c>
      <c r="Q49" s="4">
        <v>46241</v>
      </c>
    </row>
    <row r="50" spans="1:17" x14ac:dyDescent="0.25">
      <c r="A50" s="33">
        <v>37316</v>
      </c>
      <c r="B50" s="4">
        <v>2002</v>
      </c>
      <c r="C50" s="4">
        <v>1</v>
      </c>
      <c r="D50" s="20">
        <v>67827</v>
      </c>
      <c r="F50" s="20">
        <v>72413</v>
      </c>
      <c r="H50" s="20">
        <v>49737</v>
      </c>
      <c r="I50" s="20">
        <v>11757</v>
      </c>
      <c r="J50" s="20">
        <v>11687</v>
      </c>
      <c r="K50" s="20">
        <v>10704</v>
      </c>
      <c r="L50" s="20">
        <v>-708</v>
      </c>
      <c r="M50" s="20">
        <v>11744</v>
      </c>
      <c r="N50" s="20">
        <v>11007</v>
      </c>
      <c r="O50" s="4">
        <v>10828</v>
      </c>
      <c r="P50" s="4">
        <v>11705</v>
      </c>
      <c r="Q50" s="4">
        <v>39671</v>
      </c>
    </row>
    <row r="51" spans="1:17" x14ac:dyDescent="0.25">
      <c r="A51" s="33">
        <v>37408</v>
      </c>
      <c r="B51" s="4">
        <v>2002</v>
      </c>
      <c r="C51" s="4">
        <v>2</v>
      </c>
      <c r="D51" s="20">
        <v>72741</v>
      </c>
      <c r="F51" s="20">
        <v>74907</v>
      </c>
      <c r="H51" s="20">
        <v>49932</v>
      </c>
      <c r="I51" s="20">
        <v>12078</v>
      </c>
      <c r="J51" s="20">
        <v>12853</v>
      </c>
      <c r="K51" s="20">
        <v>12518</v>
      </c>
      <c r="L51" s="20">
        <v>435</v>
      </c>
      <c r="M51" s="20">
        <v>11556</v>
      </c>
      <c r="N51" s="20">
        <v>12093</v>
      </c>
      <c r="O51" s="4">
        <v>10883</v>
      </c>
      <c r="P51" s="4">
        <v>13628</v>
      </c>
      <c r="Q51" s="4">
        <v>42212</v>
      </c>
    </row>
    <row r="52" spans="1:17" x14ac:dyDescent="0.25">
      <c r="A52" s="33">
        <v>37500</v>
      </c>
      <c r="B52" s="4">
        <v>2002</v>
      </c>
      <c r="C52" s="4">
        <v>3</v>
      </c>
      <c r="D52" s="20">
        <v>74619</v>
      </c>
      <c r="F52" s="20">
        <v>74635</v>
      </c>
      <c r="H52" s="20">
        <v>50588</v>
      </c>
      <c r="I52" s="20">
        <v>12265</v>
      </c>
      <c r="J52" s="20">
        <v>12502</v>
      </c>
      <c r="K52" s="20">
        <v>12179</v>
      </c>
      <c r="L52" s="20">
        <v>879</v>
      </c>
      <c r="M52" s="20">
        <v>11155</v>
      </c>
      <c r="N52" s="20">
        <v>12286</v>
      </c>
      <c r="O52" s="4">
        <v>11177</v>
      </c>
      <c r="P52" s="4">
        <v>14021</v>
      </c>
      <c r="Q52" s="4">
        <v>43214</v>
      </c>
    </row>
    <row r="53" spans="1:17" x14ac:dyDescent="0.25">
      <c r="A53" s="33">
        <v>37591</v>
      </c>
      <c r="B53" s="4">
        <v>2002</v>
      </c>
      <c r="C53" s="4">
        <v>4</v>
      </c>
      <c r="D53" s="20">
        <v>81602</v>
      </c>
      <c r="F53" s="20">
        <v>74834</v>
      </c>
      <c r="H53" s="20">
        <v>50622</v>
      </c>
      <c r="I53" s="20">
        <v>11713</v>
      </c>
      <c r="J53" s="20">
        <v>12231</v>
      </c>
      <c r="K53" s="20">
        <v>12292</v>
      </c>
      <c r="L53" s="20">
        <v>205</v>
      </c>
      <c r="M53" s="20">
        <v>11535</v>
      </c>
      <c r="N53" s="20">
        <v>12484</v>
      </c>
      <c r="O53" s="4">
        <v>11570</v>
      </c>
      <c r="P53" s="4">
        <v>16044</v>
      </c>
      <c r="Q53" s="4">
        <v>47228</v>
      </c>
    </row>
    <row r="54" spans="1:17" x14ac:dyDescent="0.25">
      <c r="A54" s="33">
        <v>37681</v>
      </c>
      <c r="B54" s="4">
        <v>2003</v>
      </c>
      <c r="C54" s="4">
        <v>1</v>
      </c>
      <c r="D54" s="20">
        <v>70632</v>
      </c>
      <c r="F54" s="20">
        <v>75445</v>
      </c>
      <c r="H54" s="20">
        <v>50664</v>
      </c>
      <c r="I54" s="20">
        <v>11908</v>
      </c>
      <c r="J54" s="20">
        <v>14283</v>
      </c>
      <c r="K54" s="20">
        <v>12846</v>
      </c>
      <c r="L54" s="20">
        <v>-487</v>
      </c>
      <c r="M54" s="20">
        <v>11464</v>
      </c>
      <c r="N54" s="20">
        <v>12833</v>
      </c>
      <c r="O54" s="4">
        <v>10756</v>
      </c>
      <c r="P54" s="4">
        <v>12718</v>
      </c>
      <c r="Q54" s="4">
        <v>41159</v>
      </c>
    </row>
    <row r="55" spans="1:17" x14ac:dyDescent="0.25">
      <c r="A55" s="33">
        <v>37773</v>
      </c>
      <c r="B55" s="4">
        <v>2003</v>
      </c>
      <c r="C55" s="4">
        <v>2</v>
      </c>
      <c r="D55" s="20">
        <v>74475</v>
      </c>
      <c r="F55" s="20">
        <v>76719</v>
      </c>
      <c r="H55" s="20">
        <v>51446</v>
      </c>
      <c r="I55" s="20">
        <v>12165</v>
      </c>
      <c r="J55" s="20">
        <v>13153</v>
      </c>
      <c r="K55" s="20">
        <v>13196</v>
      </c>
      <c r="L55" s="20">
        <v>304</v>
      </c>
      <c r="M55" s="20">
        <v>12180</v>
      </c>
      <c r="N55" s="20">
        <v>12322</v>
      </c>
      <c r="O55" s="4">
        <v>11258</v>
      </c>
      <c r="P55" s="4">
        <v>13605</v>
      </c>
      <c r="Q55" s="4">
        <v>43397</v>
      </c>
    </row>
    <row r="56" spans="1:17" x14ac:dyDescent="0.25">
      <c r="A56" s="33">
        <v>37865</v>
      </c>
      <c r="B56" s="4">
        <v>2003</v>
      </c>
      <c r="C56" s="4">
        <v>3</v>
      </c>
      <c r="D56" s="20">
        <v>77532</v>
      </c>
      <c r="F56" s="20">
        <v>77636</v>
      </c>
      <c r="H56" s="20">
        <v>52052</v>
      </c>
      <c r="I56" s="20">
        <v>12326</v>
      </c>
      <c r="J56" s="20">
        <v>13155</v>
      </c>
      <c r="K56" s="20">
        <v>12820</v>
      </c>
      <c r="L56" s="20">
        <v>1106</v>
      </c>
      <c r="M56" s="20">
        <v>13329</v>
      </c>
      <c r="N56" s="20">
        <v>13266</v>
      </c>
      <c r="O56" s="4">
        <v>11832</v>
      </c>
      <c r="P56" s="4">
        <v>14671</v>
      </c>
      <c r="Q56" s="4">
        <v>44491</v>
      </c>
    </row>
    <row r="57" spans="1:17" x14ac:dyDescent="0.25">
      <c r="A57" s="33">
        <v>37956</v>
      </c>
      <c r="B57" s="4">
        <v>2003</v>
      </c>
      <c r="C57" s="4">
        <v>4</v>
      </c>
      <c r="D57" s="20">
        <v>85779</v>
      </c>
      <c r="F57" s="20">
        <v>78618</v>
      </c>
      <c r="H57" s="20">
        <v>52662</v>
      </c>
      <c r="I57" s="20">
        <v>12260</v>
      </c>
      <c r="J57" s="20">
        <v>14277</v>
      </c>
      <c r="K57" s="20">
        <v>14309</v>
      </c>
      <c r="L57" s="20">
        <v>335</v>
      </c>
      <c r="M57" s="20">
        <v>12402</v>
      </c>
      <c r="N57" s="20">
        <v>13360</v>
      </c>
      <c r="O57" s="4">
        <v>11701</v>
      </c>
      <c r="P57" s="4">
        <v>17619</v>
      </c>
      <c r="Q57" s="4">
        <v>49208</v>
      </c>
    </row>
    <row r="58" spans="1:17" x14ac:dyDescent="0.25">
      <c r="A58" s="33">
        <v>38047</v>
      </c>
      <c r="B58" s="4">
        <v>2004</v>
      </c>
      <c r="C58" s="4">
        <v>1</v>
      </c>
      <c r="D58" s="20">
        <v>74952</v>
      </c>
      <c r="F58" s="20">
        <v>80108</v>
      </c>
      <c r="H58" s="20">
        <v>53276</v>
      </c>
      <c r="I58" s="20">
        <v>12659</v>
      </c>
      <c r="J58" s="20">
        <v>15845</v>
      </c>
      <c r="K58" s="20">
        <v>14421</v>
      </c>
      <c r="L58" s="20">
        <v>-478</v>
      </c>
      <c r="M58" s="20">
        <v>13078</v>
      </c>
      <c r="N58" s="20">
        <v>13793</v>
      </c>
      <c r="O58" s="4">
        <v>11140</v>
      </c>
      <c r="P58" s="4">
        <v>13875</v>
      </c>
      <c r="Q58" s="4">
        <v>43540</v>
      </c>
    </row>
    <row r="59" spans="1:17" x14ac:dyDescent="0.25">
      <c r="A59" s="33">
        <v>38139</v>
      </c>
      <c r="B59" s="4">
        <v>2004</v>
      </c>
      <c r="C59" s="4">
        <v>2</v>
      </c>
      <c r="D59" s="20">
        <v>77712</v>
      </c>
      <c r="F59" s="20">
        <v>80093</v>
      </c>
      <c r="H59" s="20">
        <v>53224</v>
      </c>
      <c r="I59" s="20">
        <v>12883</v>
      </c>
      <c r="J59" s="20">
        <v>12017</v>
      </c>
      <c r="K59" s="20">
        <v>14006</v>
      </c>
      <c r="L59" s="20">
        <v>-1567</v>
      </c>
      <c r="M59" s="20">
        <v>13463</v>
      </c>
      <c r="N59" s="20">
        <v>13943</v>
      </c>
      <c r="O59" s="4">
        <v>11182</v>
      </c>
      <c r="P59" s="4">
        <v>14585</v>
      </c>
      <c r="Q59" s="4">
        <v>45399</v>
      </c>
    </row>
    <row r="60" spans="1:17" x14ac:dyDescent="0.25">
      <c r="A60" s="33">
        <v>38231</v>
      </c>
      <c r="B60" s="4">
        <v>2004</v>
      </c>
      <c r="C60" s="4">
        <v>3</v>
      </c>
      <c r="D60" s="20">
        <v>80884</v>
      </c>
      <c r="F60" s="20">
        <v>81041</v>
      </c>
      <c r="H60" s="20">
        <v>53698</v>
      </c>
      <c r="I60" s="20">
        <v>12854</v>
      </c>
      <c r="J60" s="20">
        <v>16087</v>
      </c>
      <c r="K60" s="20">
        <v>14772</v>
      </c>
      <c r="L60" s="20">
        <v>2254</v>
      </c>
      <c r="M60" s="20">
        <v>13754</v>
      </c>
      <c r="N60" s="20">
        <v>13977</v>
      </c>
      <c r="O60" s="4">
        <v>11599</v>
      </c>
      <c r="P60" s="4">
        <v>16057</v>
      </c>
      <c r="Q60" s="4">
        <v>46418</v>
      </c>
    </row>
    <row r="61" spans="1:17" x14ac:dyDescent="0.25">
      <c r="A61" s="33">
        <v>38322</v>
      </c>
      <c r="B61" s="4">
        <v>2004</v>
      </c>
      <c r="C61" s="4">
        <v>4</v>
      </c>
      <c r="D61" s="20">
        <v>91318</v>
      </c>
      <c r="F61" s="20">
        <v>83624</v>
      </c>
      <c r="H61" s="20">
        <v>54624</v>
      </c>
      <c r="I61" s="20">
        <v>13341</v>
      </c>
      <c r="J61" s="20">
        <v>17055</v>
      </c>
      <c r="K61" s="20">
        <v>15890</v>
      </c>
      <c r="L61" s="20">
        <v>1761</v>
      </c>
      <c r="M61" s="20">
        <v>13923</v>
      </c>
      <c r="N61" s="20">
        <v>15387</v>
      </c>
      <c r="O61" s="4">
        <v>12177</v>
      </c>
      <c r="P61" s="4">
        <v>19200</v>
      </c>
      <c r="Q61" s="4">
        <v>52196</v>
      </c>
    </row>
    <row r="62" spans="1:17" x14ac:dyDescent="0.25">
      <c r="A62" s="33">
        <v>38412</v>
      </c>
      <c r="B62" s="4">
        <v>2005</v>
      </c>
      <c r="C62" s="4">
        <v>1</v>
      </c>
      <c r="D62" s="20">
        <v>78094</v>
      </c>
      <c r="F62" s="20">
        <v>83450</v>
      </c>
      <c r="H62" s="20">
        <v>54678</v>
      </c>
      <c r="I62" s="20">
        <v>13641</v>
      </c>
      <c r="J62" s="20">
        <v>16375</v>
      </c>
      <c r="K62" s="20">
        <v>15883</v>
      </c>
      <c r="L62" s="20">
        <v>-1077</v>
      </c>
      <c r="M62" s="20">
        <v>13965</v>
      </c>
      <c r="N62" s="20">
        <v>14717</v>
      </c>
      <c r="O62" s="4">
        <v>11587</v>
      </c>
      <c r="P62" s="4">
        <v>14508</v>
      </c>
      <c r="Q62" s="4">
        <v>45362</v>
      </c>
    </row>
    <row r="63" spans="1:17" x14ac:dyDescent="0.25">
      <c r="A63" s="33">
        <v>38504</v>
      </c>
      <c r="B63" s="4">
        <v>2005</v>
      </c>
      <c r="C63" s="4">
        <v>2</v>
      </c>
      <c r="D63" s="20">
        <v>82378</v>
      </c>
      <c r="F63" s="20">
        <v>84907</v>
      </c>
      <c r="H63" s="20">
        <v>55899</v>
      </c>
      <c r="I63" s="20">
        <v>13780</v>
      </c>
      <c r="J63" s="20">
        <v>16232</v>
      </c>
      <c r="K63" s="20">
        <v>16125</v>
      </c>
      <c r="L63" s="20">
        <v>316</v>
      </c>
      <c r="M63" s="20">
        <v>14507</v>
      </c>
      <c r="N63" s="20">
        <v>16090</v>
      </c>
      <c r="O63" s="4">
        <v>11734</v>
      </c>
      <c r="P63" s="4">
        <v>15554</v>
      </c>
      <c r="Q63" s="4">
        <v>48047</v>
      </c>
    </row>
    <row r="64" spans="1:17" x14ac:dyDescent="0.25">
      <c r="A64" s="33">
        <v>38596</v>
      </c>
      <c r="B64" s="4">
        <v>2005</v>
      </c>
      <c r="C64" s="4">
        <v>3</v>
      </c>
      <c r="D64" s="20">
        <v>85283</v>
      </c>
      <c r="F64" s="20">
        <v>85397</v>
      </c>
      <c r="H64" s="20">
        <v>56156</v>
      </c>
      <c r="I64" s="20">
        <v>13640</v>
      </c>
      <c r="J64" s="20">
        <v>17699</v>
      </c>
      <c r="K64" s="20">
        <v>17065</v>
      </c>
      <c r="L64" s="20">
        <v>1644</v>
      </c>
      <c r="M64" s="20">
        <v>14274</v>
      </c>
      <c r="N64" s="20">
        <v>16398</v>
      </c>
      <c r="O64" s="4">
        <v>11971</v>
      </c>
      <c r="P64" s="4">
        <v>16992</v>
      </c>
      <c r="Q64" s="4">
        <v>49041</v>
      </c>
    </row>
    <row r="65" spans="1:17" x14ac:dyDescent="0.25">
      <c r="A65" s="33">
        <v>38687</v>
      </c>
      <c r="B65" s="4">
        <v>2005</v>
      </c>
      <c r="C65" s="4">
        <v>4</v>
      </c>
      <c r="D65" s="20">
        <v>94401</v>
      </c>
      <c r="F65" s="20">
        <v>86402</v>
      </c>
      <c r="H65" s="20">
        <v>56786</v>
      </c>
      <c r="I65" s="20">
        <v>13373</v>
      </c>
      <c r="J65" s="20">
        <v>18477</v>
      </c>
      <c r="K65" s="20">
        <v>17821</v>
      </c>
      <c r="L65" s="20">
        <v>1006</v>
      </c>
      <c r="M65" s="20">
        <v>14570</v>
      </c>
      <c r="N65" s="20">
        <v>16691</v>
      </c>
      <c r="O65" s="4">
        <v>12358</v>
      </c>
      <c r="P65" s="4">
        <v>19943</v>
      </c>
      <c r="Q65" s="4">
        <v>54184</v>
      </c>
    </row>
    <row r="66" spans="1:17" x14ac:dyDescent="0.25">
      <c r="A66" s="33">
        <v>38777</v>
      </c>
      <c r="B66" s="4">
        <v>2006</v>
      </c>
      <c r="C66" s="4">
        <v>1</v>
      </c>
      <c r="D66" s="20">
        <v>82240</v>
      </c>
      <c r="F66" s="20">
        <v>87942</v>
      </c>
      <c r="H66" s="20">
        <v>57655</v>
      </c>
      <c r="I66" s="20">
        <v>14260</v>
      </c>
      <c r="J66" s="20">
        <v>18025</v>
      </c>
      <c r="K66" s="20">
        <v>17458</v>
      </c>
      <c r="L66" s="20">
        <v>-1086</v>
      </c>
      <c r="M66" s="20">
        <v>15213</v>
      </c>
      <c r="N66" s="20">
        <v>17679</v>
      </c>
      <c r="O66" s="4">
        <v>11848</v>
      </c>
      <c r="P66" s="4">
        <v>15096</v>
      </c>
      <c r="Q66" s="4">
        <v>48129</v>
      </c>
    </row>
    <row r="67" spans="1:17" x14ac:dyDescent="0.25">
      <c r="A67" s="33">
        <v>38869</v>
      </c>
      <c r="B67" s="4">
        <v>2006</v>
      </c>
      <c r="C67" s="4">
        <v>2</v>
      </c>
      <c r="D67" s="20">
        <v>87140</v>
      </c>
      <c r="F67" s="20">
        <v>89877</v>
      </c>
      <c r="H67" s="20">
        <v>59111</v>
      </c>
      <c r="I67" s="20">
        <v>14165</v>
      </c>
      <c r="J67" s="20">
        <v>19971</v>
      </c>
      <c r="K67" s="20">
        <v>20262</v>
      </c>
      <c r="L67" s="20">
        <v>-51</v>
      </c>
      <c r="M67" s="20">
        <v>15248</v>
      </c>
      <c r="N67" s="20">
        <v>19237</v>
      </c>
      <c r="O67" s="4">
        <v>11712</v>
      </c>
      <c r="P67" s="4">
        <v>16983</v>
      </c>
      <c r="Q67" s="4">
        <v>50755</v>
      </c>
    </row>
    <row r="68" spans="1:17" x14ac:dyDescent="0.25">
      <c r="A68" s="33">
        <v>38961</v>
      </c>
      <c r="B68" s="4">
        <v>2006</v>
      </c>
      <c r="C68" s="4">
        <v>3</v>
      </c>
      <c r="D68" s="20">
        <v>91779</v>
      </c>
      <c r="F68" s="20">
        <v>91919</v>
      </c>
      <c r="H68" s="20">
        <v>60129</v>
      </c>
      <c r="I68" s="20">
        <v>14491</v>
      </c>
      <c r="J68" s="20">
        <v>22535</v>
      </c>
      <c r="K68" s="20">
        <v>20500</v>
      </c>
      <c r="L68" s="20">
        <v>3188</v>
      </c>
      <c r="M68" s="20">
        <v>16067</v>
      </c>
      <c r="N68" s="20">
        <v>19868</v>
      </c>
      <c r="O68" s="4">
        <v>12436</v>
      </c>
      <c r="P68" s="4">
        <v>18727</v>
      </c>
      <c r="Q68" s="4">
        <v>52448</v>
      </c>
    </row>
    <row r="69" spans="1:17" x14ac:dyDescent="0.25">
      <c r="A69" s="33">
        <v>39052</v>
      </c>
      <c r="B69" s="4">
        <v>2006</v>
      </c>
      <c r="C69" s="4">
        <v>4</v>
      </c>
      <c r="D69" s="20">
        <v>101779</v>
      </c>
      <c r="F69" s="20">
        <v>93200</v>
      </c>
      <c r="H69" s="20">
        <v>60991</v>
      </c>
      <c r="I69" s="20">
        <v>14568</v>
      </c>
      <c r="J69" s="20">
        <v>21450</v>
      </c>
      <c r="K69" s="20">
        <v>20762</v>
      </c>
      <c r="L69" s="20">
        <v>948</v>
      </c>
      <c r="M69" s="20">
        <v>15716</v>
      </c>
      <c r="N69" s="20">
        <v>19871</v>
      </c>
      <c r="O69" s="4">
        <v>12796</v>
      </c>
      <c r="P69" s="4">
        <v>21760</v>
      </c>
      <c r="Q69" s="4">
        <v>58198</v>
      </c>
    </row>
    <row r="70" spans="1:17" x14ac:dyDescent="0.25">
      <c r="A70" s="33">
        <v>39142</v>
      </c>
      <c r="B70" s="4">
        <v>2007</v>
      </c>
      <c r="C70" s="4">
        <v>1</v>
      </c>
      <c r="D70" s="20">
        <v>88705</v>
      </c>
      <c r="F70" s="20">
        <v>94943</v>
      </c>
      <c r="H70" s="20">
        <v>62448</v>
      </c>
      <c r="I70" s="20">
        <v>14805</v>
      </c>
      <c r="J70" s="20">
        <v>21865</v>
      </c>
      <c r="K70" s="20">
        <v>21932</v>
      </c>
      <c r="L70" s="20">
        <v>-1565</v>
      </c>
      <c r="M70" s="20">
        <v>15592</v>
      </c>
      <c r="N70" s="20">
        <v>20734</v>
      </c>
      <c r="O70" s="4">
        <v>12124</v>
      </c>
      <c r="P70" s="4">
        <v>16824</v>
      </c>
      <c r="Q70" s="4">
        <v>51520</v>
      </c>
    </row>
    <row r="71" spans="1:17" x14ac:dyDescent="0.25">
      <c r="A71" s="33">
        <v>39234</v>
      </c>
      <c r="B71" s="4">
        <v>2007</v>
      </c>
      <c r="C71" s="4">
        <v>2</v>
      </c>
      <c r="D71" s="20">
        <v>92597</v>
      </c>
      <c r="F71" s="20">
        <v>95488</v>
      </c>
      <c r="H71" s="20">
        <v>63304</v>
      </c>
      <c r="I71" s="20">
        <v>14885</v>
      </c>
      <c r="J71" s="20">
        <v>22712</v>
      </c>
      <c r="K71" s="20">
        <v>22010</v>
      </c>
      <c r="L71" s="20">
        <v>718</v>
      </c>
      <c r="M71" s="20">
        <v>15985</v>
      </c>
      <c r="N71" s="20">
        <v>21474</v>
      </c>
      <c r="O71" s="4">
        <v>12102</v>
      </c>
      <c r="P71" s="4">
        <v>17975</v>
      </c>
      <c r="Q71" s="4">
        <v>54021</v>
      </c>
    </row>
    <row r="72" spans="1:17" x14ac:dyDescent="0.25">
      <c r="A72" s="33">
        <v>39326</v>
      </c>
      <c r="B72" s="4">
        <v>2007</v>
      </c>
      <c r="C72" s="4">
        <v>3</v>
      </c>
      <c r="D72" s="20">
        <v>97460</v>
      </c>
      <c r="F72" s="20">
        <v>97578</v>
      </c>
      <c r="H72" s="20">
        <v>64366</v>
      </c>
      <c r="I72" s="20">
        <v>15560</v>
      </c>
      <c r="J72" s="20">
        <v>23921</v>
      </c>
      <c r="K72" s="20">
        <v>22823</v>
      </c>
      <c r="L72" s="20">
        <v>2201</v>
      </c>
      <c r="M72" s="20">
        <v>16821</v>
      </c>
      <c r="N72" s="20">
        <v>22415</v>
      </c>
      <c r="O72" s="4">
        <v>12625</v>
      </c>
      <c r="P72" s="4">
        <v>19776</v>
      </c>
      <c r="Q72" s="4">
        <v>56051</v>
      </c>
    </row>
    <row r="73" spans="1:17" x14ac:dyDescent="0.25">
      <c r="A73" s="33">
        <v>39417</v>
      </c>
      <c r="B73" s="4">
        <v>2007</v>
      </c>
      <c r="C73" s="4">
        <v>4</v>
      </c>
      <c r="D73" s="20">
        <v>109221</v>
      </c>
      <c r="F73" s="20">
        <v>99974</v>
      </c>
      <c r="H73" s="20">
        <v>65055</v>
      </c>
      <c r="I73" s="20">
        <v>15683</v>
      </c>
      <c r="J73" s="20">
        <v>24158</v>
      </c>
      <c r="K73" s="20">
        <v>23617</v>
      </c>
      <c r="L73" s="20">
        <v>776</v>
      </c>
      <c r="M73" s="20">
        <v>18144</v>
      </c>
      <c r="N73" s="20">
        <v>22799</v>
      </c>
      <c r="O73" s="4">
        <v>13320</v>
      </c>
      <c r="P73" s="4">
        <v>23458</v>
      </c>
      <c r="Q73" s="4">
        <v>62516</v>
      </c>
    </row>
    <row r="74" spans="1:17" x14ac:dyDescent="0.25">
      <c r="A74" s="33">
        <v>39508</v>
      </c>
      <c r="B74" s="4">
        <v>2008</v>
      </c>
      <c r="C74" s="4">
        <v>1</v>
      </c>
      <c r="D74" s="20">
        <v>93187</v>
      </c>
      <c r="F74" s="20">
        <v>99669</v>
      </c>
      <c r="H74" s="20">
        <v>65659</v>
      </c>
      <c r="I74" s="20">
        <v>15541</v>
      </c>
      <c r="J74" s="20">
        <v>24915</v>
      </c>
      <c r="K74" s="20">
        <v>24310</v>
      </c>
      <c r="L74" s="20">
        <v>-667</v>
      </c>
      <c r="M74" s="20">
        <v>17249</v>
      </c>
      <c r="N74" s="20">
        <v>23241</v>
      </c>
      <c r="O74" s="4">
        <v>12580</v>
      </c>
      <c r="P74" s="4">
        <v>17701</v>
      </c>
      <c r="Q74" s="4">
        <v>54132</v>
      </c>
    </row>
    <row r="75" spans="1:17" x14ac:dyDescent="0.25">
      <c r="A75" s="33">
        <v>39600</v>
      </c>
      <c r="B75" s="4">
        <v>2008</v>
      </c>
      <c r="C75" s="4">
        <v>2</v>
      </c>
      <c r="D75" s="20">
        <v>97737</v>
      </c>
      <c r="F75" s="20">
        <v>100568</v>
      </c>
      <c r="H75" s="20">
        <v>65740</v>
      </c>
      <c r="I75" s="20">
        <v>15823</v>
      </c>
      <c r="J75" s="20">
        <v>26176</v>
      </c>
      <c r="K75" s="20">
        <v>25164</v>
      </c>
      <c r="L75" s="20">
        <v>890</v>
      </c>
      <c r="M75" s="20">
        <v>17062</v>
      </c>
      <c r="N75" s="20">
        <v>23479</v>
      </c>
      <c r="O75" s="4">
        <v>12786</v>
      </c>
      <c r="P75" s="4">
        <v>19411</v>
      </c>
      <c r="Q75" s="4">
        <v>56605</v>
      </c>
    </row>
    <row r="76" spans="1:17" x14ac:dyDescent="0.25">
      <c r="A76" s="33">
        <v>39692</v>
      </c>
      <c r="B76" s="4">
        <v>2008</v>
      </c>
      <c r="C76" s="4">
        <v>3</v>
      </c>
      <c r="D76" s="20">
        <v>101145</v>
      </c>
      <c r="F76" s="20">
        <v>101178</v>
      </c>
      <c r="H76" s="20">
        <v>66359</v>
      </c>
      <c r="I76" s="20">
        <v>15700</v>
      </c>
      <c r="J76" s="20">
        <v>25536</v>
      </c>
      <c r="K76" s="20">
        <v>25542</v>
      </c>
      <c r="L76" s="20">
        <v>1044</v>
      </c>
      <c r="M76" s="20">
        <v>17226</v>
      </c>
      <c r="N76" s="20">
        <v>24413</v>
      </c>
      <c r="O76" s="4">
        <v>13224</v>
      </c>
      <c r="P76" s="4">
        <v>20881</v>
      </c>
      <c r="Q76" s="4">
        <v>57677</v>
      </c>
    </row>
    <row r="77" spans="1:17" x14ac:dyDescent="0.25">
      <c r="A77" s="33">
        <v>39783</v>
      </c>
      <c r="B77" s="4">
        <v>2008</v>
      </c>
      <c r="C77" s="4">
        <v>4</v>
      </c>
      <c r="D77" s="20">
        <v>109675</v>
      </c>
      <c r="F77" s="20">
        <v>100329</v>
      </c>
      <c r="H77" s="20">
        <v>66331</v>
      </c>
      <c r="I77" s="20">
        <v>15862</v>
      </c>
      <c r="J77" s="20">
        <v>24525</v>
      </c>
      <c r="K77" s="20">
        <v>24275</v>
      </c>
      <c r="L77" s="20">
        <v>290</v>
      </c>
      <c r="M77" s="20">
        <v>17985</v>
      </c>
      <c r="N77" s="20">
        <v>25447</v>
      </c>
      <c r="O77" s="4">
        <v>13565</v>
      </c>
      <c r="P77" s="4">
        <v>22405</v>
      </c>
      <c r="Q77" s="4">
        <v>63449</v>
      </c>
    </row>
    <row r="78" spans="1:17" x14ac:dyDescent="0.25">
      <c r="A78" s="33">
        <v>39873</v>
      </c>
      <c r="B78" s="4">
        <v>2009</v>
      </c>
      <c r="C78" s="4">
        <v>1</v>
      </c>
      <c r="D78" s="20">
        <v>94243</v>
      </c>
      <c r="F78" s="20">
        <v>100814</v>
      </c>
      <c r="H78" s="20">
        <v>66158</v>
      </c>
      <c r="I78" s="20">
        <v>16199</v>
      </c>
      <c r="J78" s="20">
        <v>24444</v>
      </c>
      <c r="K78" s="20">
        <v>24329</v>
      </c>
      <c r="L78" s="20">
        <v>-794</v>
      </c>
      <c r="M78" s="20">
        <v>17741</v>
      </c>
      <c r="N78" s="20">
        <v>22987</v>
      </c>
      <c r="O78" s="4">
        <v>13210</v>
      </c>
      <c r="P78" s="4">
        <v>17181</v>
      </c>
      <c r="Q78" s="4">
        <v>54999</v>
      </c>
    </row>
    <row r="79" spans="1:17" x14ac:dyDescent="0.25">
      <c r="A79" s="33">
        <v>39965</v>
      </c>
      <c r="B79" s="4">
        <v>2009</v>
      </c>
      <c r="C79" s="4">
        <v>2</v>
      </c>
      <c r="D79" s="20">
        <v>99010</v>
      </c>
      <c r="F79" s="20">
        <v>101784</v>
      </c>
      <c r="H79" s="20">
        <v>66383</v>
      </c>
      <c r="I79" s="20">
        <v>16478</v>
      </c>
      <c r="J79" s="20">
        <v>23579</v>
      </c>
      <c r="K79" s="20">
        <v>24867</v>
      </c>
      <c r="L79" s="20">
        <v>-1345</v>
      </c>
      <c r="M79" s="20">
        <v>17008</v>
      </c>
      <c r="N79" s="20">
        <v>20796</v>
      </c>
      <c r="O79" s="4">
        <v>13187</v>
      </c>
      <c r="P79" s="4">
        <v>19076</v>
      </c>
      <c r="Q79" s="4">
        <v>57804</v>
      </c>
    </row>
    <row r="80" spans="1:17" x14ac:dyDescent="0.25">
      <c r="A80" s="33">
        <v>40057</v>
      </c>
      <c r="B80" s="4">
        <v>2009</v>
      </c>
      <c r="C80" s="4">
        <v>3</v>
      </c>
      <c r="D80" s="20">
        <v>102316</v>
      </c>
      <c r="F80" s="20">
        <v>102529</v>
      </c>
      <c r="H80" s="20">
        <v>66260</v>
      </c>
      <c r="I80" s="20">
        <v>16909</v>
      </c>
      <c r="J80" s="20">
        <v>22907</v>
      </c>
      <c r="K80" s="20">
        <v>24375</v>
      </c>
      <c r="L80" s="20">
        <v>-865</v>
      </c>
      <c r="M80" s="20">
        <v>16397</v>
      </c>
      <c r="N80" s="20">
        <v>21229</v>
      </c>
      <c r="O80" s="4">
        <v>13776</v>
      </c>
      <c r="P80" s="4">
        <v>20272</v>
      </c>
      <c r="Q80" s="4">
        <v>58813</v>
      </c>
    </row>
    <row r="81" spans="1:17" x14ac:dyDescent="0.25">
      <c r="A81" s="33">
        <v>40148</v>
      </c>
      <c r="B81" s="4">
        <v>2009</v>
      </c>
      <c r="C81" s="4">
        <v>4</v>
      </c>
      <c r="D81" s="20">
        <v>112810</v>
      </c>
      <c r="F81" s="20">
        <v>103252</v>
      </c>
      <c r="H81" s="20">
        <v>66786</v>
      </c>
      <c r="I81" s="20">
        <v>17035</v>
      </c>
      <c r="J81" s="20">
        <v>26056</v>
      </c>
      <c r="K81" s="20">
        <v>24444</v>
      </c>
      <c r="L81" s="20">
        <v>1875</v>
      </c>
      <c r="M81" s="20">
        <v>16398</v>
      </c>
      <c r="N81" s="20">
        <v>22732</v>
      </c>
      <c r="O81" s="4">
        <v>14458</v>
      </c>
      <c r="P81" s="4">
        <v>22891</v>
      </c>
      <c r="Q81" s="4">
        <v>65095</v>
      </c>
    </row>
    <row r="82" spans="1:17" x14ac:dyDescent="0.25">
      <c r="A82" s="33">
        <v>40238</v>
      </c>
      <c r="B82" s="4">
        <v>2010</v>
      </c>
      <c r="C82" s="4">
        <v>1</v>
      </c>
      <c r="D82" s="20">
        <v>97551</v>
      </c>
      <c r="F82" s="20">
        <v>104449</v>
      </c>
      <c r="H82" s="20">
        <v>68251</v>
      </c>
      <c r="I82" s="20">
        <v>17357</v>
      </c>
      <c r="J82" s="20">
        <v>25739</v>
      </c>
      <c r="K82" s="20">
        <v>24727</v>
      </c>
      <c r="L82" s="20">
        <v>523</v>
      </c>
      <c r="M82" s="20">
        <v>16936</v>
      </c>
      <c r="N82" s="20">
        <v>23047</v>
      </c>
      <c r="O82" s="4">
        <v>13871</v>
      </c>
      <c r="P82" s="4">
        <v>17530</v>
      </c>
      <c r="Q82" s="4">
        <v>56901</v>
      </c>
    </row>
    <row r="83" spans="1:17" x14ac:dyDescent="0.25">
      <c r="A83" s="33">
        <v>40330</v>
      </c>
      <c r="B83" s="4">
        <v>2010</v>
      </c>
      <c r="C83" s="4">
        <v>2</v>
      </c>
      <c r="D83" s="20">
        <v>102651</v>
      </c>
      <c r="F83" s="20">
        <v>105389</v>
      </c>
      <c r="H83" s="20">
        <v>69124</v>
      </c>
      <c r="I83" s="20">
        <v>17539</v>
      </c>
      <c r="J83" s="20">
        <v>25195</v>
      </c>
      <c r="K83" s="20">
        <v>24796</v>
      </c>
      <c r="L83" s="20">
        <v>265</v>
      </c>
      <c r="M83" s="20">
        <v>17293</v>
      </c>
      <c r="N83" s="20">
        <v>23655</v>
      </c>
      <c r="O83" s="4">
        <v>14189</v>
      </c>
      <c r="P83" s="4">
        <v>19000</v>
      </c>
      <c r="Q83" s="4">
        <v>60011</v>
      </c>
    </row>
    <row r="84" spans="1:17" x14ac:dyDescent="0.25">
      <c r="A84" s="33">
        <v>40422</v>
      </c>
      <c r="B84" s="4">
        <v>2010</v>
      </c>
      <c r="C84" s="4">
        <v>3</v>
      </c>
      <c r="D84" s="20">
        <v>105625</v>
      </c>
      <c r="F84" s="20">
        <v>106033</v>
      </c>
      <c r="H84" s="20">
        <v>70187</v>
      </c>
      <c r="I84" s="20">
        <v>17692</v>
      </c>
      <c r="J84" s="20">
        <v>25577</v>
      </c>
      <c r="K84" s="20">
        <v>25530</v>
      </c>
      <c r="L84" s="20">
        <v>808</v>
      </c>
      <c r="M84" s="20">
        <v>17135</v>
      </c>
      <c r="N84" s="20">
        <v>24842</v>
      </c>
      <c r="O84" s="4">
        <v>14310</v>
      </c>
      <c r="P84" s="4">
        <v>19965</v>
      </c>
      <c r="Q84" s="4">
        <v>61450</v>
      </c>
    </row>
    <row r="85" spans="1:17" x14ac:dyDescent="0.25">
      <c r="A85" s="33">
        <v>40513</v>
      </c>
      <c r="B85" s="4">
        <v>2010</v>
      </c>
      <c r="C85" s="4">
        <v>4</v>
      </c>
      <c r="D85" s="20">
        <v>118772</v>
      </c>
      <c r="F85" s="20">
        <v>108728</v>
      </c>
      <c r="H85" s="20">
        <v>71286</v>
      </c>
      <c r="I85" s="20">
        <v>17778</v>
      </c>
      <c r="J85" s="20">
        <v>27650</v>
      </c>
      <c r="K85" s="20">
        <v>27726</v>
      </c>
      <c r="L85" s="20">
        <v>-28</v>
      </c>
      <c r="M85" s="20">
        <v>17034</v>
      </c>
      <c r="N85" s="20">
        <v>25716</v>
      </c>
      <c r="O85" s="4">
        <v>15171</v>
      </c>
      <c r="P85" s="4">
        <v>23872</v>
      </c>
      <c r="Q85" s="4">
        <v>68485</v>
      </c>
    </row>
    <row r="86" spans="1:17" x14ac:dyDescent="0.25">
      <c r="A86" s="33">
        <v>40603</v>
      </c>
      <c r="B86" s="4">
        <v>2011</v>
      </c>
      <c r="C86" s="4">
        <v>1</v>
      </c>
      <c r="D86" s="20">
        <v>103041</v>
      </c>
      <c r="F86" s="20">
        <v>110369</v>
      </c>
      <c r="H86" s="20">
        <v>71666</v>
      </c>
      <c r="I86" s="20">
        <v>17903</v>
      </c>
      <c r="J86" s="20">
        <v>29704</v>
      </c>
      <c r="K86" s="20">
        <v>28537</v>
      </c>
      <c r="L86" s="20">
        <v>750</v>
      </c>
      <c r="M86" s="20">
        <v>18703</v>
      </c>
      <c r="N86" s="20">
        <v>27902</v>
      </c>
      <c r="O86" s="4">
        <v>15052</v>
      </c>
      <c r="P86" s="4">
        <v>18231</v>
      </c>
      <c r="Q86" s="4">
        <v>59542</v>
      </c>
    </row>
    <row r="87" spans="1:17" x14ac:dyDescent="0.25">
      <c r="A87" s="33">
        <v>40695</v>
      </c>
      <c r="B87" s="4">
        <v>2011</v>
      </c>
      <c r="C87" s="4">
        <v>2</v>
      </c>
      <c r="D87" s="20">
        <v>109346</v>
      </c>
      <c r="F87" s="20">
        <v>112137</v>
      </c>
      <c r="H87" s="20">
        <v>73910</v>
      </c>
      <c r="I87" s="20">
        <v>18180</v>
      </c>
      <c r="J87" s="20">
        <v>30639</v>
      </c>
      <c r="K87" s="20">
        <v>30368</v>
      </c>
      <c r="L87" s="20">
        <v>68</v>
      </c>
      <c r="M87" s="20">
        <v>19113</v>
      </c>
      <c r="N87" s="20">
        <v>29484</v>
      </c>
      <c r="O87" s="4">
        <v>15176</v>
      </c>
      <c r="P87" s="4">
        <v>20028</v>
      </c>
      <c r="Q87" s="4">
        <v>63327</v>
      </c>
    </row>
    <row r="88" spans="1:17" x14ac:dyDescent="0.25">
      <c r="A88" s="33">
        <v>40787</v>
      </c>
      <c r="B88" s="4">
        <v>2011</v>
      </c>
      <c r="C88" s="4">
        <v>3</v>
      </c>
      <c r="D88" s="20">
        <v>113829</v>
      </c>
      <c r="F88" s="20">
        <v>114427</v>
      </c>
      <c r="H88" s="20">
        <v>74550</v>
      </c>
      <c r="I88" s="20">
        <v>18333</v>
      </c>
      <c r="J88" s="20">
        <v>31419</v>
      </c>
      <c r="K88" s="20">
        <v>31434</v>
      </c>
      <c r="L88" s="20">
        <v>472</v>
      </c>
      <c r="M88" s="20">
        <v>19192</v>
      </c>
      <c r="N88" s="20">
        <v>29931</v>
      </c>
      <c r="O88" s="4">
        <v>15796</v>
      </c>
      <c r="P88" s="4">
        <v>21748</v>
      </c>
      <c r="Q88" s="4">
        <v>65211</v>
      </c>
    </row>
    <row r="89" spans="1:17" x14ac:dyDescent="0.25">
      <c r="A89" s="33">
        <v>40878</v>
      </c>
      <c r="B89" s="4">
        <v>2011</v>
      </c>
      <c r="C89" s="4">
        <v>4</v>
      </c>
      <c r="D89" s="20">
        <v>126362</v>
      </c>
      <c r="F89" s="20">
        <v>115645</v>
      </c>
      <c r="H89" s="20">
        <v>75390</v>
      </c>
      <c r="I89" s="20">
        <v>18465</v>
      </c>
      <c r="J89" s="20">
        <v>32054</v>
      </c>
      <c r="K89" s="20">
        <v>31938</v>
      </c>
      <c r="L89" s="20">
        <v>50</v>
      </c>
      <c r="M89" s="20">
        <v>19430</v>
      </c>
      <c r="N89" s="20">
        <v>30841</v>
      </c>
      <c r="O89" s="4">
        <v>16418</v>
      </c>
      <c r="P89" s="4">
        <v>25093</v>
      </c>
      <c r="Q89" s="4">
        <v>72362</v>
      </c>
    </row>
    <row r="90" spans="1:17" x14ac:dyDescent="0.25">
      <c r="A90" s="35">
        <v>40969</v>
      </c>
      <c r="B90" s="36">
        <v>2012</v>
      </c>
      <c r="C90" s="36">
        <v>1</v>
      </c>
      <c r="D90" s="37">
        <v>109115</v>
      </c>
      <c r="E90" s="37"/>
      <c r="F90" s="37">
        <v>116759</v>
      </c>
      <c r="G90" s="37"/>
      <c r="H90" s="37">
        <v>76151</v>
      </c>
      <c r="I90" s="37">
        <v>18695</v>
      </c>
      <c r="J90" s="37">
        <v>33168</v>
      </c>
      <c r="K90" s="37">
        <v>32087</v>
      </c>
      <c r="L90" s="37">
        <v>981</v>
      </c>
      <c r="M90" s="37">
        <v>20220</v>
      </c>
      <c r="N90" s="37">
        <v>31558</v>
      </c>
      <c r="O90" s="36">
        <v>16148</v>
      </c>
      <c r="P90" s="36">
        <v>19251</v>
      </c>
      <c r="Q90" s="36">
        <v>62572</v>
      </c>
    </row>
    <row r="91" spans="1:17" x14ac:dyDescent="0.25">
      <c r="A91" s="33">
        <v>41061</v>
      </c>
      <c r="B91" s="4">
        <v>2012</v>
      </c>
      <c r="C91" s="4">
        <v>2</v>
      </c>
      <c r="D91" s="20">
        <v>114926</v>
      </c>
      <c r="F91" s="20">
        <v>117717</v>
      </c>
      <c r="H91" s="20">
        <v>76827</v>
      </c>
      <c r="I91" s="20">
        <v>19179</v>
      </c>
      <c r="J91" s="20">
        <v>34446</v>
      </c>
      <c r="K91" s="20">
        <v>33756</v>
      </c>
      <c r="L91" s="20">
        <v>546</v>
      </c>
      <c r="M91" s="20">
        <v>20340</v>
      </c>
      <c r="N91" s="20">
        <v>32586</v>
      </c>
      <c r="O91" s="4">
        <v>16058</v>
      </c>
      <c r="P91" s="4">
        <v>21283</v>
      </c>
      <c r="Q91" s="4">
        <v>66047</v>
      </c>
    </row>
    <row r="92" spans="1:17" x14ac:dyDescent="0.25">
      <c r="A92" s="33">
        <v>41153</v>
      </c>
      <c r="B92" s="4">
        <v>2012</v>
      </c>
      <c r="C92" s="4">
        <v>3</v>
      </c>
      <c r="D92" s="20">
        <v>116781</v>
      </c>
      <c r="F92" s="20">
        <v>117401</v>
      </c>
      <c r="H92" s="20">
        <v>77464</v>
      </c>
      <c r="I92" s="20">
        <v>19527</v>
      </c>
      <c r="J92" s="20">
        <v>30026</v>
      </c>
      <c r="K92" s="20">
        <v>30572</v>
      </c>
      <c r="L92" s="20">
        <v>-45</v>
      </c>
      <c r="M92" s="20">
        <v>20345</v>
      </c>
      <c r="N92" s="20">
        <v>32583</v>
      </c>
      <c r="O92" s="4">
        <v>16042</v>
      </c>
      <c r="P92" s="4">
        <v>21510</v>
      </c>
      <c r="Q92" s="4">
        <v>67766</v>
      </c>
    </row>
    <row r="93" spans="1:17" x14ac:dyDescent="0.25">
      <c r="A93" s="33">
        <v>41244</v>
      </c>
      <c r="B93" s="4">
        <v>2012</v>
      </c>
      <c r="C93" s="4">
        <v>4</v>
      </c>
      <c r="D93" s="20">
        <v>130058</v>
      </c>
      <c r="F93" s="20">
        <v>119003</v>
      </c>
      <c r="H93" s="20">
        <v>78029</v>
      </c>
      <c r="I93" s="20">
        <v>20072</v>
      </c>
      <c r="J93" s="20">
        <v>31526</v>
      </c>
      <c r="K93" s="20">
        <v>31665</v>
      </c>
      <c r="L93" s="20">
        <v>-130</v>
      </c>
      <c r="M93" s="20">
        <v>20111</v>
      </c>
      <c r="N93" s="20">
        <v>32153</v>
      </c>
      <c r="O93" s="4">
        <v>16705</v>
      </c>
      <c r="P93" s="4">
        <v>24792</v>
      </c>
      <c r="Q93" s="4">
        <v>75455</v>
      </c>
    </row>
    <row r="94" spans="1:17" x14ac:dyDescent="0.25">
      <c r="A94" s="35">
        <v>41334</v>
      </c>
      <c r="B94" s="36">
        <v>2013</v>
      </c>
      <c r="C94" s="36">
        <v>1</v>
      </c>
      <c r="D94" s="37">
        <v>112318</v>
      </c>
      <c r="E94" s="37"/>
      <c r="F94" s="37">
        <v>120193</v>
      </c>
      <c r="G94" s="37"/>
      <c r="H94" s="37">
        <v>78465</v>
      </c>
      <c r="I94" s="37">
        <v>20272</v>
      </c>
      <c r="J94" s="37">
        <v>32872</v>
      </c>
      <c r="K94" s="37">
        <v>33084</v>
      </c>
      <c r="L94" s="37">
        <v>-61</v>
      </c>
      <c r="M94" s="37">
        <v>19794</v>
      </c>
      <c r="N94" s="37">
        <v>32789</v>
      </c>
      <c r="O94" s="36">
        <v>16632</v>
      </c>
      <c r="P94" s="36">
        <v>19269</v>
      </c>
      <c r="Q94" s="36">
        <v>64719</v>
      </c>
    </row>
    <row r="95" spans="1:17" x14ac:dyDescent="0.25">
      <c r="A95" s="33">
        <v>41426</v>
      </c>
      <c r="B95" s="4">
        <v>2013</v>
      </c>
      <c r="C95" s="4">
        <v>2</v>
      </c>
      <c r="D95" s="20">
        <v>120268</v>
      </c>
      <c r="F95" s="20">
        <v>123276</v>
      </c>
      <c r="H95" s="20">
        <v>79593</v>
      </c>
      <c r="I95" s="20">
        <v>21045</v>
      </c>
      <c r="J95" s="20">
        <v>33715</v>
      </c>
      <c r="K95" s="20">
        <v>34149</v>
      </c>
      <c r="L95" s="20">
        <v>-657</v>
      </c>
      <c r="M95" s="20">
        <v>23399</v>
      </c>
      <c r="N95" s="20">
        <v>34740</v>
      </c>
      <c r="O95" s="4">
        <v>17099</v>
      </c>
      <c r="P95" s="4">
        <v>21896</v>
      </c>
      <c r="Q95" s="4">
        <v>69031</v>
      </c>
    </row>
    <row r="96" spans="1:17" x14ac:dyDescent="0.25">
      <c r="A96" s="33">
        <v>41518</v>
      </c>
      <c r="B96" s="4">
        <v>2013</v>
      </c>
      <c r="C96" s="4">
        <v>3</v>
      </c>
      <c r="D96" s="20">
        <v>123728</v>
      </c>
      <c r="F96" s="20">
        <v>124503</v>
      </c>
      <c r="H96" s="20">
        <v>80147</v>
      </c>
      <c r="I96" s="20">
        <v>21448</v>
      </c>
      <c r="J96" s="20">
        <v>34895</v>
      </c>
      <c r="K96" s="20">
        <v>34408</v>
      </c>
      <c r="L96" s="20">
        <v>649</v>
      </c>
      <c r="M96" s="20">
        <v>20598</v>
      </c>
      <c r="N96" s="20">
        <v>34604</v>
      </c>
      <c r="O96" s="4">
        <v>17058</v>
      </c>
      <c r="P96" s="4">
        <v>23313</v>
      </c>
      <c r="Q96" s="4">
        <v>71158</v>
      </c>
    </row>
    <row r="97" spans="1:17" x14ac:dyDescent="0.25">
      <c r="A97" s="33">
        <v>41609</v>
      </c>
      <c r="B97" s="4">
        <v>2013</v>
      </c>
      <c r="C97" s="4">
        <v>4</v>
      </c>
      <c r="D97" s="20">
        <v>137517</v>
      </c>
      <c r="F97" s="20">
        <v>125859</v>
      </c>
      <c r="H97" s="20">
        <v>80725</v>
      </c>
      <c r="I97" s="20">
        <v>21862</v>
      </c>
      <c r="J97" s="20">
        <v>35826</v>
      </c>
      <c r="K97" s="20">
        <v>35110</v>
      </c>
      <c r="L97" s="20">
        <v>703</v>
      </c>
      <c r="M97" s="20">
        <v>21442</v>
      </c>
      <c r="N97" s="20">
        <v>34451</v>
      </c>
      <c r="O97" s="4">
        <v>17849</v>
      </c>
      <c r="P97" s="4">
        <v>26328</v>
      </c>
      <c r="Q97" s="4">
        <v>79641</v>
      </c>
    </row>
    <row r="98" spans="1:17" x14ac:dyDescent="0.25">
      <c r="A98" s="35">
        <v>41699</v>
      </c>
      <c r="B98" s="36">
        <v>2014</v>
      </c>
      <c r="C98" s="36">
        <v>1</v>
      </c>
      <c r="D98" s="37">
        <v>119609</v>
      </c>
      <c r="E98" s="37"/>
      <c r="F98" s="37">
        <v>127947</v>
      </c>
      <c r="G98" s="37"/>
      <c r="H98" s="37">
        <v>81542</v>
      </c>
      <c r="I98" s="37">
        <v>21888</v>
      </c>
      <c r="J98" s="37">
        <v>37707</v>
      </c>
      <c r="K98" s="37">
        <v>36710</v>
      </c>
      <c r="L98" s="37">
        <v>779</v>
      </c>
      <c r="M98" s="37">
        <v>20362</v>
      </c>
      <c r="N98" s="37">
        <v>35341</v>
      </c>
      <c r="O98" s="36">
        <v>17460</v>
      </c>
      <c r="P98" s="36">
        <v>21012</v>
      </c>
      <c r="Q98" s="36">
        <v>68673</v>
      </c>
    </row>
    <row r="99" spans="1:17" x14ac:dyDescent="0.25">
      <c r="A99" s="33">
        <v>41791</v>
      </c>
      <c r="B99" s="4">
        <v>2014</v>
      </c>
      <c r="C99" s="4">
        <v>2</v>
      </c>
      <c r="D99" s="20">
        <v>125135</v>
      </c>
      <c r="F99" s="20">
        <v>128224</v>
      </c>
      <c r="H99" s="20">
        <v>82774</v>
      </c>
      <c r="I99" s="20">
        <v>22013</v>
      </c>
      <c r="J99" s="20">
        <v>38572</v>
      </c>
      <c r="K99" s="20">
        <v>36966</v>
      </c>
      <c r="L99" s="20">
        <v>1663</v>
      </c>
      <c r="M99" s="20">
        <v>20809</v>
      </c>
      <c r="N99" s="20">
        <v>36132</v>
      </c>
      <c r="O99" s="4">
        <v>16816</v>
      </c>
      <c r="P99" s="4">
        <v>22516</v>
      </c>
      <c r="Q99" s="4">
        <v>72767</v>
      </c>
    </row>
    <row r="100" spans="1:17" x14ac:dyDescent="0.25">
      <c r="A100" s="33">
        <v>41883</v>
      </c>
      <c r="B100" s="4">
        <v>2014</v>
      </c>
      <c r="C100" s="4">
        <v>3</v>
      </c>
      <c r="D100" s="20">
        <v>128692</v>
      </c>
      <c r="F100" s="20">
        <v>129368</v>
      </c>
      <c r="H100" s="20">
        <v>83326</v>
      </c>
      <c r="I100" s="20">
        <v>22263</v>
      </c>
      <c r="J100" s="20">
        <v>38515</v>
      </c>
      <c r="K100" s="20">
        <v>38286</v>
      </c>
      <c r="L100" s="20">
        <v>433</v>
      </c>
      <c r="M100" s="20">
        <v>21663</v>
      </c>
      <c r="N100" s="20">
        <v>37012</v>
      </c>
      <c r="O100" s="4">
        <v>17065</v>
      </c>
      <c r="P100" s="4">
        <v>24351</v>
      </c>
      <c r="Q100" s="4">
        <v>74600</v>
      </c>
    </row>
    <row r="101" spans="1:17" x14ac:dyDescent="0.25">
      <c r="A101" s="33">
        <v>41974</v>
      </c>
      <c r="B101" s="4">
        <v>2014</v>
      </c>
      <c r="C101" s="4">
        <v>4</v>
      </c>
      <c r="D101" s="20">
        <v>142092</v>
      </c>
      <c r="F101" s="20">
        <v>129989</v>
      </c>
      <c r="H101" s="20">
        <v>84902</v>
      </c>
      <c r="I101" s="20">
        <v>22481</v>
      </c>
      <c r="J101" s="20">
        <v>38459</v>
      </c>
      <c r="K101" s="20">
        <v>38239</v>
      </c>
      <c r="L101" s="20">
        <v>250</v>
      </c>
      <c r="M101" s="20">
        <v>21084</v>
      </c>
      <c r="N101" s="20">
        <v>38851</v>
      </c>
      <c r="O101" s="4">
        <v>17668</v>
      </c>
      <c r="P101" s="4">
        <v>26986</v>
      </c>
      <c r="Q101" s="4">
        <v>83213</v>
      </c>
    </row>
    <row r="102" spans="1:17" x14ac:dyDescent="0.25">
      <c r="A102" s="35">
        <v>42064</v>
      </c>
      <c r="B102" s="36">
        <v>2015</v>
      </c>
      <c r="C102" s="36">
        <v>1</v>
      </c>
      <c r="D102" s="37">
        <v>122761</v>
      </c>
      <c r="E102" s="37"/>
      <c r="F102" s="37">
        <v>131292</v>
      </c>
      <c r="G102" s="37"/>
      <c r="H102" s="37">
        <v>84950</v>
      </c>
      <c r="I102" s="37">
        <v>22782</v>
      </c>
      <c r="J102" s="37">
        <v>38755</v>
      </c>
      <c r="K102" s="37">
        <v>38426</v>
      </c>
      <c r="L102" s="37">
        <v>357</v>
      </c>
      <c r="M102" s="37">
        <v>21331</v>
      </c>
      <c r="N102" s="37">
        <v>38121</v>
      </c>
      <c r="O102" s="36">
        <v>17494</v>
      </c>
      <c r="P102" s="36">
        <v>21015</v>
      </c>
      <c r="Q102" s="36">
        <v>71647</v>
      </c>
    </row>
    <row r="103" spans="1:17" x14ac:dyDescent="0.25">
      <c r="A103" s="33">
        <v>42156</v>
      </c>
      <c r="B103" s="4">
        <v>2015</v>
      </c>
      <c r="C103" s="4">
        <v>2</v>
      </c>
      <c r="D103" s="22">
        <v>128837</v>
      </c>
      <c r="E103" s="22"/>
      <c r="F103" s="22">
        <v>132117</v>
      </c>
      <c r="G103" s="22"/>
      <c r="H103" s="22">
        <v>85486</v>
      </c>
      <c r="I103" s="22">
        <v>23020</v>
      </c>
      <c r="J103" s="22">
        <v>38626</v>
      </c>
      <c r="K103" s="22">
        <v>38165</v>
      </c>
      <c r="L103" s="22">
        <v>536</v>
      </c>
      <c r="M103" s="22">
        <v>20935</v>
      </c>
      <c r="N103" s="22">
        <v>35717</v>
      </c>
      <c r="O103" s="4">
        <v>17272</v>
      </c>
      <c r="P103" s="4">
        <v>23207</v>
      </c>
      <c r="Q103" s="4">
        <v>75252</v>
      </c>
    </row>
    <row r="104" spans="1:17" x14ac:dyDescent="0.25">
      <c r="A104" s="33">
        <v>42248</v>
      </c>
      <c r="B104" s="4">
        <v>2015</v>
      </c>
      <c r="C104" s="4">
        <v>3</v>
      </c>
      <c r="D104" s="14">
        <v>132818</v>
      </c>
      <c r="E104" s="14"/>
      <c r="F104" s="14">
        <v>133508</v>
      </c>
      <c r="G104" s="14"/>
      <c r="H104" s="14">
        <v>86374</v>
      </c>
      <c r="I104" s="14">
        <v>23514</v>
      </c>
      <c r="J104" s="14">
        <v>39327</v>
      </c>
      <c r="K104" s="14">
        <v>38228</v>
      </c>
      <c r="L104" s="14">
        <v>1164</v>
      </c>
      <c r="M104" s="14">
        <v>21323</v>
      </c>
      <c r="N104" s="14">
        <v>38953</v>
      </c>
      <c r="O104" s="4">
        <v>17281</v>
      </c>
      <c r="P104" s="4">
        <v>24805</v>
      </c>
      <c r="Q104" s="4">
        <v>77965</v>
      </c>
    </row>
    <row r="105" spans="1:17" x14ac:dyDescent="0.25">
      <c r="A105" s="33">
        <v>42339</v>
      </c>
      <c r="B105" s="4">
        <v>2015</v>
      </c>
      <c r="C105" s="4">
        <v>4</v>
      </c>
      <c r="D105" s="14">
        <v>146846</v>
      </c>
      <c r="E105" s="14"/>
      <c r="F105" s="14">
        <v>134345</v>
      </c>
      <c r="G105" s="78">
        <f t="shared" ref="G105:G112" si="0">F105/F104-1</f>
        <v>6.2692872337237748E-3</v>
      </c>
      <c r="H105" s="14">
        <v>86375</v>
      </c>
      <c r="I105" s="14">
        <v>23718</v>
      </c>
      <c r="J105" s="14">
        <v>38373</v>
      </c>
      <c r="K105" s="14">
        <v>38160</v>
      </c>
      <c r="L105" s="14">
        <v>150</v>
      </c>
      <c r="M105" s="14">
        <v>21362</v>
      </c>
      <c r="N105" s="14">
        <v>36634</v>
      </c>
      <c r="O105" s="4">
        <v>17850</v>
      </c>
      <c r="P105" s="4">
        <v>28198</v>
      </c>
      <c r="Q105" s="4">
        <v>86479</v>
      </c>
    </row>
    <row r="106" spans="1:17" x14ac:dyDescent="0.25">
      <c r="A106" s="35">
        <v>42430</v>
      </c>
      <c r="B106" s="36">
        <f>B102+1</f>
        <v>2016</v>
      </c>
      <c r="C106" s="36">
        <f>C102</f>
        <v>1</v>
      </c>
      <c r="D106" s="37">
        <v>125804</v>
      </c>
      <c r="E106" s="37"/>
      <c r="F106" s="37">
        <v>134556</v>
      </c>
      <c r="G106" s="78">
        <f t="shared" si="0"/>
        <v>1.5705831999701658E-3</v>
      </c>
      <c r="H106" s="37">
        <v>86607</v>
      </c>
      <c r="I106" s="37">
        <v>23683</v>
      </c>
      <c r="J106" s="37">
        <v>37773</v>
      </c>
      <c r="K106" s="37">
        <v>37427</v>
      </c>
      <c r="L106" s="37">
        <v>385</v>
      </c>
      <c r="M106" s="37">
        <v>21401</v>
      </c>
      <c r="N106" s="37">
        <v>35580</v>
      </c>
      <c r="O106" s="36">
        <v>17065</v>
      </c>
      <c r="P106" s="36">
        <v>22084</v>
      </c>
      <c r="Q106" s="36">
        <v>73923</v>
      </c>
    </row>
    <row r="107" spans="1:17" x14ac:dyDescent="0.25">
      <c r="A107" s="33">
        <v>42522</v>
      </c>
      <c r="B107" s="4">
        <f t="shared" ref="B107:B113" si="1">B103+1</f>
        <v>2016</v>
      </c>
      <c r="C107" s="4">
        <f t="shared" ref="C107:C113" si="2">C103</f>
        <v>2</v>
      </c>
      <c r="D107" s="20">
        <v>131818</v>
      </c>
      <c r="F107" s="20">
        <v>135229</v>
      </c>
      <c r="G107" s="78">
        <f t="shared" si="0"/>
        <v>5.0016350069859161E-3</v>
      </c>
      <c r="H107" s="20">
        <v>86558</v>
      </c>
      <c r="I107" s="20">
        <v>23838</v>
      </c>
      <c r="J107" s="20">
        <v>37328</v>
      </c>
      <c r="K107" s="20">
        <v>37126</v>
      </c>
      <c r="L107" s="20">
        <v>257</v>
      </c>
      <c r="M107" s="20">
        <v>20579</v>
      </c>
      <c r="N107" s="20">
        <v>33886</v>
      </c>
      <c r="O107" s="4">
        <v>16668</v>
      </c>
      <c r="P107" s="4">
        <v>24180</v>
      </c>
      <c r="Q107" s="4">
        <v>77378</v>
      </c>
    </row>
    <row r="108" spans="1:17" x14ac:dyDescent="0.25">
      <c r="A108" s="33">
        <v>42614</v>
      </c>
      <c r="B108" s="4">
        <f t="shared" si="1"/>
        <v>2016</v>
      </c>
      <c r="C108" s="4">
        <f t="shared" si="2"/>
        <v>3</v>
      </c>
      <c r="D108" s="20">
        <v>134909</v>
      </c>
      <c r="F108" s="20">
        <v>135515</v>
      </c>
      <c r="G108" s="78">
        <f t="shared" si="0"/>
        <v>2.1149309689489915E-3</v>
      </c>
      <c r="H108" s="20">
        <v>86884</v>
      </c>
      <c r="I108" s="20">
        <v>23727</v>
      </c>
      <c r="J108" s="20">
        <v>37464</v>
      </c>
      <c r="K108" s="20">
        <v>37219</v>
      </c>
      <c r="L108" s="20">
        <v>201</v>
      </c>
      <c r="M108" s="20">
        <v>20190</v>
      </c>
      <c r="N108" s="20">
        <v>34194</v>
      </c>
      <c r="O108" s="4">
        <v>16735</v>
      </c>
      <c r="P108" s="4">
        <v>25842</v>
      </c>
      <c r="Q108" s="4">
        <v>79583</v>
      </c>
    </row>
    <row r="109" spans="1:17" x14ac:dyDescent="0.25">
      <c r="A109" s="33">
        <v>42705</v>
      </c>
      <c r="B109" s="4">
        <f t="shared" si="1"/>
        <v>2016</v>
      </c>
      <c r="C109" s="4">
        <f t="shared" si="2"/>
        <v>4</v>
      </c>
      <c r="D109" s="20">
        <v>149585</v>
      </c>
      <c r="F109" s="20">
        <v>136816</v>
      </c>
      <c r="G109" s="78">
        <f t="shared" si="0"/>
        <v>9.6004132383868956E-3</v>
      </c>
      <c r="H109" s="20">
        <v>88346</v>
      </c>
      <c r="I109" s="20">
        <v>23973</v>
      </c>
      <c r="J109" s="20">
        <v>37400</v>
      </c>
      <c r="K109" s="20">
        <v>37144</v>
      </c>
      <c r="L109" s="20">
        <v>144</v>
      </c>
      <c r="M109" s="20">
        <v>21788</v>
      </c>
      <c r="N109" s="20">
        <v>34809</v>
      </c>
      <c r="O109" s="4">
        <v>17342</v>
      </c>
      <c r="P109" s="4">
        <v>28894</v>
      </c>
      <c r="Q109" s="4">
        <v>88675</v>
      </c>
    </row>
    <row r="110" spans="1:17" x14ac:dyDescent="0.25">
      <c r="A110" s="35">
        <v>42795</v>
      </c>
      <c r="B110" s="36">
        <f t="shared" si="1"/>
        <v>2017</v>
      </c>
      <c r="C110" s="36">
        <f t="shared" si="2"/>
        <v>1</v>
      </c>
      <c r="D110" s="37">
        <v>127775</v>
      </c>
      <c r="E110" s="37"/>
      <c r="F110" s="37">
        <v>136636</v>
      </c>
      <c r="G110" s="78">
        <f t="shared" si="0"/>
        <v>-1.3156355981756018E-3</v>
      </c>
      <c r="H110" s="37">
        <v>87997</v>
      </c>
      <c r="I110" s="37">
        <v>24575</v>
      </c>
      <c r="J110" s="37">
        <v>37448</v>
      </c>
      <c r="K110" s="37">
        <v>36804</v>
      </c>
      <c r="L110" s="37">
        <v>442</v>
      </c>
      <c r="M110" s="37">
        <v>20146</v>
      </c>
      <c r="N110" s="37">
        <v>35180</v>
      </c>
      <c r="O110" s="36">
        <v>17000</v>
      </c>
      <c r="P110" s="36">
        <v>22176</v>
      </c>
      <c r="Q110" s="36">
        <v>75524</v>
      </c>
    </row>
    <row r="111" spans="1:17" x14ac:dyDescent="0.25">
      <c r="A111" s="33">
        <v>42887</v>
      </c>
      <c r="B111" s="4">
        <f t="shared" si="1"/>
        <v>2017</v>
      </c>
      <c r="C111" s="4">
        <f t="shared" si="2"/>
        <v>2</v>
      </c>
      <c r="D111" s="20">
        <v>134045</v>
      </c>
      <c r="F111" s="20">
        <v>137517</v>
      </c>
      <c r="G111" s="78">
        <f t="shared" si="0"/>
        <v>6.4477882842004508E-3</v>
      </c>
      <c r="H111" s="20">
        <v>88270</v>
      </c>
      <c r="I111" s="20">
        <v>24668</v>
      </c>
      <c r="J111" s="20">
        <v>37575</v>
      </c>
      <c r="K111" s="20">
        <v>37679</v>
      </c>
      <c r="L111" s="20">
        <v>205</v>
      </c>
      <c r="M111" s="20">
        <v>21106</v>
      </c>
      <c r="N111" s="20">
        <v>35381</v>
      </c>
      <c r="O111" s="4">
        <v>16531</v>
      </c>
      <c r="P111" s="4">
        <v>23804</v>
      </c>
      <c r="Q111" s="4">
        <v>79554</v>
      </c>
    </row>
    <row r="112" spans="1:17" x14ac:dyDescent="0.25">
      <c r="A112" s="33">
        <v>42979</v>
      </c>
      <c r="B112" s="4">
        <f t="shared" si="1"/>
        <v>2017</v>
      </c>
      <c r="C112" s="4">
        <f t="shared" si="2"/>
        <v>3</v>
      </c>
      <c r="D112" s="20">
        <v>137911</v>
      </c>
      <c r="F112" s="20">
        <v>138576</v>
      </c>
      <c r="G112" s="78">
        <f t="shared" si="0"/>
        <v>7.7008660747397428E-3</v>
      </c>
      <c r="H112" s="20">
        <v>89092</v>
      </c>
      <c r="I112" s="20">
        <v>24772</v>
      </c>
      <c r="J112" s="20">
        <v>37458</v>
      </c>
      <c r="K112" s="20">
        <v>37324</v>
      </c>
      <c r="L112" s="20">
        <v>40</v>
      </c>
      <c r="M112" s="20">
        <v>21208</v>
      </c>
      <c r="N112" s="20">
        <v>34834</v>
      </c>
      <c r="O112" s="4">
        <v>17177</v>
      </c>
      <c r="P112" s="4">
        <v>25465</v>
      </c>
      <c r="Q112" s="4">
        <v>81944</v>
      </c>
    </row>
    <row r="113" spans="1:17" x14ac:dyDescent="0.25">
      <c r="A113" s="33">
        <v>43070</v>
      </c>
      <c r="B113" s="4">
        <f t="shared" si="1"/>
        <v>2017</v>
      </c>
      <c r="C113" s="4">
        <f t="shared" si="2"/>
        <v>4</v>
      </c>
      <c r="D113" s="20">
        <v>151970</v>
      </c>
      <c r="F113" s="20">
        <v>138972</v>
      </c>
      <c r="G113" s="78">
        <f>F113/F112-1</f>
        <v>2.8576376861795261E-3</v>
      </c>
      <c r="H113" s="20">
        <v>89102</v>
      </c>
      <c r="I113" s="20">
        <v>24972</v>
      </c>
      <c r="J113" s="20">
        <v>37589</v>
      </c>
      <c r="K113" s="20">
        <v>37239</v>
      </c>
      <c r="L113" s="20">
        <v>276</v>
      </c>
      <c r="M113" s="20">
        <v>20961</v>
      </c>
      <c r="N113" s="20">
        <v>33414</v>
      </c>
      <c r="O113" s="4">
        <v>17483</v>
      </c>
      <c r="P113" s="4">
        <v>28616</v>
      </c>
      <c r="Q113" s="4">
        <v>90663</v>
      </c>
    </row>
    <row r="114" spans="1:17" x14ac:dyDescent="0.25">
      <c r="A114" s="35">
        <v>43160</v>
      </c>
      <c r="B114" s="36">
        <v>2018</v>
      </c>
      <c r="C114" s="36">
        <v>1</v>
      </c>
      <c r="D114" s="83"/>
      <c r="E114" s="83">
        <f>D110*(1+2.9%)</f>
        <v>131480.47499999998</v>
      </c>
      <c r="F114" s="37"/>
      <c r="G114" s="37"/>
      <c r="H114" s="37"/>
      <c r="I114" s="37"/>
      <c r="J114" s="37"/>
      <c r="K114" s="37"/>
      <c r="L114" s="37"/>
      <c r="M114" s="37"/>
      <c r="N114" s="37"/>
      <c r="O114" s="36"/>
      <c r="P114" s="36"/>
      <c r="Q114" s="36"/>
    </row>
    <row r="115" spans="1:17" x14ac:dyDescent="0.25">
      <c r="A115" s="33">
        <v>43252</v>
      </c>
      <c r="B115" s="4">
        <v>2018</v>
      </c>
      <c r="C115" s="4">
        <v>2</v>
      </c>
    </row>
    <row r="116" spans="1:17" x14ac:dyDescent="0.25">
      <c r="A116" s="33">
        <v>43344</v>
      </c>
      <c r="B116" s="4">
        <v>2018</v>
      </c>
      <c r="C116" s="4">
        <v>3</v>
      </c>
    </row>
    <row r="117" spans="1:17" x14ac:dyDescent="0.25">
      <c r="A117" s="33">
        <v>43435</v>
      </c>
      <c r="B117" s="4">
        <v>2018</v>
      </c>
      <c r="C117" s="4">
        <v>4</v>
      </c>
    </row>
    <row r="118" spans="1:17" x14ac:dyDescent="0.25">
      <c r="A118" s="33">
        <v>43525</v>
      </c>
      <c r="B118" s="4">
        <v>2019</v>
      </c>
      <c r="C118" s="4">
        <v>1</v>
      </c>
    </row>
    <row r="119" spans="1:17" x14ac:dyDescent="0.25">
      <c r="A119" s="33">
        <v>43617</v>
      </c>
      <c r="B119" s="4">
        <v>2019</v>
      </c>
      <c r="C119" s="4">
        <v>2</v>
      </c>
    </row>
    <row r="120" spans="1:17" x14ac:dyDescent="0.25">
      <c r="A120" s="33">
        <v>43709</v>
      </c>
      <c r="B120" s="4">
        <v>2019</v>
      </c>
      <c r="C120" s="4">
        <v>3</v>
      </c>
    </row>
    <row r="121" spans="1:17" x14ac:dyDescent="0.25">
      <c r="A121" s="33">
        <v>43800</v>
      </c>
      <c r="B121" s="4">
        <v>2019</v>
      </c>
      <c r="C121" s="4">
        <v>4</v>
      </c>
    </row>
    <row r="123" spans="1:17" s="5" customFormat="1" ht="30" x14ac:dyDescent="0.25">
      <c r="A123" s="28" t="s">
        <v>47</v>
      </c>
      <c r="B123" s="28"/>
      <c r="C123" s="28"/>
      <c r="D123" s="23" t="s">
        <v>48</v>
      </c>
      <c r="E123" s="23"/>
      <c r="F123" s="23" t="s">
        <v>48</v>
      </c>
      <c r="G123" s="23"/>
      <c r="H123" s="23" t="s">
        <v>50</v>
      </c>
      <c r="I123" s="23" t="s">
        <v>49</v>
      </c>
      <c r="J123" s="23" t="s">
        <v>51</v>
      </c>
      <c r="K123" s="23"/>
      <c r="L123" s="23"/>
      <c r="M123" s="23" t="s">
        <v>46</v>
      </c>
      <c r="N123" s="23" t="s">
        <v>52</v>
      </c>
    </row>
    <row r="124" spans="1:17" s="3" customFormat="1" ht="208.5" customHeight="1" x14ac:dyDescent="0.25">
      <c r="A124" s="3" t="s">
        <v>5</v>
      </c>
      <c r="D124" s="6" t="s">
        <v>181</v>
      </c>
      <c r="E124" s="6"/>
      <c r="F124" s="6" t="s">
        <v>179</v>
      </c>
      <c r="G124" s="6"/>
      <c r="H124" s="6" t="s">
        <v>208</v>
      </c>
      <c r="I124" s="6" t="s">
        <v>35</v>
      </c>
      <c r="J124" s="6" t="s">
        <v>34</v>
      </c>
      <c r="K124" s="6"/>
      <c r="L124" s="6"/>
      <c r="M124" s="6" t="s">
        <v>36</v>
      </c>
      <c r="N124" s="6" t="s">
        <v>37</v>
      </c>
      <c r="O124" s="6" t="s">
        <v>145</v>
      </c>
      <c r="P124" s="6" t="s">
        <v>144</v>
      </c>
      <c r="Q124" s="6" t="s">
        <v>143</v>
      </c>
    </row>
    <row r="125" spans="1:17" s="3" customFormat="1" x14ac:dyDescent="0.25">
      <c r="A125" s="3" t="s">
        <v>6</v>
      </c>
      <c r="D125" s="6" t="s">
        <v>33</v>
      </c>
      <c r="E125" s="6"/>
      <c r="F125" s="6" t="s">
        <v>33</v>
      </c>
      <c r="G125" s="6"/>
      <c r="H125" s="6"/>
      <c r="I125" s="6"/>
      <c r="J125" s="6"/>
      <c r="K125" s="6"/>
      <c r="L125" s="6"/>
      <c r="M125" s="6"/>
      <c r="N125" s="6"/>
    </row>
    <row r="126" spans="1:17" s="3" customFormat="1" ht="180" x14ac:dyDescent="0.25">
      <c r="A126" s="3" t="s">
        <v>7</v>
      </c>
      <c r="D126" s="8" t="s">
        <v>180</v>
      </c>
      <c r="E126" s="8"/>
      <c r="F126" s="8" t="s">
        <v>178</v>
      </c>
      <c r="G126" s="8"/>
      <c r="H126" s="6"/>
      <c r="I126" s="6"/>
      <c r="J126" s="6"/>
      <c r="K126" s="6"/>
      <c r="L126" s="6"/>
      <c r="M126" s="6"/>
      <c r="N126" s="7"/>
    </row>
    <row r="127" spans="1:17" s="3" customFormat="1" x14ac:dyDescent="0.25">
      <c r="A127" s="3" t="s">
        <v>8</v>
      </c>
      <c r="D127" s="6"/>
      <c r="E127" s="6"/>
      <c r="F127" s="6"/>
      <c r="G127" s="6"/>
      <c r="H127" s="7"/>
      <c r="I127" s="7"/>
      <c r="J127" s="7"/>
      <c r="K127" s="7"/>
      <c r="L127" s="7"/>
      <c r="M127" s="7"/>
      <c r="N127" s="7"/>
    </row>
    <row r="128" spans="1:17" s="3" customFormat="1" ht="15" customHeight="1" x14ac:dyDescent="0.25">
      <c r="A128" s="3" t="s">
        <v>14</v>
      </c>
      <c r="D128" s="6"/>
      <c r="E128" s="6"/>
      <c r="F128" s="6"/>
      <c r="G128" s="6"/>
      <c r="H128" s="7"/>
      <c r="I128" s="7"/>
      <c r="J128" s="7"/>
      <c r="K128" s="7"/>
      <c r="L128" s="7"/>
      <c r="M128" s="7"/>
      <c r="N128" s="7"/>
    </row>
  </sheetData>
  <hyperlinks>
    <hyperlink ref="F126" r:id="rId1" location="pib-oferta-y-demanda"/>
    <hyperlink ref="D126"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325"/>
  <sheetViews>
    <sheetView zoomScale="85" zoomScaleNormal="85" workbookViewId="0">
      <pane xSplit="4" ySplit="1" topLeftCell="E285" activePane="bottomRight" state="frozen"/>
      <selection activeCell="A120" sqref="A120"/>
      <selection pane="topRight" activeCell="A120" sqref="A120"/>
      <selection pane="bottomLeft" activeCell="A120" sqref="A120"/>
      <selection pane="bottomRight" activeCell="F315" sqref="F315"/>
    </sheetView>
  </sheetViews>
  <sheetFormatPr defaultRowHeight="15" x14ac:dyDescent="0.25"/>
  <cols>
    <col min="1" max="1" width="10.140625" style="21" bestFit="1" customWidth="1"/>
    <col min="4" max="4" width="9.140625" customWidth="1"/>
    <col min="5" max="5" width="9.5703125" bestFit="1" customWidth="1"/>
    <col min="6" max="10" width="9.28515625" bestFit="1" customWidth="1"/>
  </cols>
  <sheetData>
    <row r="1" spans="1:24" s="1" customFormat="1" ht="33" customHeight="1" x14ac:dyDescent="0.25">
      <c r="A1" s="18" t="s">
        <v>4</v>
      </c>
      <c r="B1" s="1" t="s">
        <v>0</v>
      </c>
      <c r="C1" s="1" t="s">
        <v>13</v>
      </c>
      <c r="D1" s="1" t="s">
        <v>114</v>
      </c>
      <c r="E1" s="1" t="s">
        <v>42</v>
      </c>
      <c r="F1" s="1" t="s">
        <v>111</v>
      </c>
      <c r="G1" s="1" t="s">
        <v>112</v>
      </c>
      <c r="H1" s="1" t="s">
        <v>89</v>
      </c>
      <c r="I1" s="1" t="s">
        <v>38</v>
      </c>
      <c r="J1" s="1" t="s">
        <v>186</v>
      </c>
      <c r="K1" s="1" t="s">
        <v>108</v>
      </c>
      <c r="L1" s="1" t="s">
        <v>16</v>
      </c>
      <c r="M1" s="1" t="s">
        <v>74</v>
      </c>
      <c r="N1" s="1" t="s">
        <v>75</v>
      </c>
      <c r="O1" s="1" t="s">
        <v>15</v>
      </c>
      <c r="P1" s="1" t="s">
        <v>43</v>
      </c>
      <c r="Q1" s="1" t="s">
        <v>76</v>
      </c>
      <c r="R1" s="1" t="s">
        <v>77</v>
      </c>
      <c r="S1" s="1" t="s">
        <v>45</v>
      </c>
      <c r="T1" s="1" t="s">
        <v>44</v>
      </c>
      <c r="U1" s="1" t="s">
        <v>141</v>
      </c>
      <c r="V1" s="1" t="s">
        <v>165</v>
      </c>
      <c r="W1" s="1" t="s">
        <v>140</v>
      </c>
      <c r="X1" s="1" t="s">
        <v>169</v>
      </c>
    </row>
    <row r="2" spans="1:24" x14ac:dyDescent="0.25">
      <c r="A2" s="31">
        <v>33970</v>
      </c>
      <c r="B2">
        <v>1993</v>
      </c>
      <c r="C2">
        <v>1</v>
      </c>
      <c r="D2">
        <v>2</v>
      </c>
      <c r="E2" t="str">
        <f>IF(ISBLANK(HLOOKUP(E$1, m_preprocess!$1:$1048576, monthly!$D2, FALSE)), "", HLOOKUP(E$1, m_preprocess!$1:$1048576, monthly!$D2, FALSE))</f>
        <v/>
      </c>
      <c r="F2" t="str">
        <f>IF(ISBLANK(HLOOKUP(F$1, m_preprocess!$1:$1048576, monthly!$D2, FALSE)), "", HLOOKUP(F$1, m_preprocess!$1:$1048576, monthly!$D2, FALSE))</f>
        <v/>
      </c>
      <c r="G2" t="str">
        <f>IF(ISBLANK(HLOOKUP(G$1, m_preprocess!$1:$1048576, monthly!$D2, FALSE)), "", HLOOKUP(G$1, m_preprocess!$1:$1048576, monthly!$D2, FALSE))</f>
        <v/>
      </c>
      <c r="H2" t="str">
        <f>IF(ISBLANK(HLOOKUP(H$1, m_preprocess!$1:$1048576, monthly!$D2, FALSE)), "", HLOOKUP(H$1, m_preprocess!$1:$1048576, monthly!$D2, FALSE))</f>
        <v/>
      </c>
      <c r="I2" t="str">
        <f>IF(ISBLANK(HLOOKUP(I$1, m_preprocess!$1:$1048576, monthly!$D2, FALSE)), "", HLOOKUP(I$1, m_preprocess!$1:$1048576, monthly!$D2, FALSE))</f>
        <v/>
      </c>
      <c r="J2" t="str">
        <f>IF(ISBLANK(HLOOKUP(J$1, m_preprocess!$1:$1048576, monthly!$D2, FALSE)), "", HLOOKUP(J$1, m_preprocess!$1:$1048576, monthly!$D2, FALSE))</f>
        <v/>
      </c>
      <c r="K2">
        <f>IF(ISBLANK(HLOOKUP(K$1, m_preprocess!$1:$1048576, monthly!$D2, FALSE)), "", HLOOKUP(K$1, m_preprocess!$1:$1048576, monthly!$D2, FALSE))</f>
        <v>82.156316676441037</v>
      </c>
      <c r="L2">
        <f>IF(ISBLANK(HLOOKUP(L$1, m_preprocess!$1:$1048576, monthly!$D2, FALSE)), "", HLOOKUP(L$1, m_preprocess!$1:$1048576, monthly!$D2, FALSE))</f>
        <v>147.58940061050066</v>
      </c>
      <c r="M2">
        <f>IF(ISBLANK(HLOOKUP(M$1, m_preprocess!$1:$1048576, monthly!$D2, FALSE)), "", HLOOKUP(M$1, m_preprocess!$1:$1048576, monthly!$D2, FALSE))</f>
        <v>83.462018614513966</v>
      </c>
      <c r="N2">
        <f>IF(ISBLANK(HLOOKUP(N$1, m_preprocess!$1:$1048576, monthly!$D2, FALSE)), "", HLOOKUP(N$1, m_preprocess!$1:$1048576, monthly!$D2, FALSE))</f>
        <v>64.127381995986681</v>
      </c>
      <c r="O2">
        <f>IF(ISBLANK(HLOOKUP(O$1, m_preprocess!$1:$1048576, monthly!$D2, FALSE)), "", HLOOKUP(O$1, m_preprocess!$1:$1048576, monthly!$D2, FALSE))</f>
        <v>14.402264390297049</v>
      </c>
      <c r="P2">
        <f>IF(ISBLANK(HLOOKUP(P$1, m_preprocess!$1:$1048576, monthly!$D2, FALSE)), "", HLOOKUP(P$1, m_preprocess!$1:$1048576, monthly!$D2, FALSE))</f>
        <v>2.3763453977850806</v>
      </c>
      <c r="Q2">
        <f>IF(ISBLANK(HLOOKUP(Q$1, m_preprocess!$1:$1048576, monthly!$D2, FALSE)), "", HLOOKUP(Q$1, m_preprocess!$1:$1048576, monthly!$D2, FALSE))</f>
        <v>0.87288192077250615</v>
      </c>
      <c r="R2">
        <f>IF(ISBLANK(HLOOKUP(R$1, m_preprocess!$1:$1048576, monthly!$D2, FALSE)), "", HLOOKUP(R$1, m_preprocess!$1:$1048576, monthly!$D2, FALSE))</f>
        <v>1.5034634770125743</v>
      </c>
      <c r="S2">
        <f>IF(ISBLANK(HLOOKUP(S$1, m_preprocess!$1:$1048576, monthly!$D2, FALSE)), "", HLOOKUP(S$1, m_preprocess!$1:$1048576, monthly!$D2, FALSE))</f>
        <v>6.9855385797961569</v>
      </c>
      <c r="T2">
        <f>IF(ISBLANK(HLOOKUP(T$1, m_preprocess!$1:$1048576, monthly!$D2, FALSE)), "", HLOOKUP(T$1, m_preprocess!$1:$1048576, monthly!$D2, FALSE))</f>
        <v>5.0403804127158116</v>
      </c>
      <c r="U2">
        <f>IF(ISBLANK(HLOOKUP(U$1, m_preprocess!$1:$1048576, monthly!$D2, FALSE)), "", HLOOKUP(U$1, m_preprocess!$1:$1048576, monthly!$D2, FALSE))</f>
        <v>198.9184664690118</v>
      </c>
      <c r="V2">
        <f>IF(ISBLANK(HLOOKUP(V$1, m_preprocess!$1:$1048576, monthly!$D2, FALSE)), "", HLOOKUP(V$1, m_preprocess!$1:$1048576, monthly!$D2, FALSE))</f>
        <v>617.77305906404195</v>
      </c>
      <c r="W2">
        <f>IF(ISBLANK(HLOOKUP(W$1, m_preprocess!$1:$1048576, monthly!$D2, FALSE)), "", HLOOKUP(W$1, m_preprocess!$1:$1048576, monthly!$D2, FALSE))</f>
        <v>122.0949970622148</v>
      </c>
      <c r="X2" t="str">
        <f>IF(ISBLANK(HLOOKUP(X$1, m_preprocess!$1:$1048576, monthly!$D2, FALSE)), "", HLOOKUP(X$1, m_preprocess!$1:$1048576, monthly!$D2, FALSE))</f>
        <v/>
      </c>
    </row>
    <row r="3" spans="1:24" x14ac:dyDescent="0.25">
      <c r="A3" s="31">
        <v>34001</v>
      </c>
      <c r="B3">
        <v>1993</v>
      </c>
      <c r="C3">
        <v>2</v>
      </c>
      <c r="D3">
        <v>3</v>
      </c>
      <c r="E3" t="str">
        <f>IF(ISBLANK(HLOOKUP(E$1, m_preprocess!$1:$1048576, monthly!$D3, FALSE)), "", HLOOKUP(E$1, m_preprocess!$1:$1048576, monthly!$D3, FALSE))</f>
        <v/>
      </c>
      <c r="F3" t="str">
        <f>IF(ISBLANK(HLOOKUP(F$1, m_preprocess!$1:$1048576, monthly!$D3, FALSE)), "", HLOOKUP(F$1, m_preprocess!$1:$1048576, monthly!$D3, FALSE))</f>
        <v/>
      </c>
      <c r="G3" t="str">
        <f>IF(ISBLANK(HLOOKUP(G$1, m_preprocess!$1:$1048576, monthly!$D3, FALSE)), "", HLOOKUP(G$1, m_preprocess!$1:$1048576, monthly!$D3, FALSE))</f>
        <v/>
      </c>
      <c r="H3" t="str">
        <f>IF(ISBLANK(HLOOKUP(H$1, m_preprocess!$1:$1048576, monthly!$D3, FALSE)), "", HLOOKUP(H$1, m_preprocess!$1:$1048576, monthly!$D3, FALSE))</f>
        <v/>
      </c>
      <c r="I3" t="str">
        <f>IF(ISBLANK(HLOOKUP(I$1, m_preprocess!$1:$1048576, monthly!$D3, FALSE)), "", HLOOKUP(I$1, m_preprocess!$1:$1048576, monthly!$D3, FALSE))</f>
        <v/>
      </c>
      <c r="J3" t="str">
        <f>IF(ISBLANK(HLOOKUP(J$1, m_preprocess!$1:$1048576, monthly!$D3, FALSE)), "", HLOOKUP(J$1, m_preprocess!$1:$1048576, monthly!$D3, FALSE))</f>
        <v/>
      </c>
      <c r="K3">
        <f>IF(ISBLANK(HLOOKUP(K$1, m_preprocess!$1:$1048576, monthly!$D3, FALSE)), "", HLOOKUP(K$1, m_preprocess!$1:$1048576, monthly!$D3, FALSE))</f>
        <v>82.118397294643131</v>
      </c>
      <c r="L3">
        <f>IF(ISBLANK(HLOOKUP(L$1, m_preprocess!$1:$1048576, monthly!$D3, FALSE)), "", HLOOKUP(L$1, m_preprocess!$1:$1048576, monthly!$D3, FALSE))</f>
        <v>170.77889899494809</v>
      </c>
      <c r="M3">
        <f>IF(ISBLANK(HLOOKUP(M$1, m_preprocess!$1:$1048576, monthly!$D3, FALSE)), "", HLOOKUP(M$1, m_preprocess!$1:$1048576, monthly!$D3, FALSE))</f>
        <v>86.598738789449968</v>
      </c>
      <c r="N3">
        <f>IF(ISBLANK(HLOOKUP(N$1, m_preprocess!$1:$1048576, monthly!$D3, FALSE)), "", HLOOKUP(N$1, m_preprocess!$1:$1048576, monthly!$D3, FALSE))</f>
        <v>84.180160205498154</v>
      </c>
      <c r="O3">
        <f>IF(ISBLANK(HLOOKUP(O$1, m_preprocess!$1:$1048576, monthly!$D3, FALSE)), "", HLOOKUP(O$1, m_preprocess!$1:$1048576, monthly!$D3, FALSE))</f>
        <v>19.424702881380274</v>
      </c>
      <c r="P3">
        <f>IF(ISBLANK(HLOOKUP(P$1, m_preprocess!$1:$1048576, monthly!$D3, FALSE)), "", HLOOKUP(P$1, m_preprocess!$1:$1048576, monthly!$D3, FALSE))</f>
        <v>3.2616083142003776</v>
      </c>
      <c r="Q3">
        <f>IF(ISBLANK(HLOOKUP(Q$1, m_preprocess!$1:$1048576, monthly!$D3, FALSE)), "", HLOOKUP(Q$1, m_preprocess!$1:$1048576, monthly!$D3, FALSE))</f>
        <v>1.0929965730782432</v>
      </c>
      <c r="R3">
        <f>IF(ISBLANK(HLOOKUP(R$1, m_preprocess!$1:$1048576, monthly!$D3, FALSE)), "", HLOOKUP(R$1, m_preprocess!$1:$1048576, monthly!$D3, FALSE))</f>
        <v>2.1686117411221342</v>
      </c>
      <c r="S3">
        <f>IF(ISBLANK(HLOOKUP(S$1, m_preprocess!$1:$1048576, monthly!$D3, FALSE)), "", HLOOKUP(S$1, m_preprocess!$1:$1048576, monthly!$D3, FALSE))</f>
        <v>8.4540909835983218</v>
      </c>
      <c r="T3">
        <f>IF(ISBLANK(HLOOKUP(T$1, m_preprocess!$1:$1048576, monthly!$D3, FALSE)), "", HLOOKUP(T$1, m_preprocess!$1:$1048576, monthly!$D3, FALSE))</f>
        <v>7.7090035835815733</v>
      </c>
      <c r="U3">
        <f>IF(ISBLANK(HLOOKUP(U$1, m_preprocess!$1:$1048576, monthly!$D3, FALSE)), "", HLOOKUP(U$1, m_preprocess!$1:$1048576, monthly!$D3, FALSE))</f>
        <v>187.65155289053581</v>
      </c>
      <c r="V3">
        <f>IF(ISBLANK(HLOOKUP(V$1, m_preprocess!$1:$1048576, monthly!$D3, FALSE)), "", HLOOKUP(V$1, m_preprocess!$1:$1048576, monthly!$D3, FALSE))</f>
        <v>601.84374218272433</v>
      </c>
      <c r="W3">
        <f>IF(ISBLANK(HLOOKUP(W$1, m_preprocess!$1:$1048576, monthly!$D3, FALSE)), "", HLOOKUP(W$1, m_preprocess!$1:$1048576, monthly!$D3, FALSE))</f>
        <v>119.51756811197123</v>
      </c>
      <c r="X3" t="str">
        <f>IF(ISBLANK(HLOOKUP(X$1, m_preprocess!$1:$1048576, monthly!$D3, FALSE)), "", HLOOKUP(X$1, m_preprocess!$1:$1048576, monthly!$D3, FALSE))</f>
        <v/>
      </c>
    </row>
    <row r="4" spans="1:24" x14ac:dyDescent="0.25">
      <c r="A4" s="31">
        <v>34029</v>
      </c>
      <c r="B4">
        <v>1993</v>
      </c>
      <c r="C4">
        <v>3</v>
      </c>
      <c r="D4">
        <v>4</v>
      </c>
      <c r="E4" t="str">
        <f>IF(ISBLANK(HLOOKUP(E$1, m_preprocess!$1:$1048576, monthly!$D4, FALSE)), "", HLOOKUP(E$1, m_preprocess!$1:$1048576, monthly!$D4, FALSE))</f>
        <v/>
      </c>
      <c r="F4" t="str">
        <f>IF(ISBLANK(HLOOKUP(F$1, m_preprocess!$1:$1048576, monthly!$D4, FALSE)), "", HLOOKUP(F$1, m_preprocess!$1:$1048576, monthly!$D4, FALSE))</f>
        <v/>
      </c>
      <c r="G4" t="str">
        <f>IF(ISBLANK(HLOOKUP(G$1, m_preprocess!$1:$1048576, monthly!$D4, FALSE)), "", HLOOKUP(G$1, m_preprocess!$1:$1048576, monthly!$D4, FALSE))</f>
        <v/>
      </c>
      <c r="H4" t="str">
        <f>IF(ISBLANK(HLOOKUP(H$1, m_preprocess!$1:$1048576, monthly!$D4, FALSE)), "", HLOOKUP(H$1, m_preprocess!$1:$1048576, monthly!$D4, FALSE))</f>
        <v/>
      </c>
      <c r="I4" t="str">
        <f>IF(ISBLANK(HLOOKUP(I$1, m_preprocess!$1:$1048576, monthly!$D4, FALSE)), "", HLOOKUP(I$1, m_preprocess!$1:$1048576, monthly!$D4, FALSE))</f>
        <v/>
      </c>
      <c r="J4" t="str">
        <f>IF(ISBLANK(HLOOKUP(J$1, m_preprocess!$1:$1048576, monthly!$D4, FALSE)), "", HLOOKUP(J$1, m_preprocess!$1:$1048576, monthly!$D4, FALSE))</f>
        <v/>
      </c>
      <c r="K4">
        <f>IF(ISBLANK(HLOOKUP(K$1, m_preprocess!$1:$1048576, monthly!$D4, FALSE)), "", HLOOKUP(K$1, m_preprocess!$1:$1048576, monthly!$D4, FALSE))</f>
        <v>82.532187371055372</v>
      </c>
      <c r="L4">
        <f>IF(ISBLANK(HLOOKUP(L$1, m_preprocess!$1:$1048576, monthly!$D4, FALSE)), "", HLOOKUP(L$1, m_preprocess!$1:$1048576, monthly!$D4, FALSE))</f>
        <v>198.16340345160762</v>
      </c>
      <c r="M4">
        <f>IF(ISBLANK(HLOOKUP(M$1, m_preprocess!$1:$1048576, monthly!$D4, FALSE)), "", HLOOKUP(M$1, m_preprocess!$1:$1048576, monthly!$D4, FALSE))</f>
        <v>81.784712878392298</v>
      </c>
      <c r="N4">
        <f>IF(ISBLANK(HLOOKUP(N$1, m_preprocess!$1:$1048576, monthly!$D4, FALSE)), "", HLOOKUP(N$1, m_preprocess!$1:$1048576, monthly!$D4, FALSE))</f>
        <v>116.37869057321534</v>
      </c>
      <c r="O4">
        <f>IF(ISBLANK(HLOOKUP(O$1, m_preprocess!$1:$1048576, monthly!$D4, FALSE)), "", HLOOKUP(O$1, m_preprocess!$1:$1048576, monthly!$D4, FALSE))</f>
        <v>22.61271943869659</v>
      </c>
      <c r="P4">
        <f>IF(ISBLANK(HLOOKUP(P$1, m_preprocess!$1:$1048576, monthly!$D4, FALSE)), "", HLOOKUP(P$1, m_preprocess!$1:$1048576, monthly!$D4, FALSE))</f>
        <v>5.1865660519494217</v>
      </c>
      <c r="Q4">
        <f>IF(ISBLANK(HLOOKUP(Q$1, m_preprocess!$1:$1048576, monthly!$D4, FALSE)), "", HLOOKUP(Q$1, m_preprocess!$1:$1048576, monthly!$D4, FALSE))</f>
        <v>1.3350290860588758</v>
      </c>
      <c r="R4">
        <f>IF(ISBLANK(HLOOKUP(R$1, m_preprocess!$1:$1048576, monthly!$D4, FALSE)), "", HLOOKUP(R$1, m_preprocess!$1:$1048576, monthly!$D4, FALSE))</f>
        <v>3.8515369658905461</v>
      </c>
      <c r="S4">
        <f>IF(ISBLANK(HLOOKUP(S$1, m_preprocess!$1:$1048576, monthly!$D4, FALSE)), "", HLOOKUP(S$1, m_preprocess!$1:$1048576, monthly!$D4, FALSE))</f>
        <v>9.3028697809734684</v>
      </c>
      <c r="T4">
        <f>IF(ISBLANK(HLOOKUP(T$1, m_preprocess!$1:$1048576, monthly!$D4, FALSE)), "", HLOOKUP(T$1, m_preprocess!$1:$1048576, monthly!$D4, FALSE))</f>
        <v>8.1232836057737021</v>
      </c>
      <c r="U4">
        <f>IF(ISBLANK(HLOOKUP(U$1, m_preprocess!$1:$1048576, monthly!$D4, FALSE)), "", HLOOKUP(U$1, m_preprocess!$1:$1048576, monthly!$D4, FALSE))</f>
        <v>185.93469008416287</v>
      </c>
      <c r="V4">
        <f>IF(ISBLANK(HLOOKUP(V$1, m_preprocess!$1:$1048576, monthly!$D4, FALSE)), "", HLOOKUP(V$1, m_preprocess!$1:$1048576, monthly!$D4, FALSE))</f>
        <v>608.71590921336883</v>
      </c>
      <c r="W4">
        <f>IF(ISBLANK(HLOOKUP(W$1, m_preprocess!$1:$1048576, monthly!$D4, FALSE)), "", HLOOKUP(W$1, m_preprocess!$1:$1048576, monthly!$D4, FALSE))</f>
        <v>119.16660517756867</v>
      </c>
      <c r="X4" t="str">
        <f>IF(ISBLANK(HLOOKUP(X$1, m_preprocess!$1:$1048576, monthly!$D4, FALSE)), "", HLOOKUP(X$1, m_preprocess!$1:$1048576, monthly!$D4, FALSE))</f>
        <v/>
      </c>
    </row>
    <row r="5" spans="1:24" x14ac:dyDescent="0.25">
      <c r="A5" s="31">
        <v>34060</v>
      </c>
      <c r="B5">
        <v>1993</v>
      </c>
      <c r="C5">
        <v>4</v>
      </c>
      <c r="D5">
        <v>5</v>
      </c>
      <c r="E5" t="str">
        <f>IF(ISBLANK(HLOOKUP(E$1, m_preprocess!$1:$1048576, monthly!$D5, FALSE)), "", HLOOKUP(E$1, m_preprocess!$1:$1048576, monthly!$D5, FALSE))</f>
        <v/>
      </c>
      <c r="F5" t="str">
        <f>IF(ISBLANK(HLOOKUP(F$1, m_preprocess!$1:$1048576, monthly!$D5, FALSE)), "", HLOOKUP(F$1, m_preprocess!$1:$1048576, monthly!$D5, FALSE))</f>
        <v/>
      </c>
      <c r="G5" t="str">
        <f>IF(ISBLANK(HLOOKUP(G$1, m_preprocess!$1:$1048576, monthly!$D5, FALSE)), "", HLOOKUP(G$1, m_preprocess!$1:$1048576, monthly!$D5, FALSE))</f>
        <v/>
      </c>
      <c r="H5" t="str">
        <f>IF(ISBLANK(HLOOKUP(H$1, m_preprocess!$1:$1048576, monthly!$D5, FALSE)), "", HLOOKUP(H$1, m_preprocess!$1:$1048576, monthly!$D5, FALSE))</f>
        <v/>
      </c>
      <c r="I5" t="str">
        <f>IF(ISBLANK(HLOOKUP(I$1, m_preprocess!$1:$1048576, monthly!$D5, FALSE)), "", HLOOKUP(I$1, m_preprocess!$1:$1048576, monthly!$D5, FALSE))</f>
        <v/>
      </c>
      <c r="J5" t="str">
        <f>IF(ISBLANK(HLOOKUP(J$1, m_preprocess!$1:$1048576, monthly!$D5, FALSE)), "", HLOOKUP(J$1, m_preprocess!$1:$1048576, monthly!$D5, FALSE))</f>
        <v/>
      </c>
      <c r="K5">
        <f>IF(ISBLANK(HLOOKUP(K$1, m_preprocess!$1:$1048576, monthly!$D5, FALSE)), "", HLOOKUP(K$1, m_preprocess!$1:$1048576, monthly!$D5, FALSE))</f>
        <v>80.801070838101467</v>
      </c>
      <c r="L5">
        <f>IF(ISBLANK(HLOOKUP(L$1, m_preprocess!$1:$1048576, monthly!$D5, FALSE)), "", HLOOKUP(L$1, m_preprocess!$1:$1048576, monthly!$D5, FALSE))</f>
        <v>164.93453035117906</v>
      </c>
      <c r="M5">
        <f>IF(ISBLANK(HLOOKUP(M$1, m_preprocess!$1:$1048576, monthly!$D5, FALSE)), "", HLOOKUP(M$1, m_preprocess!$1:$1048576, monthly!$D5, FALSE))</f>
        <v>68.172783831742024</v>
      </c>
      <c r="N5">
        <f>IF(ISBLANK(HLOOKUP(N$1, m_preprocess!$1:$1048576, monthly!$D5, FALSE)), "", HLOOKUP(N$1, m_preprocess!$1:$1048576, monthly!$D5, FALSE))</f>
        <v>96.761746519437054</v>
      </c>
      <c r="O5">
        <f>IF(ISBLANK(HLOOKUP(O$1, m_preprocess!$1:$1048576, monthly!$D5, FALSE)), "", HLOOKUP(O$1, m_preprocess!$1:$1048576, monthly!$D5, FALSE))</f>
        <v>19.100973199376806</v>
      </c>
      <c r="P5">
        <f>IF(ISBLANK(HLOOKUP(P$1, m_preprocess!$1:$1048576, monthly!$D5, FALSE)), "", HLOOKUP(P$1, m_preprocess!$1:$1048576, monthly!$D5, FALSE))</f>
        <v>3.2658377751576766</v>
      </c>
      <c r="Q5">
        <f>IF(ISBLANK(HLOOKUP(Q$1, m_preprocess!$1:$1048576, monthly!$D5, FALSE)), "", HLOOKUP(Q$1, m_preprocess!$1:$1048576, monthly!$D5, FALSE))</f>
        <v>1.1719389627548165</v>
      </c>
      <c r="R5">
        <f>IF(ISBLANK(HLOOKUP(R$1, m_preprocess!$1:$1048576, monthly!$D5, FALSE)), "", HLOOKUP(R$1, m_preprocess!$1:$1048576, monthly!$D5, FALSE))</f>
        <v>2.0938988124028599</v>
      </c>
      <c r="S5">
        <f>IF(ISBLANK(HLOOKUP(S$1, m_preprocess!$1:$1048576, monthly!$D5, FALSE)), "", HLOOKUP(S$1, m_preprocess!$1:$1048576, monthly!$D5, FALSE))</f>
        <v>8.6314598292903781</v>
      </c>
      <c r="T5">
        <f>IF(ISBLANK(HLOOKUP(T$1, m_preprocess!$1:$1048576, monthly!$D5, FALSE)), "", HLOOKUP(T$1, m_preprocess!$1:$1048576, monthly!$D5, FALSE))</f>
        <v>7.2036755949287503</v>
      </c>
      <c r="U5">
        <f>IF(ISBLANK(HLOOKUP(U$1, m_preprocess!$1:$1048576, monthly!$D5, FALSE)), "", HLOOKUP(U$1, m_preprocess!$1:$1048576, monthly!$D5, FALSE))</f>
        <v>195.82315522484137</v>
      </c>
      <c r="V5">
        <f>IF(ISBLANK(HLOOKUP(V$1, m_preprocess!$1:$1048576, monthly!$D5, FALSE)), "", HLOOKUP(V$1, m_preprocess!$1:$1048576, monthly!$D5, FALSE))</f>
        <v>624.27776335949625</v>
      </c>
      <c r="W5">
        <f>IF(ISBLANK(HLOOKUP(W$1, m_preprocess!$1:$1048576, monthly!$D5, FALSE)), "", HLOOKUP(W$1, m_preprocess!$1:$1048576, monthly!$D5, FALSE))</f>
        <v>120.27264362837471</v>
      </c>
      <c r="X5" t="str">
        <f>IF(ISBLANK(HLOOKUP(X$1, m_preprocess!$1:$1048576, monthly!$D5, FALSE)), "", HLOOKUP(X$1, m_preprocess!$1:$1048576, monthly!$D5, FALSE))</f>
        <v/>
      </c>
    </row>
    <row r="6" spans="1:24" x14ac:dyDescent="0.25">
      <c r="A6" s="31">
        <v>34090</v>
      </c>
      <c r="B6">
        <v>1993</v>
      </c>
      <c r="C6">
        <v>5</v>
      </c>
      <c r="D6">
        <v>6</v>
      </c>
      <c r="E6" t="str">
        <f>IF(ISBLANK(HLOOKUP(E$1, m_preprocess!$1:$1048576, monthly!$D6, FALSE)), "", HLOOKUP(E$1, m_preprocess!$1:$1048576, monthly!$D6, FALSE))</f>
        <v/>
      </c>
      <c r="F6" t="str">
        <f>IF(ISBLANK(HLOOKUP(F$1, m_preprocess!$1:$1048576, monthly!$D6, FALSE)), "", HLOOKUP(F$1, m_preprocess!$1:$1048576, monthly!$D6, FALSE))</f>
        <v/>
      </c>
      <c r="G6" t="str">
        <f>IF(ISBLANK(HLOOKUP(G$1, m_preprocess!$1:$1048576, monthly!$D6, FALSE)), "", HLOOKUP(G$1, m_preprocess!$1:$1048576, monthly!$D6, FALSE))</f>
        <v/>
      </c>
      <c r="H6" t="str">
        <f>IF(ISBLANK(HLOOKUP(H$1, m_preprocess!$1:$1048576, monthly!$D6, FALSE)), "", HLOOKUP(H$1, m_preprocess!$1:$1048576, monthly!$D6, FALSE))</f>
        <v/>
      </c>
      <c r="I6" t="str">
        <f>IF(ISBLANK(HLOOKUP(I$1, m_preprocess!$1:$1048576, monthly!$D6, FALSE)), "", HLOOKUP(I$1, m_preprocess!$1:$1048576, monthly!$D6, FALSE))</f>
        <v/>
      </c>
      <c r="J6" t="str">
        <f>IF(ISBLANK(HLOOKUP(J$1, m_preprocess!$1:$1048576, monthly!$D6, FALSE)), "", HLOOKUP(J$1, m_preprocess!$1:$1048576, monthly!$D6, FALSE))</f>
        <v/>
      </c>
      <c r="K6">
        <f>IF(ISBLANK(HLOOKUP(K$1, m_preprocess!$1:$1048576, monthly!$D6, FALSE)), "", HLOOKUP(K$1, m_preprocess!$1:$1048576, monthly!$D6, FALSE))</f>
        <v>81.575930675593781</v>
      </c>
      <c r="L6">
        <f>IF(ISBLANK(HLOOKUP(L$1, m_preprocess!$1:$1048576, monthly!$D6, FALSE)), "", HLOOKUP(L$1, m_preprocess!$1:$1048576, monthly!$D6, FALSE))</f>
        <v>179.3432447634392</v>
      </c>
      <c r="M6">
        <f>IF(ISBLANK(HLOOKUP(M$1, m_preprocess!$1:$1048576, monthly!$D6, FALSE)), "", HLOOKUP(M$1, m_preprocess!$1:$1048576, monthly!$D6, FALSE))</f>
        <v>77.646103062180757</v>
      </c>
      <c r="N6">
        <f>IF(ISBLANK(HLOOKUP(N$1, m_preprocess!$1:$1048576, monthly!$D6, FALSE)), "", HLOOKUP(N$1, m_preprocess!$1:$1048576, monthly!$D6, FALSE))</f>
        <v>101.69714170125845</v>
      </c>
      <c r="O6">
        <f>IF(ISBLANK(HLOOKUP(O$1, m_preprocess!$1:$1048576, monthly!$D6, FALSE)), "", HLOOKUP(O$1, m_preprocess!$1:$1048576, monthly!$D6, FALSE))</f>
        <v>20.029062580287011</v>
      </c>
      <c r="P6">
        <f>IF(ISBLANK(HLOOKUP(P$1, m_preprocess!$1:$1048576, monthly!$D6, FALSE)), "", HLOOKUP(P$1, m_preprocess!$1:$1048576, monthly!$D6, FALSE))</f>
        <v>3.5173741592808163</v>
      </c>
      <c r="Q6">
        <f>IF(ISBLANK(HLOOKUP(Q$1, m_preprocess!$1:$1048576, monthly!$D6, FALSE)), "", HLOOKUP(Q$1, m_preprocess!$1:$1048576, monthly!$D6, FALSE))</f>
        <v>1.4435946513799014</v>
      </c>
      <c r="R6">
        <f>IF(ISBLANK(HLOOKUP(R$1, m_preprocess!$1:$1048576, monthly!$D6, FALSE)), "", HLOOKUP(R$1, m_preprocess!$1:$1048576, monthly!$D6, FALSE))</f>
        <v>2.0737795079009147</v>
      </c>
      <c r="S6">
        <f>IF(ISBLANK(HLOOKUP(S$1, m_preprocess!$1:$1048576, monthly!$D6, FALSE)), "", HLOOKUP(S$1, m_preprocess!$1:$1048576, monthly!$D6, FALSE))</f>
        <v>8.2135112271637247</v>
      </c>
      <c r="T6">
        <f>IF(ISBLANK(HLOOKUP(T$1, m_preprocess!$1:$1048576, monthly!$D6, FALSE)), "", HLOOKUP(T$1, m_preprocess!$1:$1048576, monthly!$D6, FALSE))</f>
        <v>8.2981771938424718</v>
      </c>
      <c r="U6">
        <f>IF(ISBLANK(HLOOKUP(U$1, m_preprocess!$1:$1048576, monthly!$D6, FALSE)), "", HLOOKUP(U$1, m_preprocess!$1:$1048576, monthly!$D6, FALSE))</f>
        <v>194.20905619693141</v>
      </c>
      <c r="V6">
        <f>IF(ISBLANK(HLOOKUP(V$1, m_preprocess!$1:$1048576, monthly!$D6, FALSE)), "", HLOOKUP(V$1, m_preprocess!$1:$1048576, monthly!$D6, FALSE))</f>
        <v>621.39718246723407</v>
      </c>
      <c r="W6">
        <f>IF(ISBLANK(HLOOKUP(W$1, m_preprocess!$1:$1048576, monthly!$D6, FALSE)), "", HLOOKUP(W$1, m_preprocess!$1:$1048576, monthly!$D6, FALSE))</f>
        <v>119.32901587841876</v>
      </c>
      <c r="X6" t="str">
        <f>IF(ISBLANK(HLOOKUP(X$1, m_preprocess!$1:$1048576, monthly!$D6, FALSE)), "", HLOOKUP(X$1, m_preprocess!$1:$1048576, monthly!$D6, FALSE))</f>
        <v/>
      </c>
    </row>
    <row r="7" spans="1:24" x14ac:dyDescent="0.25">
      <c r="A7" s="31">
        <v>34121</v>
      </c>
      <c r="B7">
        <v>1993</v>
      </c>
      <c r="C7">
        <v>6</v>
      </c>
      <c r="D7">
        <v>7</v>
      </c>
      <c r="E7" t="str">
        <f>IF(ISBLANK(HLOOKUP(E$1, m_preprocess!$1:$1048576, monthly!$D7, FALSE)), "", HLOOKUP(E$1, m_preprocess!$1:$1048576, monthly!$D7, FALSE))</f>
        <v/>
      </c>
      <c r="F7" t="str">
        <f>IF(ISBLANK(HLOOKUP(F$1, m_preprocess!$1:$1048576, monthly!$D7, FALSE)), "", HLOOKUP(F$1, m_preprocess!$1:$1048576, monthly!$D7, FALSE))</f>
        <v/>
      </c>
      <c r="G7" t="str">
        <f>IF(ISBLANK(HLOOKUP(G$1, m_preprocess!$1:$1048576, monthly!$D7, FALSE)), "", HLOOKUP(G$1, m_preprocess!$1:$1048576, monthly!$D7, FALSE))</f>
        <v/>
      </c>
      <c r="H7" t="str">
        <f>IF(ISBLANK(HLOOKUP(H$1, m_preprocess!$1:$1048576, monthly!$D7, FALSE)), "", HLOOKUP(H$1, m_preprocess!$1:$1048576, monthly!$D7, FALSE))</f>
        <v/>
      </c>
      <c r="I7" t="str">
        <f>IF(ISBLANK(HLOOKUP(I$1, m_preprocess!$1:$1048576, monthly!$D7, FALSE)), "", HLOOKUP(I$1, m_preprocess!$1:$1048576, monthly!$D7, FALSE))</f>
        <v/>
      </c>
      <c r="J7" t="str">
        <f>IF(ISBLANK(HLOOKUP(J$1, m_preprocess!$1:$1048576, monthly!$D7, FALSE)), "", HLOOKUP(J$1, m_preprocess!$1:$1048576, monthly!$D7, FALSE))</f>
        <v/>
      </c>
      <c r="K7">
        <f>IF(ISBLANK(HLOOKUP(K$1, m_preprocess!$1:$1048576, monthly!$D7, FALSE)), "", HLOOKUP(K$1, m_preprocess!$1:$1048576, monthly!$D7, FALSE))</f>
        <v>82.037129165329219</v>
      </c>
      <c r="L7">
        <f>IF(ISBLANK(HLOOKUP(L$1, m_preprocess!$1:$1048576, monthly!$D7, FALSE)), "", HLOOKUP(L$1, m_preprocess!$1:$1048576, monthly!$D7, FALSE))</f>
        <v>178.83587149602096</v>
      </c>
      <c r="M7">
        <f>IF(ISBLANK(HLOOKUP(M$1, m_preprocess!$1:$1048576, monthly!$D7, FALSE)), "", HLOOKUP(M$1, m_preprocess!$1:$1048576, monthly!$D7, FALSE))</f>
        <v>76.336630544467369</v>
      </c>
      <c r="N7">
        <f>IF(ISBLANK(HLOOKUP(N$1, m_preprocess!$1:$1048576, monthly!$D7, FALSE)), "", HLOOKUP(N$1, m_preprocess!$1:$1048576, monthly!$D7, FALSE))</f>
        <v>102.4992409515536</v>
      </c>
      <c r="O7">
        <f>IF(ISBLANK(HLOOKUP(O$1, m_preprocess!$1:$1048576, monthly!$D7, FALSE)), "", HLOOKUP(O$1, m_preprocess!$1:$1048576, monthly!$D7, FALSE))</f>
        <v>20.171129164446377</v>
      </c>
      <c r="P7">
        <f>IF(ISBLANK(HLOOKUP(P$1, m_preprocess!$1:$1048576, monthly!$D7, FALSE)), "", HLOOKUP(P$1, m_preprocess!$1:$1048576, monthly!$D7, FALSE))</f>
        <v>3.3961512936822227</v>
      </c>
      <c r="Q7">
        <f>IF(ISBLANK(HLOOKUP(Q$1, m_preprocess!$1:$1048576, monthly!$D7, FALSE)), "", HLOOKUP(Q$1, m_preprocess!$1:$1048576, monthly!$D7, FALSE))</f>
        <v>1.3165042532640037</v>
      </c>
      <c r="R7">
        <f>IF(ISBLANK(HLOOKUP(R$1, m_preprocess!$1:$1048576, monthly!$D7, FALSE)), "", HLOOKUP(R$1, m_preprocess!$1:$1048576, monthly!$D7, FALSE))</f>
        <v>2.079647040418219</v>
      </c>
      <c r="S7">
        <f>IF(ISBLANK(HLOOKUP(S$1, m_preprocess!$1:$1048576, monthly!$D7, FALSE)), "", HLOOKUP(S$1, m_preprocess!$1:$1048576, monthly!$D7, FALSE))</f>
        <v>8.0695535993956256</v>
      </c>
      <c r="T7">
        <f>IF(ISBLANK(HLOOKUP(T$1, m_preprocess!$1:$1048576, monthly!$D7, FALSE)), "", HLOOKUP(T$1, m_preprocess!$1:$1048576, monthly!$D7, FALSE))</f>
        <v>8.7054242713685319</v>
      </c>
      <c r="U7">
        <f>IF(ISBLANK(HLOOKUP(U$1, m_preprocess!$1:$1048576, monthly!$D7, FALSE)), "", HLOOKUP(U$1, m_preprocess!$1:$1048576, monthly!$D7, FALSE))</f>
        <v>202.43110319632251</v>
      </c>
      <c r="V7">
        <f>IF(ISBLANK(HLOOKUP(V$1, m_preprocess!$1:$1048576, monthly!$D7, FALSE)), "", HLOOKUP(V$1, m_preprocess!$1:$1048576, monthly!$D7, FALSE))</f>
        <v>646.49538714174298</v>
      </c>
      <c r="W7">
        <f>IF(ISBLANK(HLOOKUP(W$1, m_preprocess!$1:$1048576, monthly!$D7, FALSE)), "", HLOOKUP(W$1, m_preprocess!$1:$1048576, monthly!$D7, FALSE))</f>
        <v>118.81764557958043</v>
      </c>
      <c r="X7" t="str">
        <f>IF(ISBLANK(HLOOKUP(X$1, m_preprocess!$1:$1048576, monthly!$D7, FALSE)), "", HLOOKUP(X$1, m_preprocess!$1:$1048576, monthly!$D7, FALSE))</f>
        <v/>
      </c>
    </row>
    <row r="8" spans="1:24" x14ac:dyDescent="0.25">
      <c r="A8" s="31">
        <v>34151</v>
      </c>
      <c r="B8">
        <v>1993</v>
      </c>
      <c r="C8">
        <v>7</v>
      </c>
      <c r="D8">
        <v>8</v>
      </c>
      <c r="E8" t="str">
        <f>IF(ISBLANK(HLOOKUP(E$1, m_preprocess!$1:$1048576, monthly!$D8, FALSE)), "", HLOOKUP(E$1, m_preprocess!$1:$1048576, monthly!$D8, FALSE))</f>
        <v/>
      </c>
      <c r="F8" t="str">
        <f>IF(ISBLANK(HLOOKUP(F$1, m_preprocess!$1:$1048576, monthly!$D8, FALSE)), "", HLOOKUP(F$1, m_preprocess!$1:$1048576, monthly!$D8, FALSE))</f>
        <v/>
      </c>
      <c r="G8" t="str">
        <f>IF(ISBLANK(HLOOKUP(G$1, m_preprocess!$1:$1048576, monthly!$D8, FALSE)), "", HLOOKUP(G$1, m_preprocess!$1:$1048576, monthly!$D8, FALSE))</f>
        <v/>
      </c>
      <c r="H8" t="str">
        <f>IF(ISBLANK(HLOOKUP(H$1, m_preprocess!$1:$1048576, monthly!$D8, FALSE)), "", HLOOKUP(H$1, m_preprocess!$1:$1048576, monthly!$D8, FALSE))</f>
        <v/>
      </c>
      <c r="I8" t="str">
        <f>IF(ISBLANK(HLOOKUP(I$1, m_preprocess!$1:$1048576, monthly!$D8, FALSE)), "", HLOOKUP(I$1, m_preprocess!$1:$1048576, monthly!$D8, FALSE))</f>
        <v/>
      </c>
      <c r="J8" t="str">
        <f>IF(ISBLANK(HLOOKUP(J$1, m_preprocess!$1:$1048576, monthly!$D8, FALSE)), "", HLOOKUP(J$1, m_preprocess!$1:$1048576, monthly!$D8, FALSE))</f>
        <v/>
      </c>
      <c r="K8">
        <f>IF(ISBLANK(HLOOKUP(K$1, m_preprocess!$1:$1048576, monthly!$D8, FALSE)), "", HLOOKUP(K$1, m_preprocess!$1:$1048576, monthly!$D8, FALSE))</f>
        <v>83.024501469964136</v>
      </c>
      <c r="L8">
        <f>IF(ISBLANK(HLOOKUP(L$1, m_preprocess!$1:$1048576, monthly!$D8, FALSE)), "", HLOOKUP(L$1, m_preprocess!$1:$1048576, monthly!$D8, FALSE))</f>
        <v>153.39767535394603</v>
      </c>
      <c r="M8">
        <f>IF(ISBLANK(HLOOKUP(M$1, m_preprocess!$1:$1048576, monthly!$D8, FALSE)), "", HLOOKUP(M$1, m_preprocess!$1:$1048576, monthly!$D8, FALSE))</f>
        <v>58.678470336580048</v>
      </c>
      <c r="N8">
        <f>IF(ISBLANK(HLOOKUP(N$1, m_preprocess!$1:$1048576, monthly!$D8, FALSE)), "", HLOOKUP(N$1, m_preprocess!$1:$1048576, monthly!$D8, FALSE))</f>
        <v>94.719205017365951</v>
      </c>
      <c r="O8">
        <f>IF(ISBLANK(HLOOKUP(O$1, m_preprocess!$1:$1048576, monthly!$D8, FALSE)), "", HLOOKUP(O$1, m_preprocess!$1:$1048576, monthly!$D8, FALSE))</f>
        <v>19.561186733024769</v>
      </c>
      <c r="P8">
        <f>IF(ISBLANK(HLOOKUP(P$1, m_preprocess!$1:$1048576, monthly!$D8, FALSE)), "", HLOOKUP(P$1, m_preprocess!$1:$1048576, monthly!$D8, FALSE))</f>
        <v>3.609209568856182</v>
      </c>
      <c r="Q8">
        <f>IF(ISBLANK(HLOOKUP(Q$1, m_preprocess!$1:$1048576, monthly!$D8, FALSE)), "", HLOOKUP(Q$1, m_preprocess!$1:$1048576, monthly!$D8, FALSE))</f>
        <v>1.2205738478874242</v>
      </c>
      <c r="R8">
        <f>IF(ISBLANK(HLOOKUP(R$1, m_preprocess!$1:$1048576, monthly!$D8, FALSE)), "", HLOOKUP(R$1, m_preprocess!$1:$1048576, monthly!$D8, FALSE))</f>
        <v>2.3886357209687579</v>
      </c>
      <c r="S8">
        <f>IF(ISBLANK(HLOOKUP(S$1, m_preprocess!$1:$1048576, monthly!$D8, FALSE)), "", HLOOKUP(S$1, m_preprocess!$1:$1048576, monthly!$D8, FALSE))</f>
        <v>7.9125848819943654</v>
      </c>
      <c r="T8">
        <f>IF(ISBLANK(HLOOKUP(T$1, m_preprocess!$1:$1048576, monthly!$D8, FALSE)), "", HLOOKUP(T$1, m_preprocess!$1:$1048576, monthly!$D8, FALSE))</f>
        <v>8.0393922821742212</v>
      </c>
      <c r="U8">
        <f>IF(ISBLANK(HLOOKUP(U$1, m_preprocess!$1:$1048576, monthly!$D8, FALSE)), "", HLOOKUP(U$1, m_preprocess!$1:$1048576, monthly!$D8, FALSE))</f>
        <v>199.86746789105456</v>
      </c>
      <c r="V8">
        <f>IF(ISBLANK(HLOOKUP(V$1, m_preprocess!$1:$1048576, monthly!$D8, FALSE)), "", HLOOKUP(V$1, m_preprocess!$1:$1048576, monthly!$D8, FALSE))</f>
        <v>655.32777639091717</v>
      </c>
      <c r="W8">
        <f>IF(ISBLANK(HLOOKUP(W$1, m_preprocess!$1:$1048576, monthly!$D8, FALSE)), "", HLOOKUP(W$1, m_preprocess!$1:$1048576, monthly!$D8, FALSE))</f>
        <v>117.34650376632429</v>
      </c>
      <c r="X8" t="str">
        <f>IF(ISBLANK(HLOOKUP(X$1, m_preprocess!$1:$1048576, monthly!$D8, FALSE)), "", HLOOKUP(X$1, m_preprocess!$1:$1048576, monthly!$D8, FALSE))</f>
        <v/>
      </c>
    </row>
    <row r="9" spans="1:24" x14ac:dyDescent="0.25">
      <c r="A9" s="31">
        <v>34182</v>
      </c>
      <c r="B9">
        <v>1993</v>
      </c>
      <c r="C9">
        <v>8</v>
      </c>
      <c r="D9">
        <v>9</v>
      </c>
      <c r="E9" t="str">
        <f>IF(ISBLANK(HLOOKUP(E$1, m_preprocess!$1:$1048576, monthly!$D9, FALSE)), "", HLOOKUP(E$1, m_preprocess!$1:$1048576, monthly!$D9, FALSE))</f>
        <v/>
      </c>
      <c r="F9" t="str">
        <f>IF(ISBLANK(HLOOKUP(F$1, m_preprocess!$1:$1048576, monthly!$D9, FALSE)), "", HLOOKUP(F$1, m_preprocess!$1:$1048576, monthly!$D9, FALSE))</f>
        <v/>
      </c>
      <c r="G9" t="str">
        <f>IF(ISBLANK(HLOOKUP(G$1, m_preprocess!$1:$1048576, monthly!$D9, FALSE)), "", HLOOKUP(G$1, m_preprocess!$1:$1048576, monthly!$D9, FALSE))</f>
        <v/>
      </c>
      <c r="H9" t="str">
        <f>IF(ISBLANK(HLOOKUP(H$1, m_preprocess!$1:$1048576, monthly!$D9, FALSE)), "", HLOOKUP(H$1, m_preprocess!$1:$1048576, monthly!$D9, FALSE))</f>
        <v/>
      </c>
      <c r="I9" t="str">
        <f>IF(ISBLANK(HLOOKUP(I$1, m_preprocess!$1:$1048576, monthly!$D9, FALSE)), "", HLOOKUP(I$1, m_preprocess!$1:$1048576, monthly!$D9, FALSE))</f>
        <v/>
      </c>
      <c r="J9" t="str">
        <f>IF(ISBLANK(HLOOKUP(J$1, m_preprocess!$1:$1048576, monthly!$D9, FALSE)), "", HLOOKUP(J$1, m_preprocess!$1:$1048576, monthly!$D9, FALSE))</f>
        <v/>
      </c>
      <c r="K9">
        <f>IF(ISBLANK(HLOOKUP(K$1, m_preprocess!$1:$1048576, monthly!$D9, FALSE)), "", HLOOKUP(K$1, m_preprocess!$1:$1048576, monthly!$D9, FALSE))</f>
        <v>82.380950996218473</v>
      </c>
      <c r="L9">
        <f>IF(ISBLANK(HLOOKUP(L$1, m_preprocess!$1:$1048576, monthly!$D9, FALSE)), "", HLOOKUP(L$1, m_preprocess!$1:$1048576, monthly!$D9, FALSE))</f>
        <v>153.78767023773733</v>
      </c>
      <c r="M9">
        <f>IF(ISBLANK(HLOOKUP(M$1, m_preprocess!$1:$1048576, monthly!$D9, FALSE)), "", HLOOKUP(M$1, m_preprocess!$1:$1048576, monthly!$D9, FALSE))</f>
        <v>58.603629134389884</v>
      </c>
      <c r="N9">
        <f>IF(ISBLANK(HLOOKUP(N$1, m_preprocess!$1:$1048576, monthly!$D9, FALSE)), "", HLOOKUP(N$1, m_preprocess!$1:$1048576, monthly!$D9, FALSE))</f>
        <v>95.184041103347468</v>
      </c>
      <c r="O9">
        <f>IF(ISBLANK(HLOOKUP(O$1, m_preprocess!$1:$1048576, monthly!$D9, FALSE)), "", HLOOKUP(O$1, m_preprocess!$1:$1048576, monthly!$D9, FALSE))</f>
        <v>17.701364290558605</v>
      </c>
      <c r="P9">
        <f>IF(ISBLANK(HLOOKUP(P$1, m_preprocess!$1:$1048576, monthly!$D9, FALSE)), "", HLOOKUP(P$1, m_preprocess!$1:$1048576, monthly!$D9, FALSE))</f>
        <v>3.2714221648162689</v>
      </c>
      <c r="Q9">
        <f>IF(ISBLANK(HLOOKUP(Q$1, m_preprocess!$1:$1048576, monthly!$D9, FALSE)), "", HLOOKUP(Q$1, m_preprocess!$1:$1048576, monthly!$D9, FALSE))</f>
        <v>1.2081345202769693</v>
      </c>
      <c r="R9">
        <f>IF(ISBLANK(HLOOKUP(R$1, m_preprocess!$1:$1048576, monthly!$D9, FALSE)), "", HLOOKUP(R$1, m_preprocess!$1:$1048576, monthly!$D9, FALSE))</f>
        <v>2.0632876445392996</v>
      </c>
      <c r="S9">
        <f>IF(ISBLANK(HLOOKUP(S$1, m_preprocess!$1:$1048576, monthly!$D9, FALSE)), "", HLOOKUP(S$1, m_preprocess!$1:$1048576, monthly!$D9, FALSE))</f>
        <v>8.0631640565052898</v>
      </c>
      <c r="T9">
        <f>IF(ISBLANK(HLOOKUP(T$1, m_preprocess!$1:$1048576, monthly!$D9, FALSE)), "", HLOOKUP(T$1, m_preprocess!$1:$1048576, monthly!$D9, FALSE))</f>
        <v>6.3667780692370473</v>
      </c>
      <c r="U9">
        <f>IF(ISBLANK(HLOOKUP(U$1, m_preprocess!$1:$1048576, monthly!$D9, FALSE)), "", HLOOKUP(U$1, m_preprocess!$1:$1048576, monthly!$D9, FALSE))</f>
        <v>196.62703807542329</v>
      </c>
      <c r="V9">
        <f>IF(ISBLANK(HLOOKUP(V$1, m_preprocess!$1:$1048576, monthly!$D9, FALSE)), "", HLOOKUP(V$1, m_preprocess!$1:$1048576, monthly!$D9, FALSE))</f>
        <v>663.31124821469848</v>
      </c>
      <c r="W9">
        <f>IF(ISBLANK(HLOOKUP(W$1, m_preprocess!$1:$1048576, monthly!$D9, FALSE)), "", HLOOKUP(W$1, m_preprocess!$1:$1048576, monthly!$D9, FALSE))</f>
        <v>117.76108122986746</v>
      </c>
      <c r="X9" t="str">
        <f>IF(ISBLANK(HLOOKUP(X$1, m_preprocess!$1:$1048576, monthly!$D9, FALSE)), "", HLOOKUP(X$1, m_preprocess!$1:$1048576, monthly!$D9, FALSE))</f>
        <v/>
      </c>
    </row>
    <row r="10" spans="1:24" x14ac:dyDescent="0.25">
      <c r="A10" s="31">
        <v>34213</v>
      </c>
      <c r="B10">
        <v>1993</v>
      </c>
      <c r="C10">
        <v>9</v>
      </c>
      <c r="D10">
        <v>10</v>
      </c>
      <c r="E10" t="str">
        <f>IF(ISBLANK(HLOOKUP(E$1, m_preprocess!$1:$1048576, monthly!$D10, FALSE)), "", HLOOKUP(E$1, m_preprocess!$1:$1048576, monthly!$D10, FALSE))</f>
        <v/>
      </c>
      <c r="F10" t="str">
        <f>IF(ISBLANK(HLOOKUP(F$1, m_preprocess!$1:$1048576, monthly!$D10, FALSE)), "", HLOOKUP(F$1, m_preprocess!$1:$1048576, monthly!$D10, FALSE))</f>
        <v/>
      </c>
      <c r="G10" t="str">
        <f>IF(ISBLANK(HLOOKUP(G$1, m_preprocess!$1:$1048576, monthly!$D10, FALSE)), "", HLOOKUP(G$1, m_preprocess!$1:$1048576, monthly!$D10, FALSE))</f>
        <v/>
      </c>
      <c r="H10" t="str">
        <f>IF(ISBLANK(HLOOKUP(H$1, m_preprocess!$1:$1048576, monthly!$D10, FALSE)), "", HLOOKUP(H$1, m_preprocess!$1:$1048576, monthly!$D10, FALSE))</f>
        <v/>
      </c>
      <c r="I10" t="str">
        <f>IF(ISBLANK(HLOOKUP(I$1, m_preprocess!$1:$1048576, monthly!$D10, FALSE)), "", HLOOKUP(I$1, m_preprocess!$1:$1048576, monthly!$D10, FALSE))</f>
        <v/>
      </c>
      <c r="J10" t="str">
        <f>IF(ISBLANK(HLOOKUP(J$1, m_preprocess!$1:$1048576, monthly!$D10, FALSE)), "", HLOOKUP(J$1, m_preprocess!$1:$1048576, monthly!$D10, FALSE))</f>
        <v/>
      </c>
      <c r="K10">
        <f>IF(ISBLANK(HLOOKUP(K$1, m_preprocess!$1:$1048576, monthly!$D10, FALSE)), "", HLOOKUP(K$1, m_preprocess!$1:$1048576, monthly!$D10, FALSE))</f>
        <v>83.088610292761828</v>
      </c>
      <c r="L10">
        <f>IF(ISBLANK(HLOOKUP(L$1, m_preprocess!$1:$1048576, monthly!$D10, FALSE)), "", HLOOKUP(L$1, m_preprocess!$1:$1048576, monthly!$D10, FALSE))</f>
        <v>167.5159046550103</v>
      </c>
      <c r="M10">
        <f>IF(ISBLANK(HLOOKUP(M$1, m_preprocess!$1:$1048576, monthly!$D10, FALSE)), "", HLOOKUP(M$1, m_preprocess!$1:$1048576, monthly!$D10, FALSE))</f>
        <v>65.874349067505079</v>
      </c>
      <c r="N10">
        <f>IF(ISBLANK(HLOOKUP(N$1, m_preprocess!$1:$1048576, monthly!$D10, FALSE)), "", HLOOKUP(N$1, m_preprocess!$1:$1048576, monthly!$D10, FALSE))</f>
        <v>101.64155558750525</v>
      </c>
      <c r="O10">
        <f>IF(ISBLANK(HLOOKUP(O$1, m_preprocess!$1:$1048576, monthly!$D10, FALSE)), "", HLOOKUP(O$1, m_preprocess!$1:$1048576, monthly!$D10, FALSE))</f>
        <v>18.058598626935105</v>
      </c>
      <c r="P10">
        <f>IF(ISBLANK(HLOOKUP(P$1, m_preprocess!$1:$1048576, monthly!$D10, FALSE)), "", HLOOKUP(P$1, m_preprocess!$1:$1048576, monthly!$D10, FALSE))</f>
        <v>3.0470982302487895</v>
      </c>
      <c r="Q10">
        <f>IF(ISBLANK(HLOOKUP(Q$1, m_preprocess!$1:$1048576, monthly!$D10, FALSE)), "", HLOOKUP(Q$1, m_preprocess!$1:$1048576, monthly!$D10, FALSE))</f>
        <v>1.2226029633981854</v>
      </c>
      <c r="R10">
        <f>IF(ISBLANK(HLOOKUP(R$1, m_preprocess!$1:$1048576, monthly!$D10, FALSE)), "", HLOOKUP(R$1, m_preprocess!$1:$1048576, monthly!$D10, FALSE))</f>
        <v>1.8244952668506038</v>
      </c>
      <c r="S10">
        <f>IF(ISBLANK(HLOOKUP(S$1, m_preprocess!$1:$1048576, monthly!$D10, FALSE)), "", HLOOKUP(S$1, m_preprocess!$1:$1048576, monthly!$D10, FALSE))</f>
        <v>8.4686399725675088</v>
      </c>
      <c r="T10">
        <f>IF(ISBLANK(HLOOKUP(T$1, m_preprocess!$1:$1048576, monthly!$D10, FALSE)), "", HLOOKUP(T$1, m_preprocess!$1:$1048576, monthly!$D10, FALSE))</f>
        <v>6.542860424118806</v>
      </c>
      <c r="U10">
        <f>IF(ISBLANK(HLOOKUP(U$1, m_preprocess!$1:$1048576, monthly!$D10, FALSE)), "", HLOOKUP(U$1, m_preprocess!$1:$1048576, monthly!$D10, FALSE))</f>
        <v>199.43710352579228</v>
      </c>
      <c r="V10">
        <f>IF(ISBLANK(HLOOKUP(V$1, m_preprocess!$1:$1048576, monthly!$D10, FALSE)), "", HLOOKUP(V$1, m_preprocess!$1:$1048576, monthly!$D10, FALSE))</f>
        <v>662.25693093845985</v>
      </c>
      <c r="W10">
        <f>IF(ISBLANK(HLOOKUP(W$1, m_preprocess!$1:$1048576, monthly!$D10, FALSE)), "", HLOOKUP(W$1, m_preprocess!$1:$1048576, monthly!$D10, FALSE))</f>
        <v>119.18802534728925</v>
      </c>
      <c r="X10" t="str">
        <f>IF(ISBLANK(HLOOKUP(X$1, m_preprocess!$1:$1048576, monthly!$D10, FALSE)), "", HLOOKUP(X$1, m_preprocess!$1:$1048576, monthly!$D10, FALSE))</f>
        <v/>
      </c>
    </row>
    <row r="11" spans="1:24" x14ac:dyDescent="0.25">
      <c r="A11" s="31">
        <v>34243</v>
      </c>
      <c r="B11">
        <v>1993</v>
      </c>
      <c r="C11">
        <v>10</v>
      </c>
      <c r="D11">
        <v>11</v>
      </c>
      <c r="E11" t="str">
        <f>IF(ISBLANK(HLOOKUP(E$1, m_preprocess!$1:$1048576, monthly!$D11, FALSE)), "", HLOOKUP(E$1, m_preprocess!$1:$1048576, monthly!$D11, FALSE))</f>
        <v/>
      </c>
      <c r="F11" t="str">
        <f>IF(ISBLANK(HLOOKUP(F$1, m_preprocess!$1:$1048576, monthly!$D11, FALSE)), "", HLOOKUP(F$1, m_preprocess!$1:$1048576, monthly!$D11, FALSE))</f>
        <v/>
      </c>
      <c r="G11" t="str">
        <f>IF(ISBLANK(HLOOKUP(G$1, m_preprocess!$1:$1048576, monthly!$D11, FALSE)), "", HLOOKUP(G$1, m_preprocess!$1:$1048576, monthly!$D11, FALSE))</f>
        <v/>
      </c>
      <c r="H11" t="str">
        <f>IF(ISBLANK(HLOOKUP(H$1, m_preprocess!$1:$1048576, monthly!$D11, FALSE)), "", HLOOKUP(H$1, m_preprocess!$1:$1048576, monthly!$D11, FALSE))</f>
        <v/>
      </c>
      <c r="I11" t="str">
        <f>IF(ISBLANK(HLOOKUP(I$1, m_preprocess!$1:$1048576, monthly!$D11, FALSE)), "", HLOOKUP(I$1, m_preprocess!$1:$1048576, monthly!$D11, FALSE))</f>
        <v/>
      </c>
      <c r="J11" t="str">
        <f>IF(ISBLANK(HLOOKUP(J$1, m_preprocess!$1:$1048576, monthly!$D11, FALSE)), "", HLOOKUP(J$1, m_preprocess!$1:$1048576, monthly!$D11, FALSE))</f>
        <v/>
      </c>
      <c r="K11">
        <f>IF(ISBLANK(HLOOKUP(K$1, m_preprocess!$1:$1048576, monthly!$D11, FALSE)), "", HLOOKUP(K$1, m_preprocess!$1:$1048576, monthly!$D11, FALSE))</f>
        <v>82.549348022137281</v>
      </c>
      <c r="L11">
        <f>IF(ISBLANK(HLOOKUP(L$1, m_preprocess!$1:$1048576, monthly!$D11, FALSE)), "", HLOOKUP(L$1, m_preprocess!$1:$1048576, monthly!$D11, FALSE))</f>
        <v>171.78371051461107</v>
      </c>
      <c r="M11">
        <f>IF(ISBLANK(HLOOKUP(M$1, m_preprocess!$1:$1048576, monthly!$D11, FALSE)), "", HLOOKUP(M$1, m_preprocess!$1:$1048576, monthly!$D11, FALSE))</f>
        <v>87.080261019797547</v>
      </c>
      <c r="N11">
        <f>IF(ISBLANK(HLOOKUP(N$1, m_preprocess!$1:$1048576, monthly!$D11, FALSE)), "", HLOOKUP(N$1, m_preprocess!$1:$1048576, monthly!$D11, FALSE))</f>
        <v>84.703449494813526</v>
      </c>
      <c r="O11">
        <f>IF(ISBLANK(HLOOKUP(O$1, m_preprocess!$1:$1048576, monthly!$D11, FALSE)), "", HLOOKUP(O$1, m_preprocess!$1:$1048576, monthly!$D11, FALSE))</f>
        <v>19.804513375939543</v>
      </c>
      <c r="P11">
        <f>IF(ISBLANK(HLOOKUP(P$1, m_preprocess!$1:$1048576, monthly!$D11, FALSE)), "", HLOOKUP(P$1, m_preprocess!$1:$1048576, monthly!$D11, FALSE))</f>
        <v>3.5747957215759389</v>
      </c>
      <c r="Q11">
        <f>IF(ISBLANK(HLOOKUP(Q$1, m_preprocess!$1:$1048576, monthly!$D11, FALSE)), "", HLOOKUP(Q$1, m_preprocess!$1:$1048576, monthly!$D11, FALSE))</f>
        <v>1.416463659326314</v>
      </c>
      <c r="R11">
        <f>IF(ISBLANK(HLOOKUP(R$1, m_preprocess!$1:$1048576, monthly!$D11, FALSE)), "", HLOOKUP(R$1, m_preprocess!$1:$1048576, monthly!$D11, FALSE))</f>
        <v>2.1583320622496251</v>
      </c>
      <c r="S11">
        <f>IF(ISBLANK(HLOOKUP(S$1, m_preprocess!$1:$1048576, monthly!$D11, FALSE)), "", HLOOKUP(S$1, m_preprocess!$1:$1048576, monthly!$D11, FALSE))</f>
        <v>8.1559237204653687</v>
      </c>
      <c r="T11">
        <f>IF(ISBLANK(HLOOKUP(T$1, m_preprocess!$1:$1048576, monthly!$D11, FALSE)), "", HLOOKUP(T$1, m_preprocess!$1:$1048576, monthly!$D11, FALSE))</f>
        <v>8.0737939338982354</v>
      </c>
      <c r="U11">
        <f>IF(ISBLANK(HLOOKUP(U$1, m_preprocess!$1:$1048576, monthly!$D11, FALSE)), "", HLOOKUP(U$1, m_preprocess!$1:$1048576, monthly!$D11, FALSE))</f>
        <v>201.42283621725161</v>
      </c>
      <c r="V11">
        <f>IF(ISBLANK(HLOOKUP(V$1, m_preprocess!$1:$1048576, monthly!$D11, FALSE)), "", HLOOKUP(V$1, m_preprocess!$1:$1048576, monthly!$D11, FALSE))</f>
        <v>681.78560863611074</v>
      </c>
      <c r="W11">
        <f>IF(ISBLANK(HLOOKUP(W$1, m_preprocess!$1:$1048576, monthly!$D11, FALSE)), "", HLOOKUP(W$1, m_preprocess!$1:$1048576, monthly!$D11, FALSE))</f>
        <v>118.79316503170354</v>
      </c>
      <c r="X11" t="str">
        <f>IF(ISBLANK(HLOOKUP(X$1, m_preprocess!$1:$1048576, monthly!$D11, FALSE)), "", HLOOKUP(X$1, m_preprocess!$1:$1048576, monthly!$D11, FALSE))</f>
        <v/>
      </c>
    </row>
    <row r="12" spans="1:24" x14ac:dyDescent="0.25">
      <c r="A12" s="31">
        <v>34274</v>
      </c>
      <c r="B12">
        <v>1993</v>
      </c>
      <c r="C12">
        <v>11</v>
      </c>
      <c r="D12">
        <v>12</v>
      </c>
      <c r="E12" t="str">
        <f>IF(ISBLANK(HLOOKUP(E$1, m_preprocess!$1:$1048576, monthly!$D12, FALSE)), "", HLOOKUP(E$1, m_preprocess!$1:$1048576, monthly!$D12, FALSE))</f>
        <v/>
      </c>
      <c r="F12" t="str">
        <f>IF(ISBLANK(HLOOKUP(F$1, m_preprocess!$1:$1048576, monthly!$D12, FALSE)), "", HLOOKUP(F$1, m_preprocess!$1:$1048576, monthly!$D12, FALSE))</f>
        <v/>
      </c>
      <c r="G12" t="str">
        <f>IF(ISBLANK(HLOOKUP(G$1, m_preprocess!$1:$1048576, monthly!$D12, FALSE)), "", HLOOKUP(G$1, m_preprocess!$1:$1048576, monthly!$D12, FALSE))</f>
        <v/>
      </c>
      <c r="H12" t="str">
        <f>IF(ISBLANK(HLOOKUP(H$1, m_preprocess!$1:$1048576, monthly!$D12, FALSE)), "", HLOOKUP(H$1, m_preprocess!$1:$1048576, monthly!$D12, FALSE))</f>
        <v/>
      </c>
      <c r="I12" t="str">
        <f>IF(ISBLANK(HLOOKUP(I$1, m_preprocess!$1:$1048576, monthly!$D12, FALSE)), "", HLOOKUP(I$1, m_preprocess!$1:$1048576, monthly!$D12, FALSE))</f>
        <v/>
      </c>
      <c r="J12" t="str">
        <f>IF(ISBLANK(HLOOKUP(J$1, m_preprocess!$1:$1048576, monthly!$D12, FALSE)), "", HLOOKUP(J$1, m_preprocess!$1:$1048576, monthly!$D12, FALSE))</f>
        <v/>
      </c>
      <c r="K12">
        <f>IF(ISBLANK(HLOOKUP(K$1, m_preprocess!$1:$1048576, monthly!$D12, FALSE)), "", HLOOKUP(K$1, m_preprocess!$1:$1048576, monthly!$D12, FALSE))</f>
        <v>81.10627911288087</v>
      </c>
      <c r="L12">
        <f>IF(ISBLANK(HLOOKUP(L$1, m_preprocess!$1:$1048576, monthly!$D12, FALSE)), "", HLOOKUP(L$1, m_preprocess!$1:$1048576, monthly!$D12, FALSE))</f>
        <v>173.51086945298778</v>
      </c>
      <c r="M12">
        <f>IF(ISBLANK(HLOOKUP(M$1, m_preprocess!$1:$1048576, monthly!$D12, FALSE)), "", HLOOKUP(M$1, m_preprocess!$1:$1048576, monthly!$D12, FALSE))</f>
        <v>76.395012605130773</v>
      </c>
      <c r="N12">
        <f>IF(ISBLANK(HLOOKUP(N$1, m_preprocess!$1:$1048576, monthly!$D12, FALSE)), "", HLOOKUP(N$1, m_preprocess!$1:$1048576, monthly!$D12, FALSE))</f>
        <v>97.115856847857017</v>
      </c>
      <c r="O12">
        <f>IF(ISBLANK(HLOOKUP(O$1, m_preprocess!$1:$1048576, monthly!$D12, FALSE)), "", HLOOKUP(O$1, m_preprocess!$1:$1048576, monthly!$D12, FALSE))</f>
        <v>19.802103296287143</v>
      </c>
      <c r="P12">
        <f>IF(ISBLANK(HLOOKUP(P$1, m_preprocess!$1:$1048576, monthly!$D12, FALSE)), "", HLOOKUP(P$1, m_preprocess!$1:$1048576, monthly!$D12, FALSE))</f>
        <v>4.1419292550623483</v>
      </c>
      <c r="Q12">
        <f>IF(ISBLANK(HLOOKUP(Q$1, m_preprocess!$1:$1048576, monthly!$D12, FALSE)), "", HLOOKUP(Q$1, m_preprocess!$1:$1048576, monthly!$D12, FALSE))</f>
        <v>1.9224599652998171</v>
      </c>
      <c r="R12">
        <f>IF(ISBLANK(HLOOKUP(R$1, m_preprocess!$1:$1048576, monthly!$D12, FALSE)), "", HLOOKUP(R$1, m_preprocess!$1:$1048576, monthly!$D12, FALSE))</f>
        <v>2.219469289762531</v>
      </c>
      <c r="S12">
        <f>IF(ISBLANK(HLOOKUP(S$1, m_preprocess!$1:$1048576, monthly!$D12, FALSE)), "", HLOOKUP(S$1, m_preprocess!$1:$1048576, monthly!$D12, FALSE))</f>
        <v>8.2052767857992635</v>
      </c>
      <c r="T12">
        <f>IF(ISBLANK(HLOOKUP(T$1, m_preprocess!$1:$1048576, monthly!$D12, FALSE)), "", HLOOKUP(T$1, m_preprocess!$1:$1048576, monthly!$D12, FALSE))</f>
        <v>7.4548972554255304</v>
      </c>
      <c r="U12">
        <f>IF(ISBLANK(HLOOKUP(U$1, m_preprocess!$1:$1048576, monthly!$D12, FALSE)), "", HLOOKUP(U$1, m_preprocess!$1:$1048576, monthly!$D12, FALSE))</f>
        <v>209.81210390367556</v>
      </c>
      <c r="V12">
        <f>IF(ISBLANK(HLOOKUP(V$1, m_preprocess!$1:$1048576, monthly!$D12, FALSE)), "", HLOOKUP(V$1, m_preprocess!$1:$1048576, monthly!$D12, FALSE))</f>
        <v>704.97200362352237</v>
      </c>
      <c r="W12">
        <f>IF(ISBLANK(HLOOKUP(W$1, m_preprocess!$1:$1048576, monthly!$D12, FALSE)), "", HLOOKUP(W$1, m_preprocess!$1:$1048576, monthly!$D12, FALSE))</f>
        <v>116.82112460270922</v>
      </c>
      <c r="X12" t="str">
        <f>IF(ISBLANK(HLOOKUP(X$1, m_preprocess!$1:$1048576, monthly!$D12, FALSE)), "", HLOOKUP(X$1, m_preprocess!$1:$1048576, monthly!$D12, FALSE))</f>
        <v/>
      </c>
    </row>
    <row r="13" spans="1:24" x14ac:dyDescent="0.25">
      <c r="A13" s="31">
        <v>34304</v>
      </c>
      <c r="B13">
        <v>1993</v>
      </c>
      <c r="C13">
        <v>12</v>
      </c>
      <c r="D13">
        <v>13</v>
      </c>
      <c r="E13" t="str">
        <f>IF(ISBLANK(HLOOKUP(E$1, m_preprocess!$1:$1048576, monthly!$D13, FALSE)), "", HLOOKUP(E$1, m_preprocess!$1:$1048576, monthly!$D13, FALSE))</f>
        <v/>
      </c>
      <c r="F13" t="str">
        <f>IF(ISBLANK(HLOOKUP(F$1, m_preprocess!$1:$1048576, monthly!$D13, FALSE)), "", HLOOKUP(F$1, m_preprocess!$1:$1048576, monthly!$D13, FALSE))</f>
        <v/>
      </c>
      <c r="G13" t="str">
        <f>IF(ISBLANK(HLOOKUP(G$1, m_preprocess!$1:$1048576, monthly!$D13, FALSE)), "", HLOOKUP(G$1, m_preprocess!$1:$1048576, monthly!$D13, FALSE))</f>
        <v/>
      </c>
      <c r="H13" t="str">
        <f>IF(ISBLANK(HLOOKUP(H$1, m_preprocess!$1:$1048576, monthly!$D13, FALSE)), "", HLOOKUP(H$1, m_preprocess!$1:$1048576, monthly!$D13, FALSE))</f>
        <v/>
      </c>
      <c r="I13" t="str">
        <f>IF(ISBLANK(HLOOKUP(I$1, m_preprocess!$1:$1048576, monthly!$D13, FALSE)), "", HLOOKUP(I$1, m_preprocess!$1:$1048576, monthly!$D13, FALSE))</f>
        <v/>
      </c>
      <c r="J13" t="str">
        <f>IF(ISBLANK(HLOOKUP(J$1, m_preprocess!$1:$1048576, monthly!$D13, FALSE)), "", HLOOKUP(J$1, m_preprocess!$1:$1048576, monthly!$D13, FALSE))</f>
        <v/>
      </c>
      <c r="K13">
        <f>IF(ISBLANK(HLOOKUP(K$1, m_preprocess!$1:$1048576, monthly!$D13, FALSE)), "", HLOOKUP(K$1, m_preprocess!$1:$1048576, monthly!$D13, FALSE))</f>
        <v>78.688898676089508</v>
      </c>
      <c r="L13">
        <f>IF(ISBLANK(HLOOKUP(L$1, m_preprocess!$1:$1048576, monthly!$D13, FALSE)), "", HLOOKUP(L$1, m_preprocess!$1:$1048576, monthly!$D13, FALSE))</f>
        <v>174.06741484629831</v>
      </c>
      <c r="M13">
        <f>IF(ISBLANK(HLOOKUP(M$1, m_preprocess!$1:$1048576, monthly!$D13, FALSE)), "", HLOOKUP(M$1, m_preprocess!$1:$1048576, monthly!$D13, FALSE))</f>
        <v>73.738388679714845</v>
      </c>
      <c r="N13">
        <f>IF(ISBLANK(HLOOKUP(N$1, m_preprocess!$1:$1048576, monthly!$D13, FALSE)), "", HLOOKUP(N$1, m_preprocess!$1:$1048576, monthly!$D13, FALSE))</f>
        <v>100.32902616658346</v>
      </c>
      <c r="O13">
        <f>IF(ISBLANK(HLOOKUP(O$1, m_preprocess!$1:$1048576, monthly!$D13, FALSE)), "", HLOOKUP(O$1, m_preprocess!$1:$1048576, monthly!$D13, FALSE))</f>
        <v>18.920423189909325</v>
      </c>
      <c r="P13">
        <f>IF(ISBLANK(HLOOKUP(P$1, m_preprocess!$1:$1048576, monthly!$D13, FALSE)), "", HLOOKUP(P$1, m_preprocess!$1:$1048576, monthly!$D13, FALSE))</f>
        <v>3.7360160868439678</v>
      </c>
      <c r="Q13">
        <f>IF(ISBLANK(HLOOKUP(Q$1, m_preprocess!$1:$1048576, monthly!$D13, FALSE)), "", HLOOKUP(Q$1, m_preprocess!$1:$1048576, monthly!$D13, FALSE))</f>
        <v>1.5352394826384332</v>
      </c>
      <c r="R13">
        <f>IF(ISBLANK(HLOOKUP(R$1, m_preprocess!$1:$1048576, monthly!$D13, FALSE)), "", HLOOKUP(R$1, m_preprocess!$1:$1048576, monthly!$D13, FALSE))</f>
        <v>2.2007766042055339</v>
      </c>
      <c r="S13">
        <f>IF(ISBLANK(HLOOKUP(S$1, m_preprocess!$1:$1048576, monthly!$D13, FALSE)), "", HLOOKUP(S$1, m_preprocess!$1:$1048576, monthly!$D13, FALSE))</f>
        <v>7.2043577174851077</v>
      </c>
      <c r="T13">
        <f>IF(ISBLANK(HLOOKUP(T$1, m_preprocess!$1:$1048576, monthly!$D13, FALSE)), "", HLOOKUP(T$1, m_preprocess!$1:$1048576, monthly!$D13, FALSE))</f>
        <v>7.9800493855802488</v>
      </c>
      <c r="U13">
        <f>IF(ISBLANK(HLOOKUP(U$1, m_preprocess!$1:$1048576, monthly!$D13, FALSE)), "", HLOOKUP(U$1, m_preprocess!$1:$1048576, monthly!$D13, FALSE))</f>
        <v>240.28974986498395</v>
      </c>
      <c r="V13">
        <f>IF(ISBLANK(HLOOKUP(V$1, m_preprocess!$1:$1048576, monthly!$D13, FALSE)), "", HLOOKUP(V$1, m_preprocess!$1:$1048576, monthly!$D13, FALSE))</f>
        <v>741.62977212405235</v>
      </c>
      <c r="W13">
        <f>IF(ISBLANK(HLOOKUP(W$1, m_preprocess!$1:$1048576, monthly!$D13, FALSE)), "", HLOOKUP(W$1, m_preprocess!$1:$1048576, monthly!$D13, FALSE))</f>
        <v>117.03430009284833</v>
      </c>
      <c r="X13" t="str">
        <f>IF(ISBLANK(HLOOKUP(X$1, m_preprocess!$1:$1048576, monthly!$D13, FALSE)), "", HLOOKUP(X$1, m_preprocess!$1:$1048576, monthly!$D13, FALSE))</f>
        <v/>
      </c>
    </row>
    <row r="14" spans="1:24" x14ac:dyDescent="0.25">
      <c r="A14" s="31">
        <v>34335</v>
      </c>
      <c r="B14">
        <v>1994</v>
      </c>
      <c r="C14">
        <v>1</v>
      </c>
      <c r="D14">
        <v>14</v>
      </c>
      <c r="E14" t="str">
        <f>IF(ISBLANK(HLOOKUP(E$1, m_preprocess!$1:$1048576, monthly!$D14, FALSE)), "", HLOOKUP(E$1, m_preprocess!$1:$1048576, monthly!$D14, FALSE))</f>
        <v/>
      </c>
      <c r="F14" t="str">
        <f>IF(ISBLANK(HLOOKUP(F$1, m_preprocess!$1:$1048576, monthly!$D14, FALSE)), "", HLOOKUP(F$1, m_preprocess!$1:$1048576, monthly!$D14, FALSE))</f>
        <v/>
      </c>
      <c r="G14" t="str">
        <f>IF(ISBLANK(HLOOKUP(G$1, m_preprocess!$1:$1048576, monthly!$D14, FALSE)), "", HLOOKUP(G$1, m_preprocess!$1:$1048576, monthly!$D14, FALSE))</f>
        <v/>
      </c>
      <c r="H14" t="str">
        <f>IF(ISBLANK(HLOOKUP(H$1, m_preprocess!$1:$1048576, monthly!$D14, FALSE)), "", HLOOKUP(H$1, m_preprocess!$1:$1048576, monthly!$D14, FALSE))</f>
        <v/>
      </c>
      <c r="I14" t="str">
        <f>IF(ISBLANK(HLOOKUP(I$1, m_preprocess!$1:$1048576, monthly!$D14, FALSE)), "", HLOOKUP(I$1, m_preprocess!$1:$1048576, monthly!$D14, FALSE))</f>
        <v/>
      </c>
      <c r="J14" t="str">
        <f>IF(ISBLANK(HLOOKUP(J$1, m_preprocess!$1:$1048576, monthly!$D14, FALSE)), "", HLOOKUP(J$1, m_preprocess!$1:$1048576, monthly!$D14, FALSE))</f>
        <v/>
      </c>
      <c r="K14">
        <f>IF(ISBLANK(HLOOKUP(K$1, m_preprocess!$1:$1048576, monthly!$D14, FALSE)), "", HLOOKUP(K$1, m_preprocess!$1:$1048576, monthly!$D14, FALSE))</f>
        <v>78.94239300148368</v>
      </c>
      <c r="L14">
        <f>IF(ISBLANK(HLOOKUP(L$1, m_preprocess!$1:$1048576, monthly!$D14, FALSE)), "", HLOOKUP(L$1, m_preprocess!$1:$1048576, monthly!$D14, FALSE))</f>
        <v>151.77572805936751</v>
      </c>
      <c r="M14">
        <f>IF(ISBLANK(HLOOKUP(M$1, m_preprocess!$1:$1048576, monthly!$D14, FALSE)), "", HLOOKUP(M$1, m_preprocess!$1:$1048576, monthly!$D14, FALSE))</f>
        <v>66.661300709332053</v>
      </c>
      <c r="N14">
        <f>IF(ISBLANK(HLOOKUP(N$1, m_preprocess!$1:$1048576, monthly!$D14, FALSE)), "", HLOOKUP(N$1, m_preprocess!$1:$1048576, monthly!$D14, FALSE))</f>
        <v>85.114427350035456</v>
      </c>
      <c r="O14">
        <f>IF(ISBLANK(HLOOKUP(O$1, m_preprocess!$1:$1048576, monthly!$D14, FALSE)), "", HLOOKUP(O$1, m_preprocess!$1:$1048576, monthly!$D14, FALSE))</f>
        <v>17.639513907193955</v>
      </c>
      <c r="P14">
        <f>IF(ISBLANK(HLOOKUP(P$1, m_preprocess!$1:$1048576, monthly!$D14, FALSE)), "", HLOOKUP(P$1, m_preprocess!$1:$1048576, monthly!$D14, FALSE))</f>
        <v>2.2978927476795077</v>
      </c>
      <c r="Q14">
        <f>IF(ISBLANK(HLOOKUP(Q$1, m_preprocess!$1:$1048576, monthly!$D14, FALSE)), "", HLOOKUP(Q$1, m_preprocess!$1:$1048576, monthly!$D14, FALSE))</f>
        <v>1.1154722490282103</v>
      </c>
      <c r="R14">
        <f>IF(ISBLANK(HLOOKUP(R$1, m_preprocess!$1:$1048576, monthly!$D14, FALSE)), "", HLOOKUP(R$1, m_preprocess!$1:$1048576, monthly!$D14, FALSE))</f>
        <v>1.1824204986512976</v>
      </c>
      <c r="S14">
        <f>IF(ISBLANK(HLOOKUP(S$1, m_preprocess!$1:$1048576, monthly!$D14, FALSE)), "", HLOOKUP(S$1, m_preprocess!$1:$1048576, monthly!$D14, FALSE))</f>
        <v>7.1302624645419215</v>
      </c>
      <c r="T14">
        <f>IF(ISBLANK(HLOOKUP(T$1, m_preprocess!$1:$1048576, monthly!$D14, FALSE)), "", HLOOKUP(T$1, m_preprocess!$1:$1048576, monthly!$D14, FALSE))</f>
        <v>8.2113586949725228</v>
      </c>
      <c r="U14">
        <f>IF(ISBLANK(HLOOKUP(U$1, m_preprocess!$1:$1048576, monthly!$D14, FALSE)), "", HLOOKUP(U$1, m_preprocess!$1:$1048576, monthly!$D14, FALSE))</f>
        <v>217.00504001699264</v>
      </c>
      <c r="V14">
        <f>IF(ISBLANK(HLOOKUP(V$1, m_preprocess!$1:$1048576, monthly!$D14, FALSE)), "", HLOOKUP(V$1, m_preprocess!$1:$1048576, monthly!$D14, FALSE))</f>
        <v>732.33888589324761</v>
      </c>
      <c r="W14">
        <f>IF(ISBLANK(HLOOKUP(W$1, m_preprocess!$1:$1048576, monthly!$D14, FALSE)), "", HLOOKUP(W$1, m_preprocess!$1:$1048576, monthly!$D14, FALSE))</f>
        <v>113.53530848235714</v>
      </c>
      <c r="X14" t="str">
        <f>IF(ISBLANK(HLOOKUP(X$1, m_preprocess!$1:$1048576, monthly!$D14, FALSE)), "", HLOOKUP(X$1, m_preprocess!$1:$1048576, monthly!$D14, FALSE))</f>
        <v/>
      </c>
    </row>
    <row r="15" spans="1:24" x14ac:dyDescent="0.25">
      <c r="A15" s="31">
        <v>34366</v>
      </c>
      <c r="B15">
        <v>1994</v>
      </c>
      <c r="C15">
        <v>2</v>
      </c>
      <c r="D15">
        <v>15</v>
      </c>
      <c r="E15" t="str">
        <f>IF(ISBLANK(HLOOKUP(E$1, m_preprocess!$1:$1048576, monthly!$D15, FALSE)), "", HLOOKUP(E$1, m_preprocess!$1:$1048576, monthly!$D15, FALSE))</f>
        <v/>
      </c>
      <c r="F15" t="str">
        <f>IF(ISBLANK(HLOOKUP(F$1, m_preprocess!$1:$1048576, monthly!$D15, FALSE)), "", HLOOKUP(F$1, m_preprocess!$1:$1048576, monthly!$D15, FALSE))</f>
        <v/>
      </c>
      <c r="G15" t="str">
        <f>IF(ISBLANK(HLOOKUP(G$1, m_preprocess!$1:$1048576, monthly!$D15, FALSE)), "", HLOOKUP(G$1, m_preprocess!$1:$1048576, monthly!$D15, FALSE))</f>
        <v/>
      </c>
      <c r="H15" t="str">
        <f>IF(ISBLANK(HLOOKUP(H$1, m_preprocess!$1:$1048576, monthly!$D15, FALSE)), "", HLOOKUP(H$1, m_preprocess!$1:$1048576, monthly!$D15, FALSE))</f>
        <v/>
      </c>
      <c r="I15" t="str">
        <f>IF(ISBLANK(HLOOKUP(I$1, m_preprocess!$1:$1048576, monthly!$D15, FALSE)), "", HLOOKUP(I$1, m_preprocess!$1:$1048576, monthly!$D15, FALSE))</f>
        <v/>
      </c>
      <c r="J15" t="str">
        <f>IF(ISBLANK(HLOOKUP(J$1, m_preprocess!$1:$1048576, monthly!$D15, FALSE)), "", HLOOKUP(J$1, m_preprocess!$1:$1048576, monthly!$D15, FALSE))</f>
        <v/>
      </c>
      <c r="K15">
        <f>IF(ISBLANK(HLOOKUP(K$1, m_preprocess!$1:$1048576, monthly!$D15, FALSE)), "", HLOOKUP(K$1, m_preprocess!$1:$1048576, monthly!$D15, FALSE))</f>
        <v>79.988379569033285</v>
      </c>
      <c r="L15">
        <f>IF(ISBLANK(HLOOKUP(L$1, m_preprocess!$1:$1048576, monthly!$D15, FALSE)), "", HLOOKUP(L$1, m_preprocess!$1:$1048576, monthly!$D15, FALSE))</f>
        <v>166.77552453501713</v>
      </c>
      <c r="M15">
        <f>IF(ISBLANK(HLOOKUP(M$1, m_preprocess!$1:$1048576, monthly!$D15, FALSE)), "", HLOOKUP(M$1, m_preprocess!$1:$1048576, monthly!$D15, FALSE))</f>
        <v>71.674210586788277</v>
      </c>
      <c r="N15">
        <f>IF(ISBLANK(HLOOKUP(N$1, m_preprocess!$1:$1048576, monthly!$D15, FALSE)), "", HLOOKUP(N$1, m_preprocess!$1:$1048576, monthly!$D15, FALSE))</f>
        <v>95.101313948228849</v>
      </c>
      <c r="O15">
        <f>IF(ISBLANK(HLOOKUP(O$1, m_preprocess!$1:$1048576, monthly!$D15, FALSE)), "", HLOOKUP(O$1, m_preprocess!$1:$1048576, monthly!$D15, FALSE))</f>
        <v>16.678902560002623</v>
      </c>
      <c r="P15">
        <f>IF(ISBLANK(HLOOKUP(P$1, m_preprocess!$1:$1048576, monthly!$D15, FALSE)), "", HLOOKUP(P$1, m_preprocess!$1:$1048576, monthly!$D15, FALSE))</f>
        <v>2.7096838934615683</v>
      </c>
      <c r="Q15">
        <f>IF(ISBLANK(HLOOKUP(Q$1, m_preprocess!$1:$1048576, monthly!$D15, FALSE)), "", HLOOKUP(Q$1, m_preprocess!$1:$1048576, monthly!$D15, FALSE))</f>
        <v>1.1940735710261001</v>
      </c>
      <c r="R15">
        <f>IF(ISBLANK(HLOOKUP(R$1, m_preprocess!$1:$1048576, monthly!$D15, FALSE)), "", HLOOKUP(R$1, m_preprocess!$1:$1048576, monthly!$D15, FALSE))</f>
        <v>1.5156103224354682</v>
      </c>
      <c r="S15">
        <f>IF(ISBLANK(HLOOKUP(S$1, m_preprocess!$1:$1048576, monthly!$D15, FALSE)), "", HLOOKUP(S$1, m_preprocess!$1:$1048576, monthly!$D15, FALSE))</f>
        <v>6.9965656975021853</v>
      </c>
      <c r="T15">
        <f>IF(ISBLANK(HLOOKUP(T$1, m_preprocess!$1:$1048576, monthly!$D15, FALSE)), "", HLOOKUP(T$1, m_preprocess!$1:$1048576, monthly!$D15, FALSE))</f>
        <v>6.9726529690388723</v>
      </c>
      <c r="U15">
        <f>IF(ISBLANK(HLOOKUP(U$1, m_preprocess!$1:$1048576, monthly!$D15, FALSE)), "", HLOOKUP(U$1, m_preprocess!$1:$1048576, monthly!$D15, FALSE))</f>
        <v>210.13528511605941</v>
      </c>
      <c r="V15">
        <f>IF(ISBLANK(HLOOKUP(V$1, m_preprocess!$1:$1048576, monthly!$D15, FALSE)), "", HLOOKUP(V$1, m_preprocess!$1:$1048576, monthly!$D15, FALSE))</f>
        <v>720.11722060933062</v>
      </c>
      <c r="W15">
        <f>IF(ISBLANK(HLOOKUP(W$1, m_preprocess!$1:$1048576, monthly!$D15, FALSE)), "", HLOOKUP(W$1, m_preprocess!$1:$1048576, monthly!$D15, FALSE))</f>
        <v>111.56102842145073</v>
      </c>
      <c r="X15" t="str">
        <f>IF(ISBLANK(HLOOKUP(X$1, m_preprocess!$1:$1048576, monthly!$D15, FALSE)), "", HLOOKUP(X$1, m_preprocess!$1:$1048576, monthly!$D15, FALSE))</f>
        <v/>
      </c>
    </row>
    <row r="16" spans="1:24" x14ac:dyDescent="0.25">
      <c r="A16" s="31">
        <v>34394</v>
      </c>
      <c r="B16">
        <v>1994</v>
      </c>
      <c r="C16">
        <v>3</v>
      </c>
      <c r="D16">
        <v>16</v>
      </c>
      <c r="E16" t="str">
        <f>IF(ISBLANK(HLOOKUP(E$1, m_preprocess!$1:$1048576, monthly!$D16, FALSE)), "", HLOOKUP(E$1, m_preprocess!$1:$1048576, monthly!$D16, FALSE))</f>
        <v/>
      </c>
      <c r="F16" t="str">
        <f>IF(ISBLANK(HLOOKUP(F$1, m_preprocess!$1:$1048576, monthly!$D16, FALSE)), "", HLOOKUP(F$1, m_preprocess!$1:$1048576, monthly!$D16, FALSE))</f>
        <v/>
      </c>
      <c r="G16" t="str">
        <f>IF(ISBLANK(HLOOKUP(G$1, m_preprocess!$1:$1048576, monthly!$D16, FALSE)), "", HLOOKUP(G$1, m_preprocess!$1:$1048576, monthly!$D16, FALSE))</f>
        <v/>
      </c>
      <c r="H16" t="str">
        <f>IF(ISBLANK(HLOOKUP(H$1, m_preprocess!$1:$1048576, monthly!$D16, FALSE)), "", HLOOKUP(H$1, m_preprocess!$1:$1048576, monthly!$D16, FALSE))</f>
        <v/>
      </c>
      <c r="I16" t="str">
        <f>IF(ISBLANK(HLOOKUP(I$1, m_preprocess!$1:$1048576, monthly!$D16, FALSE)), "", HLOOKUP(I$1, m_preprocess!$1:$1048576, monthly!$D16, FALSE))</f>
        <v/>
      </c>
      <c r="J16" t="str">
        <f>IF(ISBLANK(HLOOKUP(J$1, m_preprocess!$1:$1048576, monthly!$D16, FALSE)), "", HLOOKUP(J$1, m_preprocess!$1:$1048576, monthly!$D16, FALSE))</f>
        <v/>
      </c>
      <c r="K16">
        <f>IF(ISBLANK(HLOOKUP(K$1, m_preprocess!$1:$1048576, monthly!$D16, FALSE)), "", HLOOKUP(K$1, m_preprocess!$1:$1048576, monthly!$D16, FALSE))</f>
        <v>79.599212935009604</v>
      </c>
      <c r="L16">
        <f>IF(ISBLANK(HLOOKUP(L$1, m_preprocess!$1:$1048576, monthly!$D16, FALSE)), "", HLOOKUP(L$1, m_preprocess!$1:$1048576, monthly!$D16, FALSE))</f>
        <v>162.96458802070811</v>
      </c>
      <c r="M16">
        <f>IF(ISBLANK(HLOOKUP(M$1, m_preprocess!$1:$1048576, monthly!$D16, FALSE)), "", HLOOKUP(M$1, m_preprocess!$1:$1048576, monthly!$D16, FALSE))</f>
        <v>64.721872723486982</v>
      </c>
      <c r="N16">
        <f>IF(ISBLANK(HLOOKUP(N$1, m_preprocess!$1:$1048576, monthly!$D16, FALSE)), "", HLOOKUP(N$1, m_preprocess!$1:$1048576, monthly!$D16, FALSE))</f>
        <v>98.24271529722111</v>
      </c>
      <c r="O16">
        <f>IF(ISBLANK(HLOOKUP(O$1, m_preprocess!$1:$1048576, monthly!$D16, FALSE)), "", HLOOKUP(O$1, m_preprocess!$1:$1048576, monthly!$D16, FALSE))</f>
        <v>20.40582844114596</v>
      </c>
      <c r="P16">
        <f>IF(ISBLANK(HLOOKUP(P$1, m_preprocess!$1:$1048576, monthly!$D16, FALSE)), "", HLOOKUP(P$1, m_preprocess!$1:$1048576, monthly!$D16, FALSE))</f>
        <v>3.7397445255951469</v>
      </c>
      <c r="Q16">
        <f>IF(ISBLANK(HLOOKUP(Q$1, m_preprocess!$1:$1048576, monthly!$D16, FALSE)), "", HLOOKUP(Q$1, m_preprocess!$1:$1048576, monthly!$D16, FALSE))</f>
        <v>1.7727470591786081</v>
      </c>
      <c r="R16">
        <f>IF(ISBLANK(HLOOKUP(R$1, m_preprocess!$1:$1048576, monthly!$D16, FALSE)), "", HLOOKUP(R$1, m_preprocess!$1:$1048576, monthly!$D16, FALSE))</f>
        <v>1.9669974664165388</v>
      </c>
      <c r="S16">
        <f>IF(ISBLANK(HLOOKUP(S$1, m_preprocess!$1:$1048576, monthly!$D16, FALSE)), "", HLOOKUP(S$1, m_preprocess!$1:$1048576, monthly!$D16, FALSE))</f>
        <v>8.6720418608559964</v>
      </c>
      <c r="T16">
        <f>IF(ISBLANK(HLOOKUP(T$1, m_preprocess!$1:$1048576, monthly!$D16, FALSE)), "", HLOOKUP(T$1, m_preprocess!$1:$1048576, monthly!$D16, FALSE))</f>
        <v>7.9940420546948188</v>
      </c>
      <c r="U16">
        <f>IF(ISBLANK(HLOOKUP(U$1, m_preprocess!$1:$1048576, monthly!$D16, FALSE)), "", HLOOKUP(U$1, m_preprocess!$1:$1048576, monthly!$D16, FALSE))</f>
        <v>207.03875963147507</v>
      </c>
      <c r="V16">
        <f>IF(ISBLANK(HLOOKUP(V$1, m_preprocess!$1:$1048576, monthly!$D16, FALSE)), "", HLOOKUP(V$1, m_preprocess!$1:$1048576, monthly!$D16, FALSE))</f>
        <v>721.01950792299965</v>
      </c>
      <c r="W16">
        <f>IF(ISBLANK(HLOOKUP(W$1, m_preprocess!$1:$1048576, monthly!$D16, FALSE)), "", HLOOKUP(W$1, m_preprocess!$1:$1048576, monthly!$D16, FALSE))</f>
        <v>97.264913901403602</v>
      </c>
      <c r="X16" t="str">
        <f>IF(ISBLANK(HLOOKUP(X$1, m_preprocess!$1:$1048576, monthly!$D16, FALSE)), "", HLOOKUP(X$1, m_preprocess!$1:$1048576, monthly!$D16, FALSE))</f>
        <v/>
      </c>
    </row>
    <row r="17" spans="1:24" x14ac:dyDescent="0.25">
      <c r="A17" s="31">
        <v>34425</v>
      </c>
      <c r="B17">
        <v>1994</v>
      </c>
      <c r="C17">
        <v>4</v>
      </c>
      <c r="D17">
        <v>17</v>
      </c>
      <c r="E17" t="str">
        <f>IF(ISBLANK(HLOOKUP(E$1, m_preprocess!$1:$1048576, monthly!$D17, FALSE)), "", HLOOKUP(E$1, m_preprocess!$1:$1048576, monthly!$D17, FALSE))</f>
        <v/>
      </c>
      <c r="F17" t="str">
        <f>IF(ISBLANK(HLOOKUP(F$1, m_preprocess!$1:$1048576, monthly!$D17, FALSE)), "", HLOOKUP(F$1, m_preprocess!$1:$1048576, monthly!$D17, FALSE))</f>
        <v/>
      </c>
      <c r="G17" t="str">
        <f>IF(ISBLANK(HLOOKUP(G$1, m_preprocess!$1:$1048576, monthly!$D17, FALSE)), "", HLOOKUP(G$1, m_preprocess!$1:$1048576, monthly!$D17, FALSE))</f>
        <v/>
      </c>
      <c r="H17" t="str">
        <f>IF(ISBLANK(HLOOKUP(H$1, m_preprocess!$1:$1048576, monthly!$D17, FALSE)), "", HLOOKUP(H$1, m_preprocess!$1:$1048576, monthly!$D17, FALSE))</f>
        <v/>
      </c>
      <c r="I17" t="str">
        <f>IF(ISBLANK(HLOOKUP(I$1, m_preprocess!$1:$1048576, monthly!$D17, FALSE)), "", HLOOKUP(I$1, m_preprocess!$1:$1048576, monthly!$D17, FALSE))</f>
        <v/>
      </c>
      <c r="J17" t="str">
        <f>IF(ISBLANK(HLOOKUP(J$1, m_preprocess!$1:$1048576, monthly!$D17, FALSE)), "", HLOOKUP(J$1, m_preprocess!$1:$1048576, monthly!$D17, FALSE))</f>
        <v/>
      </c>
      <c r="K17">
        <f>IF(ISBLANK(HLOOKUP(K$1, m_preprocess!$1:$1048576, monthly!$D17, FALSE)), "", HLOOKUP(K$1, m_preprocess!$1:$1048576, monthly!$D17, FALSE))</f>
        <v>81.954955915554024</v>
      </c>
      <c r="L17">
        <f>IF(ISBLANK(HLOOKUP(L$1, m_preprocess!$1:$1048576, monthly!$D17, FALSE)), "", HLOOKUP(L$1, m_preprocess!$1:$1048576, monthly!$D17, FALSE))</f>
        <v>174.6761464890136</v>
      </c>
      <c r="M17">
        <f>IF(ISBLANK(HLOOKUP(M$1, m_preprocess!$1:$1048576, monthly!$D17, FALSE)), "", HLOOKUP(M$1, m_preprocess!$1:$1048576, monthly!$D17, FALSE))</f>
        <v>72.192181387926937</v>
      </c>
      <c r="N17">
        <f>IF(ISBLANK(HLOOKUP(N$1, m_preprocess!$1:$1048576, monthly!$D17, FALSE)), "", HLOOKUP(N$1, m_preprocess!$1:$1048576, monthly!$D17, FALSE))</f>
        <v>102.48396510108665</v>
      </c>
      <c r="O17">
        <f>IF(ISBLANK(HLOOKUP(O$1, m_preprocess!$1:$1048576, monthly!$D17, FALSE)), "", HLOOKUP(O$1, m_preprocess!$1:$1048576, monthly!$D17, FALSE))</f>
        <v>20.591038937044452</v>
      </c>
      <c r="P17">
        <f>IF(ISBLANK(HLOOKUP(P$1, m_preprocess!$1:$1048576, monthly!$D17, FALSE)), "", HLOOKUP(P$1, m_preprocess!$1:$1048576, monthly!$D17, FALSE))</f>
        <v>3.2040615057444963</v>
      </c>
      <c r="Q17">
        <f>IF(ISBLANK(HLOOKUP(Q$1, m_preprocess!$1:$1048576, monthly!$D17, FALSE)), "", HLOOKUP(Q$1, m_preprocess!$1:$1048576, monthly!$D17, FALSE))</f>
        <v>1.5166011646073116</v>
      </c>
      <c r="R17">
        <f>IF(ISBLANK(HLOOKUP(R$1, m_preprocess!$1:$1048576, monthly!$D17, FALSE)), "", HLOOKUP(R$1, m_preprocess!$1:$1048576, monthly!$D17, FALSE))</f>
        <v>1.6874603411371847</v>
      </c>
      <c r="S17">
        <f>IF(ISBLANK(HLOOKUP(S$1, m_preprocess!$1:$1048576, monthly!$D17, FALSE)), "", HLOOKUP(S$1, m_preprocess!$1:$1048576, monthly!$D17, FALSE))</f>
        <v>8.7540891563267103</v>
      </c>
      <c r="T17">
        <f>IF(ISBLANK(HLOOKUP(T$1, m_preprocess!$1:$1048576, monthly!$D17, FALSE)), "", HLOOKUP(T$1, m_preprocess!$1:$1048576, monthly!$D17, FALSE))</f>
        <v>8.6328882749732436</v>
      </c>
      <c r="U17">
        <f>IF(ISBLANK(HLOOKUP(U$1, m_preprocess!$1:$1048576, monthly!$D17, FALSE)), "", HLOOKUP(U$1, m_preprocess!$1:$1048576, monthly!$D17, FALSE))</f>
        <v>208.7208205293139</v>
      </c>
      <c r="V17">
        <f>IF(ISBLANK(HLOOKUP(V$1, m_preprocess!$1:$1048576, monthly!$D17, FALSE)), "", HLOOKUP(V$1, m_preprocess!$1:$1048576, monthly!$D17, FALSE))</f>
        <v>727.13335900966229</v>
      </c>
      <c r="W17">
        <f>IF(ISBLANK(HLOOKUP(W$1, m_preprocess!$1:$1048576, monthly!$D17, FALSE)), "", HLOOKUP(W$1, m_preprocess!$1:$1048576, monthly!$D17, FALSE))</f>
        <v>96.683898583473919</v>
      </c>
      <c r="X17" t="str">
        <f>IF(ISBLANK(HLOOKUP(X$1, m_preprocess!$1:$1048576, monthly!$D17, FALSE)), "", HLOOKUP(X$1, m_preprocess!$1:$1048576, monthly!$D17, FALSE))</f>
        <v/>
      </c>
    </row>
    <row r="18" spans="1:24" x14ac:dyDescent="0.25">
      <c r="A18" s="31">
        <v>34455</v>
      </c>
      <c r="B18">
        <v>1994</v>
      </c>
      <c r="C18">
        <v>5</v>
      </c>
      <c r="D18">
        <v>18</v>
      </c>
      <c r="E18" t="str">
        <f>IF(ISBLANK(HLOOKUP(E$1, m_preprocess!$1:$1048576, monthly!$D18, FALSE)), "", HLOOKUP(E$1, m_preprocess!$1:$1048576, monthly!$D18, FALSE))</f>
        <v/>
      </c>
      <c r="F18" t="str">
        <f>IF(ISBLANK(HLOOKUP(F$1, m_preprocess!$1:$1048576, monthly!$D18, FALSE)), "", HLOOKUP(F$1, m_preprocess!$1:$1048576, monthly!$D18, FALSE))</f>
        <v/>
      </c>
      <c r="G18" t="str">
        <f>IF(ISBLANK(HLOOKUP(G$1, m_preprocess!$1:$1048576, monthly!$D18, FALSE)), "", HLOOKUP(G$1, m_preprocess!$1:$1048576, monthly!$D18, FALSE))</f>
        <v/>
      </c>
      <c r="H18" t="str">
        <f>IF(ISBLANK(HLOOKUP(H$1, m_preprocess!$1:$1048576, monthly!$D18, FALSE)), "", HLOOKUP(H$1, m_preprocess!$1:$1048576, monthly!$D18, FALSE))</f>
        <v/>
      </c>
      <c r="I18" t="str">
        <f>IF(ISBLANK(HLOOKUP(I$1, m_preprocess!$1:$1048576, monthly!$D18, FALSE)), "", HLOOKUP(I$1, m_preprocess!$1:$1048576, monthly!$D18, FALSE))</f>
        <v/>
      </c>
      <c r="J18" t="str">
        <f>IF(ISBLANK(HLOOKUP(J$1, m_preprocess!$1:$1048576, monthly!$D18, FALSE)), "", HLOOKUP(J$1, m_preprocess!$1:$1048576, monthly!$D18, FALSE))</f>
        <v/>
      </c>
      <c r="K18">
        <f>IF(ISBLANK(HLOOKUP(K$1, m_preprocess!$1:$1048576, monthly!$D18, FALSE)), "", HLOOKUP(K$1, m_preprocess!$1:$1048576, monthly!$D18, FALSE))</f>
        <v>87.365920248304135</v>
      </c>
      <c r="L18">
        <f>IF(ISBLANK(HLOOKUP(L$1, m_preprocess!$1:$1048576, monthly!$D18, FALSE)), "", HLOOKUP(L$1, m_preprocess!$1:$1048576, monthly!$D18, FALSE))</f>
        <v>160.8636614107987</v>
      </c>
      <c r="M18">
        <f>IF(ISBLANK(HLOOKUP(M$1, m_preprocess!$1:$1048576, monthly!$D18, FALSE)), "", HLOOKUP(M$1, m_preprocess!$1:$1048576, monthly!$D18, FALSE))</f>
        <v>56.983587731530534</v>
      </c>
      <c r="N18">
        <f>IF(ISBLANK(HLOOKUP(N$1, m_preprocess!$1:$1048576, monthly!$D18, FALSE)), "", HLOOKUP(N$1, m_preprocess!$1:$1048576, monthly!$D18, FALSE))</f>
        <v>103.88007367926815</v>
      </c>
      <c r="O18">
        <f>IF(ISBLANK(HLOOKUP(O$1, m_preprocess!$1:$1048576, monthly!$D18, FALSE)), "", HLOOKUP(O$1, m_preprocess!$1:$1048576, monthly!$D18, FALSE))</f>
        <v>21.598531266146907</v>
      </c>
      <c r="P18">
        <f>IF(ISBLANK(HLOOKUP(P$1, m_preprocess!$1:$1048576, monthly!$D18, FALSE)), "", HLOOKUP(P$1, m_preprocess!$1:$1048576, monthly!$D18, FALSE))</f>
        <v>3.5459333756841156</v>
      </c>
      <c r="Q18">
        <f>IF(ISBLANK(HLOOKUP(Q$1, m_preprocess!$1:$1048576, monthly!$D18, FALSE)), "", HLOOKUP(Q$1, m_preprocess!$1:$1048576, monthly!$D18, FALSE))</f>
        <v>1.6190915583623573</v>
      </c>
      <c r="R18">
        <f>IF(ISBLANK(HLOOKUP(R$1, m_preprocess!$1:$1048576, monthly!$D18, FALSE)), "", HLOOKUP(R$1, m_preprocess!$1:$1048576, monthly!$D18, FALSE))</f>
        <v>1.9268418173217587</v>
      </c>
      <c r="S18">
        <f>IF(ISBLANK(HLOOKUP(S$1, m_preprocess!$1:$1048576, monthly!$D18, FALSE)), "", HLOOKUP(S$1, m_preprocess!$1:$1048576, monthly!$D18, FALSE))</f>
        <v>9.238481506822751</v>
      </c>
      <c r="T18">
        <f>IF(ISBLANK(HLOOKUP(T$1, m_preprocess!$1:$1048576, monthly!$D18, FALSE)), "", HLOOKUP(T$1, m_preprocess!$1:$1048576, monthly!$D18, FALSE))</f>
        <v>8.8141163836400374</v>
      </c>
      <c r="U18">
        <f>IF(ISBLANK(HLOOKUP(U$1, m_preprocess!$1:$1048576, monthly!$D18, FALSE)), "", HLOOKUP(U$1, m_preprocess!$1:$1048576, monthly!$D18, FALSE))</f>
        <v>205.72832727376579</v>
      </c>
      <c r="V18">
        <f>IF(ISBLANK(HLOOKUP(V$1, m_preprocess!$1:$1048576, monthly!$D18, FALSE)), "", HLOOKUP(V$1, m_preprocess!$1:$1048576, monthly!$D18, FALSE))</f>
        <v>744.31276386782565</v>
      </c>
      <c r="W18">
        <f>IF(ISBLANK(HLOOKUP(W$1, m_preprocess!$1:$1048576, monthly!$D18, FALSE)), "", HLOOKUP(W$1, m_preprocess!$1:$1048576, monthly!$D18, FALSE))</f>
        <v>97.083080445997112</v>
      </c>
      <c r="X18" t="str">
        <f>IF(ISBLANK(HLOOKUP(X$1, m_preprocess!$1:$1048576, monthly!$D18, FALSE)), "", HLOOKUP(X$1, m_preprocess!$1:$1048576, monthly!$D18, FALSE))</f>
        <v/>
      </c>
    </row>
    <row r="19" spans="1:24" x14ac:dyDescent="0.25">
      <c r="A19" s="31">
        <v>34486</v>
      </c>
      <c r="B19">
        <v>1994</v>
      </c>
      <c r="C19">
        <v>6</v>
      </c>
      <c r="D19">
        <v>19</v>
      </c>
      <c r="E19" t="str">
        <f>IF(ISBLANK(HLOOKUP(E$1, m_preprocess!$1:$1048576, monthly!$D19, FALSE)), "", HLOOKUP(E$1, m_preprocess!$1:$1048576, monthly!$D19, FALSE))</f>
        <v/>
      </c>
      <c r="F19" t="str">
        <f>IF(ISBLANK(HLOOKUP(F$1, m_preprocess!$1:$1048576, monthly!$D19, FALSE)), "", HLOOKUP(F$1, m_preprocess!$1:$1048576, monthly!$D19, FALSE))</f>
        <v/>
      </c>
      <c r="G19" t="str">
        <f>IF(ISBLANK(HLOOKUP(G$1, m_preprocess!$1:$1048576, monthly!$D19, FALSE)), "", HLOOKUP(G$1, m_preprocess!$1:$1048576, monthly!$D19, FALSE))</f>
        <v/>
      </c>
      <c r="H19" t="str">
        <f>IF(ISBLANK(HLOOKUP(H$1, m_preprocess!$1:$1048576, monthly!$D19, FALSE)), "", HLOOKUP(H$1, m_preprocess!$1:$1048576, monthly!$D19, FALSE))</f>
        <v/>
      </c>
      <c r="I19" t="str">
        <f>IF(ISBLANK(HLOOKUP(I$1, m_preprocess!$1:$1048576, monthly!$D19, FALSE)), "", HLOOKUP(I$1, m_preprocess!$1:$1048576, monthly!$D19, FALSE))</f>
        <v/>
      </c>
      <c r="J19" t="str">
        <f>IF(ISBLANK(HLOOKUP(J$1, m_preprocess!$1:$1048576, monthly!$D19, FALSE)), "", HLOOKUP(J$1, m_preprocess!$1:$1048576, monthly!$D19, FALSE))</f>
        <v/>
      </c>
      <c r="K19">
        <f>IF(ISBLANK(HLOOKUP(K$1, m_preprocess!$1:$1048576, monthly!$D19, FALSE)), "", HLOOKUP(K$1, m_preprocess!$1:$1048576, monthly!$D19, FALSE))</f>
        <v>91.404745804361127</v>
      </c>
      <c r="L19">
        <f>IF(ISBLANK(HLOOKUP(L$1, m_preprocess!$1:$1048576, monthly!$D19, FALSE)), "", HLOOKUP(L$1, m_preprocess!$1:$1048576, monthly!$D19, FALSE))</f>
        <v>175.91033480480786</v>
      </c>
      <c r="M19">
        <f>IF(ISBLANK(HLOOKUP(M$1, m_preprocess!$1:$1048576, monthly!$D19, FALSE)), "", HLOOKUP(M$1, m_preprocess!$1:$1048576, monthly!$D19, FALSE))</f>
        <v>82.827538679794728</v>
      </c>
      <c r="N19">
        <f>IF(ISBLANK(HLOOKUP(N$1, m_preprocess!$1:$1048576, monthly!$D19, FALSE)), "", HLOOKUP(N$1, m_preprocess!$1:$1048576, monthly!$D19, FALSE))</f>
        <v>93.082796125013161</v>
      </c>
      <c r="O19">
        <f>IF(ISBLANK(HLOOKUP(O$1, m_preprocess!$1:$1048576, monthly!$D19, FALSE)), "", HLOOKUP(O$1, m_preprocess!$1:$1048576, monthly!$D19, FALSE))</f>
        <v>21.69629387164284</v>
      </c>
      <c r="P19">
        <f>IF(ISBLANK(HLOOKUP(P$1, m_preprocess!$1:$1048576, monthly!$D19, FALSE)), "", HLOOKUP(P$1, m_preprocess!$1:$1048576, monthly!$D19, FALSE))</f>
        <v>3.6630085767080236</v>
      </c>
      <c r="Q19">
        <f>IF(ISBLANK(HLOOKUP(Q$1, m_preprocess!$1:$1048576, monthly!$D19, FALSE)), "", HLOOKUP(Q$1, m_preprocess!$1:$1048576, monthly!$D19, FALSE))</f>
        <v>1.7763296901128469</v>
      </c>
      <c r="R19">
        <f>IF(ISBLANK(HLOOKUP(R$1, m_preprocess!$1:$1048576, monthly!$D19, FALSE)), "", HLOOKUP(R$1, m_preprocess!$1:$1048576, monthly!$D19, FALSE))</f>
        <v>1.8866788865951769</v>
      </c>
      <c r="S19">
        <f>IF(ISBLANK(HLOOKUP(S$1, m_preprocess!$1:$1048576, monthly!$D19, FALSE)), "", HLOOKUP(S$1, m_preprocess!$1:$1048576, monthly!$D19, FALSE))</f>
        <v>9.4715993547471431</v>
      </c>
      <c r="T19">
        <f>IF(ISBLANK(HLOOKUP(T$1, m_preprocess!$1:$1048576, monthly!$D19, FALSE)), "", HLOOKUP(T$1, m_preprocess!$1:$1048576, monthly!$D19, FALSE))</f>
        <v>8.5616859401876724</v>
      </c>
      <c r="U19">
        <f>IF(ISBLANK(HLOOKUP(U$1, m_preprocess!$1:$1048576, monthly!$D19, FALSE)), "", HLOOKUP(U$1, m_preprocess!$1:$1048576, monthly!$D19, FALSE))</f>
        <v>214.47978681675474</v>
      </c>
      <c r="V19">
        <f>IF(ISBLANK(HLOOKUP(V$1, m_preprocess!$1:$1048576, monthly!$D19, FALSE)), "", HLOOKUP(V$1, m_preprocess!$1:$1048576, monthly!$D19, FALSE))</f>
        <v>747.29083004170161</v>
      </c>
      <c r="W19">
        <f>IF(ISBLANK(HLOOKUP(W$1, m_preprocess!$1:$1048576, monthly!$D19, FALSE)), "", HLOOKUP(W$1, m_preprocess!$1:$1048576, monthly!$D19, FALSE))</f>
        <v>95.767447121938716</v>
      </c>
      <c r="X19" t="str">
        <f>IF(ISBLANK(HLOOKUP(X$1, m_preprocess!$1:$1048576, monthly!$D19, FALSE)), "", HLOOKUP(X$1, m_preprocess!$1:$1048576, monthly!$D19, FALSE))</f>
        <v/>
      </c>
    </row>
    <row r="20" spans="1:24" x14ac:dyDescent="0.25">
      <c r="A20" s="31">
        <v>34516</v>
      </c>
      <c r="B20">
        <v>1994</v>
      </c>
      <c r="C20">
        <v>7</v>
      </c>
      <c r="D20">
        <v>20</v>
      </c>
      <c r="E20" t="str">
        <f>IF(ISBLANK(HLOOKUP(E$1, m_preprocess!$1:$1048576, monthly!$D20, FALSE)), "", HLOOKUP(E$1, m_preprocess!$1:$1048576, monthly!$D20, FALSE))</f>
        <v/>
      </c>
      <c r="F20" t="str">
        <f>IF(ISBLANK(HLOOKUP(F$1, m_preprocess!$1:$1048576, monthly!$D20, FALSE)), "", HLOOKUP(F$1, m_preprocess!$1:$1048576, monthly!$D20, FALSE))</f>
        <v/>
      </c>
      <c r="G20" t="str">
        <f>IF(ISBLANK(HLOOKUP(G$1, m_preprocess!$1:$1048576, monthly!$D20, FALSE)), "", HLOOKUP(G$1, m_preprocess!$1:$1048576, monthly!$D20, FALSE))</f>
        <v/>
      </c>
      <c r="H20" t="str">
        <f>IF(ISBLANK(HLOOKUP(H$1, m_preprocess!$1:$1048576, monthly!$D20, FALSE)), "", HLOOKUP(H$1, m_preprocess!$1:$1048576, monthly!$D20, FALSE))</f>
        <v/>
      </c>
      <c r="I20" t="str">
        <f>IF(ISBLANK(HLOOKUP(I$1, m_preprocess!$1:$1048576, monthly!$D20, FALSE)), "", HLOOKUP(I$1, m_preprocess!$1:$1048576, monthly!$D20, FALSE))</f>
        <v/>
      </c>
      <c r="J20" t="str">
        <f>IF(ISBLANK(HLOOKUP(J$1, m_preprocess!$1:$1048576, monthly!$D20, FALSE)), "", HLOOKUP(J$1, m_preprocess!$1:$1048576, monthly!$D20, FALSE))</f>
        <v/>
      </c>
      <c r="K20">
        <f>IF(ISBLANK(HLOOKUP(K$1, m_preprocess!$1:$1048576, monthly!$D20, FALSE)), "", HLOOKUP(K$1, m_preprocess!$1:$1048576, monthly!$D20, FALSE))</f>
        <v>98.309545622335818</v>
      </c>
      <c r="L20">
        <f>IF(ISBLANK(HLOOKUP(L$1, m_preprocess!$1:$1048576, monthly!$D20, FALSE)), "", HLOOKUP(L$1, m_preprocess!$1:$1048576, monthly!$D20, FALSE))</f>
        <v>150.49135865989362</v>
      </c>
      <c r="M20">
        <f>IF(ISBLANK(HLOOKUP(M$1, m_preprocess!$1:$1048576, monthly!$D20, FALSE)), "", HLOOKUP(M$1, m_preprocess!$1:$1048576, monthly!$D20, FALSE))</f>
        <v>79.47723613237568</v>
      </c>
      <c r="N20">
        <f>IF(ISBLANK(HLOOKUP(N$1, m_preprocess!$1:$1048576, monthly!$D20, FALSE)), "", HLOOKUP(N$1, m_preprocess!$1:$1048576, monthly!$D20, FALSE))</f>
        <v>71.014122527517969</v>
      </c>
      <c r="O20">
        <f>IF(ISBLANK(HLOOKUP(O$1, m_preprocess!$1:$1048576, monthly!$D20, FALSE)), "", HLOOKUP(O$1, m_preprocess!$1:$1048576, monthly!$D20, FALSE))</f>
        <v>21.121607567960005</v>
      </c>
      <c r="P20">
        <f>IF(ISBLANK(HLOOKUP(P$1, m_preprocess!$1:$1048576, monthly!$D20, FALSE)), "", HLOOKUP(P$1, m_preprocess!$1:$1048576, monthly!$D20, FALSE))</f>
        <v>3.4829213226615843</v>
      </c>
      <c r="Q20">
        <f>IF(ISBLANK(HLOOKUP(Q$1, m_preprocess!$1:$1048576, monthly!$D20, FALSE)), "", HLOOKUP(Q$1, m_preprocess!$1:$1048576, monthly!$D20, FALSE))</f>
        <v>1.661559650242219</v>
      </c>
      <c r="R20">
        <f>IF(ISBLANK(HLOOKUP(R$1, m_preprocess!$1:$1048576, monthly!$D20, FALSE)), "", HLOOKUP(R$1, m_preprocess!$1:$1048576, monthly!$D20, FALSE))</f>
        <v>1.8213616724193651</v>
      </c>
      <c r="S20">
        <f>IF(ISBLANK(HLOOKUP(S$1, m_preprocess!$1:$1048576, monthly!$D20, FALSE)), "", HLOOKUP(S$1, m_preprocess!$1:$1048576, monthly!$D20, FALSE))</f>
        <v>8.5666587426723915</v>
      </c>
      <c r="T20">
        <f>IF(ISBLANK(HLOOKUP(T$1, m_preprocess!$1:$1048576, monthly!$D20, FALSE)), "", HLOOKUP(T$1, m_preprocess!$1:$1048576, monthly!$D20, FALSE))</f>
        <v>9.0720275026260282</v>
      </c>
      <c r="U20">
        <f>IF(ISBLANK(HLOOKUP(U$1, m_preprocess!$1:$1048576, monthly!$D20, FALSE)), "", HLOOKUP(U$1, m_preprocess!$1:$1048576, monthly!$D20, FALSE))</f>
        <v>216.1095283844015</v>
      </c>
      <c r="V20">
        <f>IF(ISBLANK(HLOOKUP(V$1, m_preprocess!$1:$1048576, monthly!$D20, FALSE)), "", HLOOKUP(V$1, m_preprocess!$1:$1048576, monthly!$D20, FALSE))</f>
        <v>765.47041256854061</v>
      </c>
      <c r="W20">
        <f>IF(ISBLANK(HLOOKUP(W$1, m_preprocess!$1:$1048576, monthly!$D20, FALSE)), "", HLOOKUP(W$1, m_preprocess!$1:$1048576, monthly!$D20, FALSE))</f>
        <v>95.058304902935234</v>
      </c>
      <c r="X20" t="str">
        <f>IF(ISBLANK(HLOOKUP(X$1, m_preprocess!$1:$1048576, monthly!$D20, FALSE)), "", HLOOKUP(X$1, m_preprocess!$1:$1048576, monthly!$D20, FALSE))</f>
        <v/>
      </c>
    </row>
    <row r="21" spans="1:24" x14ac:dyDescent="0.25">
      <c r="A21" s="31">
        <v>34547</v>
      </c>
      <c r="B21">
        <v>1994</v>
      </c>
      <c r="C21">
        <v>8</v>
      </c>
      <c r="D21">
        <v>21</v>
      </c>
      <c r="E21" t="str">
        <f>IF(ISBLANK(HLOOKUP(E$1, m_preprocess!$1:$1048576, monthly!$D21, FALSE)), "", HLOOKUP(E$1, m_preprocess!$1:$1048576, monthly!$D21, FALSE))</f>
        <v/>
      </c>
      <c r="F21" t="str">
        <f>IF(ISBLANK(HLOOKUP(F$1, m_preprocess!$1:$1048576, monthly!$D21, FALSE)), "", HLOOKUP(F$1, m_preprocess!$1:$1048576, monthly!$D21, FALSE))</f>
        <v/>
      </c>
      <c r="G21" t="str">
        <f>IF(ISBLANK(HLOOKUP(G$1, m_preprocess!$1:$1048576, monthly!$D21, FALSE)), "", HLOOKUP(G$1, m_preprocess!$1:$1048576, monthly!$D21, FALSE))</f>
        <v/>
      </c>
      <c r="H21" t="str">
        <f>IF(ISBLANK(HLOOKUP(H$1, m_preprocess!$1:$1048576, monthly!$D21, FALSE)), "", HLOOKUP(H$1, m_preprocess!$1:$1048576, monthly!$D21, FALSE))</f>
        <v/>
      </c>
      <c r="I21" t="str">
        <f>IF(ISBLANK(HLOOKUP(I$1, m_preprocess!$1:$1048576, monthly!$D21, FALSE)), "", HLOOKUP(I$1, m_preprocess!$1:$1048576, monthly!$D21, FALSE))</f>
        <v/>
      </c>
      <c r="J21" t="str">
        <f>IF(ISBLANK(HLOOKUP(J$1, m_preprocess!$1:$1048576, monthly!$D21, FALSE)), "", HLOOKUP(J$1, m_preprocess!$1:$1048576, monthly!$D21, FALSE))</f>
        <v/>
      </c>
      <c r="K21">
        <f>IF(ISBLANK(HLOOKUP(K$1, m_preprocess!$1:$1048576, monthly!$D21, FALSE)), "", HLOOKUP(K$1, m_preprocess!$1:$1048576, monthly!$D21, FALSE))</f>
        <v>98.582291385661364</v>
      </c>
      <c r="L21">
        <f>IF(ISBLANK(HLOOKUP(L$1, m_preprocess!$1:$1048576, monthly!$D21, FALSE)), "", HLOOKUP(L$1, m_preprocess!$1:$1048576, monthly!$D21, FALSE))</f>
        <v>190.52849274178914</v>
      </c>
      <c r="M21">
        <f>IF(ISBLANK(HLOOKUP(M$1, m_preprocess!$1:$1048576, monthly!$D21, FALSE)), "", HLOOKUP(M$1, m_preprocess!$1:$1048576, monthly!$D21, FALSE))</f>
        <v>99.969397159271466</v>
      </c>
      <c r="N21">
        <f>IF(ISBLANK(HLOOKUP(N$1, m_preprocess!$1:$1048576, monthly!$D21, FALSE)), "", HLOOKUP(N$1, m_preprocess!$1:$1048576, monthly!$D21, FALSE))</f>
        <v>90.559095582517671</v>
      </c>
      <c r="O21">
        <f>IF(ISBLANK(HLOOKUP(O$1, m_preprocess!$1:$1048576, monthly!$D21, FALSE)), "", HLOOKUP(O$1, m_preprocess!$1:$1048576, monthly!$D21, FALSE))</f>
        <v>25.603324192003424</v>
      </c>
      <c r="P21">
        <f>IF(ISBLANK(HLOOKUP(P$1, m_preprocess!$1:$1048576, monthly!$D21, FALSE)), "", HLOOKUP(P$1, m_preprocess!$1:$1048576, monthly!$D21, FALSE))</f>
        <v>3.8019863430142733</v>
      </c>
      <c r="Q21">
        <f>IF(ISBLANK(HLOOKUP(Q$1, m_preprocess!$1:$1048576, monthly!$D21, FALSE)), "", HLOOKUP(Q$1, m_preprocess!$1:$1048576, monthly!$D21, FALSE))</f>
        <v>1.8111202873160606</v>
      </c>
      <c r="R21">
        <f>IF(ISBLANK(HLOOKUP(R$1, m_preprocess!$1:$1048576, monthly!$D21, FALSE)), "", HLOOKUP(R$1, m_preprocess!$1:$1048576, monthly!$D21, FALSE))</f>
        <v>1.9908660556982127</v>
      </c>
      <c r="S21">
        <f>IF(ISBLANK(HLOOKUP(S$1, m_preprocess!$1:$1048576, monthly!$D21, FALSE)), "", HLOOKUP(S$1, m_preprocess!$1:$1048576, monthly!$D21, FALSE))</f>
        <v>10.10342787570541</v>
      </c>
      <c r="T21">
        <f>IF(ISBLANK(HLOOKUP(T$1, m_preprocess!$1:$1048576, monthly!$D21, FALSE)), "", HLOOKUP(T$1, m_preprocess!$1:$1048576, monthly!$D21, FALSE))</f>
        <v>11.697909973283737</v>
      </c>
      <c r="U21">
        <f>IF(ISBLANK(HLOOKUP(U$1, m_preprocess!$1:$1048576, monthly!$D21, FALSE)), "", HLOOKUP(U$1, m_preprocess!$1:$1048576, monthly!$D21, FALSE))</f>
        <v>213.01859221835051</v>
      </c>
      <c r="V21">
        <f>IF(ISBLANK(HLOOKUP(V$1, m_preprocess!$1:$1048576, monthly!$D21, FALSE)), "", HLOOKUP(V$1, m_preprocess!$1:$1048576, monthly!$D21, FALSE))</f>
        <v>781.72213801977318</v>
      </c>
      <c r="W21">
        <f>IF(ISBLANK(HLOOKUP(W$1, m_preprocess!$1:$1048576, monthly!$D21, FALSE)), "", HLOOKUP(W$1, m_preprocess!$1:$1048576, monthly!$D21, FALSE))</f>
        <v>93.94894796847332</v>
      </c>
      <c r="X21" t="str">
        <f>IF(ISBLANK(HLOOKUP(X$1, m_preprocess!$1:$1048576, monthly!$D21, FALSE)), "", HLOOKUP(X$1, m_preprocess!$1:$1048576, monthly!$D21, FALSE))</f>
        <v/>
      </c>
    </row>
    <row r="22" spans="1:24" x14ac:dyDescent="0.25">
      <c r="A22" s="31">
        <v>34578</v>
      </c>
      <c r="B22">
        <v>1994</v>
      </c>
      <c r="C22">
        <v>9</v>
      </c>
      <c r="D22">
        <v>22</v>
      </c>
      <c r="E22" t="str">
        <f>IF(ISBLANK(HLOOKUP(E$1, m_preprocess!$1:$1048576, monthly!$D22, FALSE)), "", HLOOKUP(E$1, m_preprocess!$1:$1048576, monthly!$D22, FALSE))</f>
        <v/>
      </c>
      <c r="F22" t="str">
        <f>IF(ISBLANK(HLOOKUP(F$1, m_preprocess!$1:$1048576, monthly!$D22, FALSE)), "", HLOOKUP(F$1, m_preprocess!$1:$1048576, monthly!$D22, FALSE))</f>
        <v/>
      </c>
      <c r="G22" t="str">
        <f>IF(ISBLANK(HLOOKUP(G$1, m_preprocess!$1:$1048576, monthly!$D22, FALSE)), "", HLOOKUP(G$1, m_preprocess!$1:$1048576, monthly!$D22, FALSE))</f>
        <v/>
      </c>
      <c r="H22" t="str">
        <f>IF(ISBLANK(HLOOKUP(H$1, m_preprocess!$1:$1048576, monthly!$D22, FALSE)), "", HLOOKUP(H$1, m_preprocess!$1:$1048576, monthly!$D22, FALSE))</f>
        <v/>
      </c>
      <c r="I22" t="str">
        <f>IF(ISBLANK(HLOOKUP(I$1, m_preprocess!$1:$1048576, monthly!$D22, FALSE)), "", HLOOKUP(I$1, m_preprocess!$1:$1048576, monthly!$D22, FALSE))</f>
        <v/>
      </c>
      <c r="J22" t="str">
        <f>IF(ISBLANK(HLOOKUP(J$1, m_preprocess!$1:$1048576, monthly!$D22, FALSE)), "", HLOOKUP(J$1, m_preprocess!$1:$1048576, monthly!$D22, FALSE))</f>
        <v/>
      </c>
      <c r="K22">
        <f>IF(ISBLANK(HLOOKUP(K$1, m_preprocess!$1:$1048576, monthly!$D22, FALSE)), "", HLOOKUP(K$1, m_preprocess!$1:$1048576, monthly!$D22, FALSE))</f>
        <v>96.240015331976721</v>
      </c>
      <c r="L22">
        <f>IF(ISBLANK(HLOOKUP(L$1, m_preprocess!$1:$1048576, monthly!$D22, FALSE)), "", HLOOKUP(L$1, m_preprocess!$1:$1048576, monthly!$D22, FALSE))</f>
        <v>169.77841840999653</v>
      </c>
      <c r="M22">
        <f>IF(ISBLANK(HLOOKUP(M$1, m_preprocess!$1:$1048576, monthly!$D22, FALSE)), "", HLOOKUP(M$1, m_preprocess!$1:$1048576, monthly!$D22, FALSE))</f>
        <v>85.504718532524578</v>
      </c>
      <c r="N22">
        <f>IF(ISBLANK(HLOOKUP(N$1, m_preprocess!$1:$1048576, monthly!$D22, FALSE)), "", HLOOKUP(N$1, m_preprocess!$1:$1048576, monthly!$D22, FALSE))</f>
        <v>84.273699877471955</v>
      </c>
      <c r="O22">
        <f>IF(ISBLANK(HLOOKUP(O$1, m_preprocess!$1:$1048576, monthly!$D22, FALSE)), "", HLOOKUP(O$1, m_preprocess!$1:$1048576, monthly!$D22, FALSE))</f>
        <v>24.077741677672883</v>
      </c>
      <c r="P22">
        <f>IF(ISBLANK(HLOOKUP(P$1, m_preprocess!$1:$1048576, monthly!$D22, FALSE)), "", HLOOKUP(P$1, m_preprocess!$1:$1048576, monthly!$D22, FALSE))</f>
        <v>3.863321555092607</v>
      </c>
      <c r="Q22">
        <f>IF(ISBLANK(HLOOKUP(Q$1, m_preprocess!$1:$1048576, monthly!$D22, FALSE)), "", HLOOKUP(Q$1, m_preprocess!$1:$1048576, monthly!$D22, FALSE))</f>
        <v>1.879275444746257</v>
      </c>
      <c r="R22">
        <f>IF(ISBLANK(HLOOKUP(R$1, m_preprocess!$1:$1048576, monthly!$D22, FALSE)), "", HLOOKUP(R$1, m_preprocess!$1:$1048576, monthly!$D22, FALSE))</f>
        <v>1.9840461103463503</v>
      </c>
      <c r="S22">
        <f>IF(ISBLANK(HLOOKUP(S$1, m_preprocess!$1:$1048576, monthly!$D22, FALSE)), "", HLOOKUP(S$1, m_preprocess!$1:$1048576, monthly!$D22, FALSE))</f>
        <v>9.5815096023421003</v>
      </c>
      <c r="T22">
        <f>IF(ISBLANK(HLOOKUP(T$1, m_preprocess!$1:$1048576, monthly!$D22, FALSE)), "", HLOOKUP(T$1, m_preprocess!$1:$1048576, monthly!$D22, FALSE))</f>
        <v>10.632910520238179</v>
      </c>
      <c r="U22">
        <f>IF(ISBLANK(HLOOKUP(U$1, m_preprocess!$1:$1048576, monthly!$D22, FALSE)), "", HLOOKUP(U$1, m_preprocess!$1:$1048576, monthly!$D22, FALSE))</f>
        <v>212.02769706059507</v>
      </c>
      <c r="V22">
        <f>IF(ISBLANK(HLOOKUP(V$1, m_preprocess!$1:$1048576, monthly!$D22, FALSE)), "", HLOOKUP(V$1, m_preprocess!$1:$1048576, monthly!$D22, FALSE))</f>
        <v>789.60786210146352</v>
      </c>
      <c r="W22">
        <f>IF(ISBLANK(HLOOKUP(W$1, m_preprocess!$1:$1048576, monthly!$D22, FALSE)), "", HLOOKUP(W$1, m_preprocess!$1:$1048576, monthly!$D22, FALSE))</f>
        <v>95.43184311427791</v>
      </c>
      <c r="X22" t="str">
        <f>IF(ISBLANK(HLOOKUP(X$1, m_preprocess!$1:$1048576, monthly!$D22, FALSE)), "", HLOOKUP(X$1, m_preprocess!$1:$1048576, monthly!$D22, FALSE))</f>
        <v/>
      </c>
    </row>
    <row r="23" spans="1:24" x14ac:dyDescent="0.25">
      <c r="A23" s="31">
        <v>34608</v>
      </c>
      <c r="B23">
        <v>1994</v>
      </c>
      <c r="C23">
        <v>10</v>
      </c>
      <c r="D23">
        <v>23</v>
      </c>
      <c r="E23" t="str">
        <f>IF(ISBLANK(HLOOKUP(E$1, m_preprocess!$1:$1048576, monthly!$D23, FALSE)), "", HLOOKUP(E$1, m_preprocess!$1:$1048576, monthly!$D23, FALSE))</f>
        <v/>
      </c>
      <c r="F23" t="str">
        <f>IF(ISBLANK(HLOOKUP(F$1, m_preprocess!$1:$1048576, monthly!$D23, FALSE)), "", HLOOKUP(F$1, m_preprocess!$1:$1048576, monthly!$D23, FALSE))</f>
        <v/>
      </c>
      <c r="G23" t="str">
        <f>IF(ISBLANK(HLOOKUP(G$1, m_preprocess!$1:$1048576, monthly!$D23, FALSE)), "", HLOOKUP(G$1, m_preprocess!$1:$1048576, monthly!$D23, FALSE))</f>
        <v/>
      </c>
      <c r="H23" t="str">
        <f>IF(ISBLANK(HLOOKUP(H$1, m_preprocess!$1:$1048576, monthly!$D23, FALSE)), "", HLOOKUP(H$1, m_preprocess!$1:$1048576, monthly!$D23, FALSE))</f>
        <v/>
      </c>
      <c r="I23" t="str">
        <f>IF(ISBLANK(HLOOKUP(I$1, m_preprocess!$1:$1048576, monthly!$D23, FALSE)), "", HLOOKUP(I$1, m_preprocess!$1:$1048576, monthly!$D23, FALSE))</f>
        <v/>
      </c>
      <c r="J23" t="str">
        <f>IF(ISBLANK(HLOOKUP(J$1, m_preprocess!$1:$1048576, monthly!$D23, FALSE)), "", HLOOKUP(J$1, m_preprocess!$1:$1048576, monthly!$D23, FALSE))</f>
        <v/>
      </c>
      <c r="K23">
        <f>IF(ISBLANK(HLOOKUP(K$1, m_preprocess!$1:$1048576, monthly!$D23, FALSE)), "", HLOOKUP(K$1, m_preprocess!$1:$1048576, monthly!$D23, FALSE))</f>
        <v>95.982955902146315</v>
      </c>
      <c r="L23">
        <f>IF(ISBLANK(HLOOKUP(L$1, m_preprocess!$1:$1048576, monthly!$D23, FALSE)), "", HLOOKUP(L$1, m_preprocess!$1:$1048576, monthly!$D23, FALSE))</f>
        <v>171.45419414121773</v>
      </c>
      <c r="M23">
        <f>IF(ISBLANK(HLOOKUP(M$1, m_preprocess!$1:$1048576, monthly!$D23, FALSE)), "", HLOOKUP(M$1, m_preprocess!$1:$1048576, monthly!$D23, FALSE))</f>
        <v>86.364822596768931</v>
      </c>
      <c r="N23">
        <f>IF(ISBLANK(HLOOKUP(N$1, m_preprocess!$1:$1048576, monthly!$D23, FALSE)), "", HLOOKUP(N$1, m_preprocess!$1:$1048576, monthly!$D23, FALSE))</f>
        <v>85.089371544448809</v>
      </c>
      <c r="O23">
        <f>IF(ISBLANK(HLOOKUP(O$1, m_preprocess!$1:$1048576, monthly!$D23, FALSE)), "", HLOOKUP(O$1, m_preprocess!$1:$1048576, monthly!$D23, FALSE))</f>
        <v>22.073905481860375</v>
      </c>
      <c r="P23">
        <f>IF(ISBLANK(HLOOKUP(P$1, m_preprocess!$1:$1048576, monthly!$D23, FALSE)), "", HLOOKUP(P$1, m_preprocess!$1:$1048576, monthly!$D23, FALSE))</f>
        <v>3.7176193302869938</v>
      </c>
      <c r="Q23">
        <f>IF(ISBLANK(HLOOKUP(Q$1, m_preprocess!$1:$1048576, monthly!$D23, FALSE)), "", HLOOKUP(Q$1, m_preprocess!$1:$1048576, monthly!$D23, FALSE))</f>
        <v>1.7034838484369954</v>
      </c>
      <c r="R23">
        <f>IF(ISBLANK(HLOOKUP(R$1, m_preprocess!$1:$1048576, monthly!$D23, FALSE)), "", HLOOKUP(R$1, m_preprocess!$1:$1048576, monthly!$D23, FALSE))</f>
        <v>2.0141354818499981</v>
      </c>
      <c r="S23">
        <f>IF(ISBLANK(HLOOKUP(S$1, m_preprocess!$1:$1048576, monthly!$D23, FALSE)), "", HLOOKUP(S$1, m_preprocess!$1:$1048576, monthly!$D23, FALSE))</f>
        <v>8.9152544623622969</v>
      </c>
      <c r="T23">
        <f>IF(ISBLANK(HLOOKUP(T$1, m_preprocess!$1:$1048576, monthly!$D23, FALSE)), "", HLOOKUP(T$1, m_preprocess!$1:$1048576, monthly!$D23, FALSE))</f>
        <v>9.4410316892110835</v>
      </c>
      <c r="U23">
        <f>IF(ISBLANK(HLOOKUP(U$1, m_preprocess!$1:$1048576, monthly!$D23, FALSE)), "", HLOOKUP(U$1, m_preprocess!$1:$1048576, monthly!$D23, FALSE))</f>
        <v>214.25365239104164</v>
      </c>
      <c r="V23">
        <f>IF(ISBLANK(HLOOKUP(V$1, m_preprocess!$1:$1048576, monthly!$D23, FALSE)), "", HLOOKUP(V$1, m_preprocess!$1:$1048576, monthly!$D23, FALSE))</f>
        <v>800.18700299587874</v>
      </c>
      <c r="W23">
        <f>IF(ISBLANK(HLOOKUP(W$1, m_preprocess!$1:$1048576, monthly!$D23, FALSE)), "", HLOOKUP(W$1, m_preprocess!$1:$1048576, monthly!$D23, FALSE))</f>
        <v>96.181159615212991</v>
      </c>
      <c r="X23" t="str">
        <f>IF(ISBLANK(HLOOKUP(X$1, m_preprocess!$1:$1048576, monthly!$D23, FALSE)), "", HLOOKUP(X$1, m_preprocess!$1:$1048576, monthly!$D23, FALSE))</f>
        <v/>
      </c>
    </row>
    <row r="24" spans="1:24" x14ac:dyDescent="0.25">
      <c r="A24" s="31">
        <v>34639</v>
      </c>
      <c r="B24">
        <v>1994</v>
      </c>
      <c r="C24">
        <v>11</v>
      </c>
      <c r="D24">
        <v>24</v>
      </c>
      <c r="E24" t="str">
        <f>IF(ISBLANK(HLOOKUP(E$1, m_preprocess!$1:$1048576, monthly!$D24, FALSE)), "", HLOOKUP(E$1, m_preprocess!$1:$1048576, monthly!$D24, FALSE))</f>
        <v/>
      </c>
      <c r="F24" t="str">
        <f>IF(ISBLANK(HLOOKUP(F$1, m_preprocess!$1:$1048576, monthly!$D24, FALSE)), "", HLOOKUP(F$1, m_preprocess!$1:$1048576, monthly!$D24, FALSE))</f>
        <v/>
      </c>
      <c r="G24" t="str">
        <f>IF(ISBLANK(HLOOKUP(G$1, m_preprocess!$1:$1048576, monthly!$D24, FALSE)), "", HLOOKUP(G$1, m_preprocess!$1:$1048576, monthly!$D24, FALSE))</f>
        <v/>
      </c>
      <c r="H24" t="str">
        <f>IF(ISBLANK(HLOOKUP(H$1, m_preprocess!$1:$1048576, monthly!$D24, FALSE)), "", HLOOKUP(H$1, m_preprocess!$1:$1048576, monthly!$D24, FALSE))</f>
        <v/>
      </c>
      <c r="I24" t="str">
        <f>IF(ISBLANK(HLOOKUP(I$1, m_preprocess!$1:$1048576, monthly!$D24, FALSE)), "", HLOOKUP(I$1, m_preprocess!$1:$1048576, monthly!$D24, FALSE))</f>
        <v/>
      </c>
      <c r="J24" t="str">
        <f>IF(ISBLANK(HLOOKUP(J$1, m_preprocess!$1:$1048576, monthly!$D24, FALSE)), "", HLOOKUP(J$1, m_preprocess!$1:$1048576, monthly!$D24, FALSE))</f>
        <v/>
      </c>
      <c r="K24">
        <f>IF(ISBLANK(HLOOKUP(K$1, m_preprocess!$1:$1048576, monthly!$D24, FALSE)), "", HLOOKUP(K$1, m_preprocess!$1:$1048576, monthly!$D24, FALSE))</f>
        <v>93.599558990558833</v>
      </c>
      <c r="L24">
        <f>IF(ISBLANK(HLOOKUP(L$1, m_preprocess!$1:$1048576, monthly!$D24, FALSE)), "", HLOOKUP(L$1, m_preprocess!$1:$1048576, monthly!$D24, FALSE))</f>
        <v>188.43468218849776</v>
      </c>
      <c r="M24">
        <f>IF(ISBLANK(HLOOKUP(M$1, m_preprocess!$1:$1048576, monthly!$D24, FALSE)), "", HLOOKUP(M$1, m_preprocess!$1:$1048576, monthly!$D24, FALSE))</f>
        <v>91.477407419815378</v>
      </c>
      <c r="N24">
        <f>IF(ISBLANK(HLOOKUP(N$1, m_preprocess!$1:$1048576, monthly!$D24, FALSE)), "", HLOOKUP(N$1, m_preprocess!$1:$1048576, monthly!$D24, FALSE))</f>
        <v>96.957274768682382</v>
      </c>
      <c r="O24">
        <f>IF(ISBLANK(HLOOKUP(O$1, m_preprocess!$1:$1048576, monthly!$D24, FALSE)), "", HLOOKUP(O$1, m_preprocess!$1:$1048576, monthly!$D24, FALSE))</f>
        <v>22.351379831342925</v>
      </c>
      <c r="P24">
        <f>IF(ISBLANK(HLOOKUP(P$1, m_preprocess!$1:$1048576, monthly!$D24, FALSE)), "", HLOOKUP(P$1, m_preprocess!$1:$1048576, monthly!$D24, FALSE))</f>
        <v>4.0333708704745437</v>
      </c>
      <c r="Q24">
        <f>IF(ISBLANK(HLOOKUP(Q$1, m_preprocess!$1:$1048576, monthly!$D24, FALSE)), "", HLOOKUP(Q$1, m_preprocess!$1:$1048576, monthly!$D24, FALSE))</f>
        <v>1.9681289820119465</v>
      </c>
      <c r="R24">
        <f>IF(ISBLANK(HLOOKUP(R$1, m_preprocess!$1:$1048576, monthly!$D24, FALSE)), "", HLOOKUP(R$1, m_preprocess!$1:$1048576, monthly!$D24, FALSE))</f>
        <v>2.0652418884625972</v>
      </c>
      <c r="S24">
        <f>IF(ISBLANK(HLOOKUP(S$1, m_preprocess!$1:$1048576, monthly!$D24, FALSE)), "", HLOOKUP(S$1, m_preprocess!$1:$1048576, monthly!$D24, FALSE))</f>
        <v>9.2559692568936676</v>
      </c>
      <c r="T24">
        <f>IF(ISBLANK(HLOOKUP(T$1, m_preprocess!$1:$1048576, monthly!$D24, FALSE)), "", HLOOKUP(T$1, m_preprocess!$1:$1048576, monthly!$D24, FALSE))</f>
        <v>9.0620397039747136</v>
      </c>
      <c r="U24">
        <f>IF(ISBLANK(HLOOKUP(U$1, m_preprocess!$1:$1048576, monthly!$D24, FALSE)), "", HLOOKUP(U$1, m_preprocess!$1:$1048576, monthly!$D24, FALSE))</f>
        <v>224.29061036584096</v>
      </c>
      <c r="V24">
        <f>IF(ISBLANK(HLOOKUP(V$1, m_preprocess!$1:$1048576, monthly!$D24, FALSE)), "", HLOOKUP(V$1, m_preprocess!$1:$1048576, monthly!$D24, FALSE))</f>
        <v>825.14503090983794</v>
      </c>
      <c r="W24">
        <f>IF(ISBLANK(HLOOKUP(W$1, m_preprocess!$1:$1048576, monthly!$D24, FALSE)), "", HLOOKUP(W$1, m_preprocess!$1:$1048576, monthly!$D24, FALSE))</f>
        <v>93.718015978486747</v>
      </c>
      <c r="X24" t="str">
        <f>IF(ISBLANK(HLOOKUP(X$1, m_preprocess!$1:$1048576, monthly!$D24, FALSE)), "", HLOOKUP(X$1, m_preprocess!$1:$1048576, monthly!$D24, FALSE))</f>
        <v/>
      </c>
    </row>
    <row r="25" spans="1:24" x14ac:dyDescent="0.25">
      <c r="A25" s="31">
        <v>34669</v>
      </c>
      <c r="B25">
        <v>1994</v>
      </c>
      <c r="C25">
        <v>12</v>
      </c>
      <c r="D25">
        <v>25</v>
      </c>
      <c r="E25" t="str">
        <f>IF(ISBLANK(HLOOKUP(E$1, m_preprocess!$1:$1048576, monthly!$D25, FALSE)), "", HLOOKUP(E$1, m_preprocess!$1:$1048576, monthly!$D25, FALSE))</f>
        <v/>
      </c>
      <c r="F25" t="str">
        <f>IF(ISBLANK(HLOOKUP(F$1, m_preprocess!$1:$1048576, monthly!$D25, FALSE)), "", HLOOKUP(F$1, m_preprocess!$1:$1048576, monthly!$D25, FALSE))</f>
        <v/>
      </c>
      <c r="G25" t="str">
        <f>IF(ISBLANK(HLOOKUP(G$1, m_preprocess!$1:$1048576, monthly!$D25, FALSE)), "", HLOOKUP(G$1, m_preprocess!$1:$1048576, monthly!$D25, FALSE))</f>
        <v/>
      </c>
      <c r="H25" t="str">
        <f>IF(ISBLANK(HLOOKUP(H$1, m_preprocess!$1:$1048576, monthly!$D25, FALSE)), "", HLOOKUP(H$1, m_preprocess!$1:$1048576, monthly!$D25, FALSE))</f>
        <v/>
      </c>
      <c r="I25" t="str">
        <f>IF(ISBLANK(HLOOKUP(I$1, m_preprocess!$1:$1048576, monthly!$D25, FALSE)), "", HLOOKUP(I$1, m_preprocess!$1:$1048576, monthly!$D25, FALSE))</f>
        <v/>
      </c>
      <c r="J25" t="str">
        <f>IF(ISBLANK(HLOOKUP(J$1, m_preprocess!$1:$1048576, monthly!$D25, FALSE)), "", HLOOKUP(J$1, m_preprocess!$1:$1048576, monthly!$D25, FALSE))</f>
        <v/>
      </c>
      <c r="K25">
        <f>IF(ISBLANK(HLOOKUP(K$1, m_preprocess!$1:$1048576, monthly!$D25, FALSE)), "", HLOOKUP(K$1, m_preprocess!$1:$1048576, monthly!$D25, FALSE))</f>
        <v>91.226312026464313</v>
      </c>
      <c r="L25">
        <f>IF(ISBLANK(HLOOKUP(L$1, m_preprocess!$1:$1048576, monthly!$D25, FALSE)), "", HLOOKUP(L$1, m_preprocess!$1:$1048576, monthly!$D25, FALSE))</f>
        <v>187.17583808693027</v>
      </c>
      <c r="M25">
        <f>IF(ISBLANK(HLOOKUP(M$1, m_preprocess!$1:$1048576, monthly!$D25, FALSE)), "", HLOOKUP(M$1, m_preprocess!$1:$1048576, monthly!$D25, FALSE))</f>
        <v>88.022075285686824</v>
      </c>
      <c r="N25">
        <f>IF(ISBLANK(HLOOKUP(N$1, m_preprocess!$1:$1048576, monthly!$D25, FALSE)), "", HLOOKUP(N$1, m_preprocess!$1:$1048576, monthly!$D25, FALSE))</f>
        <v>99.15376280124346</v>
      </c>
      <c r="O25">
        <f>IF(ISBLANK(HLOOKUP(O$1, m_preprocess!$1:$1048576, monthly!$D25, FALSE)), "", HLOOKUP(O$1, m_preprocess!$1:$1048576, monthly!$D25, FALSE))</f>
        <v>22.976019772158836</v>
      </c>
      <c r="P25">
        <f>IF(ISBLANK(HLOOKUP(P$1, m_preprocess!$1:$1048576, monthly!$D25, FALSE)), "", HLOOKUP(P$1, m_preprocess!$1:$1048576, monthly!$D25, FALSE))</f>
        <v>4.3182886814451109</v>
      </c>
      <c r="Q25">
        <f>IF(ISBLANK(HLOOKUP(Q$1, m_preprocess!$1:$1048576, monthly!$D25, FALSE)), "", HLOOKUP(Q$1, m_preprocess!$1:$1048576, monthly!$D25, FALSE))</f>
        <v>1.8467532652888019</v>
      </c>
      <c r="R25">
        <f>IF(ISBLANK(HLOOKUP(R$1, m_preprocess!$1:$1048576, monthly!$D25, FALSE)), "", HLOOKUP(R$1, m_preprocess!$1:$1048576, monthly!$D25, FALSE))</f>
        <v>2.4715354161563088</v>
      </c>
      <c r="S25">
        <f>IF(ISBLANK(HLOOKUP(S$1, m_preprocess!$1:$1048576, monthly!$D25, FALSE)), "", HLOOKUP(S$1, m_preprocess!$1:$1048576, monthly!$D25, FALSE))</f>
        <v>8.5309422647080719</v>
      </c>
      <c r="T25">
        <f>IF(ISBLANK(HLOOKUP(T$1, m_preprocess!$1:$1048576, monthly!$D25, FALSE)), "", HLOOKUP(T$1, m_preprocess!$1:$1048576, monthly!$D25, FALSE))</f>
        <v>10.126788826005654</v>
      </c>
      <c r="U25">
        <f>IF(ISBLANK(HLOOKUP(U$1, m_preprocess!$1:$1048576, monthly!$D25, FALSE)), "", HLOOKUP(U$1, m_preprocess!$1:$1048576, monthly!$D25, FALSE))</f>
        <v>245.49838645019892</v>
      </c>
      <c r="V25">
        <f>IF(ISBLANK(HLOOKUP(V$1, m_preprocess!$1:$1048576, monthly!$D25, FALSE)), "", HLOOKUP(V$1, m_preprocess!$1:$1048576, monthly!$D25, FALSE))</f>
        <v>863.16284795938236</v>
      </c>
      <c r="W25">
        <f>IF(ISBLANK(HLOOKUP(W$1, m_preprocess!$1:$1048576, monthly!$D25, FALSE)), "", HLOOKUP(W$1, m_preprocess!$1:$1048576, monthly!$D25, FALSE))</f>
        <v>91.408714359327988</v>
      </c>
      <c r="X25" t="str">
        <f>IF(ISBLANK(HLOOKUP(X$1, m_preprocess!$1:$1048576, monthly!$D25, FALSE)), "", HLOOKUP(X$1, m_preprocess!$1:$1048576, monthly!$D25, FALSE))</f>
        <v/>
      </c>
    </row>
    <row r="26" spans="1:24" x14ac:dyDescent="0.25">
      <c r="A26" s="31">
        <v>34700</v>
      </c>
      <c r="B26">
        <v>1995</v>
      </c>
      <c r="C26">
        <v>1</v>
      </c>
      <c r="D26">
        <v>26</v>
      </c>
      <c r="E26" t="str">
        <f>IF(ISBLANK(HLOOKUP(E$1, m_preprocess!$1:$1048576, monthly!$D26, FALSE)), "", HLOOKUP(E$1, m_preprocess!$1:$1048576, monthly!$D26, FALSE))</f>
        <v/>
      </c>
      <c r="F26" t="str">
        <f>IF(ISBLANK(HLOOKUP(F$1, m_preprocess!$1:$1048576, monthly!$D26, FALSE)), "", HLOOKUP(F$1, m_preprocess!$1:$1048576, monthly!$D26, FALSE))</f>
        <v/>
      </c>
      <c r="G26" t="str">
        <f>IF(ISBLANK(HLOOKUP(G$1, m_preprocess!$1:$1048576, monthly!$D26, FALSE)), "", HLOOKUP(G$1, m_preprocess!$1:$1048576, monthly!$D26, FALSE))</f>
        <v/>
      </c>
      <c r="H26" t="str">
        <f>IF(ISBLANK(HLOOKUP(H$1, m_preprocess!$1:$1048576, monthly!$D26, FALSE)), "", HLOOKUP(H$1, m_preprocess!$1:$1048576, monthly!$D26, FALSE))</f>
        <v/>
      </c>
      <c r="I26" t="str">
        <f>IF(ISBLANK(HLOOKUP(I$1, m_preprocess!$1:$1048576, monthly!$D26, FALSE)), "", HLOOKUP(I$1, m_preprocess!$1:$1048576, monthly!$D26, FALSE))</f>
        <v/>
      </c>
      <c r="J26" t="str">
        <f>IF(ISBLANK(HLOOKUP(J$1, m_preprocess!$1:$1048576, monthly!$D26, FALSE)), "", HLOOKUP(J$1, m_preprocess!$1:$1048576, monthly!$D26, FALSE))</f>
        <v/>
      </c>
      <c r="K26">
        <f>IF(ISBLANK(HLOOKUP(K$1, m_preprocess!$1:$1048576, monthly!$D26, FALSE)), "", HLOOKUP(K$1, m_preprocess!$1:$1048576, monthly!$D26, FALSE))</f>
        <v>91.780545612882761</v>
      </c>
      <c r="L26">
        <f>IF(ISBLANK(HLOOKUP(L$1, m_preprocess!$1:$1048576, monthly!$D26, FALSE)), "", HLOOKUP(L$1, m_preprocess!$1:$1048576, monthly!$D26, FALSE))</f>
        <v>154.72044612095218</v>
      </c>
      <c r="M26">
        <f>IF(ISBLANK(HLOOKUP(M$1, m_preprocess!$1:$1048576, monthly!$D26, FALSE)), "", HLOOKUP(M$1, m_preprocess!$1:$1048576, monthly!$D26, FALSE))</f>
        <v>75.558130336255758</v>
      </c>
      <c r="N26">
        <f>IF(ISBLANK(HLOOKUP(N$1, m_preprocess!$1:$1048576, monthly!$D26, FALSE)), "", HLOOKUP(N$1, m_preprocess!$1:$1048576, monthly!$D26, FALSE))</f>
        <v>79.162315784696418</v>
      </c>
      <c r="O26">
        <f>IF(ISBLANK(HLOOKUP(O$1, m_preprocess!$1:$1048576, monthly!$D26, FALSE)), "", HLOOKUP(O$1, m_preprocess!$1:$1048576, monthly!$D26, FALSE))</f>
        <v>19.266863980356678</v>
      </c>
      <c r="P26">
        <f>IF(ISBLANK(HLOOKUP(P$1, m_preprocess!$1:$1048576, monthly!$D26, FALSE)), "", HLOOKUP(P$1, m_preprocess!$1:$1048576, monthly!$D26, FALSE))</f>
        <v>2.9639127321945207</v>
      </c>
      <c r="Q26">
        <f>IF(ISBLANK(HLOOKUP(Q$1, m_preprocess!$1:$1048576, monthly!$D26, FALSE)), "", HLOOKUP(Q$1, m_preprocess!$1:$1048576, monthly!$D26, FALSE))</f>
        <v>1.4087457718501337</v>
      </c>
      <c r="R26">
        <f>IF(ISBLANK(HLOOKUP(R$1, m_preprocess!$1:$1048576, monthly!$D26, FALSE)), "", HLOOKUP(R$1, m_preprocess!$1:$1048576, monthly!$D26, FALSE))</f>
        <v>1.555166960344387</v>
      </c>
      <c r="S26">
        <f>IF(ISBLANK(HLOOKUP(S$1, m_preprocess!$1:$1048576, monthly!$D26, FALSE)), "", HLOOKUP(S$1, m_preprocess!$1:$1048576, monthly!$D26, FALSE))</f>
        <v>8.7761530810145469</v>
      </c>
      <c r="T26">
        <f>IF(ISBLANK(HLOOKUP(T$1, m_preprocess!$1:$1048576, monthly!$D26, FALSE)), "", HLOOKUP(T$1, m_preprocess!$1:$1048576, monthly!$D26, FALSE))</f>
        <v>7.526798167147609</v>
      </c>
      <c r="U26">
        <f>IF(ISBLANK(HLOOKUP(U$1, m_preprocess!$1:$1048576, monthly!$D26, FALSE)), "", HLOOKUP(U$1, m_preprocess!$1:$1048576, monthly!$D26, FALSE))</f>
        <v>220.009702803685</v>
      </c>
      <c r="V26">
        <f>IF(ISBLANK(HLOOKUP(V$1, m_preprocess!$1:$1048576, monthly!$D26, FALSE)), "", HLOOKUP(V$1, m_preprocess!$1:$1048576, monthly!$D26, FALSE))</f>
        <v>848.02291281630619</v>
      </c>
      <c r="W26">
        <f>IF(ISBLANK(HLOOKUP(W$1, m_preprocess!$1:$1048576, monthly!$D26, FALSE)), "", HLOOKUP(W$1, m_preprocess!$1:$1048576, monthly!$D26, FALSE))</f>
        <v>92.114164022510508</v>
      </c>
      <c r="X26" t="str">
        <f>IF(ISBLANK(HLOOKUP(X$1, m_preprocess!$1:$1048576, monthly!$D26, FALSE)), "", HLOOKUP(X$1, m_preprocess!$1:$1048576, monthly!$D26, FALSE))</f>
        <v/>
      </c>
    </row>
    <row r="27" spans="1:24" x14ac:dyDescent="0.25">
      <c r="A27" s="31">
        <v>34731</v>
      </c>
      <c r="B27">
        <v>1995</v>
      </c>
      <c r="C27">
        <v>2</v>
      </c>
      <c r="D27">
        <v>27</v>
      </c>
      <c r="E27" t="str">
        <f>IF(ISBLANK(HLOOKUP(E$1, m_preprocess!$1:$1048576, monthly!$D27, FALSE)), "", HLOOKUP(E$1, m_preprocess!$1:$1048576, monthly!$D27, FALSE))</f>
        <v/>
      </c>
      <c r="F27" t="str">
        <f>IF(ISBLANK(HLOOKUP(F$1, m_preprocess!$1:$1048576, monthly!$D27, FALSE)), "", HLOOKUP(F$1, m_preprocess!$1:$1048576, monthly!$D27, FALSE))</f>
        <v/>
      </c>
      <c r="G27" t="str">
        <f>IF(ISBLANK(HLOOKUP(G$1, m_preprocess!$1:$1048576, monthly!$D27, FALSE)), "", HLOOKUP(G$1, m_preprocess!$1:$1048576, monthly!$D27, FALSE))</f>
        <v/>
      </c>
      <c r="H27" t="str">
        <f>IF(ISBLANK(HLOOKUP(H$1, m_preprocess!$1:$1048576, monthly!$D27, FALSE)), "", HLOOKUP(H$1, m_preprocess!$1:$1048576, monthly!$D27, FALSE))</f>
        <v/>
      </c>
      <c r="I27" t="str">
        <f>IF(ISBLANK(HLOOKUP(I$1, m_preprocess!$1:$1048576, monthly!$D27, FALSE)), "", HLOOKUP(I$1, m_preprocess!$1:$1048576, monthly!$D27, FALSE))</f>
        <v/>
      </c>
      <c r="J27" t="str">
        <f>IF(ISBLANK(HLOOKUP(J$1, m_preprocess!$1:$1048576, monthly!$D27, FALSE)), "", HLOOKUP(J$1, m_preprocess!$1:$1048576, monthly!$D27, FALSE))</f>
        <v/>
      </c>
      <c r="K27">
        <f>IF(ISBLANK(HLOOKUP(K$1, m_preprocess!$1:$1048576, monthly!$D27, FALSE)), "", HLOOKUP(K$1, m_preprocess!$1:$1048576, monthly!$D27, FALSE))</f>
        <v>92.618031898861759</v>
      </c>
      <c r="L27">
        <f>IF(ISBLANK(HLOOKUP(L$1, m_preprocess!$1:$1048576, monthly!$D27, FALSE)), "", HLOOKUP(L$1, m_preprocess!$1:$1048576, monthly!$D27, FALSE))</f>
        <v>165.89107297128234</v>
      </c>
      <c r="M27">
        <f>IF(ISBLANK(HLOOKUP(M$1, m_preprocess!$1:$1048576, monthly!$D27, FALSE)), "", HLOOKUP(M$1, m_preprocess!$1:$1048576, monthly!$D27, FALSE))</f>
        <v>74.587905082192805</v>
      </c>
      <c r="N27">
        <f>IF(ISBLANK(HLOOKUP(N$1, m_preprocess!$1:$1048576, monthly!$D27, FALSE)), "", HLOOKUP(N$1, m_preprocess!$1:$1048576, monthly!$D27, FALSE))</f>
        <v>91.303167889089551</v>
      </c>
      <c r="O27">
        <f>IF(ISBLANK(HLOOKUP(O$1, m_preprocess!$1:$1048576, monthly!$D27, FALSE)), "", HLOOKUP(O$1, m_preprocess!$1:$1048576, monthly!$D27, FALSE))</f>
        <v>19.915918511514654</v>
      </c>
      <c r="P27">
        <f>IF(ISBLANK(HLOOKUP(P$1, m_preprocess!$1:$1048576, monthly!$D27, FALSE)), "", HLOOKUP(P$1, m_preprocess!$1:$1048576, monthly!$D27, FALSE))</f>
        <v>4.1377670335777923</v>
      </c>
      <c r="Q27">
        <f>IF(ISBLANK(HLOOKUP(Q$1, m_preprocess!$1:$1048576, monthly!$D27, FALSE)), "", HLOOKUP(Q$1, m_preprocess!$1:$1048576, monthly!$D27, FALSE))</f>
        <v>1.5389782303817863</v>
      </c>
      <c r="R27">
        <f>IF(ISBLANK(HLOOKUP(R$1, m_preprocess!$1:$1048576, monthly!$D27, FALSE)), "", HLOOKUP(R$1, m_preprocess!$1:$1048576, monthly!$D27, FALSE))</f>
        <v>2.5987888031960069</v>
      </c>
      <c r="S27">
        <f>IF(ISBLANK(HLOOKUP(S$1, m_preprocess!$1:$1048576, monthly!$D27, FALSE)), "", HLOOKUP(S$1, m_preprocess!$1:$1048576, monthly!$D27, FALSE))</f>
        <v>8.4023957190615377</v>
      </c>
      <c r="T27">
        <f>IF(ISBLANK(HLOOKUP(T$1, m_preprocess!$1:$1048576, monthly!$D27, FALSE)), "", HLOOKUP(T$1, m_preprocess!$1:$1048576, monthly!$D27, FALSE))</f>
        <v>7.3757557588753251</v>
      </c>
      <c r="U27">
        <f>IF(ISBLANK(HLOOKUP(U$1, m_preprocess!$1:$1048576, monthly!$D27, FALSE)), "", HLOOKUP(U$1, m_preprocess!$1:$1048576, monthly!$D27, FALSE))</f>
        <v>207.0177210255145</v>
      </c>
      <c r="V27">
        <f>IF(ISBLANK(HLOOKUP(V$1, m_preprocess!$1:$1048576, monthly!$D27, FALSE)), "", HLOOKUP(V$1, m_preprocess!$1:$1048576, monthly!$D27, FALSE))</f>
        <v>838.65026611779501</v>
      </c>
      <c r="W27">
        <f>IF(ISBLANK(HLOOKUP(W$1, m_preprocess!$1:$1048576, monthly!$D27, FALSE)), "", HLOOKUP(W$1, m_preprocess!$1:$1048576, monthly!$D27, FALSE))</f>
        <v>90.298433635444738</v>
      </c>
      <c r="X27" t="str">
        <f>IF(ISBLANK(HLOOKUP(X$1, m_preprocess!$1:$1048576, monthly!$D27, FALSE)), "", HLOOKUP(X$1, m_preprocess!$1:$1048576, monthly!$D27, FALSE))</f>
        <v/>
      </c>
    </row>
    <row r="28" spans="1:24" x14ac:dyDescent="0.25">
      <c r="A28" s="31">
        <v>34759</v>
      </c>
      <c r="B28">
        <v>1995</v>
      </c>
      <c r="C28">
        <v>3</v>
      </c>
      <c r="D28">
        <v>28</v>
      </c>
      <c r="E28" t="str">
        <f>IF(ISBLANK(HLOOKUP(E$1, m_preprocess!$1:$1048576, monthly!$D28, FALSE)), "", HLOOKUP(E$1, m_preprocess!$1:$1048576, monthly!$D28, FALSE))</f>
        <v/>
      </c>
      <c r="F28" t="str">
        <f>IF(ISBLANK(HLOOKUP(F$1, m_preprocess!$1:$1048576, monthly!$D28, FALSE)), "", HLOOKUP(F$1, m_preprocess!$1:$1048576, monthly!$D28, FALSE))</f>
        <v/>
      </c>
      <c r="G28" t="str">
        <f>IF(ISBLANK(HLOOKUP(G$1, m_preprocess!$1:$1048576, monthly!$D28, FALSE)), "", HLOOKUP(G$1, m_preprocess!$1:$1048576, monthly!$D28, FALSE))</f>
        <v/>
      </c>
      <c r="H28" t="str">
        <f>IF(ISBLANK(HLOOKUP(H$1, m_preprocess!$1:$1048576, monthly!$D28, FALSE)), "", HLOOKUP(H$1, m_preprocess!$1:$1048576, monthly!$D28, FALSE))</f>
        <v/>
      </c>
      <c r="I28" t="str">
        <f>IF(ISBLANK(HLOOKUP(I$1, m_preprocess!$1:$1048576, monthly!$D28, FALSE)), "", HLOOKUP(I$1, m_preprocess!$1:$1048576, monthly!$D28, FALSE))</f>
        <v/>
      </c>
      <c r="J28" t="str">
        <f>IF(ISBLANK(HLOOKUP(J$1, m_preprocess!$1:$1048576, monthly!$D28, FALSE)), "", HLOOKUP(J$1, m_preprocess!$1:$1048576, monthly!$D28, FALSE))</f>
        <v/>
      </c>
      <c r="K28">
        <f>IF(ISBLANK(HLOOKUP(K$1, m_preprocess!$1:$1048576, monthly!$D28, FALSE)), "", HLOOKUP(K$1, m_preprocess!$1:$1048576, monthly!$D28, FALSE))</f>
        <v>94.802754087166051</v>
      </c>
      <c r="L28">
        <f>IF(ISBLANK(HLOOKUP(L$1, m_preprocess!$1:$1048576, monthly!$D28, FALSE)), "", HLOOKUP(L$1, m_preprocess!$1:$1048576, monthly!$D28, FALSE))</f>
        <v>191.43915749911395</v>
      </c>
      <c r="M28">
        <f>IF(ISBLANK(HLOOKUP(M$1, m_preprocess!$1:$1048576, monthly!$D28, FALSE)), "", HLOOKUP(M$1, m_preprocess!$1:$1048576, monthly!$D28, FALSE))</f>
        <v>77.989764217977111</v>
      </c>
      <c r="N28">
        <f>IF(ISBLANK(HLOOKUP(N$1, m_preprocess!$1:$1048576, monthly!$D28, FALSE)), "", HLOOKUP(N$1, m_preprocess!$1:$1048576, monthly!$D28, FALSE))</f>
        <v>113.44939328113682</v>
      </c>
      <c r="O28">
        <f>IF(ISBLANK(HLOOKUP(O$1, m_preprocess!$1:$1048576, monthly!$D28, FALSE)), "", HLOOKUP(O$1, m_preprocess!$1:$1048576, monthly!$D28, FALSE))</f>
        <v>24.296753266789263</v>
      </c>
      <c r="P28">
        <f>IF(ISBLANK(HLOOKUP(P$1, m_preprocess!$1:$1048576, monthly!$D28, FALSE)), "", HLOOKUP(P$1, m_preprocess!$1:$1048576, monthly!$D28, FALSE))</f>
        <v>4.7373140080259457</v>
      </c>
      <c r="Q28">
        <f>IF(ISBLANK(HLOOKUP(Q$1, m_preprocess!$1:$1048576, monthly!$D28, FALSE)), "", HLOOKUP(Q$1, m_preprocess!$1:$1048576, monthly!$D28, FALSE))</f>
        <v>2.0455999948582178</v>
      </c>
      <c r="R28">
        <f>IF(ISBLANK(HLOOKUP(R$1, m_preprocess!$1:$1048576, monthly!$D28, FALSE)), "", HLOOKUP(R$1, m_preprocess!$1:$1048576, monthly!$D28, FALSE))</f>
        <v>2.691714013167728</v>
      </c>
      <c r="S28">
        <f>IF(ISBLANK(HLOOKUP(S$1, m_preprocess!$1:$1048576, monthly!$D28, FALSE)), "", HLOOKUP(S$1, m_preprocess!$1:$1048576, monthly!$D28, FALSE))</f>
        <v>11.25008317969745</v>
      </c>
      <c r="T28">
        <f>IF(ISBLANK(HLOOKUP(T$1, m_preprocess!$1:$1048576, monthly!$D28, FALSE)), "", HLOOKUP(T$1, m_preprocess!$1:$1048576, monthly!$D28, FALSE))</f>
        <v>8.3093560790658678</v>
      </c>
      <c r="U28">
        <f>IF(ISBLANK(HLOOKUP(U$1, m_preprocess!$1:$1048576, monthly!$D28, FALSE)), "", HLOOKUP(U$1, m_preprocess!$1:$1048576, monthly!$D28, FALSE))</f>
        <v>203.66763470400633</v>
      </c>
      <c r="V28">
        <f>IF(ISBLANK(HLOOKUP(V$1, m_preprocess!$1:$1048576, monthly!$D28, FALSE)), "", HLOOKUP(V$1, m_preprocess!$1:$1048576, monthly!$D28, FALSE))</f>
        <v>850.01222494129399</v>
      </c>
      <c r="W28">
        <f>IF(ISBLANK(HLOOKUP(W$1, m_preprocess!$1:$1048576, monthly!$D28, FALSE)), "", HLOOKUP(W$1, m_preprocess!$1:$1048576, monthly!$D28, FALSE))</f>
        <v>91.689509574145433</v>
      </c>
      <c r="X28" t="str">
        <f>IF(ISBLANK(HLOOKUP(X$1, m_preprocess!$1:$1048576, monthly!$D28, FALSE)), "", HLOOKUP(X$1, m_preprocess!$1:$1048576, monthly!$D28, FALSE))</f>
        <v/>
      </c>
    </row>
    <row r="29" spans="1:24" x14ac:dyDescent="0.25">
      <c r="A29" s="31">
        <v>34790</v>
      </c>
      <c r="B29">
        <v>1995</v>
      </c>
      <c r="C29">
        <v>4</v>
      </c>
      <c r="D29">
        <v>29</v>
      </c>
      <c r="E29" t="str">
        <f>IF(ISBLANK(HLOOKUP(E$1, m_preprocess!$1:$1048576, monthly!$D29, FALSE)), "", HLOOKUP(E$1, m_preprocess!$1:$1048576, monthly!$D29, FALSE))</f>
        <v/>
      </c>
      <c r="F29" t="str">
        <f>IF(ISBLANK(HLOOKUP(F$1, m_preprocess!$1:$1048576, monthly!$D29, FALSE)), "", HLOOKUP(F$1, m_preprocess!$1:$1048576, monthly!$D29, FALSE))</f>
        <v/>
      </c>
      <c r="G29" t="str">
        <f>IF(ISBLANK(HLOOKUP(G$1, m_preprocess!$1:$1048576, monthly!$D29, FALSE)), "", HLOOKUP(G$1, m_preprocess!$1:$1048576, monthly!$D29, FALSE))</f>
        <v/>
      </c>
      <c r="H29" t="str">
        <f>IF(ISBLANK(HLOOKUP(H$1, m_preprocess!$1:$1048576, monthly!$D29, FALSE)), "", HLOOKUP(H$1, m_preprocess!$1:$1048576, monthly!$D29, FALSE))</f>
        <v/>
      </c>
      <c r="I29" t="str">
        <f>IF(ISBLANK(HLOOKUP(I$1, m_preprocess!$1:$1048576, monthly!$D29, FALSE)), "", HLOOKUP(I$1, m_preprocess!$1:$1048576, monthly!$D29, FALSE))</f>
        <v/>
      </c>
      <c r="J29" t="str">
        <f>IF(ISBLANK(HLOOKUP(J$1, m_preprocess!$1:$1048576, monthly!$D29, FALSE)), "", HLOOKUP(J$1, m_preprocess!$1:$1048576, monthly!$D29, FALSE))</f>
        <v/>
      </c>
      <c r="K29">
        <f>IF(ISBLANK(HLOOKUP(K$1, m_preprocess!$1:$1048576, monthly!$D29, FALSE)), "", HLOOKUP(K$1, m_preprocess!$1:$1048576, monthly!$D29, FALSE))</f>
        <v>94.347768864661447</v>
      </c>
      <c r="L29">
        <f>IF(ISBLANK(HLOOKUP(L$1, m_preprocess!$1:$1048576, monthly!$D29, FALSE)), "", HLOOKUP(L$1, m_preprocess!$1:$1048576, monthly!$D29, FALSE))</f>
        <v>162.32387477881142</v>
      </c>
      <c r="M29">
        <f>IF(ISBLANK(HLOOKUP(M$1, m_preprocess!$1:$1048576, monthly!$D29, FALSE)), "", HLOOKUP(M$1, m_preprocess!$1:$1048576, monthly!$D29, FALSE))</f>
        <v>73.59275131980678</v>
      </c>
      <c r="N29">
        <f>IF(ISBLANK(HLOOKUP(N$1, m_preprocess!$1:$1048576, monthly!$D29, FALSE)), "", HLOOKUP(N$1, m_preprocess!$1:$1048576, monthly!$D29, FALSE))</f>
        <v>88.73112345900465</v>
      </c>
      <c r="O29">
        <f>IF(ISBLANK(HLOOKUP(O$1, m_preprocess!$1:$1048576, monthly!$D29, FALSE)), "", HLOOKUP(O$1, m_preprocess!$1:$1048576, monthly!$D29, FALSE))</f>
        <v>20.370799828912574</v>
      </c>
      <c r="P29">
        <f>IF(ISBLANK(HLOOKUP(P$1, m_preprocess!$1:$1048576, monthly!$D29, FALSE)), "", HLOOKUP(P$1, m_preprocess!$1:$1048576, monthly!$D29, FALSE))</f>
        <v>4.2322739938383211</v>
      </c>
      <c r="Q29">
        <f>IF(ISBLANK(HLOOKUP(Q$1, m_preprocess!$1:$1048576, monthly!$D29, FALSE)), "", HLOOKUP(Q$1, m_preprocess!$1:$1048576, monthly!$D29, FALSE))</f>
        <v>1.5741286275115023</v>
      </c>
      <c r="R29">
        <f>IF(ISBLANK(HLOOKUP(R$1, m_preprocess!$1:$1048576, monthly!$D29, FALSE)), "", HLOOKUP(R$1, m_preprocess!$1:$1048576, monthly!$D29, FALSE))</f>
        <v>2.6581453663268189</v>
      </c>
      <c r="S29">
        <f>IF(ISBLANK(HLOOKUP(S$1, m_preprocess!$1:$1048576, monthly!$D29, FALSE)), "", HLOOKUP(S$1, m_preprocess!$1:$1048576, monthly!$D29, FALSE))</f>
        <v>8.5943071707867205</v>
      </c>
      <c r="T29">
        <f>IF(ISBLANK(HLOOKUP(T$1, m_preprocess!$1:$1048576, monthly!$D29, FALSE)), "", HLOOKUP(T$1, m_preprocess!$1:$1048576, monthly!$D29, FALSE))</f>
        <v>7.5442186642875351</v>
      </c>
      <c r="U29">
        <f>IF(ISBLANK(HLOOKUP(U$1, m_preprocess!$1:$1048576, monthly!$D29, FALSE)), "", HLOOKUP(U$1, m_preprocess!$1:$1048576, monthly!$D29, FALSE))</f>
        <v>205.24249524448132</v>
      </c>
      <c r="V29">
        <f>IF(ISBLANK(HLOOKUP(V$1, m_preprocess!$1:$1048576, monthly!$D29, FALSE)), "", HLOOKUP(V$1, m_preprocess!$1:$1048576, monthly!$D29, FALSE))</f>
        <v>857.82392010055935</v>
      </c>
      <c r="W29">
        <f>IF(ISBLANK(HLOOKUP(W$1, m_preprocess!$1:$1048576, monthly!$D29, FALSE)), "", HLOOKUP(W$1, m_preprocess!$1:$1048576, monthly!$D29, FALSE))</f>
        <v>91.856829283051312</v>
      </c>
      <c r="X29" t="str">
        <f>IF(ISBLANK(HLOOKUP(X$1, m_preprocess!$1:$1048576, monthly!$D29, FALSE)), "", HLOOKUP(X$1, m_preprocess!$1:$1048576, monthly!$D29, FALSE))</f>
        <v/>
      </c>
    </row>
    <row r="30" spans="1:24" x14ac:dyDescent="0.25">
      <c r="A30" s="31">
        <v>34820</v>
      </c>
      <c r="B30">
        <v>1995</v>
      </c>
      <c r="C30">
        <v>5</v>
      </c>
      <c r="D30">
        <v>30</v>
      </c>
      <c r="E30" t="str">
        <f>IF(ISBLANK(HLOOKUP(E$1, m_preprocess!$1:$1048576, monthly!$D30, FALSE)), "", HLOOKUP(E$1, m_preprocess!$1:$1048576, monthly!$D30, FALSE))</f>
        <v/>
      </c>
      <c r="F30" t="str">
        <f>IF(ISBLANK(HLOOKUP(F$1, m_preprocess!$1:$1048576, monthly!$D30, FALSE)), "", HLOOKUP(F$1, m_preprocess!$1:$1048576, monthly!$D30, FALSE))</f>
        <v/>
      </c>
      <c r="G30" t="str">
        <f>IF(ISBLANK(HLOOKUP(G$1, m_preprocess!$1:$1048576, monthly!$D30, FALSE)), "", HLOOKUP(G$1, m_preprocess!$1:$1048576, monthly!$D30, FALSE))</f>
        <v/>
      </c>
      <c r="H30" t="str">
        <f>IF(ISBLANK(HLOOKUP(H$1, m_preprocess!$1:$1048576, monthly!$D30, FALSE)), "", HLOOKUP(H$1, m_preprocess!$1:$1048576, monthly!$D30, FALSE))</f>
        <v/>
      </c>
      <c r="I30" t="str">
        <f>IF(ISBLANK(HLOOKUP(I$1, m_preprocess!$1:$1048576, monthly!$D30, FALSE)), "", HLOOKUP(I$1, m_preprocess!$1:$1048576, monthly!$D30, FALSE))</f>
        <v/>
      </c>
      <c r="J30" t="str">
        <f>IF(ISBLANK(HLOOKUP(J$1, m_preprocess!$1:$1048576, monthly!$D30, FALSE)), "", HLOOKUP(J$1, m_preprocess!$1:$1048576, monthly!$D30, FALSE))</f>
        <v/>
      </c>
      <c r="K30">
        <f>IF(ISBLANK(HLOOKUP(K$1, m_preprocess!$1:$1048576, monthly!$D30, FALSE)), "", HLOOKUP(K$1, m_preprocess!$1:$1048576, monthly!$D30, FALSE))</f>
        <v>94.472259359553448</v>
      </c>
      <c r="L30">
        <f>IF(ISBLANK(HLOOKUP(L$1, m_preprocess!$1:$1048576, monthly!$D30, FALSE)), "", HLOOKUP(L$1, m_preprocess!$1:$1048576, monthly!$D30, FALSE))</f>
        <v>189.93643588981234</v>
      </c>
      <c r="M30">
        <f>IF(ISBLANK(HLOOKUP(M$1, m_preprocess!$1:$1048576, monthly!$D30, FALSE)), "", HLOOKUP(M$1, m_preprocess!$1:$1048576, monthly!$D30, FALSE))</f>
        <v>90.097519050550105</v>
      </c>
      <c r="N30">
        <f>IF(ISBLANK(HLOOKUP(N$1, m_preprocess!$1:$1048576, monthly!$D30, FALSE)), "", HLOOKUP(N$1, m_preprocess!$1:$1048576, monthly!$D30, FALSE))</f>
        <v>99.838916839262225</v>
      </c>
      <c r="O30">
        <f>IF(ISBLANK(HLOOKUP(O$1, m_preprocess!$1:$1048576, monthly!$D30, FALSE)), "", HLOOKUP(O$1, m_preprocess!$1:$1048576, monthly!$D30, FALSE))</f>
        <v>24.569227574744023</v>
      </c>
      <c r="P30">
        <f>IF(ISBLANK(HLOOKUP(P$1, m_preprocess!$1:$1048576, monthly!$D30, FALSE)), "", HLOOKUP(P$1, m_preprocess!$1:$1048576, monthly!$D30, FALSE))</f>
        <v>4.7473228458956127</v>
      </c>
      <c r="Q30">
        <f>IF(ISBLANK(HLOOKUP(Q$1, m_preprocess!$1:$1048576, monthly!$D30, FALSE)), "", HLOOKUP(Q$1, m_preprocess!$1:$1048576, monthly!$D30, FALSE))</f>
        <v>2.3495634035377835</v>
      </c>
      <c r="R30">
        <f>IF(ISBLANK(HLOOKUP(R$1, m_preprocess!$1:$1048576, monthly!$D30, FALSE)), "", HLOOKUP(R$1, m_preprocess!$1:$1048576, monthly!$D30, FALSE))</f>
        <v>2.3977594423578288</v>
      </c>
      <c r="S30">
        <f>IF(ISBLANK(HLOOKUP(S$1, m_preprocess!$1:$1048576, monthly!$D30, FALSE)), "", HLOOKUP(S$1, m_preprocess!$1:$1048576, monthly!$D30, FALSE))</f>
        <v>10.769618904585975</v>
      </c>
      <c r="T30">
        <f>IF(ISBLANK(HLOOKUP(T$1, m_preprocess!$1:$1048576, monthly!$D30, FALSE)), "", HLOOKUP(T$1, m_preprocess!$1:$1048576, monthly!$D30, FALSE))</f>
        <v>9.052285824262432</v>
      </c>
      <c r="U30">
        <f>IF(ISBLANK(HLOOKUP(U$1, m_preprocess!$1:$1048576, monthly!$D30, FALSE)), "", HLOOKUP(U$1, m_preprocess!$1:$1048576, monthly!$D30, FALSE))</f>
        <v>197.86561438940581</v>
      </c>
      <c r="V30">
        <f>IF(ISBLANK(HLOOKUP(V$1, m_preprocess!$1:$1048576, monthly!$D30, FALSE)), "", HLOOKUP(V$1, m_preprocess!$1:$1048576, monthly!$D30, FALSE))</f>
        <v>853.9225176120882</v>
      </c>
      <c r="W30">
        <f>IF(ISBLANK(HLOOKUP(W$1, m_preprocess!$1:$1048576, monthly!$D30, FALSE)), "", HLOOKUP(W$1, m_preprocess!$1:$1048576, monthly!$D30, FALSE))</f>
        <v>90.646961339981118</v>
      </c>
      <c r="X30" t="str">
        <f>IF(ISBLANK(HLOOKUP(X$1, m_preprocess!$1:$1048576, monthly!$D30, FALSE)), "", HLOOKUP(X$1, m_preprocess!$1:$1048576, monthly!$D30, FALSE))</f>
        <v/>
      </c>
    </row>
    <row r="31" spans="1:24" x14ac:dyDescent="0.25">
      <c r="A31" s="31">
        <v>34851</v>
      </c>
      <c r="B31">
        <v>1995</v>
      </c>
      <c r="C31">
        <v>6</v>
      </c>
      <c r="D31">
        <v>31</v>
      </c>
      <c r="E31" t="str">
        <f>IF(ISBLANK(HLOOKUP(E$1, m_preprocess!$1:$1048576, monthly!$D31, FALSE)), "", HLOOKUP(E$1, m_preprocess!$1:$1048576, monthly!$D31, FALSE))</f>
        <v/>
      </c>
      <c r="F31" t="str">
        <f>IF(ISBLANK(HLOOKUP(F$1, m_preprocess!$1:$1048576, monthly!$D31, FALSE)), "", HLOOKUP(F$1, m_preprocess!$1:$1048576, monthly!$D31, FALSE))</f>
        <v/>
      </c>
      <c r="G31" t="str">
        <f>IF(ISBLANK(HLOOKUP(G$1, m_preprocess!$1:$1048576, monthly!$D31, FALSE)), "", HLOOKUP(G$1, m_preprocess!$1:$1048576, monthly!$D31, FALSE))</f>
        <v/>
      </c>
      <c r="H31" t="str">
        <f>IF(ISBLANK(HLOOKUP(H$1, m_preprocess!$1:$1048576, monthly!$D31, FALSE)), "", HLOOKUP(H$1, m_preprocess!$1:$1048576, monthly!$D31, FALSE))</f>
        <v/>
      </c>
      <c r="I31" t="str">
        <f>IF(ISBLANK(HLOOKUP(I$1, m_preprocess!$1:$1048576, monthly!$D31, FALSE)), "", HLOOKUP(I$1, m_preprocess!$1:$1048576, monthly!$D31, FALSE))</f>
        <v/>
      </c>
      <c r="J31" t="str">
        <f>IF(ISBLANK(HLOOKUP(J$1, m_preprocess!$1:$1048576, monthly!$D31, FALSE)), "", HLOOKUP(J$1, m_preprocess!$1:$1048576, monthly!$D31, FALSE))</f>
        <v/>
      </c>
      <c r="K31">
        <f>IF(ISBLANK(HLOOKUP(K$1, m_preprocess!$1:$1048576, monthly!$D31, FALSE)), "", HLOOKUP(K$1, m_preprocess!$1:$1048576, monthly!$D31, FALSE))</f>
        <v>91.827229504777506</v>
      </c>
      <c r="L31">
        <f>IF(ISBLANK(HLOOKUP(L$1, m_preprocess!$1:$1048576, monthly!$D31, FALSE)), "", HLOOKUP(L$1, m_preprocess!$1:$1048576, monthly!$D31, FALSE))</f>
        <v>182.25972027030301</v>
      </c>
      <c r="M31">
        <f>IF(ISBLANK(HLOOKUP(M$1, m_preprocess!$1:$1048576, monthly!$D31, FALSE)), "", HLOOKUP(M$1, m_preprocess!$1:$1048576, monthly!$D31, FALSE))</f>
        <v>85.539894133242143</v>
      </c>
      <c r="N31">
        <f>IF(ISBLANK(HLOOKUP(N$1, m_preprocess!$1:$1048576, monthly!$D31, FALSE)), "", HLOOKUP(N$1, m_preprocess!$1:$1048576, monthly!$D31, FALSE))</f>
        <v>96.719826137060878</v>
      </c>
      <c r="O31">
        <f>IF(ISBLANK(HLOOKUP(O$1, m_preprocess!$1:$1048576, monthly!$D31, FALSE)), "", HLOOKUP(O$1, m_preprocess!$1:$1048576, monthly!$D31, FALSE))</f>
        <v>23.736514998035712</v>
      </c>
      <c r="P31">
        <f>IF(ISBLANK(HLOOKUP(P$1, m_preprocess!$1:$1048576, monthly!$D31, FALSE)), "", HLOOKUP(P$1, m_preprocess!$1:$1048576, monthly!$D31, FALSE))</f>
        <v>4.1314130350002181</v>
      </c>
      <c r="Q31">
        <f>IF(ISBLANK(HLOOKUP(Q$1, m_preprocess!$1:$1048576, monthly!$D31, FALSE)), "", HLOOKUP(Q$1, m_preprocess!$1:$1048576, monthly!$D31, FALSE))</f>
        <v>1.926992845172284</v>
      </c>
      <c r="R31">
        <f>IF(ISBLANK(HLOOKUP(R$1, m_preprocess!$1:$1048576, monthly!$D31, FALSE)), "", HLOOKUP(R$1, m_preprocess!$1:$1048576, monthly!$D31, FALSE))</f>
        <v>2.2044201898279341</v>
      </c>
      <c r="S31">
        <f>IF(ISBLANK(HLOOKUP(S$1, m_preprocess!$1:$1048576, monthly!$D31, FALSE)), "", HLOOKUP(S$1, m_preprocess!$1:$1048576, monthly!$D31, FALSE))</f>
        <v>10.85971446986143</v>
      </c>
      <c r="T31">
        <f>IF(ISBLANK(HLOOKUP(T$1, m_preprocess!$1:$1048576, monthly!$D31, FALSE)), "", HLOOKUP(T$1, m_preprocess!$1:$1048576, monthly!$D31, FALSE))</f>
        <v>8.7453874931740643</v>
      </c>
      <c r="U31">
        <f>IF(ISBLANK(HLOOKUP(U$1, m_preprocess!$1:$1048576, monthly!$D31, FALSE)), "", HLOOKUP(U$1, m_preprocess!$1:$1048576, monthly!$D31, FALSE))</f>
        <v>207.87040330244548</v>
      </c>
      <c r="V31">
        <f>IF(ISBLANK(HLOOKUP(V$1, m_preprocess!$1:$1048576, monthly!$D31, FALSE)), "", HLOOKUP(V$1, m_preprocess!$1:$1048576, monthly!$D31, FALSE))</f>
        <v>871.05155925768713</v>
      </c>
      <c r="W31">
        <f>IF(ISBLANK(HLOOKUP(W$1, m_preprocess!$1:$1048576, monthly!$D31, FALSE)), "", HLOOKUP(W$1, m_preprocess!$1:$1048576, monthly!$D31, FALSE))</f>
        <v>89.720431420885831</v>
      </c>
      <c r="X31" t="str">
        <f>IF(ISBLANK(HLOOKUP(X$1, m_preprocess!$1:$1048576, monthly!$D31, FALSE)), "", HLOOKUP(X$1, m_preprocess!$1:$1048576, monthly!$D31, FALSE))</f>
        <v/>
      </c>
    </row>
    <row r="32" spans="1:24" x14ac:dyDescent="0.25">
      <c r="A32" s="31">
        <v>34881</v>
      </c>
      <c r="B32">
        <v>1995</v>
      </c>
      <c r="C32">
        <v>7</v>
      </c>
      <c r="D32">
        <v>32</v>
      </c>
      <c r="E32" t="str">
        <f>IF(ISBLANK(HLOOKUP(E$1, m_preprocess!$1:$1048576, monthly!$D32, FALSE)), "", HLOOKUP(E$1, m_preprocess!$1:$1048576, monthly!$D32, FALSE))</f>
        <v/>
      </c>
      <c r="F32" t="str">
        <f>IF(ISBLANK(HLOOKUP(F$1, m_preprocess!$1:$1048576, monthly!$D32, FALSE)), "", HLOOKUP(F$1, m_preprocess!$1:$1048576, monthly!$D32, FALSE))</f>
        <v/>
      </c>
      <c r="G32" t="str">
        <f>IF(ISBLANK(HLOOKUP(G$1, m_preprocess!$1:$1048576, monthly!$D32, FALSE)), "", HLOOKUP(G$1, m_preprocess!$1:$1048576, monthly!$D32, FALSE))</f>
        <v/>
      </c>
      <c r="H32" t="str">
        <f>IF(ISBLANK(HLOOKUP(H$1, m_preprocess!$1:$1048576, monthly!$D32, FALSE)), "", HLOOKUP(H$1, m_preprocess!$1:$1048576, monthly!$D32, FALSE))</f>
        <v/>
      </c>
      <c r="I32" t="str">
        <f>IF(ISBLANK(HLOOKUP(I$1, m_preprocess!$1:$1048576, monthly!$D32, FALSE)), "", HLOOKUP(I$1, m_preprocess!$1:$1048576, monthly!$D32, FALSE))</f>
        <v/>
      </c>
      <c r="J32" t="str">
        <f>IF(ISBLANK(HLOOKUP(J$1, m_preprocess!$1:$1048576, monthly!$D32, FALSE)), "", HLOOKUP(J$1, m_preprocess!$1:$1048576, monthly!$D32, FALSE))</f>
        <v/>
      </c>
      <c r="K32">
        <f>IF(ISBLANK(HLOOKUP(K$1, m_preprocess!$1:$1048576, monthly!$D32, FALSE)), "", HLOOKUP(K$1, m_preprocess!$1:$1048576, monthly!$D32, FALSE))</f>
        <v>91.117102734127542</v>
      </c>
      <c r="L32">
        <f>IF(ISBLANK(HLOOKUP(L$1, m_preprocess!$1:$1048576, monthly!$D32, FALSE)), "", HLOOKUP(L$1, m_preprocess!$1:$1048576, monthly!$D32, FALSE))</f>
        <v>173.86554590774051</v>
      </c>
      <c r="M32">
        <f>IF(ISBLANK(HLOOKUP(M$1, m_preprocess!$1:$1048576, monthly!$D32, FALSE)), "", HLOOKUP(M$1, m_preprocess!$1:$1048576, monthly!$D32, FALSE))</f>
        <v>75.807694721365991</v>
      </c>
      <c r="N32">
        <f>IF(ISBLANK(HLOOKUP(N$1, m_preprocess!$1:$1048576, monthly!$D32, FALSE)), "", HLOOKUP(N$1, m_preprocess!$1:$1048576, monthly!$D32, FALSE))</f>
        <v>98.057851186374535</v>
      </c>
      <c r="O32">
        <f>IF(ISBLANK(HLOOKUP(O$1, m_preprocess!$1:$1048576, monthly!$D32, FALSE)), "", HLOOKUP(O$1, m_preprocess!$1:$1048576, monthly!$D32, FALSE))</f>
        <v>21.655014676159286</v>
      </c>
      <c r="P32">
        <f>IF(ISBLANK(HLOOKUP(P$1, m_preprocess!$1:$1048576, monthly!$D32, FALSE)), "", HLOOKUP(P$1, m_preprocess!$1:$1048576, monthly!$D32, FALSE))</f>
        <v>4.3523910993267583</v>
      </c>
      <c r="Q32">
        <f>IF(ISBLANK(HLOOKUP(Q$1, m_preprocess!$1:$1048576, monthly!$D32, FALSE)), "", HLOOKUP(Q$1, m_preprocess!$1:$1048576, monthly!$D32, FALSE))</f>
        <v>1.9498402931596883</v>
      </c>
      <c r="R32">
        <f>IF(ISBLANK(HLOOKUP(R$1, m_preprocess!$1:$1048576, monthly!$D32, FALSE)), "", HLOOKUP(R$1, m_preprocess!$1:$1048576, monthly!$D32, FALSE))</f>
        <v>2.4025508061670702</v>
      </c>
      <c r="S32">
        <f>IF(ISBLANK(HLOOKUP(S$1, m_preprocess!$1:$1048576, monthly!$D32, FALSE)), "", HLOOKUP(S$1, m_preprocess!$1:$1048576, monthly!$D32, FALSE))</f>
        <v>10.400047936746867</v>
      </c>
      <c r="T32">
        <f>IF(ISBLANK(HLOOKUP(T$1, m_preprocess!$1:$1048576, monthly!$D32, FALSE)), "", HLOOKUP(T$1, m_preprocess!$1:$1048576, monthly!$D32, FALSE))</f>
        <v>6.9025756400856633</v>
      </c>
      <c r="U32">
        <f>IF(ISBLANK(HLOOKUP(U$1, m_preprocess!$1:$1048576, monthly!$D32, FALSE)), "", HLOOKUP(U$1, m_preprocess!$1:$1048576, monthly!$D32, FALSE))</f>
        <v>208.00295744015074</v>
      </c>
      <c r="V32">
        <f>IF(ISBLANK(HLOOKUP(V$1, m_preprocess!$1:$1048576, monthly!$D32, FALSE)), "", HLOOKUP(V$1, m_preprocess!$1:$1048576, monthly!$D32, FALSE))</f>
        <v>874.00931376856295</v>
      </c>
      <c r="W32">
        <f>IF(ISBLANK(HLOOKUP(W$1, m_preprocess!$1:$1048576, monthly!$D32, FALSE)), "", HLOOKUP(W$1, m_preprocess!$1:$1048576, monthly!$D32, FALSE))</f>
        <v>90.995230558594031</v>
      </c>
      <c r="X32" t="str">
        <f>IF(ISBLANK(HLOOKUP(X$1, m_preprocess!$1:$1048576, monthly!$D32, FALSE)), "", HLOOKUP(X$1, m_preprocess!$1:$1048576, monthly!$D32, FALSE))</f>
        <v/>
      </c>
    </row>
    <row r="33" spans="1:24" x14ac:dyDescent="0.25">
      <c r="A33" s="31">
        <v>34912</v>
      </c>
      <c r="B33">
        <v>1995</v>
      </c>
      <c r="C33">
        <v>8</v>
      </c>
      <c r="D33">
        <v>33</v>
      </c>
      <c r="E33" t="str">
        <f>IF(ISBLANK(HLOOKUP(E$1, m_preprocess!$1:$1048576, monthly!$D33, FALSE)), "", HLOOKUP(E$1, m_preprocess!$1:$1048576, monthly!$D33, FALSE))</f>
        <v/>
      </c>
      <c r="F33" t="str">
        <f>IF(ISBLANK(HLOOKUP(F$1, m_preprocess!$1:$1048576, monthly!$D33, FALSE)), "", HLOOKUP(F$1, m_preprocess!$1:$1048576, monthly!$D33, FALSE))</f>
        <v/>
      </c>
      <c r="G33" t="str">
        <f>IF(ISBLANK(HLOOKUP(G$1, m_preprocess!$1:$1048576, monthly!$D33, FALSE)), "", HLOOKUP(G$1, m_preprocess!$1:$1048576, monthly!$D33, FALSE))</f>
        <v/>
      </c>
      <c r="H33" t="str">
        <f>IF(ISBLANK(HLOOKUP(H$1, m_preprocess!$1:$1048576, monthly!$D33, FALSE)), "", HLOOKUP(H$1, m_preprocess!$1:$1048576, monthly!$D33, FALSE))</f>
        <v/>
      </c>
      <c r="I33" t="str">
        <f>IF(ISBLANK(HLOOKUP(I$1, m_preprocess!$1:$1048576, monthly!$D33, FALSE)), "", HLOOKUP(I$1, m_preprocess!$1:$1048576, monthly!$D33, FALSE))</f>
        <v/>
      </c>
      <c r="J33" t="str">
        <f>IF(ISBLANK(HLOOKUP(J$1, m_preprocess!$1:$1048576, monthly!$D33, FALSE)), "", HLOOKUP(J$1, m_preprocess!$1:$1048576, monthly!$D33, FALSE))</f>
        <v/>
      </c>
      <c r="K33">
        <f>IF(ISBLANK(HLOOKUP(K$1, m_preprocess!$1:$1048576, monthly!$D33, FALSE)), "", HLOOKUP(K$1, m_preprocess!$1:$1048576, monthly!$D33, FALSE))</f>
        <v>89.899234971740157</v>
      </c>
      <c r="L33">
        <f>IF(ISBLANK(HLOOKUP(L$1, m_preprocess!$1:$1048576, monthly!$D33, FALSE)), "", HLOOKUP(L$1, m_preprocess!$1:$1048576, monthly!$D33, FALSE))</f>
        <v>188.6020027882102</v>
      </c>
      <c r="M33">
        <f>IF(ISBLANK(HLOOKUP(M$1, m_preprocess!$1:$1048576, monthly!$D33, FALSE)), "", HLOOKUP(M$1, m_preprocess!$1:$1048576, monthly!$D33, FALSE))</f>
        <v>86.176126659879131</v>
      </c>
      <c r="N33">
        <f>IF(ISBLANK(HLOOKUP(N$1, m_preprocess!$1:$1048576, monthly!$D33, FALSE)), "", HLOOKUP(N$1, m_preprocess!$1:$1048576, monthly!$D33, FALSE))</f>
        <v>102.42587612833107</v>
      </c>
      <c r="O33">
        <f>IF(ISBLANK(HLOOKUP(O$1, m_preprocess!$1:$1048576, monthly!$D33, FALSE)), "", HLOOKUP(O$1, m_preprocess!$1:$1048576, monthly!$D33, FALSE))</f>
        <v>22.463416051903142</v>
      </c>
      <c r="P33">
        <f>IF(ISBLANK(HLOOKUP(P$1, m_preprocess!$1:$1048576, monthly!$D33, FALSE)), "", HLOOKUP(P$1, m_preprocess!$1:$1048576, monthly!$D33, FALSE))</f>
        <v>4.1048916262457498</v>
      </c>
      <c r="Q33">
        <f>IF(ISBLANK(HLOOKUP(Q$1, m_preprocess!$1:$1048576, monthly!$D33, FALSE)), "", HLOOKUP(Q$1, m_preprocess!$1:$1048576, monthly!$D33, FALSE))</f>
        <v>1.96027461340638</v>
      </c>
      <c r="R33">
        <f>IF(ISBLANK(HLOOKUP(R$1, m_preprocess!$1:$1048576, monthly!$D33, FALSE)), "", HLOOKUP(R$1, m_preprocess!$1:$1048576, monthly!$D33, FALSE))</f>
        <v>2.1446170128393698</v>
      </c>
      <c r="S33">
        <f>IF(ISBLANK(HLOOKUP(S$1, m_preprocess!$1:$1048576, monthly!$D33, FALSE)), "", HLOOKUP(S$1, m_preprocess!$1:$1048576, monthly!$D33, FALSE))</f>
        <v>10.609170591568708</v>
      </c>
      <c r="T33">
        <f>IF(ISBLANK(HLOOKUP(T$1, m_preprocess!$1:$1048576, monthly!$D33, FALSE)), "", HLOOKUP(T$1, m_preprocess!$1:$1048576, monthly!$D33, FALSE))</f>
        <v>7.7493538340886827</v>
      </c>
      <c r="U33">
        <f>IF(ISBLANK(HLOOKUP(U$1, m_preprocess!$1:$1048576, monthly!$D33, FALSE)), "", HLOOKUP(U$1, m_preprocess!$1:$1048576, monthly!$D33, FALSE))</f>
        <v>198.89209719106915</v>
      </c>
      <c r="V33">
        <f>IF(ISBLANK(HLOOKUP(V$1, m_preprocess!$1:$1048576, monthly!$D33, FALSE)), "", HLOOKUP(V$1, m_preprocess!$1:$1048576, monthly!$D33, FALSE))</f>
        <v>871.2720213824532</v>
      </c>
      <c r="W33">
        <f>IF(ISBLANK(HLOOKUP(W$1, m_preprocess!$1:$1048576, monthly!$D33, FALSE)), "", HLOOKUP(W$1, m_preprocess!$1:$1048576, monthly!$D33, FALSE))</f>
        <v>93.354843710176866</v>
      </c>
      <c r="X33" t="str">
        <f>IF(ISBLANK(HLOOKUP(X$1, m_preprocess!$1:$1048576, monthly!$D33, FALSE)), "", HLOOKUP(X$1, m_preprocess!$1:$1048576, monthly!$D33, FALSE))</f>
        <v/>
      </c>
    </row>
    <row r="34" spans="1:24" x14ac:dyDescent="0.25">
      <c r="A34" s="31">
        <v>34943</v>
      </c>
      <c r="B34">
        <v>1995</v>
      </c>
      <c r="C34">
        <v>9</v>
      </c>
      <c r="D34">
        <v>34</v>
      </c>
      <c r="E34" t="str">
        <f>IF(ISBLANK(HLOOKUP(E$1, m_preprocess!$1:$1048576, monthly!$D34, FALSE)), "", HLOOKUP(E$1, m_preprocess!$1:$1048576, monthly!$D34, FALSE))</f>
        <v/>
      </c>
      <c r="F34" t="str">
        <f>IF(ISBLANK(HLOOKUP(F$1, m_preprocess!$1:$1048576, monthly!$D34, FALSE)), "", HLOOKUP(F$1, m_preprocess!$1:$1048576, monthly!$D34, FALSE))</f>
        <v/>
      </c>
      <c r="G34" t="str">
        <f>IF(ISBLANK(HLOOKUP(G$1, m_preprocess!$1:$1048576, monthly!$D34, FALSE)), "", HLOOKUP(G$1, m_preprocess!$1:$1048576, monthly!$D34, FALSE))</f>
        <v/>
      </c>
      <c r="H34" t="str">
        <f>IF(ISBLANK(HLOOKUP(H$1, m_preprocess!$1:$1048576, monthly!$D34, FALSE)), "", HLOOKUP(H$1, m_preprocess!$1:$1048576, monthly!$D34, FALSE))</f>
        <v/>
      </c>
      <c r="I34" t="str">
        <f>IF(ISBLANK(HLOOKUP(I$1, m_preprocess!$1:$1048576, monthly!$D34, FALSE)), "", HLOOKUP(I$1, m_preprocess!$1:$1048576, monthly!$D34, FALSE))</f>
        <v/>
      </c>
      <c r="J34" t="str">
        <f>IF(ISBLANK(HLOOKUP(J$1, m_preprocess!$1:$1048576, monthly!$D34, FALSE)), "", HLOOKUP(J$1, m_preprocess!$1:$1048576, monthly!$D34, FALSE))</f>
        <v/>
      </c>
      <c r="K34">
        <f>IF(ISBLANK(HLOOKUP(K$1, m_preprocess!$1:$1048576, monthly!$D34, FALSE)), "", HLOOKUP(K$1, m_preprocess!$1:$1048576, monthly!$D34, FALSE))</f>
        <v>89.995795288827864</v>
      </c>
      <c r="L34">
        <f>IF(ISBLANK(HLOOKUP(L$1, m_preprocess!$1:$1048576, monthly!$D34, FALSE)), "", HLOOKUP(L$1, m_preprocess!$1:$1048576, monthly!$D34, FALSE))</f>
        <v>173.31076843488736</v>
      </c>
      <c r="M34">
        <f>IF(ISBLANK(HLOOKUP(M$1, m_preprocess!$1:$1048576, monthly!$D34, FALSE)), "", HLOOKUP(M$1, m_preprocess!$1:$1048576, monthly!$D34, FALSE))</f>
        <v>80.284664259788144</v>
      </c>
      <c r="N34">
        <f>IF(ISBLANK(HLOOKUP(N$1, m_preprocess!$1:$1048576, monthly!$D34, FALSE)), "", HLOOKUP(N$1, m_preprocess!$1:$1048576, monthly!$D34, FALSE))</f>
        <v>93.026104175099206</v>
      </c>
      <c r="O34">
        <f>IF(ISBLANK(HLOOKUP(O$1, m_preprocess!$1:$1048576, monthly!$D34, FALSE)), "", HLOOKUP(O$1, m_preprocess!$1:$1048576, monthly!$D34, FALSE))</f>
        <v>21.901923275223112</v>
      </c>
      <c r="P34">
        <f>IF(ISBLANK(HLOOKUP(P$1, m_preprocess!$1:$1048576, monthly!$D34, FALSE)), "", HLOOKUP(P$1, m_preprocess!$1:$1048576, monthly!$D34, FALSE))</f>
        <v>4.2388468187447765</v>
      </c>
      <c r="Q34">
        <f>IF(ISBLANK(HLOOKUP(Q$1, m_preprocess!$1:$1048576, monthly!$D34, FALSE)), "", HLOOKUP(Q$1, m_preprocess!$1:$1048576, monthly!$D34, FALSE))</f>
        <v>2.0929423982300381</v>
      </c>
      <c r="R34">
        <f>IF(ISBLANK(HLOOKUP(R$1, m_preprocess!$1:$1048576, monthly!$D34, FALSE)), "", HLOOKUP(R$1, m_preprocess!$1:$1048576, monthly!$D34, FALSE))</f>
        <v>2.1459044205147384</v>
      </c>
      <c r="S34">
        <f>IF(ISBLANK(HLOOKUP(S$1, m_preprocess!$1:$1048576, monthly!$D34, FALSE)), "", HLOOKUP(S$1, m_preprocess!$1:$1048576, monthly!$D34, FALSE))</f>
        <v>9.5358706756775913</v>
      </c>
      <c r="T34">
        <f>IF(ISBLANK(HLOOKUP(T$1, m_preprocess!$1:$1048576, monthly!$D34, FALSE)), "", HLOOKUP(T$1, m_preprocess!$1:$1048576, monthly!$D34, FALSE))</f>
        <v>8.127205780800745</v>
      </c>
      <c r="U34">
        <f>IF(ISBLANK(HLOOKUP(U$1, m_preprocess!$1:$1048576, monthly!$D34, FALSE)), "", HLOOKUP(U$1, m_preprocess!$1:$1048576, monthly!$D34, FALSE))</f>
        <v>198.57792491331307</v>
      </c>
      <c r="V34">
        <f>IF(ISBLANK(HLOOKUP(V$1, m_preprocess!$1:$1048576, monthly!$D34, FALSE)), "", HLOOKUP(V$1, m_preprocess!$1:$1048576, monthly!$D34, FALSE))</f>
        <v>891.70002271375279</v>
      </c>
      <c r="W34">
        <f>IF(ISBLANK(HLOOKUP(W$1, m_preprocess!$1:$1048576, monthly!$D34, FALSE)), "", HLOOKUP(W$1, m_preprocess!$1:$1048576, monthly!$D34, FALSE))</f>
        <v>94.921366777831764</v>
      </c>
      <c r="X34" t="str">
        <f>IF(ISBLANK(HLOOKUP(X$1, m_preprocess!$1:$1048576, monthly!$D34, FALSE)), "", HLOOKUP(X$1, m_preprocess!$1:$1048576, monthly!$D34, FALSE))</f>
        <v/>
      </c>
    </row>
    <row r="35" spans="1:24" x14ac:dyDescent="0.25">
      <c r="A35" s="31">
        <v>34973</v>
      </c>
      <c r="B35">
        <v>1995</v>
      </c>
      <c r="C35">
        <v>10</v>
      </c>
      <c r="D35">
        <v>35</v>
      </c>
      <c r="E35" t="str">
        <f>IF(ISBLANK(HLOOKUP(E$1, m_preprocess!$1:$1048576, monthly!$D35, FALSE)), "", HLOOKUP(E$1, m_preprocess!$1:$1048576, monthly!$D35, FALSE))</f>
        <v/>
      </c>
      <c r="F35" t="str">
        <f>IF(ISBLANK(HLOOKUP(F$1, m_preprocess!$1:$1048576, monthly!$D35, FALSE)), "", HLOOKUP(F$1, m_preprocess!$1:$1048576, monthly!$D35, FALSE))</f>
        <v/>
      </c>
      <c r="G35" t="str">
        <f>IF(ISBLANK(HLOOKUP(G$1, m_preprocess!$1:$1048576, monthly!$D35, FALSE)), "", HLOOKUP(G$1, m_preprocess!$1:$1048576, monthly!$D35, FALSE))</f>
        <v/>
      </c>
      <c r="H35" t="str">
        <f>IF(ISBLANK(HLOOKUP(H$1, m_preprocess!$1:$1048576, monthly!$D35, FALSE)), "", HLOOKUP(H$1, m_preprocess!$1:$1048576, monthly!$D35, FALSE))</f>
        <v/>
      </c>
      <c r="I35" t="str">
        <f>IF(ISBLANK(HLOOKUP(I$1, m_preprocess!$1:$1048576, monthly!$D35, FALSE)), "", HLOOKUP(I$1, m_preprocess!$1:$1048576, monthly!$D35, FALSE))</f>
        <v/>
      </c>
      <c r="J35" t="str">
        <f>IF(ISBLANK(HLOOKUP(J$1, m_preprocess!$1:$1048576, monthly!$D35, FALSE)), "", HLOOKUP(J$1, m_preprocess!$1:$1048576, monthly!$D35, FALSE))</f>
        <v/>
      </c>
      <c r="K35">
        <f>IF(ISBLANK(HLOOKUP(K$1, m_preprocess!$1:$1048576, monthly!$D35, FALSE)), "", HLOOKUP(K$1, m_preprocess!$1:$1048576, monthly!$D35, FALSE))</f>
        <v>86.85043702445175</v>
      </c>
      <c r="L35">
        <f>IF(ISBLANK(HLOOKUP(L$1, m_preprocess!$1:$1048576, monthly!$D35, FALSE)), "", HLOOKUP(L$1, m_preprocess!$1:$1048576, monthly!$D35, FALSE))</f>
        <v>187.15014874117367</v>
      </c>
      <c r="M35">
        <f>IF(ISBLANK(HLOOKUP(M$1, m_preprocess!$1:$1048576, monthly!$D35, FALSE)), "", HLOOKUP(M$1, m_preprocess!$1:$1048576, monthly!$D35, FALSE))</f>
        <v>93.535101443064391</v>
      </c>
      <c r="N35">
        <f>IF(ISBLANK(HLOOKUP(N$1, m_preprocess!$1:$1048576, monthly!$D35, FALSE)), "", HLOOKUP(N$1, m_preprocess!$1:$1048576, monthly!$D35, FALSE))</f>
        <v>93.615047298109275</v>
      </c>
      <c r="O35">
        <f>IF(ISBLANK(HLOOKUP(O$1, m_preprocess!$1:$1048576, monthly!$D35, FALSE)), "", HLOOKUP(O$1, m_preprocess!$1:$1048576, monthly!$D35, FALSE))</f>
        <v>21.47322848939643</v>
      </c>
      <c r="P35">
        <f>IF(ISBLANK(HLOOKUP(P$1, m_preprocess!$1:$1048576, monthly!$D35, FALSE)), "", HLOOKUP(P$1, m_preprocess!$1:$1048576, monthly!$D35, FALSE))</f>
        <v>4.2838132294914146</v>
      </c>
      <c r="Q35">
        <f>IF(ISBLANK(HLOOKUP(Q$1, m_preprocess!$1:$1048576, monthly!$D35, FALSE)), "", HLOOKUP(Q$1, m_preprocess!$1:$1048576, monthly!$D35, FALSE))</f>
        <v>2.1776365988629069</v>
      </c>
      <c r="R35">
        <f>IF(ISBLANK(HLOOKUP(R$1, m_preprocess!$1:$1048576, monthly!$D35, FALSE)), "", HLOOKUP(R$1, m_preprocess!$1:$1048576, monthly!$D35, FALSE))</f>
        <v>2.1061766306285077</v>
      </c>
      <c r="S35">
        <f>IF(ISBLANK(HLOOKUP(S$1, m_preprocess!$1:$1048576, monthly!$D35, FALSE)), "", HLOOKUP(S$1, m_preprocess!$1:$1048576, monthly!$D35, FALSE))</f>
        <v>9.7129494112420218</v>
      </c>
      <c r="T35">
        <f>IF(ISBLANK(HLOOKUP(T$1, m_preprocess!$1:$1048576, monthly!$D35, FALSE)), "", HLOOKUP(T$1, m_preprocess!$1:$1048576, monthly!$D35, FALSE))</f>
        <v>7.4764658486629925</v>
      </c>
      <c r="U35">
        <f>IF(ISBLANK(HLOOKUP(U$1, m_preprocess!$1:$1048576, monthly!$D35, FALSE)), "", HLOOKUP(U$1, m_preprocess!$1:$1048576, monthly!$D35, FALSE))</f>
        <v>199.50556093432323</v>
      </c>
      <c r="V35">
        <f>IF(ISBLANK(HLOOKUP(V$1, m_preprocess!$1:$1048576, monthly!$D35, FALSE)), "", HLOOKUP(V$1, m_preprocess!$1:$1048576, monthly!$D35, FALSE))</f>
        <v>908.0230776082102</v>
      </c>
      <c r="W35">
        <f>IF(ISBLANK(HLOOKUP(W$1, m_preprocess!$1:$1048576, monthly!$D35, FALSE)), "", HLOOKUP(W$1, m_preprocess!$1:$1048576, monthly!$D35, FALSE))</f>
        <v>97.154595234025081</v>
      </c>
      <c r="X35" t="str">
        <f>IF(ISBLANK(HLOOKUP(X$1, m_preprocess!$1:$1048576, monthly!$D35, FALSE)), "", HLOOKUP(X$1, m_preprocess!$1:$1048576, monthly!$D35, FALSE))</f>
        <v/>
      </c>
    </row>
    <row r="36" spans="1:24" x14ac:dyDescent="0.25">
      <c r="A36" s="31">
        <v>35004</v>
      </c>
      <c r="B36">
        <v>1995</v>
      </c>
      <c r="C36">
        <v>11</v>
      </c>
      <c r="D36">
        <v>36</v>
      </c>
      <c r="E36" t="str">
        <f>IF(ISBLANK(HLOOKUP(E$1, m_preprocess!$1:$1048576, monthly!$D36, FALSE)), "", HLOOKUP(E$1, m_preprocess!$1:$1048576, monthly!$D36, FALSE))</f>
        <v/>
      </c>
      <c r="F36" t="str">
        <f>IF(ISBLANK(HLOOKUP(F$1, m_preprocess!$1:$1048576, monthly!$D36, FALSE)), "", HLOOKUP(F$1, m_preprocess!$1:$1048576, monthly!$D36, FALSE))</f>
        <v/>
      </c>
      <c r="G36" t="str">
        <f>IF(ISBLANK(HLOOKUP(G$1, m_preprocess!$1:$1048576, monthly!$D36, FALSE)), "", HLOOKUP(G$1, m_preprocess!$1:$1048576, monthly!$D36, FALSE))</f>
        <v/>
      </c>
      <c r="H36" t="str">
        <f>IF(ISBLANK(HLOOKUP(H$1, m_preprocess!$1:$1048576, monthly!$D36, FALSE)), "", HLOOKUP(H$1, m_preprocess!$1:$1048576, monthly!$D36, FALSE))</f>
        <v/>
      </c>
      <c r="I36" t="str">
        <f>IF(ISBLANK(HLOOKUP(I$1, m_preprocess!$1:$1048576, monthly!$D36, FALSE)), "", HLOOKUP(I$1, m_preprocess!$1:$1048576, monthly!$D36, FALSE))</f>
        <v/>
      </c>
      <c r="J36" t="str">
        <f>IF(ISBLANK(HLOOKUP(J$1, m_preprocess!$1:$1048576, monthly!$D36, FALSE)), "", HLOOKUP(J$1, m_preprocess!$1:$1048576, monthly!$D36, FALSE))</f>
        <v/>
      </c>
      <c r="K36">
        <f>IF(ISBLANK(HLOOKUP(K$1, m_preprocess!$1:$1048576, monthly!$D36, FALSE)), "", HLOOKUP(K$1, m_preprocess!$1:$1048576, monthly!$D36, FALSE))</f>
        <v>88.203261117347921</v>
      </c>
      <c r="L36">
        <f>IF(ISBLANK(HLOOKUP(L$1, m_preprocess!$1:$1048576, monthly!$D36, FALSE)), "", HLOOKUP(L$1, m_preprocess!$1:$1048576, monthly!$D36, FALSE))</f>
        <v>180.01485712042913</v>
      </c>
      <c r="M36">
        <f>IF(ISBLANK(HLOOKUP(M$1, m_preprocess!$1:$1048576, monthly!$D36, FALSE)), "", HLOOKUP(M$1, m_preprocess!$1:$1048576, monthly!$D36, FALSE))</f>
        <v>90.190324987410875</v>
      </c>
      <c r="N36">
        <f>IF(ISBLANK(HLOOKUP(N$1, m_preprocess!$1:$1048576, monthly!$D36, FALSE)), "", HLOOKUP(N$1, m_preprocess!$1:$1048576, monthly!$D36, FALSE))</f>
        <v>89.824532133018238</v>
      </c>
      <c r="O36">
        <f>IF(ISBLANK(HLOOKUP(O$1, m_preprocess!$1:$1048576, monthly!$D36, FALSE)), "", HLOOKUP(O$1, m_preprocess!$1:$1048576, monthly!$D36, FALSE))</f>
        <v>21.577291387123296</v>
      </c>
      <c r="P36">
        <f>IF(ISBLANK(HLOOKUP(P$1, m_preprocess!$1:$1048576, monthly!$D36, FALSE)), "", HLOOKUP(P$1, m_preprocess!$1:$1048576, monthly!$D36, FALSE))</f>
        <v>4.3675980232317864</v>
      </c>
      <c r="Q36">
        <f>IF(ISBLANK(HLOOKUP(Q$1, m_preprocess!$1:$1048576, monthly!$D36, FALSE)), "", HLOOKUP(Q$1, m_preprocess!$1:$1048576, monthly!$D36, FALSE))</f>
        <v>2.3610030286266714</v>
      </c>
      <c r="R36">
        <f>IF(ISBLANK(HLOOKUP(R$1, m_preprocess!$1:$1048576, monthly!$D36, FALSE)), "", HLOOKUP(R$1, m_preprocess!$1:$1048576, monthly!$D36, FALSE))</f>
        <v>2.0065949946051149</v>
      </c>
      <c r="S36">
        <f>IF(ISBLANK(HLOOKUP(S$1, m_preprocess!$1:$1048576, monthly!$D36, FALSE)), "", HLOOKUP(S$1, m_preprocess!$1:$1048576, monthly!$D36, FALSE))</f>
        <v>9.384288774402151</v>
      </c>
      <c r="T36">
        <f>IF(ISBLANK(HLOOKUP(T$1, m_preprocess!$1:$1048576, monthly!$D36, FALSE)), "", HLOOKUP(T$1, m_preprocess!$1:$1048576, monthly!$D36, FALSE))</f>
        <v>7.8254045894893585</v>
      </c>
      <c r="U36">
        <f>IF(ISBLANK(HLOOKUP(U$1, m_preprocess!$1:$1048576, monthly!$D36, FALSE)), "", HLOOKUP(U$1, m_preprocess!$1:$1048576, monthly!$D36, FALSE))</f>
        <v>213.6273172723111</v>
      </c>
      <c r="V36">
        <f>IF(ISBLANK(HLOOKUP(V$1, m_preprocess!$1:$1048576, monthly!$D36, FALSE)), "", HLOOKUP(V$1, m_preprocess!$1:$1048576, monthly!$D36, FALSE))</f>
        <v>896.76851070648809</v>
      </c>
      <c r="W36">
        <f>IF(ISBLANK(HLOOKUP(W$1, m_preprocess!$1:$1048576, monthly!$D36, FALSE)), "", HLOOKUP(W$1, m_preprocess!$1:$1048576, monthly!$D36, FALSE))</f>
        <v>97.769295445551407</v>
      </c>
      <c r="X36" t="str">
        <f>IF(ISBLANK(HLOOKUP(X$1, m_preprocess!$1:$1048576, monthly!$D36, FALSE)), "", HLOOKUP(X$1, m_preprocess!$1:$1048576, monthly!$D36, FALSE))</f>
        <v/>
      </c>
    </row>
    <row r="37" spans="1:24" x14ac:dyDescent="0.25">
      <c r="A37" s="31">
        <v>35034</v>
      </c>
      <c r="B37">
        <v>1995</v>
      </c>
      <c r="C37">
        <v>12</v>
      </c>
      <c r="D37">
        <v>37</v>
      </c>
      <c r="E37" t="str">
        <f>IF(ISBLANK(HLOOKUP(E$1, m_preprocess!$1:$1048576, monthly!$D37, FALSE)), "", HLOOKUP(E$1, m_preprocess!$1:$1048576, monthly!$D37, FALSE))</f>
        <v/>
      </c>
      <c r="F37" t="str">
        <f>IF(ISBLANK(HLOOKUP(F$1, m_preprocess!$1:$1048576, monthly!$D37, FALSE)), "", HLOOKUP(F$1, m_preprocess!$1:$1048576, monthly!$D37, FALSE))</f>
        <v/>
      </c>
      <c r="G37" t="str">
        <f>IF(ISBLANK(HLOOKUP(G$1, m_preprocess!$1:$1048576, monthly!$D37, FALSE)), "", HLOOKUP(G$1, m_preprocess!$1:$1048576, monthly!$D37, FALSE))</f>
        <v/>
      </c>
      <c r="H37" t="str">
        <f>IF(ISBLANK(HLOOKUP(H$1, m_preprocess!$1:$1048576, monthly!$D37, FALSE)), "", HLOOKUP(H$1, m_preprocess!$1:$1048576, monthly!$D37, FALSE))</f>
        <v/>
      </c>
      <c r="I37" t="str">
        <f>IF(ISBLANK(HLOOKUP(I$1, m_preprocess!$1:$1048576, monthly!$D37, FALSE)), "", HLOOKUP(I$1, m_preprocess!$1:$1048576, monthly!$D37, FALSE))</f>
        <v/>
      </c>
      <c r="J37" t="str">
        <f>IF(ISBLANK(HLOOKUP(J$1, m_preprocess!$1:$1048576, monthly!$D37, FALSE)), "", HLOOKUP(J$1, m_preprocess!$1:$1048576, monthly!$D37, FALSE))</f>
        <v/>
      </c>
      <c r="K37">
        <f>IF(ISBLANK(HLOOKUP(K$1, m_preprocess!$1:$1048576, monthly!$D37, FALSE)), "", HLOOKUP(K$1, m_preprocess!$1:$1048576, monthly!$D37, FALSE))</f>
        <v>85.281679827028938</v>
      </c>
      <c r="L37">
        <f>IF(ISBLANK(HLOOKUP(L$1, m_preprocess!$1:$1048576, monthly!$D37, FALSE)), "", HLOOKUP(L$1, m_preprocess!$1:$1048576, monthly!$D37, FALSE))</f>
        <v>173.91810624354261</v>
      </c>
      <c r="M37">
        <f>IF(ISBLANK(HLOOKUP(M$1, m_preprocess!$1:$1048576, monthly!$D37, FALSE)), "", HLOOKUP(M$1, m_preprocess!$1:$1048576, monthly!$D37, FALSE))</f>
        <v>94.092217448985764</v>
      </c>
      <c r="N37">
        <f>IF(ISBLANK(HLOOKUP(N$1, m_preprocess!$1:$1048576, monthly!$D37, FALSE)), "", HLOOKUP(N$1, m_preprocess!$1:$1048576, monthly!$D37, FALSE))</f>
        <v>79.82588879455686</v>
      </c>
      <c r="O37">
        <f>IF(ISBLANK(HLOOKUP(O$1, m_preprocess!$1:$1048576, monthly!$D37, FALSE)), "", HLOOKUP(O$1, m_preprocess!$1:$1048576, monthly!$D37, FALSE))</f>
        <v>20.837194259562718</v>
      </c>
      <c r="P37">
        <f>IF(ISBLANK(HLOOKUP(P$1, m_preprocess!$1:$1048576, monthly!$D37, FALSE)), "", HLOOKUP(P$1, m_preprocess!$1:$1048576, monthly!$D37, FALSE))</f>
        <v>4.5147027514370279</v>
      </c>
      <c r="Q37">
        <f>IF(ISBLANK(HLOOKUP(Q$1, m_preprocess!$1:$1048576, monthly!$D37, FALSE)), "", HLOOKUP(Q$1, m_preprocess!$1:$1048576, monthly!$D37, FALSE))</f>
        <v>1.9418700626457797</v>
      </c>
      <c r="R37">
        <f>IF(ISBLANK(HLOOKUP(R$1, m_preprocess!$1:$1048576, monthly!$D37, FALSE)), "", HLOOKUP(R$1, m_preprocess!$1:$1048576, monthly!$D37, FALSE))</f>
        <v>2.572832688791248</v>
      </c>
      <c r="S37">
        <f>IF(ISBLANK(HLOOKUP(S$1, m_preprocess!$1:$1048576, monthly!$D37, FALSE)), "", HLOOKUP(S$1, m_preprocess!$1:$1048576, monthly!$D37, FALSE))</f>
        <v>7.8233753765888494</v>
      </c>
      <c r="T37">
        <f>IF(ISBLANK(HLOOKUP(T$1, m_preprocess!$1:$1048576, monthly!$D37, FALSE)), "", HLOOKUP(T$1, m_preprocess!$1:$1048576, monthly!$D37, FALSE))</f>
        <v>8.4991161315368444</v>
      </c>
      <c r="U37">
        <f>IF(ISBLANK(HLOOKUP(U$1, m_preprocess!$1:$1048576, monthly!$D37, FALSE)), "", HLOOKUP(U$1, m_preprocess!$1:$1048576, monthly!$D37, FALSE))</f>
        <v>247.07280602900619</v>
      </c>
      <c r="V37">
        <f>IF(ISBLANK(HLOOKUP(V$1, m_preprocess!$1:$1048576, monthly!$D37, FALSE)), "", HLOOKUP(V$1, m_preprocess!$1:$1048576, monthly!$D37, FALSE))</f>
        <v>927.14420719058944</v>
      </c>
      <c r="W37">
        <f>IF(ISBLANK(HLOOKUP(W$1, m_preprocess!$1:$1048576, monthly!$D37, FALSE)), "", HLOOKUP(W$1, m_preprocess!$1:$1048576, monthly!$D37, FALSE))</f>
        <v>95.193919652757458</v>
      </c>
      <c r="X37" t="str">
        <f>IF(ISBLANK(HLOOKUP(X$1, m_preprocess!$1:$1048576, monthly!$D37, FALSE)), "", HLOOKUP(X$1, m_preprocess!$1:$1048576, monthly!$D37, FALSE))</f>
        <v/>
      </c>
    </row>
    <row r="38" spans="1:24" x14ac:dyDescent="0.25">
      <c r="A38" s="31">
        <v>35065</v>
      </c>
      <c r="B38">
        <v>1996</v>
      </c>
      <c r="C38">
        <v>1</v>
      </c>
      <c r="D38">
        <v>38</v>
      </c>
      <c r="E38" t="str">
        <f>IF(ISBLANK(HLOOKUP(E$1, m_preprocess!$1:$1048576, monthly!$D38, FALSE)), "", HLOOKUP(E$1, m_preprocess!$1:$1048576, monthly!$D38, FALSE))</f>
        <v/>
      </c>
      <c r="F38" t="str">
        <f>IF(ISBLANK(HLOOKUP(F$1, m_preprocess!$1:$1048576, monthly!$D38, FALSE)), "", HLOOKUP(F$1, m_preprocess!$1:$1048576, monthly!$D38, FALSE))</f>
        <v/>
      </c>
      <c r="G38" t="str">
        <f>IF(ISBLANK(HLOOKUP(G$1, m_preprocess!$1:$1048576, monthly!$D38, FALSE)), "", HLOOKUP(G$1, m_preprocess!$1:$1048576, monthly!$D38, FALSE))</f>
        <v/>
      </c>
      <c r="H38" t="str">
        <f>IF(ISBLANK(HLOOKUP(H$1, m_preprocess!$1:$1048576, monthly!$D38, FALSE)), "", HLOOKUP(H$1, m_preprocess!$1:$1048576, monthly!$D38, FALSE))</f>
        <v/>
      </c>
      <c r="I38" t="str">
        <f>IF(ISBLANK(HLOOKUP(I$1, m_preprocess!$1:$1048576, monthly!$D38, FALSE)), "", HLOOKUP(I$1, m_preprocess!$1:$1048576, monthly!$D38, FALSE))</f>
        <v/>
      </c>
      <c r="J38" t="str">
        <f>IF(ISBLANK(HLOOKUP(J$1, m_preprocess!$1:$1048576, monthly!$D38, FALSE)), "", HLOOKUP(J$1, m_preprocess!$1:$1048576, monthly!$D38, FALSE))</f>
        <v/>
      </c>
      <c r="K38">
        <f>IF(ISBLANK(HLOOKUP(K$1, m_preprocess!$1:$1048576, monthly!$D38, FALSE)), "", HLOOKUP(K$1, m_preprocess!$1:$1048576, monthly!$D38, FALSE))</f>
        <v>84.452070407608602</v>
      </c>
      <c r="L38">
        <f>IF(ISBLANK(HLOOKUP(L$1, m_preprocess!$1:$1048576, monthly!$D38, FALSE)), "", HLOOKUP(L$1, m_preprocess!$1:$1048576, monthly!$D38, FALSE))</f>
        <v>143.25027319392979</v>
      </c>
      <c r="M38">
        <f>IF(ISBLANK(HLOOKUP(M$1, m_preprocess!$1:$1048576, monthly!$D38, FALSE)), "", HLOOKUP(M$1, m_preprocess!$1:$1048576, monthly!$D38, FALSE))</f>
        <v>69.405573033473388</v>
      </c>
      <c r="N38">
        <f>IF(ISBLANK(HLOOKUP(N$1, m_preprocess!$1:$1048576, monthly!$D38, FALSE)), "", HLOOKUP(N$1, m_preprocess!$1:$1048576, monthly!$D38, FALSE))</f>
        <v>73.844700160456384</v>
      </c>
      <c r="O38">
        <f>IF(ISBLANK(HLOOKUP(O$1, m_preprocess!$1:$1048576, monthly!$D38, FALSE)), "", HLOOKUP(O$1, m_preprocess!$1:$1048576, monthly!$D38, FALSE))</f>
        <v>18.614568391788055</v>
      </c>
      <c r="P38">
        <f>IF(ISBLANK(HLOOKUP(P$1, m_preprocess!$1:$1048576, monthly!$D38, FALSE)), "", HLOOKUP(P$1, m_preprocess!$1:$1048576, monthly!$D38, FALSE))</f>
        <v>2.7730075120993081</v>
      </c>
      <c r="Q38">
        <f>IF(ISBLANK(HLOOKUP(Q$1, m_preprocess!$1:$1048576, monthly!$D38, FALSE)), "", HLOOKUP(Q$1, m_preprocess!$1:$1048576, monthly!$D38, FALSE))</f>
        <v>1.5487397212993181</v>
      </c>
      <c r="R38">
        <f>IF(ISBLANK(HLOOKUP(R$1, m_preprocess!$1:$1048576, monthly!$D38, FALSE)), "", HLOOKUP(R$1, m_preprocess!$1:$1048576, monthly!$D38, FALSE))</f>
        <v>1.2242677907999899</v>
      </c>
      <c r="S38">
        <f>IF(ISBLANK(HLOOKUP(S$1, m_preprocess!$1:$1048576, monthly!$D38, FALSE)), "", HLOOKUP(S$1, m_preprocess!$1:$1048576, monthly!$D38, FALSE))</f>
        <v>8.2137373065794854</v>
      </c>
      <c r="T38">
        <f>IF(ISBLANK(HLOOKUP(T$1, m_preprocess!$1:$1048576, monthly!$D38, FALSE)), "", HLOOKUP(T$1, m_preprocess!$1:$1048576, monthly!$D38, FALSE))</f>
        <v>7.6278235731092607</v>
      </c>
      <c r="U38">
        <f>IF(ISBLANK(HLOOKUP(U$1, m_preprocess!$1:$1048576, monthly!$D38, FALSE)), "", HLOOKUP(U$1, m_preprocess!$1:$1048576, monthly!$D38, FALSE))</f>
        <v>208.36564002553382</v>
      </c>
      <c r="V38">
        <f>IF(ISBLANK(HLOOKUP(V$1, m_preprocess!$1:$1048576, monthly!$D38, FALSE)), "", HLOOKUP(V$1, m_preprocess!$1:$1048576, monthly!$D38, FALSE))</f>
        <v>887.85566046149358</v>
      </c>
      <c r="W38">
        <f>IF(ISBLANK(HLOOKUP(W$1, m_preprocess!$1:$1048576, monthly!$D38, FALSE)), "", HLOOKUP(W$1, m_preprocess!$1:$1048576, monthly!$D38, FALSE))</f>
        <v>94.198979674179867</v>
      </c>
      <c r="X38" t="str">
        <f>IF(ISBLANK(HLOOKUP(X$1, m_preprocess!$1:$1048576, monthly!$D38, FALSE)), "", HLOOKUP(X$1, m_preprocess!$1:$1048576, monthly!$D38, FALSE))</f>
        <v/>
      </c>
    </row>
    <row r="39" spans="1:24" x14ac:dyDescent="0.25">
      <c r="A39" s="31">
        <v>35096</v>
      </c>
      <c r="B39">
        <v>1996</v>
      </c>
      <c r="C39">
        <v>2</v>
      </c>
      <c r="D39">
        <v>39</v>
      </c>
      <c r="E39" t="str">
        <f>IF(ISBLANK(HLOOKUP(E$1, m_preprocess!$1:$1048576, monthly!$D39, FALSE)), "", HLOOKUP(E$1, m_preprocess!$1:$1048576, monthly!$D39, FALSE))</f>
        <v/>
      </c>
      <c r="F39" t="str">
        <f>IF(ISBLANK(HLOOKUP(F$1, m_preprocess!$1:$1048576, monthly!$D39, FALSE)), "", HLOOKUP(F$1, m_preprocess!$1:$1048576, monthly!$D39, FALSE))</f>
        <v/>
      </c>
      <c r="G39" t="str">
        <f>IF(ISBLANK(HLOOKUP(G$1, m_preprocess!$1:$1048576, monthly!$D39, FALSE)), "", HLOOKUP(G$1, m_preprocess!$1:$1048576, monthly!$D39, FALSE))</f>
        <v/>
      </c>
      <c r="H39" t="str">
        <f>IF(ISBLANK(HLOOKUP(H$1, m_preprocess!$1:$1048576, monthly!$D39, FALSE)), "", HLOOKUP(H$1, m_preprocess!$1:$1048576, monthly!$D39, FALSE))</f>
        <v/>
      </c>
      <c r="I39" t="str">
        <f>IF(ISBLANK(HLOOKUP(I$1, m_preprocess!$1:$1048576, monthly!$D39, FALSE)), "", HLOOKUP(I$1, m_preprocess!$1:$1048576, monthly!$D39, FALSE))</f>
        <v/>
      </c>
      <c r="J39" t="str">
        <f>IF(ISBLANK(HLOOKUP(J$1, m_preprocess!$1:$1048576, monthly!$D39, FALSE)), "", HLOOKUP(J$1, m_preprocess!$1:$1048576, monthly!$D39, FALSE))</f>
        <v/>
      </c>
      <c r="K39">
        <f>IF(ISBLANK(HLOOKUP(K$1, m_preprocess!$1:$1048576, monthly!$D39, FALSE)), "", HLOOKUP(K$1, m_preprocess!$1:$1048576, monthly!$D39, FALSE))</f>
        <v>87.014778141163902</v>
      </c>
      <c r="L39">
        <f>IF(ISBLANK(HLOOKUP(L$1, m_preprocess!$1:$1048576, monthly!$D39, FALSE)), "", HLOOKUP(L$1, m_preprocess!$1:$1048576, monthly!$D39, FALSE))</f>
        <v>154.9060986150177</v>
      </c>
      <c r="M39">
        <f>IF(ISBLANK(HLOOKUP(M$1, m_preprocess!$1:$1048576, monthly!$D39, FALSE)), "", HLOOKUP(M$1, m_preprocess!$1:$1048576, monthly!$D39, FALSE))</f>
        <v>75.836222577765454</v>
      </c>
      <c r="N39">
        <f>IF(ISBLANK(HLOOKUP(N$1, m_preprocess!$1:$1048576, monthly!$D39, FALSE)), "", HLOOKUP(N$1, m_preprocess!$1:$1048576, monthly!$D39, FALSE))</f>
        <v>79.069876037252257</v>
      </c>
      <c r="O39">
        <f>IF(ISBLANK(HLOOKUP(O$1, m_preprocess!$1:$1048576, monthly!$D39, FALSE)), "", HLOOKUP(O$1, m_preprocess!$1:$1048576, monthly!$D39, FALSE))</f>
        <v>18.319972704964766</v>
      </c>
      <c r="P39">
        <f>IF(ISBLANK(HLOOKUP(P$1, m_preprocess!$1:$1048576, monthly!$D39, FALSE)), "", HLOOKUP(P$1, m_preprocess!$1:$1048576, monthly!$D39, FALSE))</f>
        <v>2.9561626567427237</v>
      </c>
      <c r="Q39">
        <f>IF(ISBLANK(HLOOKUP(Q$1, m_preprocess!$1:$1048576, monthly!$D39, FALSE)), "", HLOOKUP(Q$1, m_preprocess!$1:$1048576, monthly!$D39, FALSE))</f>
        <v>1.5598804256609009</v>
      </c>
      <c r="R39">
        <f>IF(ISBLANK(HLOOKUP(R$1, m_preprocess!$1:$1048576, monthly!$D39, FALSE)), "", HLOOKUP(R$1, m_preprocess!$1:$1048576, monthly!$D39, FALSE))</f>
        <v>1.3962822310818228</v>
      </c>
      <c r="S39">
        <f>IF(ISBLANK(HLOOKUP(S$1, m_preprocess!$1:$1048576, monthly!$D39, FALSE)), "", HLOOKUP(S$1, m_preprocess!$1:$1048576, monthly!$D39, FALSE))</f>
        <v>9.2099419504498403</v>
      </c>
      <c r="T39">
        <f>IF(ISBLANK(HLOOKUP(T$1, m_preprocess!$1:$1048576, monthly!$D39, FALSE)), "", HLOOKUP(T$1, m_preprocess!$1:$1048576, monthly!$D39, FALSE))</f>
        <v>6.153868097772202</v>
      </c>
      <c r="U39">
        <f>IF(ISBLANK(HLOOKUP(U$1, m_preprocess!$1:$1048576, monthly!$D39, FALSE)), "", HLOOKUP(U$1, m_preprocess!$1:$1048576, monthly!$D39, FALSE))</f>
        <v>198.71007820114016</v>
      </c>
      <c r="V39">
        <f>IF(ISBLANK(HLOOKUP(V$1, m_preprocess!$1:$1048576, monthly!$D39, FALSE)), "", HLOOKUP(V$1, m_preprocess!$1:$1048576, monthly!$D39, FALSE))</f>
        <v>866.47102094533443</v>
      </c>
      <c r="W39">
        <f>IF(ISBLANK(HLOOKUP(W$1, m_preprocess!$1:$1048576, monthly!$D39, FALSE)), "", HLOOKUP(W$1, m_preprocess!$1:$1048576, monthly!$D39, FALSE))</f>
        <v>92.421179224888277</v>
      </c>
      <c r="X39" t="str">
        <f>IF(ISBLANK(HLOOKUP(X$1, m_preprocess!$1:$1048576, monthly!$D39, FALSE)), "", HLOOKUP(X$1, m_preprocess!$1:$1048576, monthly!$D39, FALSE))</f>
        <v/>
      </c>
    </row>
    <row r="40" spans="1:24" x14ac:dyDescent="0.25">
      <c r="A40" s="31">
        <v>35125</v>
      </c>
      <c r="B40">
        <v>1996</v>
      </c>
      <c r="C40">
        <v>3</v>
      </c>
      <c r="D40">
        <v>40</v>
      </c>
      <c r="E40" t="str">
        <f>IF(ISBLANK(HLOOKUP(E$1, m_preprocess!$1:$1048576, monthly!$D40, FALSE)), "", HLOOKUP(E$1, m_preprocess!$1:$1048576, monthly!$D40, FALSE))</f>
        <v/>
      </c>
      <c r="F40" t="str">
        <f>IF(ISBLANK(HLOOKUP(F$1, m_preprocess!$1:$1048576, monthly!$D40, FALSE)), "", HLOOKUP(F$1, m_preprocess!$1:$1048576, monthly!$D40, FALSE))</f>
        <v/>
      </c>
      <c r="G40" t="str">
        <f>IF(ISBLANK(HLOOKUP(G$1, m_preprocess!$1:$1048576, monthly!$D40, FALSE)), "", HLOOKUP(G$1, m_preprocess!$1:$1048576, monthly!$D40, FALSE))</f>
        <v/>
      </c>
      <c r="H40" t="str">
        <f>IF(ISBLANK(HLOOKUP(H$1, m_preprocess!$1:$1048576, monthly!$D40, FALSE)), "", HLOOKUP(H$1, m_preprocess!$1:$1048576, monthly!$D40, FALSE))</f>
        <v/>
      </c>
      <c r="I40" t="str">
        <f>IF(ISBLANK(HLOOKUP(I$1, m_preprocess!$1:$1048576, monthly!$D40, FALSE)), "", HLOOKUP(I$1, m_preprocess!$1:$1048576, monthly!$D40, FALSE))</f>
        <v/>
      </c>
      <c r="J40" t="str">
        <f>IF(ISBLANK(HLOOKUP(J$1, m_preprocess!$1:$1048576, monthly!$D40, FALSE)), "", HLOOKUP(J$1, m_preprocess!$1:$1048576, monthly!$D40, FALSE))</f>
        <v/>
      </c>
      <c r="K40">
        <f>IF(ISBLANK(HLOOKUP(K$1, m_preprocess!$1:$1048576, monthly!$D40, FALSE)), "", HLOOKUP(K$1, m_preprocess!$1:$1048576, monthly!$D40, FALSE))</f>
        <v>88.52991264258776</v>
      </c>
      <c r="L40">
        <f>IF(ISBLANK(HLOOKUP(L$1, m_preprocess!$1:$1048576, monthly!$D40, FALSE)), "", HLOOKUP(L$1, m_preprocess!$1:$1048576, monthly!$D40, FALSE))</f>
        <v>177.48305418724519</v>
      </c>
      <c r="M40">
        <f>IF(ISBLANK(HLOOKUP(M$1, m_preprocess!$1:$1048576, monthly!$D40, FALSE)), "", HLOOKUP(M$1, m_preprocess!$1:$1048576, monthly!$D40, FALSE))</f>
        <v>89.271116305759222</v>
      </c>
      <c r="N40">
        <f>IF(ISBLANK(HLOOKUP(N$1, m_preprocess!$1:$1048576, monthly!$D40, FALSE)), "", HLOOKUP(N$1, m_preprocess!$1:$1048576, monthly!$D40, FALSE))</f>
        <v>88.211937881485952</v>
      </c>
      <c r="O40">
        <f>IF(ISBLANK(HLOOKUP(O$1, m_preprocess!$1:$1048576, monthly!$D40, FALSE)), "", HLOOKUP(O$1, m_preprocess!$1:$1048576, monthly!$D40, FALSE))</f>
        <v>18.106584836466514</v>
      </c>
      <c r="P40">
        <f>IF(ISBLANK(HLOOKUP(P$1, m_preprocess!$1:$1048576, monthly!$D40, FALSE)), "", HLOOKUP(P$1, m_preprocess!$1:$1048576, monthly!$D40, FALSE))</f>
        <v>3.2588256960034712</v>
      </c>
      <c r="Q40">
        <f>IF(ISBLANK(HLOOKUP(Q$1, m_preprocess!$1:$1048576, monthly!$D40, FALSE)), "", HLOOKUP(Q$1, m_preprocess!$1:$1048576, monthly!$D40, FALSE))</f>
        <v>1.9303089041936876</v>
      </c>
      <c r="R40">
        <f>IF(ISBLANK(HLOOKUP(R$1, m_preprocess!$1:$1048576, monthly!$D40, FALSE)), "", HLOOKUP(R$1, m_preprocess!$1:$1048576, monthly!$D40, FALSE))</f>
        <v>1.3285167918097835</v>
      </c>
      <c r="S40">
        <f>IF(ISBLANK(HLOOKUP(S$1, m_preprocess!$1:$1048576, monthly!$D40, FALSE)), "", HLOOKUP(S$1, m_preprocess!$1:$1048576, monthly!$D40, FALSE))</f>
        <v>9.2104336984797968</v>
      </c>
      <c r="T40">
        <f>IF(ISBLANK(HLOOKUP(T$1, m_preprocess!$1:$1048576, monthly!$D40, FALSE)), "", HLOOKUP(T$1, m_preprocess!$1:$1048576, monthly!$D40, FALSE))</f>
        <v>5.6373254419832435</v>
      </c>
      <c r="U40">
        <f>IF(ISBLANK(HLOOKUP(U$1, m_preprocess!$1:$1048576, monthly!$D40, FALSE)), "", HLOOKUP(U$1, m_preprocess!$1:$1048576, monthly!$D40, FALSE))</f>
        <v>202.10370134549743</v>
      </c>
      <c r="V40">
        <f>IF(ISBLANK(HLOOKUP(V$1, m_preprocess!$1:$1048576, monthly!$D40, FALSE)), "", HLOOKUP(V$1, m_preprocess!$1:$1048576, monthly!$D40, FALSE))</f>
        <v>851.88657140585167</v>
      </c>
      <c r="W40">
        <f>IF(ISBLANK(HLOOKUP(W$1, m_preprocess!$1:$1048576, monthly!$D40, FALSE)), "", HLOOKUP(W$1, m_preprocess!$1:$1048576, monthly!$D40, FALSE))</f>
        <v>92.200703886942122</v>
      </c>
      <c r="X40" t="str">
        <f>IF(ISBLANK(HLOOKUP(X$1, m_preprocess!$1:$1048576, monthly!$D40, FALSE)), "", HLOOKUP(X$1, m_preprocess!$1:$1048576, monthly!$D40, FALSE))</f>
        <v/>
      </c>
    </row>
    <row r="41" spans="1:24" x14ac:dyDescent="0.25">
      <c r="A41" s="31">
        <v>35156</v>
      </c>
      <c r="B41">
        <v>1996</v>
      </c>
      <c r="C41">
        <v>4</v>
      </c>
      <c r="D41">
        <v>41</v>
      </c>
      <c r="E41" t="str">
        <f>IF(ISBLANK(HLOOKUP(E$1, m_preprocess!$1:$1048576, monthly!$D41, FALSE)), "", HLOOKUP(E$1, m_preprocess!$1:$1048576, monthly!$D41, FALSE))</f>
        <v/>
      </c>
      <c r="F41" t="str">
        <f>IF(ISBLANK(HLOOKUP(F$1, m_preprocess!$1:$1048576, monthly!$D41, FALSE)), "", HLOOKUP(F$1, m_preprocess!$1:$1048576, monthly!$D41, FALSE))</f>
        <v/>
      </c>
      <c r="G41" t="str">
        <f>IF(ISBLANK(HLOOKUP(G$1, m_preprocess!$1:$1048576, monthly!$D41, FALSE)), "", HLOOKUP(G$1, m_preprocess!$1:$1048576, monthly!$D41, FALSE))</f>
        <v/>
      </c>
      <c r="H41" t="str">
        <f>IF(ISBLANK(HLOOKUP(H$1, m_preprocess!$1:$1048576, monthly!$D41, FALSE)), "", HLOOKUP(H$1, m_preprocess!$1:$1048576, monthly!$D41, FALSE))</f>
        <v/>
      </c>
      <c r="I41" t="str">
        <f>IF(ISBLANK(HLOOKUP(I$1, m_preprocess!$1:$1048576, monthly!$D41, FALSE)), "", HLOOKUP(I$1, m_preprocess!$1:$1048576, monthly!$D41, FALSE))</f>
        <v/>
      </c>
      <c r="J41" t="str">
        <f>IF(ISBLANK(HLOOKUP(J$1, m_preprocess!$1:$1048576, monthly!$D41, FALSE)), "", HLOOKUP(J$1, m_preprocess!$1:$1048576, monthly!$D41, FALSE))</f>
        <v/>
      </c>
      <c r="K41">
        <f>IF(ISBLANK(HLOOKUP(K$1, m_preprocess!$1:$1048576, monthly!$D41, FALSE)), "", HLOOKUP(K$1, m_preprocess!$1:$1048576, monthly!$D41, FALSE))</f>
        <v>90.430629724543806</v>
      </c>
      <c r="L41">
        <f>IF(ISBLANK(HLOOKUP(L$1, m_preprocess!$1:$1048576, monthly!$D41, FALSE)), "", HLOOKUP(L$1, m_preprocess!$1:$1048576, monthly!$D41, FALSE))</f>
        <v>175.53500665880907</v>
      </c>
      <c r="M41">
        <f>IF(ISBLANK(HLOOKUP(M$1, m_preprocess!$1:$1048576, monthly!$D41, FALSE)), "", HLOOKUP(M$1, m_preprocess!$1:$1048576, monthly!$D41, FALSE))</f>
        <v>88.775913800489604</v>
      </c>
      <c r="N41">
        <f>IF(ISBLANK(HLOOKUP(N$1, m_preprocess!$1:$1048576, monthly!$D41, FALSE)), "", HLOOKUP(N$1, m_preprocess!$1:$1048576, monthly!$D41, FALSE))</f>
        <v>86.759092858319477</v>
      </c>
      <c r="O41">
        <f>IF(ISBLANK(HLOOKUP(O$1, m_preprocess!$1:$1048576, monthly!$D41, FALSE)), "", HLOOKUP(O$1, m_preprocess!$1:$1048576, monthly!$D41, FALSE))</f>
        <v>17.809869113539769</v>
      </c>
      <c r="P41">
        <f>IF(ISBLANK(HLOOKUP(P$1, m_preprocess!$1:$1048576, monthly!$D41, FALSE)), "", HLOOKUP(P$1, m_preprocess!$1:$1048576, monthly!$D41, FALSE))</f>
        <v>2.9924823742014484</v>
      </c>
      <c r="Q41">
        <f>IF(ISBLANK(HLOOKUP(Q$1, m_preprocess!$1:$1048576, monthly!$D41, FALSE)), "", HLOOKUP(Q$1, m_preprocess!$1:$1048576, monthly!$D41, FALSE))</f>
        <v>1.6939340086701751</v>
      </c>
      <c r="R41">
        <f>IF(ISBLANK(HLOOKUP(R$1, m_preprocess!$1:$1048576, monthly!$D41, FALSE)), "", HLOOKUP(R$1, m_preprocess!$1:$1048576, monthly!$D41, FALSE))</f>
        <v>1.2985483655312733</v>
      </c>
      <c r="S41">
        <f>IF(ISBLANK(HLOOKUP(S$1, m_preprocess!$1:$1048576, monthly!$D41, FALSE)), "", HLOOKUP(S$1, m_preprocess!$1:$1048576, monthly!$D41, FALSE))</f>
        <v>9.2927814918337663</v>
      </c>
      <c r="T41">
        <f>IF(ISBLANK(HLOOKUP(T$1, m_preprocess!$1:$1048576, monthly!$D41, FALSE)), "", HLOOKUP(T$1, m_preprocess!$1:$1048576, monthly!$D41, FALSE))</f>
        <v>5.5246052475045531</v>
      </c>
      <c r="U41">
        <f>IF(ISBLANK(HLOOKUP(U$1, m_preprocess!$1:$1048576, monthly!$D41, FALSE)), "", HLOOKUP(U$1, m_preprocess!$1:$1048576, monthly!$D41, FALSE))</f>
        <v>195.91858031483721</v>
      </c>
      <c r="V41">
        <f>IF(ISBLANK(HLOOKUP(V$1, m_preprocess!$1:$1048576, monthly!$D41, FALSE)), "", HLOOKUP(V$1, m_preprocess!$1:$1048576, monthly!$D41, FALSE))</f>
        <v>855.70159724761379</v>
      </c>
      <c r="W41">
        <f>IF(ISBLANK(HLOOKUP(W$1, m_preprocess!$1:$1048576, monthly!$D41, FALSE)), "", HLOOKUP(W$1, m_preprocess!$1:$1048576, monthly!$D41, FALSE))</f>
        <v>90.803676592991408</v>
      </c>
      <c r="X41" t="str">
        <f>IF(ISBLANK(HLOOKUP(X$1, m_preprocess!$1:$1048576, monthly!$D41, FALSE)), "", HLOOKUP(X$1, m_preprocess!$1:$1048576, monthly!$D41, FALSE))</f>
        <v/>
      </c>
    </row>
    <row r="42" spans="1:24" x14ac:dyDescent="0.25">
      <c r="A42" s="31">
        <v>35186</v>
      </c>
      <c r="B42">
        <v>1996</v>
      </c>
      <c r="C42">
        <v>5</v>
      </c>
      <c r="D42">
        <v>42</v>
      </c>
      <c r="E42" t="str">
        <f>IF(ISBLANK(HLOOKUP(E$1, m_preprocess!$1:$1048576, monthly!$D42, FALSE)), "", HLOOKUP(E$1, m_preprocess!$1:$1048576, monthly!$D42, FALSE))</f>
        <v/>
      </c>
      <c r="F42" t="str">
        <f>IF(ISBLANK(HLOOKUP(F$1, m_preprocess!$1:$1048576, monthly!$D42, FALSE)), "", HLOOKUP(F$1, m_preprocess!$1:$1048576, monthly!$D42, FALSE))</f>
        <v/>
      </c>
      <c r="G42" t="str">
        <f>IF(ISBLANK(HLOOKUP(G$1, m_preprocess!$1:$1048576, monthly!$D42, FALSE)), "", HLOOKUP(G$1, m_preprocess!$1:$1048576, monthly!$D42, FALSE))</f>
        <v/>
      </c>
      <c r="H42" t="str">
        <f>IF(ISBLANK(HLOOKUP(H$1, m_preprocess!$1:$1048576, monthly!$D42, FALSE)), "", HLOOKUP(H$1, m_preprocess!$1:$1048576, monthly!$D42, FALSE))</f>
        <v/>
      </c>
      <c r="I42" t="str">
        <f>IF(ISBLANK(HLOOKUP(I$1, m_preprocess!$1:$1048576, monthly!$D42, FALSE)), "", HLOOKUP(I$1, m_preprocess!$1:$1048576, monthly!$D42, FALSE))</f>
        <v/>
      </c>
      <c r="J42" t="str">
        <f>IF(ISBLANK(HLOOKUP(J$1, m_preprocess!$1:$1048576, monthly!$D42, FALSE)), "", HLOOKUP(J$1, m_preprocess!$1:$1048576, monthly!$D42, FALSE))</f>
        <v/>
      </c>
      <c r="K42">
        <f>IF(ISBLANK(HLOOKUP(K$1, m_preprocess!$1:$1048576, monthly!$D42, FALSE)), "", HLOOKUP(K$1, m_preprocess!$1:$1048576, monthly!$D42, FALSE))</f>
        <v>88.913662202731842</v>
      </c>
      <c r="L42">
        <f>IF(ISBLANK(HLOOKUP(L$1, m_preprocess!$1:$1048576, monthly!$D42, FALSE)), "", HLOOKUP(L$1, m_preprocess!$1:$1048576, monthly!$D42, FALSE))</f>
        <v>167.97781371390093</v>
      </c>
      <c r="M42">
        <f>IF(ISBLANK(HLOOKUP(M$1, m_preprocess!$1:$1048576, monthly!$D42, FALSE)), "", HLOOKUP(M$1, m_preprocess!$1:$1048576, monthly!$D42, FALSE))</f>
        <v>85.573265061522022</v>
      </c>
      <c r="N42">
        <f>IF(ISBLANK(HLOOKUP(N$1, m_preprocess!$1:$1048576, monthly!$D42, FALSE)), "", HLOOKUP(N$1, m_preprocess!$1:$1048576, monthly!$D42, FALSE))</f>
        <v>82.404548652378921</v>
      </c>
      <c r="O42">
        <f>IF(ISBLANK(HLOOKUP(O$1, m_preprocess!$1:$1048576, monthly!$D42, FALSE)), "", HLOOKUP(O$1, m_preprocess!$1:$1048576, monthly!$D42, FALSE))</f>
        <v>19.782416456500908</v>
      </c>
      <c r="P42">
        <f>IF(ISBLANK(HLOOKUP(P$1, m_preprocess!$1:$1048576, monthly!$D42, FALSE)), "", HLOOKUP(P$1, m_preprocess!$1:$1048576, monthly!$D42, FALSE))</f>
        <v>3.5348395946209807</v>
      </c>
      <c r="Q42">
        <f>IF(ISBLANK(HLOOKUP(Q$1, m_preprocess!$1:$1048576, monthly!$D42, FALSE)), "", HLOOKUP(Q$1, m_preprocess!$1:$1048576, monthly!$D42, FALSE))</f>
        <v>2.0333829164254955</v>
      </c>
      <c r="R42">
        <f>IF(ISBLANK(HLOOKUP(R$1, m_preprocess!$1:$1048576, monthly!$D42, FALSE)), "", HLOOKUP(R$1, m_preprocess!$1:$1048576, monthly!$D42, FALSE))</f>
        <v>1.5014566781954855</v>
      </c>
      <c r="S42">
        <f>IF(ISBLANK(HLOOKUP(S$1, m_preprocess!$1:$1048576, monthly!$D42, FALSE)), "", HLOOKUP(S$1, m_preprocess!$1:$1048576, monthly!$D42, FALSE))</f>
        <v>10.014658930417989</v>
      </c>
      <c r="T42">
        <f>IF(ISBLANK(HLOOKUP(T$1, m_preprocess!$1:$1048576, monthly!$D42, FALSE)), "", HLOOKUP(T$1, m_preprocess!$1:$1048576, monthly!$D42, FALSE))</f>
        <v>6.2329179314619356</v>
      </c>
      <c r="U42">
        <f>IF(ISBLANK(HLOOKUP(U$1, m_preprocess!$1:$1048576, monthly!$D42, FALSE)), "", HLOOKUP(U$1, m_preprocess!$1:$1048576, monthly!$D42, FALSE))</f>
        <v>189.68999043492204</v>
      </c>
      <c r="V42">
        <f>IF(ISBLANK(HLOOKUP(V$1, m_preprocess!$1:$1048576, monthly!$D42, FALSE)), "", HLOOKUP(V$1, m_preprocess!$1:$1048576, monthly!$D42, FALSE))</f>
        <v>842.75200594635169</v>
      </c>
      <c r="W42">
        <f>IF(ISBLANK(HLOOKUP(W$1, m_preprocess!$1:$1048576, monthly!$D42, FALSE)), "", HLOOKUP(W$1, m_preprocess!$1:$1048576, monthly!$D42, FALSE))</f>
        <v>90.541841260343858</v>
      </c>
      <c r="X42" t="str">
        <f>IF(ISBLANK(HLOOKUP(X$1, m_preprocess!$1:$1048576, monthly!$D42, FALSE)), "", HLOOKUP(X$1, m_preprocess!$1:$1048576, monthly!$D42, FALSE))</f>
        <v/>
      </c>
    </row>
    <row r="43" spans="1:24" x14ac:dyDescent="0.25">
      <c r="A43" s="31">
        <v>35217</v>
      </c>
      <c r="B43">
        <v>1996</v>
      </c>
      <c r="C43">
        <v>6</v>
      </c>
      <c r="D43">
        <v>43</v>
      </c>
      <c r="E43" t="str">
        <f>IF(ISBLANK(HLOOKUP(E$1, m_preprocess!$1:$1048576, monthly!$D43, FALSE)), "", HLOOKUP(E$1, m_preprocess!$1:$1048576, monthly!$D43, FALSE))</f>
        <v/>
      </c>
      <c r="F43" t="str">
        <f>IF(ISBLANK(HLOOKUP(F$1, m_preprocess!$1:$1048576, monthly!$D43, FALSE)), "", HLOOKUP(F$1, m_preprocess!$1:$1048576, monthly!$D43, FALSE))</f>
        <v/>
      </c>
      <c r="G43" t="str">
        <f>IF(ISBLANK(HLOOKUP(G$1, m_preprocess!$1:$1048576, monthly!$D43, FALSE)), "", HLOOKUP(G$1, m_preprocess!$1:$1048576, monthly!$D43, FALSE))</f>
        <v/>
      </c>
      <c r="H43" t="str">
        <f>IF(ISBLANK(HLOOKUP(H$1, m_preprocess!$1:$1048576, monthly!$D43, FALSE)), "", HLOOKUP(H$1, m_preprocess!$1:$1048576, monthly!$D43, FALSE))</f>
        <v/>
      </c>
      <c r="I43" t="str">
        <f>IF(ISBLANK(HLOOKUP(I$1, m_preprocess!$1:$1048576, monthly!$D43, FALSE)), "", HLOOKUP(I$1, m_preprocess!$1:$1048576, monthly!$D43, FALSE))</f>
        <v/>
      </c>
      <c r="J43" t="str">
        <f>IF(ISBLANK(HLOOKUP(J$1, m_preprocess!$1:$1048576, monthly!$D43, FALSE)), "", HLOOKUP(J$1, m_preprocess!$1:$1048576, monthly!$D43, FALSE))</f>
        <v/>
      </c>
      <c r="K43">
        <f>IF(ISBLANK(HLOOKUP(K$1, m_preprocess!$1:$1048576, monthly!$D43, FALSE)), "", HLOOKUP(K$1, m_preprocess!$1:$1048576, monthly!$D43, FALSE))</f>
        <v>87.700285908102771</v>
      </c>
      <c r="L43">
        <f>IF(ISBLANK(HLOOKUP(L$1, m_preprocess!$1:$1048576, monthly!$D43, FALSE)), "", HLOOKUP(L$1, m_preprocess!$1:$1048576, monthly!$D43, FALSE))</f>
        <v>161.23493228505603</v>
      </c>
      <c r="M43">
        <f>IF(ISBLANK(HLOOKUP(M$1, m_preprocess!$1:$1048576, monthly!$D43, FALSE)), "", HLOOKUP(M$1, m_preprocess!$1:$1048576, monthly!$D43, FALSE))</f>
        <v>84.962262220521737</v>
      </c>
      <c r="N43">
        <f>IF(ISBLANK(HLOOKUP(N$1, m_preprocess!$1:$1048576, monthly!$D43, FALSE)), "", HLOOKUP(N$1, m_preprocess!$1:$1048576, monthly!$D43, FALSE))</f>
        <v>76.272670064534296</v>
      </c>
      <c r="O43">
        <f>IF(ISBLANK(HLOOKUP(O$1, m_preprocess!$1:$1048576, monthly!$D43, FALSE)), "", HLOOKUP(O$1, m_preprocess!$1:$1048576, monthly!$D43, FALSE))</f>
        <v>17.982339308200377</v>
      </c>
      <c r="P43">
        <f>IF(ISBLANK(HLOOKUP(P$1, m_preprocess!$1:$1048576, monthly!$D43, FALSE)), "", HLOOKUP(P$1, m_preprocess!$1:$1048576, monthly!$D43, FALSE))</f>
        <v>3.3598538139631069</v>
      </c>
      <c r="Q43">
        <f>IF(ISBLANK(HLOOKUP(Q$1, m_preprocess!$1:$1048576, monthly!$D43, FALSE)), "", HLOOKUP(Q$1, m_preprocess!$1:$1048576, monthly!$D43, FALSE))</f>
        <v>1.8483335796172979</v>
      </c>
      <c r="R43">
        <f>IF(ISBLANK(HLOOKUP(R$1, m_preprocess!$1:$1048576, monthly!$D43, FALSE)), "", HLOOKUP(R$1, m_preprocess!$1:$1048576, monthly!$D43, FALSE))</f>
        <v>1.511520234345809</v>
      </c>
      <c r="S43">
        <f>IF(ISBLANK(HLOOKUP(S$1, m_preprocess!$1:$1048576, monthly!$D43, FALSE)), "", HLOOKUP(S$1, m_preprocess!$1:$1048576, monthly!$D43, FALSE))</f>
        <v>8.4161357183059007</v>
      </c>
      <c r="T43">
        <f>IF(ISBLANK(HLOOKUP(T$1, m_preprocess!$1:$1048576, monthly!$D43, FALSE)), "", HLOOKUP(T$1, m_preprocess!$1:$1048576, monthly!$D43, FALSE))</f>
        <v>6.2063497759313666</v>
      </c>
      <c r="U43">
        <f>IF(ISBLANK(HLOOKUP(U$1, m_preprocess!$1:$1048576, monthly!$D43, FALSE)), "", HLOOKUP(U$1, m_preprocess!$1:$1048576, monthly!$D43, FALSE))</f>
        <v>200.71479556270458</v>
      </c>
      <c r="V43">
        <f>IF(ISBLANK(HLOOKUP(V$1, m_preprocess!$1:$1048576, monthly!$D43, FALSE)), "", HLOOKUP(V$1, m_preprocess!$1:$1048576, monthly!$D43, FALSE))</f>
        <v>847.46671329165406</v>
      </c>
      <c r="W43">
        <f>IF(ISBLANK(HLOOKUP(W$1, m_preprocess!$1:$1048576, monthly!$D43, FALSE)), "", HLOOKUP(W$1, m_preprocess!$1:$1048576, monthly!$D43, FALSE))</f>
        <v>88.781404456745619</v>
      </c>
      <c r="X43" t="str">
        <f>IF(ISBLANK(HLOOKUP(X$1, m_preprocess!$1:$1048576, monthly!$D43, FALSE)), "", HLOOKUP(X$1, m_preprocess!$1:$1048576, monthly!$D43, FALSE))</f>
        <v/>
      </c>
    </row>
    <row r="44" spans="1:24" x14ac:dyDescent="0.25">
      <c r="A44" s="31">
        <v>35247</v>
      </c>
      <c r="B44">
        <v>1996</v>
      </c>
      <c r="C44">
        <v>7</v>
      </c>
      <c r="D44">
        <v>44</v>
      </c>
      <c r="E44" t="str">
        <f>IF(ISBLANK(HLOOKUP(E$1, m_preprocess!$1:$1048576, monthly!$D44, FALSE)), "", HLOOKUP(E$1, m_preprocess!$1:$1048576, monthly!$D44, FALSE))</f>
        <v/>
      </c>
      <c r="F44" t="str">
        <f>IF(ISBLANK(HLOOKUP(F$1, m_preprocess!$1:$1048576, monthly!$D44, FALSE)), "", HLOOKUP(F$1, m_preprocess!$1:$1048576, monthly!$D44, FALSE))</f>
        <v/>
      </c>
      <c r="G44" t="str">
        <f>IF(ISBLANK(HLOOKUP(G$1, m_preprocess!$1:$1048576, monthly!$D44, FALSE)), "", HLOOKUP(G$1, m_preprocess!$1:$1048576, monthly!$D44, FALSE))</f>
        <v/>
      </c>
      <c r="H44" t="str">
        <f>IF(ISBLANK(HLOOKUP(H$1, m_preprocess!$1:$1048576, monthly!$D44, FALSE)), "", HLOOKUP(H$1, m_preprocess!$1:$1048576, monthly!$D44, FALSE))</f>
        <v/>
      </c>
      <c r="I44" t="str">
        <f>IF(ISBLANK(HLOOKUP(I$1, m_preprocess!$1:$1048576, monthly!$D44, FALSE)), "", HLOOKUP(I$1, m_preprocess!$1:$1048576, monthly!$D44, FALSE))</f>
        <v/>
      </c>
      <c r="J44" t="str">
        <f>IF(ISBLANK(HLOOKUP(J$1, m_preprocess!$1:$1048576, monthly!$D44, FALSE)), "", HLOOKUP(J$1, m_preprocess!$1:$1048576, monthly!$D44, FALSE))</f>
        <v/>
      </c>
      <c r="K44">
        <f>IF(ISBLANK(HLOOKUP(K$1, m_preprocess!$1:$1048576, monthly!$D44, FALSE)), "", HLOOKUP(K$1, m_preprocess!$1:$1048576, monthly!$D44, FALSE))</f>
        <v>88.49557878095581</v>
      </c>
      <c r="L44">
        <f>IF(ISBLANK(HLOOKUP(L$1, m_preprocess!$1:$1048576, monthly!$D44, FALSE)), "", HLOOKUP(L$1, m_preprocess!$1:$1048576, monthly!$D44, FALSE))</f>
        <v>164.44179828484047</v>
      </c>
      <c r="M44">
        <f>IF(ISBLANK(HLOOKUP(M$1, m_preprocess!$1:$1048576, monthly!$D44, FALSE)), "", HLOOKUP(M$1, m_preprocess!$1:$1048576, monthly!$D44, FALSE))</f>
        <v>82.851559532495614</v>
      </c>
      <c r="N44">
        <f>IF(ISBLANK(HLOOKUP(N$1, m_preprocess!$1:$1048576, monthly!$D44, FALSE)), "", HLOOKUP(N$1, m_preprocess!$1:$1048576, monthly!$D44, FALSE))</f>
        <v>81.59023875234486</v>
      </c>
      <c r="O44">
        <f>IF(ISBLANK(HLOOKUP(O$1, m_preprocess!$1:$1048576, monthly!$D44, FALSE)), "", HLOOKUP(O$1, m_preprocess!$1:$1048576, monthly!$D44, FALSE))</f>
        <v>19.929758961062987</v>
      </c>
      <c r="P44">
        <f>IF(ISBLANK(HLOOKUP(P$1, m_preprocess!$1:$1048576, monthly!$D44, FALSE)), "", HLOOKUP(P$1, m_preprocess!$1:$1048576, monthly!$D44, FALSE))</f>
        <v>3.9076141955230712</v>
      </c>
      <c r="Q44">
        <f>IF(ISBLANK(HLOOKUP(Q$1, m_preprocess!$1:$1048576, monthly!$D44, FALSE)), "", HLOOKUP(Q$1, m_preprocess!$1:$1048576, monthly!$D44, FALSE))</f>
        <v>2.2573573757638483</v>
      </c>
      <c r="R44">
        <f>IF(ISBLANK(HLOOKUP(R$1, m_preprocess!$1:$1048576, monthly!$D44, FALSE)), "", HLOOKUP(R$1, m_preprocess!$1:$1048576, monthly!$D44, FALSE))</f>
        <v>1.6502568197592227</v>
      </c>
      <c r="S44">
        <f>IF(ISBLANK(HLOOKUP(S$1, m_preprocess!$1:$1048576, monthly!$D44, FALSE)), "", HLOOKUP(S$1, m_preprocess!$1:$1048576, monthly!$D44, FALSE))</f>
        <v>9.5549555549037066</v>
      </c>
      <c r="T44">
        <f>IF(ISBLANK(HLOOKUP(T$1, m_preprocess!$1:$1048576, monthly!$D44, FALSE)), "", HLOOKUP(T$1, m_preprocess!$1:$1048576, monthly!$D44, FALSE))</f>
        <v>6.4671892106362083</v>
      </c>
      <c r="U44">
        <f>IF(ISBLANK(HLOOKUP(U$1, m_preprocess!$1:$1048576, monthly!$D44, FALSE)), "", HLOOKUP(U$1, m_preprocess!$1:$1048576, monthly!$D44, FALSE))</f>
        <v>189.09401574047811</v>
      </c>
      <c r="V44">
        <f>IF(ISBLANK(HLOOKUP(V$1, m_preprocess!$1:$1048576, monthly!$D44, FALSE)), "", HLOOKUP(V$1, m_preprocess!$1:$1048576, monthly!$D44, FALSE))</f>
        <v>847.48700440874779</v>
      </c>
      <c r="W44">
        <f>IF(ISBLANK(HLOOKUP(W$1, m_preprocess!$1:$1048576, monthly!$D44, FALSE)), "", HLOOKUP(W$1, m_preprocess!$1:$1048576, monthly!$D44, FALSE))</f>
        <v>88.379255547262332</v>
      </c>
      <c r="X44" t="str">
        <f>IF(ISBLANK(HLOOKUP(X$1, m_preprocess!$1:$1048576, monthly!$D44, FALSE)), "", HLOOKUP(X$1, m_preprocess!$1:$1048576, monthly!$D44, FALSE))</f>
        <v/>
      </c>
    </row>
    <row r="45" spans="1:24" x14ac:dyDescent="0.25">
      <c r="A45" s="31">
        <v>35278</v>
      </c>
      <c r="B45">
        <v>1996</v>
      </c>
      <c r="C45">
        <v>8</v>
      </c>
      <c r="D45">
        <v>45</v>
      </c>
      <c r="E45" t="str">
        <f>IF(ISBLANK(HLOOKUP(E$1, m_preprocess!$1:$1048576, monthly!$D45, FALSE)), "", HLOOKUP(E$1, m_preprocess!$1:$1048576, monthly!$D45, FALSE))</f>
        <v/>
      </c>
      <c r="F45" t="str">
        <f>IF(ISBLANK(HLOOKUP(F$1, m_preprocess!$1:$1048576, monthly!$D45, FALSE)), "", HLOOKUP(F$1, m_preprocess!$1:$1048576, monthly!$D45, FALSE))</f>
        <v/>
      </c>
      <c r="G45" t="str">
        <f>IF(ISBLANK(HLOOKUP(G$1, m_preprocess!$1:$1048576, monthly!$D45, FALSE)), "", HLOOKUP(G$1, m_preprocess!$1:$1048576, monthly!$D45, FALSE))</f>
        <v/>
      </c>
      <c r="H45" t="str">
        <f>IF(ISBLANK(HLOOKUP(H$1, m_preprocess!$1:$1048576, monthly!$D45, FALSE)), "", HLOOKUP(H$1, m_preprocess!$1:$1048576, monthly!$D45, FALSE))</f>
        <v/>
      </c>
      <c r="I45" t="str">
        <f>IF(ISBLANK(HLOOKUP(I$1, m_preprocess!$1:$1048576, monthly!$D45, FALSE)), "", HLOOKUP(I$1, m_preprocess!$1:$1048576, monthly!$D45, FALSE))</f>
        <v/>
      </c>
      <c r="J45" t="str">
        <f>IF(ISBLANK(HLOOKUP(J$1, m_preprocess!$1:$1048576, monthly!$D45, FALSE)), "", HLOOKUP(J$1, m_preprocess!$1:$1048576, monthly!$D45, FALSE))</f>
        <v/>
      </c>
      <c r="K45">
        <f>IF(ISBLANK(HLOOKUP(K$1, m_preprocess!$1:$1048576, monthly!$D45, FALSE)), "", HLOOKUP(K$1, m_preprocess!$1:$1048576, monthly!$D45, FALSE))</f>
        <v>87.627459145248338</v>
      </c>
      <c r="L45">
        <f>IF(ISBLANK(HLOOKUP(L$1, m_preprocess!$1:$1048576, monthly!$D45, FALSE)), "", HLOOKUP(L$1, m_preprocess!$1:$1048576, monthly!$D45, FALSE))</f>
        <v>144.33325824700046</v>
      </c>
      <c r="M45">
        <f>IF(ISBLANK(HLOOKUP(M$1, m_preprocess!$1:$1048576, monthly!$D45, FALSE)), "", HLOOKUP(M$1, m_preprocess!$1:$1048576, monthly!$D45, FALSE))</f>
        <v>74.130886720181536</v>
      </c>
      <c r="N45">
        <f>IF(ISBLANK(HLOOKUP(N$1, m_preprocess!$1:$1048576, monthly!$D45, FALSE)), "", HLOOKUP(N$1, m_preprocess!$1:$1048576, monthly!$D45, FALSE))</f>
        <v>70.202371526818922</v>
      </c>
      <c r="O45">
        <f>IF(ISBLANK(HLOOKUP(O$1, m_preprocess!$1:$1048576, monthly!$D45, FALSE)), "", HLOOKUP(O$1, m_preprocess!$1:$1048576, monthly!$D45, FALSE))</f>
        <v>19.264880255017395</v>
      </c>
      <c r="P45">
        <f>IF(ISBLANK(HLOOKUP(P$1, m_preprocess!$1:$1048576, monthly!$D45, FALSE)), "", HLOOKUP(P$1, m_preprocess!$1:$1048576, monthly!$D45, FALSE))</f>
        <v>3.6973986688435589</v>
      </c>
      <c r="Q45">
        <f>IF(ISBLANK(HLOOKUP(Q$1, m_preprocess!$1:$1048576, monthly!$D45, FALSE)), "", HLOOKUP(Q$1, m_preprocess!$1:$1048576, monthly!$D45, FALSE))</f>
        <v>2.202720475814921</v>
      </c>
      <c r="R45">
        <f>IF(ISBLANK(HLOOKUP(R$1, m_preprocess!$1:$1048576, monthly!$D45, FALSE)), "", HLOOKUP(R$1, m_preprocess!$1:$1048576, monthly!$D45, FALSE))</f>
        <v>1.4946781930286379</v>
      </c>
      <c r="S45">
        <f>IF(ISBLANK(HLOOKUP(S$1, m_preprocess!$1:$1048576, monthly!$D45, FALSE)), "", HLOOKUP(S$1, m_preprocess!$1:$1048576, monthly!$D45, FALSE))</f>
        <v>8.7062987347642409</v>
      </c>
      <c r="T45">
        <f>IF(ISBLANK(HLOOKUP(T$1, m_preprocess!$1:$1048576, monthly!$D45, FALSE)), "", HLOOKUP(T$1, m_preprocess!$1:$1048576, monthly!$D45, FALSE))</f>
        <v>6.8611828514095956</v>
      </c>
      <c r="U45">
        <f>IF(ISBLANK(HLOOKUP(U$1, m_preprocess!$1:$1048576, monthly!$D45, FALSE)), "", HLOOKUP(U$1, m_preprocess!$1:$1048576, monthly!$D45, FALSE))</f>
        <v>181.8631669799955</v>
      </c>
      <c r="V45">
        <f>IF(ISBLANK(HLOOKUP(V$1, m_preprocess!$1:$1048576, monthly!$D45, FALSE)), "", HLOOKUP(V$1, m_preprocess!$1:$1048576, monthly!$D45, FALSE))</f>
        <v>836.92464928291156</v>
      </c>
      <c r="W45">
        <f>IF(ISBLANK(HLOOKUP(W$1, m_preprocess!$1:$1048576, monthly!$D45, FALSE)), "", HLOOKUP(W$1, m_preprocess!$1:$1048576, monthly!$D45, FALSE))</f>
        <v>86.337745409486814</v>
      </c>
      <c r="X45" t="str">
        <f>IF(ISBLANK(HLOOKUP(X$1, m_preprocess!$1:$1048576, monthly!$D45, FALSE)), "", HLOOKUP(X$1, m_preprocess!$1:$1048576, monthly!$D45, FALSE))</f>
        <v/>
      </c>
    </row>
    <row r="46" spans="1:24" x14ac:dyDescent="0.25">
      <c r="A46" s="31">
        <v>35309</v>
      </c>
      <c r="B46">
        <v>1996</v>
      </c>
      <c r="C46">
        <v>9</v>
      </c>
      <c r="D46">
        <v>46</v>
      </c>
      <c r="E46" t="str">
        <f>IF(ISBLANK(HLOOKUP(E$1, m_preprocess!$1:$1048576, monthly!$D46, FALSE)), "", HLOOKUP(E$1, m_preprocess!$1:$1048576, monthly!$D46, FALSE))</f>
        <v/>
      </c>
      <c r="F46" t="str">
        <f>IF(ISBLANK(HLOOKUP(F$1, m_preprocess!$1:$1048576, monthly!$D46, FALSE)), "", HLOOKUP(F$1, m_preprocess!$1:$1048576, monthly!$D46, FALSE))</f>
        <v/>
      </c>
      <c r="G46" t="str">
        <f>IF(ISBLANK(HLOOKUP(G$1, m_preprocess!$1:$1048576, monthly!$D46, FALSE)), "", HLOOKUP(G$1, m_preprocess!$1:$1048576, monthly!$D46, FALSE))</f>
        <v/>
      </c>
      <c r="H46" t="str">
        <f>IF(ISBLANK(HLOOKUP(H$1, m_preprocess!$1:$1048576, monthly!$D46, FALSE)), "", HLOOKUP(H$1, m_preprocess!$1:$1048576, monthly!$D46, FALSE))</f>
        <v/>
      </c>
      <c r="I46" t="str">
        <f>IF(ISBLANK(HLOOKUP(I$1, m_preprocess!$1:$1048576, monthly!$D46, FALSE)), "", HLOOKUP(I$1, m_preprocess!$1:$1048576, monthly!$D46, FALSE))</f>
        <v/>
      </c>
      <c r="J46" t="str">
        <f>IF(ISBLANK(HLOOKUP(J$1, m_preprocess!$1:$1048576, monthly!$D46, FALSE)), "", HLOOKUP(J$1, m_preprocess!$1:$1048576, monthly!$D46, FALSE))</f>
        <v/>
      </c>
      <c r="K46">
        <f>IF(ISBLANK(HLOOKUP(K$1, m_preprocess!$1:$1048576, monthly!$D46, FALSE)), "", HLOOKUP(K$1, m_preprocess!$1:$1048576, monthly!$D46, FALSE))</f>
        <v>88.67758025479931</v>
      </c>
      <c r="L46">
        <f>IF(ISBLANK(HLOOKUP(L$1, m_preprocess!$1:$1048576, monthly!$D46, FALSE)), "", HLOOKUP(L$1, m_preprocess!$1:$1048576, monthly!$D46, FALSE))</f>
        <v>159.90648287734376</v>
      </c>
      <c r="M46">
        <f>IF(ISBLANK(HLOOKUP(M$1, m_preprocess!$1:$1048576, monthly!$D46, FALSE)), "", HLOOKUP(M$1, m_preprocess!$1:$1048576, monthly!$D46, FALSE))</f>
        <v>84.243739451504439</v>
      </c>
      <c r="N46">
        <f>IF(ISBLANK(HLOOKUP(N$1, m_preprocess!$1:$1048576, monthly!$D46, FALSE)), "", HLOOKUP(N$1, m_preprocess!$1:$1048576, monthly!$D46, FALSE))</f>
        <v>75.662743425839324</v>
      </c>
      <c r="O46">
        <f>IF(ISBLANK(HLOOKUP(O$1, m_preprocess!$1:$1048576, monthly!$D46, FALSE)), "", HLOOKUP(O$1, m_preprocess!$1:$1048576, monthly!$D46, FALSE))</f>
        <v>17.536910504040822</v>
      </c>
      <c r="P46">
        <f>IF(ISBLANK(HLOOKUP(P$1, m_preprocess!$1:$1048576, monthly!$D46, FALSE)), "", HLOOKUP(P$1, m_preprocess!$1:$1048576, monthly!$D46, FALSE))</f>
        <v>3.3693592000097481</v>
      </c>
      <c r="Q46">
        <f>IF(ISBLANK(HLOOKUP(Q$1, m_preprocess!$1:$1048576, monthly!$D46, FALSE)), "", HLOOKUP(Q$1, m_preprocess!$1:$1048576, monthly!$D46, FALSE))</f>
        <v>1.9979651163543994</v>
      </c>
      <c r="R46">
        <f>IF(ISBLANK(HLOOKUP(R$1, m_preprocess!$1:$1048576, monthly!$D46, FALSE)), "", HLOOKUP(R$1, m_preprocess!$1:$1048576, monthly!$D46, FALSE))</f>
        <v>1.3713940836553484</v>
      </c>
      <c r="S46">
        <f>IF(ISBLANK(HLOOKUP(S$1, m_preprocess!$1:$1048576, monthly!$D46, FALSE)), "", HLOOKUP(S$1, m_preprocess!$1:$1048576, monthly!$D46, FALSE))</f>
        <v>8.2172985539687744</v>
      </c>
      <c r="T46">
        <f>IF(ISBLANK(HLOOKUP(T$1, m_preprocess!$1:$1048576, monthly!$D46, FALSE)), "", HLOOKUP(T$1, m_preprocess!$1:$1048576, monthly!$D46, FALSE))</f>
        <v>5.9502527500623028</v>
      </c>
      <c r="U46">
        <f>IF(ISBLANK(HLOOKUP(U$1, m_preprocess!$1:$1048576, monthly!$D46, FALSE)), "", HLOOKUP(U$1, m_preprocess!$1:$1048576, monthly!$D46, FALSE))</f>
        <v>188.31485592829185</v>
      </c>
      <c r="V46">
        <f>IF(ISBLANK(HLOOKUP(V$1, m_preprocess!$1:$1048576, monthly!$D46, FALSE)), "", HLOOKUP(V$1, m_preprocess!$1:$1048576, monthly!$D46, FALSE))</f>
        <v>838.27193693156914</v>
      </c>
      <c r="W46">
        <f>IF(ISBLANK(HLOOKUP(W$1, m_preprocess!$1:$1048576, monthly!$D46, FALSE)), "", HLOOKUP(W$1, m_preprocess!$1:$1048576, monthly!$D46, FALSE))</f>
        <v>84.817481195554805</v>
      </c>
      <c r="X46" t="str">
        <f>IF(ISBLANK(HLOOKUP(X$1, m_preprocess!$1:$1048576, monthly!$D46, FALSE)), "", HLOOKUP(X$1, m_preprocess!$1:$1048576, monthly!$D46, FALSE))</f>
        <v/>
      </c>
    </row>
    <row r="47" spans="1:24" x14ac:dyDescent="0.25">
      <c r="A47" s="31">
        <v>35339</v>
      </c>
      <c r="B47">
        <v>1996</v>
      </c>
      <c r="C47">
        <v>10</v>
      </c>
      <c r="D47">
        <v>47</v>
      </c>
      <c r="E47" t="str">
        <f>IF(ISBLANK(HLOOKUP(E$1, m_preprocess!$1:$1048576, monthly!$D47, FALSE)), "", HLOOKUP(E$1, m_preprocess!$1:$1048576, monthly!$D47, FALSE))</f>
        <v/>
      </c>
      <c r="F47" t="str">
        <f>IF(ISBLANK(HLOOKUP(F$1, m_preprocess!$1:$1048576, monthly!$D47, FALSE)), "", HLOOKUP(F$1, m_preprocess!$1:$1048576, monthly!$D47, FALSE))</f>
        <v/>
      </c>
      <c r="G47" t="str">
        <f>IF(ISBLANK(HLOOKUP(G$1, m_preprocess!$1:$1048576, monthly!$D47, FALSE)), "", HLOOKUP(G$1, m_preprocess!$1:$1048576, monthly!$D47, FALSE))</f>
        <v/>
      </c>
      <c r="H47" t="str">
        <f>IF(ISBLANK(HLOOKUP(H$1, m_preprocess!$1:$1048576, monthly!$D47, FALSE)), "", HLOOKUP(H$1, m_preprocess!$1:$1048576, monthly!$D47, FALSE))</f>
        <v/>
      </c>
      <c r="I47" t="str">
        <f>IF(ISBLANK(HLOOKUP(I$1, m_preprocess!$1:$1048576, monthly!$D47, FALSE)), "", HLOOKUP(I$1, m_preprocess!$1:$1048576, monthly!$D47, FALSE))</f>
        <v/>
      </c>
      <c r="J47" t="str">
        <f>IF(ISBLANK(HLOOKUP(J$1, m_preprocess!$1:$1048576, monthly!$D47, FALSE)), "", HLOOKUP(J$1, m_preprocess!$1:$1048576, monthly!$D47, FALSE))</f>
        <v/>
      </c>
      <c r="K47">
        <f>IF(ISBLANK(HLOOKUP(K$1, m_preprocess!$1:$1048576, monthly!$D47, FALSE)), "", HLOOKUP(K$1, m_preprocess!$1:$1048576, monthly!$D47, FALSE))</f>
        <v>87.762874010084531</v>
      </c>
      <c r="L47">
        <f>IF(ISBLANK(HLOOKUP(L$1, m_preprocess!$1:$1048576, monthly!$D47, FALSE)), "", HLOOKUP(L$1, m_preprocess!$1:$1048576, monthly!$D47, FALSE))</f>
        <v>184.53014922075846</v>
      </c>
      <c r="M47">
        <f>IF(ISBLANK(HLOOKUP(M$1, m_preprocess!$1:$1048576, monthly!$D47, FALSE)), "", HLOOKUP(M$1, m_preprocess!$1:$1048576, monthly!$D47, FALSE))</f>
        <v>105.57886394954436</v>
      </c>
      <c r="N47">
        <f>IF(ISBLANK(HLOOKUP(N$1, m_preprocess!$1:$1048576, monthly!$D47, FALSE)), "", HLOOKUP(N$1, m_preprocess!$1:$1048576, monthly!$D47, FALSE))</f>
        <v>78.951285271214118</v>
      </c>
      <c r="O47">
        <f>IF(ISBLANK(HLOOKUP(O$1, m_preprocess!$1:$1048576, monthly!$D47, FALSE)), "", HLOOKUP(O$1, m_preprocess!$1:$1048576, monthly!$D47, FALSE))</f>
        <v>20.646482565590944</v>
      </c>
      <c r="P47">
        <f>IF(ISBLANK(HLOOKUP(P$1, m_preprocess!$1:$1048576, monthly!$D47, FALSE)), "", HLOOKUP(P$1, m_preprocess!$1:$1048576, monthly!$D47, FALSE))</f>
        <v>4.0735807801283928</v>
      </c>
      <c r="Q47">
        <f>IF(ISBLANK(HLOOKUP(Q$1, m_preprocess!$1:$1048576, monthly!$D47, FALSE)), "", HLOOKUP(Q$1, m_preprocess!$1:$1048576, monthly!$D47, FALSE))</f>
        <v>2.3486162394312586</v>
      </c>
      <c r="R47">
        <f>IF(ISBLANK(HLOOKUP(R$1, m_preprocess!$1:$1048576, monthly!$D47, FALSE)), "", HLOOKUP(R$1, m_preprocess!$1:$1048576, monthly!$D47, FALSE))</f>
        <v>1.7249645406971341</v>
      </c>
      <c r="S47">
        <f>IF(ISBLANK(HLOOKUP(S$1, m_preprocess!$1:$1048576, monthly!$D47, FALSE)), "", HLOOKUP(S$1, m_preprocess!$1:$1048576, monthly!$D47, FALSE))</f>
        <v>10.082686145854682</v>
      </c>
      <c r="T47">
        <f>IF(ISBLANK(HLOOKUP(T$1, m_preprocess!$1:$1048576, monthly!$D47, FALSE)), "", HLOOKUP(T$1, m_preprocess!$1:$1048576, monthly!$D47, FALSE))</f>
        <v>6.4902156396078716</v>
      </c>
      <c r="U47">
        <f>IF(ISBLANK(HLOOKUP(U$1, m_preprocess!$1:$1048576, monthly!$D47, FALSE)), "", HLOOKUP(U$1, m_preprocess!$1:$1048576, monthly!$D47, FALSE))</f>
        <v>185.41639901017203</v>
      </c>
      <c r="V47">
        <f>IF(ISBLANK(HLOOKUP(V$1, m_preprocess!$1:$1048576, monthly!$D47, FALSE)), "", HLOOKUP(V$1, m_preprocess!$1:$1048576, monthly!$D47, FALSE))</f>
        <v>842.55085038940308</v>
      </c>
      <c r="W47">
        <f>IF(ISBLANK(HLOOKUP(W$1, m_preprocess!$1:$1048576, monthly!$D47, FALSE)), "", HLOOKUP(W$1, m_preprocess!$1:$1048576, monthly!$D47, FALSE))</f>
        <v>81.681593446540205</v>
      </c>
      <c r="X47" t="str">
        <f>IF(ISBLANK(HLOOKUP(X$1, m_preprocess!$1:$1048576, monthly!$D47, FALSE)), "", HLOOKUP(X$1, m_preprocess!$1:$1048576, monthly!$D47, FALSE))</f>
        <v/>
      </c>
    </row>
    <row r="48" spans="1:24" x14ac:dyDescent="0.25">
      <c r="A48" s="31">
        <v>35370</v>
      </c>
      <c r="B48">
        <v>1996</v>
      </c>
      <c r="C48">
        <v>11</v>
      </c>
      <c r="D48">
        <v>48</v>
      </c>
      <c r="E48" t="str">
        <f>IF(ISBLANK(HLOOKUP(E$1, m_preprocess!$1:$1048576, monthly!$D48, FALSE)), "", HLOOKUP(E$1, m_preprocess!$1:$1048576, monthly!$D48, FALSE))</f>
        <v/>
      </c>
      <c r="F48" t="str">
        <f>IF(ISBLANK(HLOOKUP(F$1, m_preprocess!$1:$1048576, monthly!$D48, FALSE)), "", HLOOKUP(F$1, m_preprocess!$1:$1048576, monthly!$D48, FALSE))</f>
        <v/>
      </c>
      <c r="G48" t="str">
        <f>IF(ISBLANK(HLOOKUP(G$1, m_preprocess!$1:$1048576, monthly!$D48, FALSE)), "", HLOOKUP(G$1, m_preprocess!$1:$1048576, monthly!$D48, FALSE))</f>
        <v/>
      </c>
      <c r="H48" t="str">
        <f>IF(ISBLANK(HLOOKUP(H$1, m_preprocess!$1:$1048576, monthly!$D48, FALSE)), "", HLOOKUP(H$1, m_preprocess!$1:$1048576, monthly!$D48, FALSE))</f>
        <v/>
      </c>
      <c r="I48" t="str">
        <f>IF(ISBLANK(HLOOKUP(I$1, m_preprocess!$1:$1048576, monthly!$D48, FALSE)), "", HLOOKUP(I$1, m_preprocess!$1:$1048576, monthly!$D48, FALSE))</f>
        <v/>
      </c>
      <c r="J48" t="str">
        <f>IF(ISBLANK(HLOOKUP(J$1, m_preprocess!$1:$1048576, monthly!$D48, FALSE)), "", HLOOKUP(J$1, m_preprocess!$1:$1048576, monthly!$D48, FALSE))</f>
        <v/>
      </c>
      <c r="K48">
        <f>IF(ISBLANK(HLOOKUP(K$1, m_preprocess!$1:$1048576, monthly!$D48, FALSE)), "", HLOOKUP(K$1, m_preprocess!$1:$1048576, monthly!$D48, FALSE))</f>
        <v>86.87822735913258</v>
      </c>
      <c r="L48">
        <f>IF(ISBLANK(HLOOKUP(L$1, m_preprocess!$1:$1048576, monthly!$D48, FALSE)), "", HLOOKUP(L$1, m_preprocess!$1:$1048576, monthly!$D48, FALSE))</f>
        <v>187.99365291657247</v>
      </c>
      <c r="M48">
        <f>IF(ISBLANK(HLOOKUP(M$1, m_preprocess!$1:$1048576, monthly!$D48, FALSE)), "", HLOOKUP(M$1, m_preprocess!$1:$1048576, monthly!$D48, FALSE))</f>
        <v>102.19365731999306</v>
      </c>
      <c r="N48">
        <f>IF(ISBLANK(HLOOKUP(N$1, m_preprocess!$1:$1048576, monthly!$D48, FALSE)), "", HLOOKUP(N$1, m_preprocess!$1:$1048576, monthly!$D48, FALSE))</f>
        <v>85.799995596579393</v>
      </c>
      <c r="O48">
        <f>IF(ISBLANK(HLOOKUP(O$1, m_preprocess!$1:$1048576, monthly!$D48, FALSE)), "", HLOOKUP(O$1, m_preprocess!$1:$1048576, monthly!$D48, FALSE))</f>
        <v>19.530155389599514</v>
      </c>
      <c r="P48">
        <f>IF(ISBLANK(HLOOKUP(P$1, m_preprocess!$1:$1048576, monthly!$D48, FALSE)), "", HLOOKUP(P$1, m_preprocess!$1:$1048576, monthly!$D48, FALSE))</f>
        <v>4.0934279022273081</v>
      </c>
      <c r="Q48">
        <f>IF(ISBLANK(HLOOKUP(Q$1, m_preprocess!$1:$1048576, monthly!$D48, FALSE)), "", HLOOKUP(Q$1, m_preprocess!$1:$1048576, monthly!$D48, FALSE))</f>
        <v>2.1700908684741114</v>
      </c>
      <c r="R48">
        <f>IF(ISBLANK(HLOOKUP(R$1, m_preprocess!$1:$1048576, monthly!$D48, FALSE)), "", HLOOKUP(R$1, m_preprocess!$1:$1048576, monthly!$D48, FALSE))</f>
        <v>1.923337033753197</v>
      </c>
      <c r="S48">
        <f>IF(ISBLANK(HLOOKUP(S$1, m_preprocess!$1:$1048576, monthly!$D48, FALSE)), "", HLOOKUP(S$1, m_preprocess!$1:$1048576, monthly!$D48, FALSE))</f>
        <v>8.7536432121842722</v>
      </c>
      <c r="T48">
        <f>IF(ISBLANK(HLOOKUP(T$1, m_preprocess!$1:$1048576, monthly!$D48, FALSE)), "", HLOOKUP(T$1, m_preprocess!$1:$1048576, monthly!$D48, FALSE))</f>
        <v>6.6830842751879311</v>
      </c>
      <c r="U48">
        <f>IF(ISBLANK(HLOOKUP(U$1, m_preprocess!$1:$1048576, monthly!$D48, FALSE)), "", HLOOKUP(U$1, m_preprocess!$1:$1048576, monthly!$D48, FALSE))</f>
        <v>190.97383600182232</v>
      </c>
      <c r="V48">
        <f>IF(ISBLANK(HLOOKUP(V$1, m_preprocess!$1:$1048576, monthly!$D48, FALSE)), "", HLOOKUP(V$1, m_preprocess!$1:$1048576, monthly!$D48, FALSE))</f>
        <v>842.72574995417472</v>
      </c>
      <c r="W48">
        <f>IF(ISBLANK(HLOOKUP(W$1, m_preprocess!$1:$1048576, monthly!$D48, FALSE)), "", HLOOKUP(W$1, m_preprocess!$1:$1048576, monthly!$D48, FALSE))</f>
        <v>80.045955350092058</v>
      </c>
      <c r="X48" t="str">
        <f>IF(ISBLANK(HLOOKUP(X$1, m_preprocess!$1:$1048576, monthly!$D48, FALSE)), "", HLOOKUP(X$1, m_preprocess!$1:$1048576, monthly!$D48, FALSE))</f>
        <v/>
      </c>
    </row>
    <row r="49" spans="1:24" x14ac:dyDescent="0.25">
      <c r="A49" s="31">
        <v>35400</v>
      </c>
      <c r="B49">
        <v>1996</v>
      </c>
      <c r="C49">
        <v>12</v>
      </c>
      <c r="D49">
        <v>49</v>
      </c>
      <c r="E49" t="str">
        <f>IF(ISBLANK(HLOOKUP(E$1, m_preprocess!$1:$1048576, monthly!$D49, FALSE)), "", HLOOKUP(E$1, m_preprocess!$1:$1048576, monthly!$D49, FALSE))</f>
        <v/>
      </c>
      <c r="F49" t="str">
        <f>IF(ISBLANK(HLOOKUP(F$1, m_preprocess!$1:$1048576, monthly!$D49, FALSE)), "", HLOOKUP(F$1, m_preprocess!$1:$1048576, monthly!$D49, FALSE))</f>
        <v/>
      </c>
      <c r="G49" t="str">
        <f>IF(ISBLANK(HLOOKUP(G$1, m_preprocess!$1:$1048576, monthly!$D49, FALSE)), "", HLOOKUP(G$1, m_preprocess!$1:$1048576, monthly!$D49, FALSE))</f>
        <v/>
      </c>
      <c r="H49" t="str">
        <f>IF(ISBLANK(HLOOKUP(H$1, m_preprocess!$1:$1048576, monthly!$D49, FALSE)), "", HLOOKUP(H$1, m_preprocess!$1:$1048576, monthly!$D49, FALSE))</f>
        <v/>
      </c>
      <c r="I49" t="str">
        <f>IF(ISBLANK(HLOOKUP(I$1, m_preprocess!$1:$1048576, monthly!$D49, FALSE)), "", HLOOKUP(I$1, m_preprocess!$1:$1048576, monthly!$D49, FALSE))</f>
        <v/>
      </c>
      <c r="J49" t="str">
        <f>IF(ISBLANK(HLOOKUP(J$1, m_preprocess!$1:$1048576, monthly!$D49, FALSE)), "", HLOOKUP(J$1, m_preprocess!$1:$1048576, monthly!$D49, FALSE))</f>
        <v/>
      </c>
      <c r="K49">
        <f>IF(ISBLANK(HLOOKUP(K$1, m_preprocess!$1:$1048576, monthly!$D49, FALSE)), "", HLOOKUP(K$1, m_preprocess!$1:$1048576, monthly!$D49, FALSE))</f>
        <v>87.799464084750909</v>
      </c>
      <c r="L49">
        <f>IF(ISBLANK(HLOOKUP(L$1, m_preprocess!$1:$1048576, monthly!$D49, FALSE)), "", HLOOKUP(L$1, m_preprocess!$1:$1048576, monthly!$D49, FALSE))</f>
        <v>174.75006430491433</v>
      </c>
      <c r="M49">
        <f>IF(ISBLANK(HLOOKUP(M$1, m_preprocess!$1:$1048576, monthly!$D49, FALSE)), "", HLOOKUP(M$1, m_preprocess!$1:$1048576, monthly!$D49, FALSE))</f>
        <v>96.613733905870717</v>
      </c>
      <c r="N49">
        <f>IF(ISBLANK(HLOOKUP(N$1, m_preprocess!$1:$1048576, monthly!$D49, FALSE)), "", HLOOKUP(N$1, m_preprocess!$1:$1048576, monthly!$D49, FALSE))</f>
        <v>78.136330399043601</v>
      </c>
      <c r="O49">
        <f>IF(ISBLANK(HLOOKUP(O$1, m_preprocess!$1:$1048576, monthly!$D49, FALSE)), "", HLOOKUP(O$1, m_preprocess!$1:$1048576, monthly!$D49, FALSE))</f>
        <v>18.105940657374394</v>
      </c>
      <c r="P49">
        <f>IF(ISBLANK(HLOOKUP(P$1, m_preprocess!$1:$1048576, monthly!$D49, FALSE)), "", HLOOKUP(P$1, m_preprocess!$1:$1048576, monthly!$D49, FALSE))</f>
        <v>4.1569385137516885</v>
      </c>
      <c r="Q49">
        <f>IF(ISBLANK(HLOOKUP(Q$1, m_preprocess!$1:$1048576, monthly!$D49, FALSE)), "", HLOOKUP(Q$1, m_preprocess!$1:$1048576, monthly!$D49, FALSE))</f>
        <v>2.122346935770731</v>
      </c>
      <c r="R49">
        <f>IF(ISBLANK(HLOOKUP(R$1, m_preprocess!$1:$1048576, monthly!$D49, FALSE)), "", HLOOKUP(R$1, m_preprocess!$1:$1048576, monthly!$D49, FALSE))</f>
        <v>2.034591577980958</v>
      </c>
      <c r="S49">
        <f>IF(ISBLANK(HLOOKUP(S$1, m_preprocess!$1:$1048576, monthly!$D49, FALSE)), "", HLOOKUP(S$1, m_preprocess!$1:$1048576, monthly!$D49, FALSE))</f>
        <v>8.105962372375112</v>
      </c>
      <c r="T49">
        <f>IF(ISBLANK(HLOOKUP(T$1, m_preprocess!$1:$1048576, monthly!$D49, FALSE)), "", HLOOKUP(T$1, m_preprocess!$1:$1048576, monthly!$D49, FALSE))</f>
        <v>5.8430397712475939</v>
      </c>
      <c r="U49">
        <f>IF(ISBLANK(HLOOKUP(U$1, m_preprocess!$1:$1048576, monthly!$D49, FALSE)), "", HLOOKUP(U$1, m_preprocess!$1:$1048576, monthly!$D49, FALSE))</f>
        <v>236.67323884792475</v>
      </c>
      <c r="V49">
        <f>IF(ISBLANK(HLOOKUP(V$1, m_preprocess!$1:$1048576, monthly!$D49, FALSE)), "", HLOOKUP(V$1, m_preprocess!$1:$1048576, monthly!$D49, FALSE))</f>
        <v>916.28216233425212</v>
      </c>
      <c r="W49">
        <f>IF(ISBLANK(HLOOKUP(W$1, m_preprocess!$1:$1048576, monthly!$D49, FALSE)), "", HLOOKUP(W$1, m_preprocess!$1:$1048576, monthly!$D49, FALSE))</f>
        <v>79.047107744520389</v>
      </c>
      <c r="X49" t="str">
        <f>IF(ISBLANK(HLOOKUP(X$1, m_preprocess!$1:$1048576, monthly!$D49, FALSE)), "", HLOOKUP(X$1, m_preprocess!$1:$1048576, monthly!$D49, FALSE))</f>
        <v/>
      </c>
    </row>
    <row r="50" spans="1:24" x14ac:dyDescent="0.25">
      <c r="A50" s="31">
        <v>35431</v>
      </c>
      <c r="B50">
        <v>1997</v>
      </c>
      <c r="C50">
        <v>1</v>
      </c>
      <c r="D50">
        <v>50</v>
      </c>
      <c r="E50" t="str">
        <f>IF(ISBLANK(HLOOKUP(E$1, m_preprocess!$1:$1048576, monthly!$D50, FALSE)), "", HLOOKUP(E$1, m_preprocess!$1:$1048576, monthly!$D50, FALSE))</f>
        <v/>
      </c>
      <c r="F50" t="str">
        <f>IF(ISBLANK(HLOOKUP(F$1, m_preprocess!$1:$1048576, monthly!$D50, FALSE)), "", HLOOKUP(F$1, m_preprocess!$1:$1048576, monthly!$D50, FALSE))</f>
        <v/>
      </c>
      <c r="G50" t="str">
        <f>IF(ISBLANK(HLOOKUP(G$1, m_preprocess!$1:$1048576, monthly!$D50, FALSE)), "", HLOOKUP(G$1, m_preprocess!$1:$1048576, monthly!$D50, FALSE))</f>
        <v/>
      </c>
      <c r="H50" t="str">
        <f>IF(ISBLANK(HLOOKUP(H$1, m_preprocess!$1:$1048576, monthly!$D50, FALSE)), "", HLOOKUP(H$1, m_preprocess!$1:$1048576, monthly!$D50, FALSE))</f>
        <v/>
      </c>
      <c r="I50" t="str">
        <f>IF(ISBLANK(HLOOKUP(I$1, m_preprocess!$1:$1048576, monthly!$D50, FALSE)), "", HLOOKUP(I$1, m_preprocess!$1:$1048576, monthly!$D50, FALSE))</f>
        <v/>
      </c>
      <c r="J50" t="str">
        <f>IF(ISBLANK(HLOOKUP(J$1, m_preprocess!$1:$1048576, monthly!$D50, FALSE)), "", HLOOKUP(J$1, m_preprocess!$1:$1048576, monthly!$D50, FALSE))</f>
        <v/>
      </c>
      <c r="K50">
        <f>IF(ISBLANK(HLOOKUP(K$1, m_preprocess!$1:$1048576, monthly!$D50, FALSE)), "", HLOOKUP(K$1, m_preprocess!$1:$1048576, monthly!$D50, FALSE))</f>
        <v>88.229908242087888</v>
      </c>
      <c r="L50">
        <f>IF(ISBLANK(HLOOKUP(L$1, m_preprocess!$1:$1048576, monthly!$D50, FALSE)), "", HLOOKUP(L$1, m_preprocess!$1:$1048576, monthly!$D50, FALSE))</f>
        <v>148.20372919582826</v>
      </c>
      <c r="M50">
        <f>IF(ISBLANK(HLOOKUP(M$1, m_preprocess!$1:$1048576, monthly!$D50, FALSE)), "", HLOOKUP(M$1, m_preprocess!$1:$1048576, monthly!$D50, FALSE))</f>
        <v>84.600321749461187</v>
      </c>
      <c r="N50">
        <f>IF(ISBLANK(HLOOKUP(N$1, m_preprocess!$1:$1048576, monthly!$D50, FALSE)), "", HLOOKUP(N$1, m_preprocess!$1:$1048576, monthly!$D50, FALSE))</f>
        <v>63.603407446367093</v>
      </c>
      <c r="O50">
        <f>IF(ISBLANK(HLOOKUP(O$1, m_preprocess!$1:$1048576, monthly!$D50, FALSE)), "", HLOOKUP(O$1, m_preprocess!$1:$1048576, monthly!$D50, FALSE))</f>
        <v>17.437289638463323</v>
      </c>
      <c r="P50">
        <f>IF(ISBLANK(HLOOKUP(P$1, m_preprocess!$1:$1048576, monthly!$D50, FALSE)), "", HLOOKUP(P$1, m_preprocess!$1:$1048576, monthly!$D50, FALSE))</f>
        <v>2.8583490852098419</v>
      </c>
      <c r="Q50">
        <f>IF(ISBLANK(HLOOKUP(Q$1, m_preprocess!$1:$1048576, monthly!$D50, FALSE)), "", HLOOKUP(Q$1, m_preprocess!$1:$1048576, monthly!$D50, FALSE))</f>
        <v>1.7961991421848096</v>
      </c>
      <c r="R50">
        <f>IF(ISBLANK(HLOOKUP(R$1, m_preprocess!$1:$1048576, monthly!$D50, FALSE)), "", HLOOKUP(R$1, m_preprocess!$1:$1048576, monthly!$D50, FALSE))</f>
        <v>1.0621499430250325</v>
      </c>
      <c r="S50">
        <f>IF(ISBLANK(HLOOKUP(S$1, m_preprocess!$1:$1048576, monthly!$D50, FALSE)), "", HLOOKUP(S$1, m_preprocess!$1:$1048576, monthly!$D50, FALSE))</f>
        <v>8.1318803686333005</v>
      </c>
      <c r="T50">
        <f>IF(ISBLANK(HLOOKUP(T$1, m_preprocess!$1:$1048576, monthly!$D50, FALSE)), "", HLOOKUP(T$1, m_preprocess!$1:$1048576, monthly!$D50, FALSE))</f>
        <v>6.4470601846201827</v>
      </c>
      <c r="U50">
        <f>IF(ISBLANK(HLOOKUP(U$1, m_preprocess!$1:$1048576, monthly!$D50, FALSE)), "", HLOOKUP(U$1, m_preprocess!$1:$1048576, monthly!$D50, FALSE))</f>
        <v>196.83890037224324</v>
      </c>
      <c r="V50">
        <f>IF(ISBLANK(HLOOKUP(V$1, m_preprocess!$1:$1048576, monthly!$D50, FALSE)), "", HLOOKUP(V$1, m_preprocess!$1:$1048576, monthly!$D50, FALSE))</f>
        <v>882.99915860753549</v>
      </c>
      <c r="W50">
        <f>IF(ISBLANK(HLOOKUP(W$1, m_preprocess!$1:$1048576, monthly!$D50, FALSE)), "", HLOOKUP(W$1, m_preprocess!$1:$1048576, monthly!$D50, FALSE))</f>
        <v>79.25465423354872</v>
      </c>
      <c r="X50" t="str">
        <f>IF(ISBLANK(HLOOKUP(X$1, m_preprocess!$1:$1048576, monthly!$D50, FALSE)), "", HLOOKUP(X$1, m_preprocess!$1:$1048576, monthly!$D50, FALSE))</f>
        <v/>
      </c>
    </row>
    <row r="51" spans="1:24" x14ac:dyDescent="0.25">
      <c r="A51" s="31">
        <v>35462</v>
      </c>
      <c r="B51">
        <v>1997</v>
      </c>
      <c r="C51">
        <v>2</v>
      </c>
      <c r="D51">
        <v>51</v>
      </c>
      <c r="E51" t="str">
        <f>IF(ISBLANK(HLOOKUP(E$1, m_preprocess!$1:$1048576, monthly!$D51, FALSE)), "", HLOOKUP(E$1, m_preprocess!$1:$1048576, monthly!$D51, FALSE))</f>
        <v/>
      </c>
      <c r="F51" t="str">
        <f>IF(ISBLANK(HLOOKUP(F$1, m_preprocess!$1:$1048576, monthly!$D51, FALSE)), "", HLOOKUP(F$1, m_preprocess!$1:$1048576, monthly!$D51, FALSE))</f>
        <v/>
      </c>
      <c r="G51" t="str">
        <f>IF(ISBLANK(HLOOKUP(G$1, m_preprocess!$1:$1048576, monthly!$D51, FALSE)), "", HLOOKUP(G$1, m_preprocess!$1:$1048576, monthly!$D51, FALSE))</f>
        <v/>
      </c>
      <c r="H51" t="str">
        <f>IF(ISBLANK(HLOOKUP(H$1, m_preprocess!$1:$1048576, monthly!$D51, FALSE)), "", HLOOKUP(H$1, m_preprocess!$1:$1048576, monthly!$D51, FALSE))</f>
        <v/>
      </c>
      <c r="I51" t="str">
        <f>IF(ISBLANK(HLOOKUP(I$1, m_preprocess!$1:$1048576, monthly!$D51, FALSE)), "", HLOOKUP(I$1, m_preprocess!$1:$1048576, monthly!$D51, FALSE))</f>
        <v/>
      </c>
      <c r="J51" t="str">
        <f>IF(ISBLANK(HLOOKUP(J$1, m_preprocess!$1:$1048576, monthly!$D51, FALSE)), "", HLOOKUP(J$1, m_preprocess!$1:$1048576, monthly!$D51, FALSE))</f>
        <v/>
      </c>
      <c r="K51">
        <f>IF(ISBLANK(HLOOKUP(K$1, m_preprocess!$1:$1048576, monthly!$D51, FALSE)), "", HLOOKUP(K$1, m_preprocess!$1:$1048576, monthly!$D51, FALSE))</f>
        <v>89.198954869596605</v>
      </c>
      <c r="L51">
        <f>IF(ISBLANK(HLOOKUP(L$1, m_preprocess!$1:$1048576, monthly!$D51, FALSE)), "", HLOOKUP(L$1, m_preprocess!$1:$1048576, monthly!$D51, FALSE))</f>
        <v>154.03730827517782</v>
      </c>
      <c r="M51">
        <f>IF(ISBLANK(HLOOKUP(M$1, m_preprocess!$1:$1048576, monthly!$D51, FALSE)), "", HLOOKUP(M$1, m_preprocess!$1:$1048576, monthly!$D51, FALSE))</f>
        <v>81.335594061640137</v>
      </c>
      <c r="N51">
        <f>IF(ISBLANK(HLOOKUP(N$1, m_preprocess!$1:$1048576, monthly!$D51, FALSE)), "", HLOOKUP(N$1, m_preprocess!$1:$1048576, monthly!$D51, FALSE))</f>
        <v>72.701714213537684</v>
      </c>
      <c r="O51">
        <f>IF(ISBLANK(HLOOKUP(O$1, m_preprocess!$1:$1048576, monthly!$D51, FALSE)), "", HLOOKUP(O$1, m_preprocess!$1:$1048576, monthly!$D51, FALSE))</f>
        <v>16.511056501122717</v>
      </c>
      <c r="P51">
        <f>IF(ISBLANK(HLOOKUP(P$1, m_preprocess!$1:$1048576, monthly!$D51, FALSE)), "", HLOOKUP(P$1, m_preprocess!$1:$1048576, monthly!$D51, FALSE))</f>
        <v>2.8040063354844444</v>
      </c>
      <c r="Q51">
        <f>IF(ISBLANK(HLOOKUP(Q$1, m_preprocess!$1:$1048576, monthly!$D51, FALSE)), "", HLOOKUP(Q$1, m_preprocess!$1:$1048576, monthly!$D51, FALSE))</f>
        <v>1.6802984809713748</v>
      </c>
      <c r="R51">
        <f>IF(ISBLANK(HLOOKUP(R$1, m_preprocess!$1:$1048576, monthly!$D51, FALSE)), "", HLOOKUP(R$1, m_preprocess!$1:$1048576, monthly!$D51, FALSE))</f>
        <v>1.1237078545130701</v>
      </c>
      <c r="S51">
        <f>IF(ISBLANK(HLOOKUP(S$1, m_preprocess!$1:$1048576, monthly!$D51, FALSE)), "", HLOOKUP(S$1, m_preprocess!$1:$1048576, monthly!$D51, FALSE))</f>
        <v>7.3767687851524499</v>
      </c>
      <c r="T51">
        <f>IF(ISBLANK(HLOOKUP(T$1, m_preprocess!$1:$1048576, monthly!$D51, FALSE)), "", HLOOKUP(T$1, m_preprocess!$1:$1048576, monthly!$D51, FALSE))</f>
        <v>6.3302813804858253</v>
      </c>
      <c r="U51">
        <f>IF(ISBLANK(HLOOKUP(U$1, m_preprocess!$1:$1048576, monthly!$D51, FALSE)), "", HLOOKUP(U$1, m_preprocess!$1:$1048576, monthly!$D51, FALSE))</f>
        <v>190.05945211773761</v>
      </c>
      <c r="V51">
        <f>IF(ISBLANK(HLOOKUP(V$1, m_preprocess!$1:$1048576, monthly!$D51, FALSE)), "", HLOOKUP(V$1, m_preprocess!$1:$1048576, monthly!$D51, FALSE))</f>
        <v>857.72357333220009</v>
      </c>
      <c r="W51">
        <f>IF(ISBLANK(HLOOKUP(W$1, m_preprocess!$1:$1048576, monthly!$D51, FALSE)), "", HLOOKUP(W$1, m_preprocess!$1:$1048576, monthly!$D51, FALSE))</f>
        <v>79.219262584128984</v>
      </c>
      <c r="X51" t="str">
        <f>IF(ISBLANK(HLOOKUP(X$1, m_preprocess!$1:$1048576, monthly!$D51, FALSE)), "", HLOOKUP(X$1, m_preprocess!$1:$1048576, monthly!$D51, FALSE))</f>
        <v/>
      </c>
    </row>
    <row r="52" spans="1:24" x14ac:dyDescent="0.25">
      <c r="A52" s="31">
        <v>35490</v>
      </c>
      <c r="B52">
        <v>1997</v>
      </c>
      <c r="C52">
        <v>3</v>
      </c>
      <c r="D52">
        <v>52</v>
      </c>
      <c r="E52" t="str">
        <f>IF(ISBLANK(HLOOKUP(E$1, m_preprocess!$1:$1048576, monthly!$D52, FALSE)), "", HLOOKUP(E$1, m_preprocess!$1:$1048576, monthly!$D52, FALSE))</f>
        <v/>
      </c>
      <c r="F52" t="str">
        <f>IF(ISBLANK(HLOOKUP(F$1, m_preprocess!$1:$1048576, monthly!$D52, FALSE)), "", HLOOKUP(F$1, m_preprocess!$1:$1048576, monthly!$D52, FALSE))</f>
        <v/>
      </c>
      <c r="G52" t="str">
        <f>IF(ISBLANK(HLOOKUP(G$1, m_preprocess!$1:$1048576, monthly!$D52, FALSE)), "", HLOOKUP(G$1, m_preprocess!$1:$1048576, monthly!$D52, FALSE))</f>
        <v/>
      </c>
      <c r="H52" t="str">
        <f>IF(ISBLANK(HLOOKUP(H$1, m_preprocess!$1:$1048576, monthly!$D52, FALSE)), "", HLOOKUP(H$1, m_preprocess!$1:$1048576, monthly!$D52, FALSE))</f>
        <v/>
      </c>
      <c r="I52" t="str">
        <f>IF(ISBLANK(HLOOKUP(I$1, m_preprocess!$1:$1048576, monthly!$D52, FALSE)), "", HLOOKUP(I$1, m_preprocess!$1:$1048576, monthly!$D52, FALSE))</f>
        <v/>
      </c>
      <c r="J52" t="str">
        <f>IF(ISBLANK(HLOOKUP(J$1, m_preprocess!$1:$1048576, monthly!$D52, FALSE)), "", HLOOKUP(J$1, m_preprocess!$1:$1048576, monthly!$D52, FALSE))</f>
        <v/>
      </c>
      <c r="K52">
        <f>IF(ISBLANK(HLOOKUP(K$1, m_preprocess!$1:$1048576, monthly!$D52, FALSE)), "", HLOOKUP(K$1, m_preprocess!$1:$1048576, monthly!$D52, FALSE))</f>
        <v>90.325855008777424</v>
      </c>
      <c r="L52">
        <f>IF(ISBLANK(HLOOKUP(L$1, m_preprocess!$1:$1048576, monthly!$D52, FALSE)), "", HLOOKUP(L$1, m_preprocess!$1:$1048576, monthly!$D52, FALSE))</f>
        <v>133.7621233093719</v>
      </c>
      <c r="M52">
        <f>IF(ISBLANK(HLOOKUP(M$1, m_preprocess!$1:$1048576, monthly!$D52, FALSE)), "", HLOOKUP(M$1, m_preprocess!$1:$1048576, monthly!$D52, FALSE))</f>
        <v>72.78657579778536</v>
      </c>
      <c r="N52">
        <f>IF(ISBLANK(HLOOKUP(N$1, m_preprocess!$1:$1048576, monthly!$D52, FALSE)), "", HLOOKUP(N$1, m_preprocess!$1:$1048576, monthly!$D52, FALSE))</f>
        <v>60.975547511586512</v>
      </c>
      <c r="O52">
        <f>IF(ISBLANK(HLOOKUP(O$1, m_preprocess!$1:$1048576, monthly!$D52, FALSE)), "", HLOOKUP(O$1, m_preprocess!$1:$1048576, monthly!$D52, FALSE))</f>
        <v>16.395247633611774</v>
      </c>
      <c r="P52">
        <f>IF(ISBLANK(HLOOKUP(P$1, m_preprocess!$1:$1048576, monthly!$D52, FALSE)), "", HLOOKUP(P$1, m_preprocess!$1:$1048576, monthly!$D52, FALSE))</f>
        <v>3.1202512740238659</v>
      </c>
      <c r="Q52">
        <f>IF(ISBLANK(HLOOKUP(Q$1, m_preprocess!$1:$1048576, monthly!$D52, FALSE)), "", HLOOKUP(Q$1, m_preprocess!$1:$1048576, monthly!$D52, FALSE))</f>
        <v>1.7237657552327916</v>
      </c>
      <c r="R52">
        <f>IF(ISBLANK(HLOOKUP(R$1, m_preprocess!$1:$1048576, monthly!$D52, FALSE)), "", HLOOKUP(R$1, m_preprocess!$1:$1048576, monthly!$D52, FALSE))</f>
        <v>1.3964855187910739</v>
      </c>
      <c r="S52">
        <f>IF(ISBLANK(HLOOKUP(S$1, m_preprocess!$1:$1048576, monthly!$D52, FALSE)), "", HLOOKUP(S$1, m_preprocess!$1:$1048576, monthly!$D52, FALSE))</f>
        <v>7.8562340893497868</v>
      </c>
      <c r="T52">
        <f>IF(ISBLANK(HLOOKUP(T$1, m_preprocess!$1:$1048576, monthly!$D52, FALSE)), "", HLOOKUP(T$1, m_preprocess!$1:$1048576, monthly!$D52, FALSE))</f>
        <v>5.41876227023812</v>
      </c>
      <c r="U52">
        <f>IF(ISBLANK(HLOOKUP(U$1, m_preprocess!$1:$1048576, monthly!$D52, FALSE)), "", HLOOKUP(U$1, m_preprocess!$1:$1048576, monthly!$D52, FALSE))</f>
        <v>195.25600137116362</v>
      </c>
      <c r="V52">
        <f>IF(ISBLANK(HLOOKUP(V$1, m_preprocess!$1:$1048576, monthly!$D52, FALSE)), "", HLOOKUP(V$1, m_preprocess!$1:$1048576, monthly!$D52, FALSE))</f>
        <v>858.13415702619534</v>
      </c>
      <c r="W52">
        <f>IF(ISBLANK(HLOOKUP(W$1, m_preprocess!$1:$1048576, monthly!$D52, FALSE)), "", HLOOKUP(W$1, m_preprocess!$1:$1048576, monthly!$D52, FALSE))</f>
        <v>76.844524987485556</v>
      </c>
      <c r="X52" t="str">
        <f>IF(ISBLANK(HLOOKUP(X$1, m_preprocess!$1:$1048576, monthly!$D52, FALSE)), "", HLOOKUP(X$1, m_preprocess!$1:$1048576, monthly!$D52, FALSE))</f>
        <v/>
      </c>
    </row>
    <row r="53" spans="1:24" x14ac:dyDescent="0.25">
      <c r="A53" s="31">
        <v>35521</v>
      </c>
      <c r="B53">
        <v>1997</v>
      </c>
      <c r="C53">
        <v>4</v>
      </c>
      <c r="D53">
        <v>53</v>
      </c>
      <c r="E53" t="str">
        <f>IF(ISBLANK(HLOOKUP(E$1, m_preprocess!$1:$1048576, monthly!$D53, FALSE)), "", HLOOKUP(E$1, m_preprocess!$1:$1048576, monthly!$D53, FALSE))</f>
        <v/>
      </c>
      <c r="F53" t="str">
        <f>IF(ISBLANK(HLOOKUP(F$1, m_preprocess!$1:$1048576, monthly!$D53, FALSE)), "", HLOOKUP(F$1, m_preprocess!$1:$1048576, monthly!$D53, FALSE))</f>
        <v/>
      </c>
      <c r="G53" t="str">
        <f>IF(ISBLANK(HLOOKUP(G$1, m_preprocess!$1:$1048576, monthly!$D53, FALSE)), "", HLOOKUP(G$1, m_preprocess!$1:$1048576, monthly!$D53, FALSE))</f>
        <v/>
      </c>
      <c r="H53" t="str">
        <f>IF(ISBLANK(HLOOKUP(H$1, m_preprocess!$1:$1048576, monthly!$D53, FALSE)), "", HLOOKUP(H$1, m_preprocess!$1:$1048576, monthly!$D53, FALSE))</f>
        <v/>
      </c>
      <c r="I53" t="str">
        <f>IF(ISBLANK(HLOOKUP(I$1, m_preprocess!$1:$1048576, monthly!$D53, FALSE)), "", HLOOKUP(I$1, m_preprocess!$1:$1048576, monthly!$D53, FALSE))</f>
        <v/>
      </c>
      <c r="J53" t="str">
        <f>IF(ISBLANK(HLOOKUP(J$1, m_preprocess!$1:$1048576, monthly!$D53, FALSE)), "", HLOOKUP(J$1, m_preprocess!$1:$1048576, monthly!$D53, FALSE))</f>
        <v/>
      </c>
      <c r="K53">
        <f>IF(ISBLANK(HLOOKUP(K$1, m_preprocess!$1:$1048576, monthly!$D53, FALSE)), "", HLOOKUP(K$1, m_preprocess!$1:$1048576, monthly!$D53, FALSE))</f>
        <v>87.809437171846753</v>
      </c>
      <c r="L53">
        <f>IF(ISBLANK(HLOOKUP(L$1, m_preprocess!$1:$1048576, monthly!$D53, FALSE)), "", HLOOKUP(L$1, m_preprocess!$1:$1048576, monthly!$D53, FALSE))</f>
        <v>200.58426594794142</v>
      </c>
      <c r="M53">
        <f>IF(ISBLANK(HLOOKUP(M$1, m_preprocess!$1:$1048576, monthly!$D53, FALSE)), "", HLOOKUP(M$1, m_preprocess!$1:$1048576, monthly!$D53, FALSE))</f>
        <v>94.515986813995838</v>
      </c>
      <c r="N53">
        <f>IF(ISBLANK(HLOOKUP(N$1, m_preprocess!$1:$1048576, monthly!$D53, FALSE)), "", HLOOKUP(N$1, m_preprocess!$1:$1048576, monthly!$D53, FALSE))</f>
        <v>106.06827913394558</v>
      </c>
      <c r="O53">
        <f>IF(ISBLANK(HLOOKUP(O$1, m_preprocess!$1:$1048576, monthly!$D53, FALSE)), "", HLOOKUP(O$1, m_preprocess!$1:$1048576, monthly!$D53, FALSE))</f>
        <v>20.321165360113493</v>
      </c>
      <c r="P53">
        <f>IF(ISBLANK(HLOOKUP(P$1, m_preprocess!$1:$1048576, monthly!$D53, FALSE)), "", HLOOKUP(P$1, m_preprocess!$1:$1048576, monthly!$D53, FALSE))</f>
        <v>4.0190458229878496</v>
      </c>
      <c r="Q53">
        <f>IF(ISBLANK(HLOOKUP(Q$1, m_preprocess!$1:$1048576, monthly!$D53, FALSE)), "", HLOOKUP(Q$1, m_preprocess!$1:$1048576, monthly!$D53, FALSE))</f>
        <v>2.3526322390645658</v>
      </c>
      <c r="R53">
        <f>IF(ISBLANK(HLOOKUP(R$1, m_preprocess!$1:$1048576, monthly!$D53, FALSE)), "", HLOOKUP(R$1, m_preprocess!$1:$1048576, monthly!$D53, FALSE))</f>
        <v>1.6664135839232839</v>
      </c>
      <c r="S53">
        <f>IF(ISBLANK(HLOOKUP(S$1, m_preprocess!$1:$1048576, monthly!$D53, FALSE)), "", HLOOKUP(S$1, m_preprocess!$1:$1048576, monthly!$D53, FALSE))</f>
        <v>8.7782428500689758</v>
      </c>
      <c r="T53">
        <f>IF(ISBLANK(HLOOKUP(T$1, m_preprocess!$1:$1048576, monthly!$D53, FALSE)), "", HLOOKUP(T$1, m_preprocess!$1:$1048576, monthly!$D53, FALSE))</f>
        <v>7.5238766870566645</v>
      </c>
      <c r="U53">
        <f>IF(ISBLANK(HLOOKUP(U$1, m_preprocess!$1:$1048576, monthly!$D53, FALSE)), "", HLOOKUP(U$1, m_preprocess!$1:$1048576, monthly!$D53, FALSE))</f>
        <v>198.01490754723588</v>
      </c>
      <c r="V53">
        <f>IF(ISBLANK(HLOOKUP(V$1, m_preprocess!$1:$1048576, monthly!$D53, FALSE)), "", HLOOKUP(V$1, m_preprocess!$1:$1048576, monthly!$D53, FALSE))</f>
        <v>864.29245810180805</v>
      </c>
      <c r="W53">
        <f>IF(ISBLANK(HLOOKUP(W$1, m_preprocess!$1:$1048576, monthly!$D53, FALSE)), "", HLOOKUP(W$1, m_preprocess!$1:$1048576, monthly!$D53, FALSE))</f>
        <v>75.460312604768816</v>
      </c>
      <c r="X53" t="str">
        <f>IF(ISBLANK(HLOOKUP(X$1, m_preprocess!$1:$1048576, monthly!$D53, FALSE)), "", HLOOKUP(X$1, m_preprocess!$1:$1048576, monthly!$D53, FALSE))</f>
        <v/>
      </c>
    </row>
    <row r="54" spans="1:24" x14ac:dyDescent="0.25">
      <c r="A54" s="31">
        <v>35551</v>
      </c>
      <c r="B54">
        <v>1997</v>
      </c>
      <c r="C54">
        <v>5</v>
      </c>
      <c r="D54">
        <v>54</v>
      </c>
      <c r="E54" t="str">
        <f>IF(ISBLANK(HLOOKUP(E$1, m_preprocess!$1:$1048576, monthly!$D54, FALSE)), "", HLOOKUP(E$1, m_preprocess!$1:$1048576, monthly!$D54, FALSE))</f>
        <v/>
      </c>
      <c r="F54" t="str">
        <f>IF(ISBLANK(HLOOKUP(F$1, m_preprocess!$1:$1048576, monthly!$D54, FALSE)), "", HLOOKUP(F$1, m_preprocess!$1:$1048576, monthly!$D54, FALSE))</f>
        <v/>
      </c>
      <c r="G54" t="str">
        <f>IF(ISBLANK(HLOOKUP(G$1, m_preprocess!$1:$1048576, monthly!$D54, FALSE)), "", HLOOKUP(G$1, m_preprocess!$1:$1048576, monthly!$D54, FALSE))</f>
        <v/>
      </c>
      <c r="H54" t="str">
        <f>IF(ISBLANK(HLOOKUP(H$1, m_preprocess!$1:$1048576, monthly!$D54, FALSE)), "", HLOOKUP(H$1, m_preprocess!$1:$1048576, monthly!$D54, FALSE))</f>
        <v/>
      </c>
      <c r="I54" t="str">
        <f>IF(ISBLANK(HLOOKUP(I$1, m_preprocess!$1:$1048576, monthly!$D54, FALSE)), "", HLOOKUP(I$1, m_preprocess!$1:$1048576, monthly!$D54, FALSE))</f>
        <v/>
      </c>
      <c r="J54" t="str">
        <f>IF(ISBLANK(HLOOKUP(J$1, m_preprocess!$1:$1048576, monthly!$D54, FALSE)), "", HLOOKUP(J$1, m_preprocess!$1:$1048576, monthly!$D54, FALSE))</f>
        <v/>
      </c>
      <c r="K54">
        <f>IF(ISBLANK(HLOOKUP(K$1, m_preprocess!$1:$1048576, monthly!$D54, FALSE)), "", HLOOKUP(K$1, m_preprocess!$1:$1048576, monthly!$D54, FALSE))</f>
        <v>93.310648142463904</v>
      </c>
      <c r="L54">
        <f>IF(ISBLANK(HLOOKUP(L$1, m_preprocess!$1:$1048576, monthly!$D54, FALSE)), "", HLOOKUP(L$1, m_preprocess!$1:$1048576, monthly!$D54, FALSE))</f>
        <v>180.41508036149725</v>
      </c>
      <c r="M54">
        <f>IF(ISBLANK(HLOOKUP(M$1, m_preprocess!$1:$1048576, monthly!$D54, FALSE)), "", HLOOKUP(M$1, m_preprocess!$1:$1048576, monthly!$D54, FALSE))</f>
        <v>95.196028835546926</v>
      </c>
      <c r="N54">
        <f>IF(ISBLANK(HLOOKUP(N$1, m_preprocess!$1:$1048576, monthly!$D54, FALSE)), "", HLOOKUP(N$1, m_preprocess!$1:$1048576, monthly!$D54, FALSE))</f>
        <v>85.219051525950306</v>
      </c>
      <c r="O54">
        <f>IF(ISBLANK(HLOOKUP(O$1, m_preprocess!$1:$1048576, monthly!$D54, FALSE)), "", HLOOKUP(O$1, m_preprocess!$1:$1048576, monthly!$D54, FALSE))</f>
        <v>22.614815992694236</v>
      </c>
      <c r="P54">
        <f>IF(ISBLANK(HLOOKUP(P$1, m_preprocess!$1:$1048576, monthly!$D54, FALSE)), "", HLOOKUP(P$1, m_preprocess!$1:$1048576, monthly!$D54, FALSE))</f>
        <v>4.2810571858840918</v>
      </c>
      <c r="Q54">
        <f>IF(ISBLANK(HLOOKUP(Q$1, m_preprocess!$1:$1048576, monthly!$D54, FALSE)), "", HLOOKUP(Q$1, m_preprocess!$1:$1048576, monthly!$D54, FALSE))</f>
        <v>2.5077708142570674</v>
      </c>
      <c r="R54">
        <f>IF(ISBLANK(HLOOKUP(R$1, m_preprocess!$1:$1048576, monthly!$D54, FALSE)), "", HLOOKUP(R$1, m_preprocess!$1:$1048576, monthly!$D54, FALSE))</f>
        <v>1.773286371627024</v>
      </c>
      <c r="S54">
        <f>IF(ISBLANK(HLOOKUP(S$1, m_preprocess!$1:$1048576, monthly!$D54, FALSE)), "", HLOOKUP(S$1, m_preprocess!$1:$1048576, monthly!$D54, FALSE))</f>
        <v>9.4579979282517161</v>
      </c>
      <c r="T54">
        <f>IF(ISBLANK(HLOOKUP(T$1, m_preprocess!$1:$1048576, monthly!$D54, FALSE)), "", HLOOKUP(T$1, m_preprocess!$1:$1048576, monthly!$D54, FALSE))</f>
        <v>8.8757608785584274</v>
      </c>
      <c r="U54">
        <f>IF(ISBLANK(HLOOKUP(U$1, m_preprocess!$1:$1048576, monthly!$D54, FALSE)), "", HLOOKUP(U$1, m_preprocess!$1:$1048576, monthly!$D54, FALSE))</f>
        <v>195.25333867650039</v>
      </c>
      <c r="V54">
        <f>IF(ISBLANK(HLOOKUP(V$1, m_preprocess!$1:$1048576, monthly!$D54, FALSE)), "", HLOOKUP(V$1, m_preprocess!$1:$1048576, monthly!$D54, FALSE))</f>
        <v>857.82837942742833</v>
      </c>
      <c r="W54">
        <f>IF(ISBLANK(HLOOKUP(W$1, m_preprocess!$1:$1048576, monthly!$D54, FALSE)), "", HLOOKUP(W$1, m_preprocess!$1:$1048576, monthly!$D54, FALSE))</f>
        <v>75.692221728022758</v>
      </c>
      <c r="X54" t="str">
        <f>IF(ISBLANK(HLOOKUP(X$1, m_preprocess!$1:$1048576, monthly!$D54, FALSE)), "", HLOOKUP(X$1, m_preprocess!$1:$1048576, monthly!$D54, FALSE))</f>
        <v/>
      </c>
    </row>
    <row r="55" spans="1:24" x14ac:dyDescent="0.25">
      <c r="A55" s="31">
        <v>35582</v>
      </c>
      <c r="B55">
        <v>1997</v>
      </c>
      <c r="C55">
        <v>6</v>
      </c>
      <c r="D55">
        <v>55</v>
      </c>
      <c r="E55" t="str">
        <f>IF(ISBLANK(HLOOKUP(E$1, m_preprocess!$1:$1048576, monthly!$D55, FALSE)), "", HLOOKUP(E$1, m_preprocess!$1:$1048576, monthly!$D55, FALSE))</f>
        <v/>
      </c>
      <c r="F55" t="str">
        <f>IF(ISBLANK(HLOOKUP(F$1, m_preprocess!$1:$1048576, monthly!$D55, FALSE)), "", HLOOKUP(F$1, m_preprocess!$1:$1048576, monthly!$D55, FALSE))</f>
        <v/>
      </c>
      <c r="G55" t="str">
        <f>IF(ISBLANK(HLOOKUP(G$1, m_preprocess!$1:$1048576, monthly!$D55, FALSE)), "", HLOOKUP(G$1, m_preprocess!$1:$1048576, monthly!$D55, FALSE))</f>
        <v/>
      </c>
      <c r="H55" t="str">
        <f>IF(ISBLANK(HLOOKUP(H$1, m_preprocess!$1:$1048576, monthly!$D55, FALSE)), "", HLOOKUP(H$1, m_preprocess!$1:$1048576, monthly!$D55, FALSE))</f>
        <v/>
      </c>
      <c r="I55" t="str">
        <f>IF(ISBLANK(HLOOKUP(I$1, m_preprocess!$1:$1048576, monthly!$D55, FALSE)), "", HLOOKUP(I$1, m_preprocess!$1:$1048576, monthly!$D55, FALSE))</f>
        <v/>
      </c>
      <c r="J55" t="str">
        <f>IF(ISBLANK(HLOOKUP(J$1, m_preprocess!$1:$1048576, monthly!$D55, FALSE)), "", HLOOKUP(J$1, m_preprocess!$1:$1048576, monthly!$D55, FALSE))</f>
        <v/>
      </c>
      <c r="K55">
        <f>IF(ISBLANK(HLOOKUP(K$1, m_preprocess!$1:$1048576, monthly!$D55, FALSE)), "", HLOOKUP(K$1, m_preprocess!$1:$1048576, monthly!$D55, FALSE))</f>
        <v>92.167345565081163</v>
      </c>
      <c r="L55">
        <f>IF(ISBLANK(HLOOKUP(L$1, m_preprocess!$1:$1048576, monthly!$D55, FALSE)), "", HLOOKUP(L$1, m_preprocess!$1:$1048576, monthly!$D55, FALSE))</f>
        <v>157.47938052570541</v>
      </c>
      <c r="M55">
        <f>IF(ISBLANK(HLOOKUP(M$1, m_preprocess!$1:$1048576, monthly!$D55, FALSE)), "", HLOOKUP(M$1, m_preprocess!$1:$1048576, monthly!$D55, FALSE))</f>
        <v>83.618927767478965</v>
      </c>
      <c r="N55">
        <f>IF(ISBLANK(HLOOKUP(N$1, m_preprocess!$1:$1048576, monthly!$D55, FALSE)), "", HLOOKUP(N$1, m_preprocess!$1:$1048576, monthly!$D55, FALSE))</f>
        <v>73.860452758226444</v>
      </c>
      <c r="O55">
        <f>IF(ISBLANK(HLOOKUP(O$1, m_preprocess!$1:$1048576, monthly!$D55, FALSE)), "", HLOOKUP(O$1, m_preprocess!$1:$1048576, monthly!$D55, FALSE))</f>
        <v>18.448611214438579</v>
      </c>
      <c r="P55">
        <f>IF(ISBLANK(HLOOKUP(P$1, m_preprocess!$1:$1048576, monthly!$D55, FALSE)), "", HLOOKUP(P$1, m_preprocess!$1:$1048576, monthly!$D55, FALSE))</f>
        <v>3.6340030226347246</v>
      </c>
      <c r="Q55">
        <f>IF(ISBLANK(HLOOKUP(Q$1, m_preprocess!$1:$1048576, monthly!$D55, FALSE)), "", HLOOKUP(Q$1, m_preprocess!$1:$1048576, monthly!$D55, FALSE))</f>
        <v>2.2088793176985853</v>
      </c>
      <c r="R55">
        <f>IF(ISBLANK(HLOOKUP(R$1, m_preprocess!$1:$1048576, monthly!$D55, FALSE)), "", HLOOKUP(R$1, m_preprocess!$1:$1048576, monthly!$D55, FALSE))</f>
        <v>1.4251237049361392</v>
      </c>
      <c r="S55">
        <f>IF(ISBLANK(HLOOKUP(S$1, m_preprocess!$1:$1048576, monthly!$D55, FALSE)), "", HLOOKUP(S$1, m_preprocess!$1:$1048576, monthly!$D55, FALSE))</f>
        <v>8.3137051644896189</v>
      </c>
      <c r="T55">
        <f>IF(ISBLANK(HLOOKUP(T$1, m_preprocess!$1:$1048576, monthly!$D55, FALSE)), "", HLOOKUP(T$1, m_preprocess!$1:$1048576, monthly!$D55, FALSE))</f>
        <v>6.5009030273142336</v>
      </c>
      <c r="U55">
        <f>IF(ISBLANK(HLOOKUP(U$1, m_preprocess!$1:$1048576, monthly!$D55, FALSE)), "", HLOOKUP(U$1, m_preprocess!$1:$1048576, monthly!$D55, FALSE))</f>
        <v>207.26638418354156</v>
      </c>
      <c r="V55">
        <f>IF(ISBLANK(HLOOKUP(V$1, m_preprocess!$1:$1048576, monthly!$D55, FALSE)), "", HLOOKUP(V$1, m_preprocess!$1:$1048576, monthly!$D55, FALSE))</f>
        <v>875.56270532889641</v>
      </c>
      <c r="W55">
        <f>IF(ISBLANK(HLOOKUP(W$1, m_preprocess!$1:$1048576, monthly!$D55, FALSE)), "", HLOOKUP(W$1, m_preprocess!$1:$1048576, monthly!$D55, FALSE))</f>
        <v>75.303450535603417</v>
      </c>
      <c r="X55" t="str">
        <f>IF(ISBLANK(HLOOKUP(X$1, m_preprocess!$1:$1048576, monthly!$D55, FALSE)), "", HLOOKUP(X$1, m_preprocess!$1:$1048576, monthly!$D55, FALSE))</f>
        <v/>
      </c>
    </row>
    <row r="56" spans="1:24" x14ac:dyDescent="0.25">
      <c r="A56" s="31">
        <v>35612</v>
      </c>
      <c r="B56">
        <v>1997</v>
      </c>
      <c r="C56">
        <v>7</v>
      </c>
      <c r="D56">
        <v>56</v>
      </c>
      <c r="E56" t="str">
        <f>IF(ISBLANK(HLOOKUP(E$1, m_preprocess!$1:$1048576, monthly!$D56, FALSE)), "", HLOOKUP(E$1, m_preprocess!$1:$1048576, monthly!$D56, FALSE))</f>
        <v/>
      </c>
      <c r="F56" t="str">
        <f>IF(ISBLANK(HLOOKUP(F$1, m_preprocess!$1:$1048576, monthly!$D56, FALSE)), "", HLOOKUP(F$1, m_preprocess!$1:$1048576, monthly!$D56, FALSE))</f>
        <v/>
      </c>
      <c r="G56" t="str">
        <f>IF(ISBLANK(HLOOKUP(G$1, m_preprocess!$1:$1048576, monthly!$D56, FALSE)), "", HLOOKUP(G$1, m_preprocess!$1:$1048576, monthly!$D56, FALSE))</f>
        <v/>
      </c>
      <c r="H56" t="str">
        <f>IF(ISBLANK(HLOOKUP(H$1, m_preprocess!$1:$1048576, monthly!$D56, FALSE)), "", HLOOKUP(H$1, m_preprocess!$1:$1048576, monthly!$D56, FALSE))</f>
        <v/>
      </c>
      <c r="I56" t="str">
        <f>IF(ISBLANK(HLOOKUP(I$1, m_preprocess!$1:$1048576, monthly!$D56, FALSE)), "", HLOOKUP(I$1, m_preprocess!$1:$1048576, monthly!$D56, FALSE))</f>
        <v/>
      </c>
      <c r="J56" t="str">
        <f>IF(ISBLANK(HLOOKUP(J$1, m_preprocess!$1:$1048576, monthly!$D56, FALSE)), "", HLOOKUP(J$1, m_preprocess!$1:$1048576, monthly!$D56, FALSE))</f>
        <v/>
      </c>
      <c r="K56">
        <f>IF(ISBLANK(HLOOKUP(K$1, m_preprocess!$1:$1048576, monthly!$D56, FALSE)), "", HLOOKUP(K$1, m_preprocess!$1:$1048576, monthly!$D56, FALSE))</f>
        <v>91.004549797783952</v>
      </c>
      <c r="L56">
        <f>IF(ISBLANK(HLOOKUP(L$1, m_preprocess!$1:$1048576, monthly!$D56, FALSE)), "", HLOOKUP(L$1, m_preprocess!$1:$1048576, monthly!$D56, FALSE))</f>
        <v>184.81494580388099</v>
      </c>
      <c r="M56">
        <f>IF(ISBLANK(HLOOKUP(M$1, m_preprocess!$1:$1048576, monthly!$D56, FALSE)), "", HLOOKUP(M$1, m_preprocess!$1:$1048576, monthly!$D56, FALSE))</f>
        <v>88.371945178472217</v>
      </c>
      <c r="N56">
        <f>IF(ISBLANK(HLOOKUP(N$1, m_preprocess!$1:$1048576, monthly!$D56, FALSE)), "", HLOOKUP(N$1, m_preprocess!$1:$1048576, monthly!$D56, FALSE))</f>
        <v>96.443000625408786</v>
      </c>
      <c r="O56">
        <f>IF(ISBLANK(HLOOKUP(O$1, m_preprocess!$1:$1048576, monthly!$D56, FALSE)), "", HLOOKUP(O$1, m_preprocess!$1:$1048576, monthly!$D56, FALSE))</f>
        <v>22.536313575354725</v>
      </c>
      <c r="P56">
        <f>IF(ISBLANK(HLOOKUP(P$1, m_preprocess!$1:$1048576, monthly!$D56, FALSE)), "", HLOOKUP(P$1, m_preprocess!$1:$1048576, monthly!$D56, FALSE))</f>
        <v>4.3961774970556657</v>
      </c>
      <c r="Q56">
        <f>IF(ISBLANK(HLOOKUP(Q$1, m_preprocess!$1:$1048576, monthly!$D56, FALSE)), "", HLOOKUP(Q$1, m_preprocess!$1:$1048576, monthly!$D56, FALSE))</f>
        <v>2.5156395750618326</v>
      </c>
      <c r="R56">
        <f>IF(ISBLANK(HLOOKUP(R$1, m_preprocess!$1:$1048576, monthly!$D56, FALSE)), "", HLOOKUP(R$1, m_preprocess!$1:$1048576, monthly!$D56, FALSE))</f>
        <v>1.8805379219938334</v>
      </c>
      <c r="S56">
        <f>IF(ISBLANK(HLOOKUP(S$1, m_preprocess!$1:$1048576, monthly!$D56, FALSE)), "", HLOOKUP(S$1, m_preprocess!$1:$1048576, monthly!$D56, FALSE))</f>
        <v>10.291167020286602</v>
      </c>
      <c r="T56">
        <f>IF(ISBLANK(HLOOKUP(T$1, m_preprocess!$1:$1048576, monthly!$D56, FALSE)), "", HLOOKUP(T$1, m_preprocess!$1:$1048576, monthly!$D56, FALSE))</f>
        <v>7.8489690580124565</v>
      </c>
      <c r="U56">
        <f>IF(ISBLANK(HLOOKUP(U$1, m_preprocess!$1:$1048576, monthly!$D56, FALSE)), "", HLOOKUP(U$1, m_preprocess!$1:$1048576, monthly!$D56, FALSE))</f>
        <v>198.09921987175511</v>
      </c>
      <c r="V56">
        <f>IF(ISBLANK(HLOOKUP(V$1, m_preprocess!$1:$1048576, monthly!$D56, FALSE)), "", HLOOKUP(V$1, m_preprocess!$1:$1048576, monthly!$D56, FALSE))</f>
        <v>882.7629810957477</v>
      </c>
      <c r="W56">
        <f>IF(ISBLANK(HLOOKUP(W$1, m_preprocess!$1:$1048576, monthly!$D56, FALSE)), "", HLOOKUP(W$1, m_preprocess!$1:$1048576, monthly!$D56, FALSE))</f>
        <v>75.496722102058172</v>
      </c>
      <c r="X56" t="str">
        <f>IF(ISBLANK(HLOOKUP(X$1, m_preprocess!$1:$1048576, monthly!$D56, FALSE)), "", HLOOKUP(X$1, m_preprocess!$1:$1048576, monthly!$D56, FALSE))</f>
        <v/>
      </c>
    </row>
    <row r="57" spans="1:24" x14ac:dyDescent="0.25">
      <c r="A57" s="31">
        <v>35643</v>
      </c>
      <c r="B57">
        <v>1997</v>
      </c>
      <c r="C57">
        <v>8</v>
      </c>
      <c r="D57">
        <v>57</v>
      </c>
      <c r="E57" t="str">
        <f>IF(ISBLANK(HLOOKUP(E$1, m_preprocess!$1:$1048576, monthly!$D57, FALSE)), "", HLOOKUP(E$1, m_preprocess!$1:$1048576, monthly!$D57, FALSE))</f>
        <v/>
      </c>
      <c r="F57" t="str">
        <f>IF(ISBLANK(HLOOKUP(F$1, m_preprocess!$1:$1048576, monthly!$D57, FALSE)), "", HLOOKUP(F$1, m_preprocess!$1:$1048576, monthly!$D57, FALSE))</f>
        <v/>
      </c>
      <c r="G57" t="str">
        <f>IF(ISBLANK(HLOOKUP(G$1, m_preprocess!$1:$1048576, monthly!$D57, FALSE)), "", HLOOKUP(G$1, m_preprocess!$1:$1048576, monthly!$D57, FALSE))</f>
        <v/>
      </c>
      <c r="H57" t="str">
        <f>IF(ISBLANK(HLOOKUP(H$1, m_preprocess!$1:$1048576, monthly!$D57, FALSE)), "", HLOOKUP(H$1, m_preprocess!$1:$1048576, monthly!$D57, FALSE))</f>
        <v/>
      </c>
      <c r="I57" t="str">
        <f>IF(ISBLANK(HLOOKUP(I$1, m_preprocess!$1:$1048576, monthly!$D57, FALSE)), "", HLOOKUP(I$1, m_preprocess!$1:$1048576, monthly!$D57, FALSE))</f>
        <v/>
      </c>
      <c r="J57" t="str">
        <f>IF(ISBLANK(HLOOKUP(J$1, m_preprocess!$1:$1048576, monthly!$D57, FALSE)), "", HLOOKUP(J$1, m_preprocess!$1:$1048576, monthly!$D57, FALSE))</f>
        <v/>
      </c>
      <c r="K57">
        <f>IF(ISBLANK(HLOOKUP(K$1, m_preprocess!$1:$1048576, monthly!$D57, FALSE)), "", HLOOKUP(K$1, m_preprocess!$1:$1048576, monthly!$D57, FALSE))</f>
        <v>91.489028216637948</v>
      </c>
      <c r="L57">
        <f>IF(ISBLANK(HLOOKUP(L$1, m_preprocess!$1:$1048576, monthly!$D57, FALSE)), "", HLOOKUP(L$1, m_preprocess!$1:$1048576, monthly!$D57, FALSE))</f>
        <v>152.26272491309052</v>
      </c>
      <c r="M57">
        <f>IF(ISBLANK(HLOOKUP(M$1, m_preprocess!$1:$1048576, monthly!$D57, FALSE)), "", HLOOKUP(M$1, m_preprocess!$1:$1048576, monthly!$D57, FALSE))</f>
        <v>81.249280838477631</v>
      </c>
      <c r="N57">
        <f>IF(ISBLANK(HLOOKUP(N$1, m_preprocess!$1:$1048576, monthly!$D57, FALSE)), "", HLOOKUP(N$1, m_preprocess!$1:$1048576, monthly!$D57, FALSE))</f>
        <v>71.013444074612892</v>
      </c>
      <c r="O57">
        <f>IF(ISBLANK(HLOOKUP(O$1, m_preprocess!$1:$1048576, monthly!$D57, FALSE)), "", HLOOKUP(O$1, m_preprocess!$1:$1048576, monthly!$D57, FALSE))</f>
        <v>19.259136569286611</v>
      </c>
      <c r="P57">
        <f>IF(ISBLANK(HLOOKUP(P$1, m_preprocess!$1:$1048576, monthly!$D57, FALSE)), "", HLOOKUP(P$1, m_preprocess!$1:$1048576, monthly!$D57, FALSE))</f>
        <v>3.870755255526936</v>
      </c>
      <c r="Q57">
        <f>IF(ISBLANK(HLOOKUP(Q$1, m_preprocess!$1:$1048576, monthly!$D57, FALSE)), "", HLOOKUP(Q$1, m_preprocess!$1:$1048576, monthly!$D57, FALSE))</f>
        <v>2.1542002273185581</v>
      </c>
      <c r="R57">
        <f>IF(ISBLANK(HLOOKUP(R$1, m_preprocess!$1:$1048576, monthly!$D57, FALSE)), "", HLOOKUP(R$1, m_preprocess!$1:$1048576, monthly!$D57, FALSE))</f>
        <v>1.7165550282083781</v>
      </c>
      <c r="S57">
        <f>IF(ISBLANK(HLOOKUP(S$1, m_preprocess!$1:$1048576, monthly!$D57, FALSE)), "", HLOOKUP(S$1, m_preprocess!$1:$1048576, monthly!$D57, FALSE))</f>
        <v>8.1698388948157667</v>
      </c>
      <c r="T57">
        <f>IF(ISBLANK(HLOOKUP(T$1, m_preprocess!$1:$1048576, monthly!$D57, FALSE)), "", HLOOKUP(T$1, m_preprocess!$1:$1048576, monthly!$D57, FALSE))</f>
        <v>7.2185424189439038</v>
      </c>
      <c r="U57">
        <f>IF(ISBLANK(HLOOKUP(U$1, m_preprocess!$1:$1048576, monthly!$D57, FALSE)), "", HLOOKUP(U$1, m_preprocess!$1:$1048576, monthly!$D57, FALSE))</f>
        <v>191.33396270854954</v>
      </c>
      <c r="V57">
        <f>IF(ISBLANK(HLOOKUP(V$1, m_preprocess!$1:$1048576, monthly!$D57, FALSE)), "", HLOOKUP(V$1, m_preprocess!$1:$1048576, monthly!$D57, FALSE))</f>
        <v>878.48846981635586</v>
      </c>
      <c r="W57">
        <f>IF(ISBLANK(HLOOKUP(W$1, m_preprocess!$1:$1048576, monthly!$D57, FALSE)), "", HLOOKUP(W$1, m_preprocess!$1:$1048576, monthly!$D57, FALSE))</f>
        <v>75.956404353593626</v>
      </c>
      <c r="X57" t="str">
        <f>IF(ISBLANK(HLOOKUP(X$1, m_preprocess!$1:$1048576, monthly!$D57, FALSE)), "", HLOOKUP(X$1, m_preprocess!$1:$1048576, monthly!$D57, FALSE))</f>
        <v/>
      </c>
    </row>
    <row r="58" spans="1:24" x14ac:dyDescent="0.25">
      <c r="A58" s="31">
        <v>35674</v>
      </c>
      <c r="B58">
        <v>1997</v>
      </c>
      <c r="C58">
        <v>9</v>
      </c>
      <c r="D58">
        <v>58</v>
      </c>
      <c r="E58" t="str">
        <f>IF(ISBLANK(HLOOKUP(E$1, m_preprocess!$1:$1048576, monthly!$D58, FALSE)), "", HLOOKUP(E$1, m_preprocess!$1:$1048576, monthly!$D58, FALSE))</f>
        <v/>
      </c>
      <c r="F58" t="str">
        <f>IF(ISBLANK(HLOOKUP(F$1, m_preprocess!$1:$1048576, monthly!$D58, FALSE)), "", HLOOKUP(F$1, m_preprocess!$1:$1048576, monthly!$D58, FALSE))</f>
        <v/>
      </c>
      <c r="G58" t="str">
        <f>IF(ISBLANK(HLOOKUP(G$1, m_preprocess!$1:$1048576, monthly!$D58, FALSE)), "", HLOOKUP(G$1, m_preprocess!$1:$1048576, monthly!$D58, FALSE))</f>
        <v/>
      </c>
      <c r="H58" t="str">
        <f>IF(ISBLANK(HLOOKUP(H$1, m_preprocess!$1:$1048576, monthly!$D58, FALSE)), "", HLOOKUP(H$1, m_preprocess!$1:$1048576, monthly!$D58, FALSE))</f>
        <v/>
      </c>
      <c r="I58" t="str">
        <f>IF(ISBLANK(HLOOKUP(I$1, m_preprocess!$1:$1048576, monthly!$D58, FALSE)), "", HLOOKUP(I$1, m_preprocess!$1:$1048576, monthly!$D58, FALSE))</f>
        <v/>
      </c>
      <c r="J58" t="str">
        <f>IF(ISBLANK(HLOOKUP(J$1, m_preprocess!$1:$1048576, monthly!$D58, FALSE)), "", HLOOKUP(J$1, m_preprocess!$1:$1048576, monthly!$D58, FALSE))</f>
        <v/>
      </c>
      <c r="K58">
        <f>IF(ISBLANK(HLOOKUP(K$1, m_preprocess!$1:$1048576, monthly!$D58, FALSE)), "", HLOOKUP(K$1, m_preprocess!$1:$1048576, monthly!$D58, FALSE))</f>
        <v>93.049708555541457</v>
      </c>
      <c r="L58">
        <f>IF(ISBLANK(HLOOKUP(L$1, m_preprocess!$1:$1048576, monthly!$D58, FALSE)), "", HLOOKUP(L$1, m_preprocess!$1:$1048576, monthly!$D58, FALSE))</f>
        <v>158.98410159893584</v>
      </c>
      <c r="M58">
        <f>IF(ISBLANK(HLOOKUP(M$1, m_preprocess!$1:$1048576, monthly!$D58, FALSE)), "", HLOOKUP(M$1, m_preprocess!$1:$1048576, monthly!$D58, FALSE))</f>
        <v>78.828440978600753</v>
      </c>
      <c r="N58">
        <f>IF(ISBLANK(HLOOKUP(N$1, m_preprocess!$1:$1048576, monthly!$D58, FALSE)), "", HLOOKUP(N$1, m_preprocess!$1:$1048576, monthly!$D58, FALSE))</f>
        <v>80.155660620335084</v>
      </c>
      <c r="O58">
        <f>IF(ISBLANK(HLOOKUP(O$1, m_preprocess!$1:$1048576, monthly!$D58, FALSE)), "", HLOOKUP(O$1, m_preprocess!$1:$1048576, monthly!$D58, FALSE))</f>
        <v>20.656343933089616</v>
      </c>
      <c r="P58">
        <f>IF(ISBLANK(HLOOKUP(P$1, m_preprocess!$1:$1048576, monthly!$D58, FALSE)), "", HLOOKUP(P$1, m_preprocess!$1:$1048576, monthly!$D58, FALSE))</f>
        <v>3.9630411966747827</v>
      </c>
      <c r="Q58">
        <f>IF(ISBLANK(HLOOKUP(Q$1, m_preprocess!$1:$1048576, monthly!$D58, FALSE)), "", HLOOKUP(Q$1, m_preprocess!$1:$1048576, monthly!$D58, FALSE))</f>
        <v>2.2647090193031736</v>
      </c>
      <c r="R58">
        <f>IF(ISBLANK(HLOOKUP(R$1, m_preprocess!$1:$1048576, monthly!$D58, FALSE)), "", HLOOKUP(R$1, m_preprocess!$1:$1048576, monthly!$D58, FALSE))</f>
        <v>1.6983321773716094</v>
      </c>
      <c r="S58">
        <f>IF(ISBLANK(HLOOKUP(S$1, m_preprocess!$1:$1048576, monthly!$D58, FALSE)), "", HLOOKUP(S$1, m_preprocess!$1:$1048576, monthly!$D58, FALSE))</f>
        <v>8.9480766908768814</v>
      </c>
      <c r="T58">
        <f>IF(ISBLANK(HLOOKUP(T$1, m_preprocess!$1:$1048576, monthly!$D58, FALSE)), "", HLOOKUP(T$1, m_preprocess!$1:$1048576, monthly!$D58, FALSE))</f>
        <v>7.7452260455379491</v>
      </c>
      <c r="U58">
        <f>IF(ISBLANK(HLOOKUP(U$1, m_preprocess!$1:$1048576, monthly!$D58, FALSE)), "", HLOOKUP(U$1, m_preprocess!$1:$1048576, monthly!$D58, FALSE))</f>
        <v>192.10553016924098</v>
      </c>
      <c r="V58">
        <f>IF(ISBLANK(HLOOKUP(V$1, m_preprocess!$1:$1048576, monthly!$D58, FALSE)), "", HLOOKUP(V$1, m_preprocess!$1:$1048576, monthly!$D58, FALSE))</f>
        <v>884.15923371159431</v>
      </c>
      <c r="W58">
        <f>IF(ISBLANK(HLOOKUP(W$1, m_preprocess!$1:$1048576, monthly!$D58, FALSE)), "", HLOOKUP(W$1, m_preprocess!$1:$1048576, monthly!$D58, FALSE))</f>
        <v>81.693804339309366</v>
      </c>
      <c r="X58" t="str">
        <f>IF(ISBLANK(HLOOKUP(X$1, m_preprocess!$1:$1048576, monthly!$D58, FALSE)), "", HLOOKUP(X$1, m_preprocess!$1:$1048576, monthly!$D58, FALSE))</f>
        <v/>
      </c>
    </row>
    <row r="59" spans="1:24" x14ac:dyDescent="0.25">
      <c r="A59" s="31">
        <v>35704</v>
      </c>
      <c r="B59">
        <v>1997</v>
      </c>
      <c r="C59">
        <v>10</v>
      </c>
      <c r="D59">
        <v>59</v>
      </c>
      <c r="E59" t="str">
        <f>IF(ISBLANK(HLOOKUP(E$1, m_preprocess!$1:$1048576, monthly!$D59, FALSE)), "", HLOOKUP(E$1, m_preprocess!$1:$1048576, monthly!$D59, FALSE))</f>
        <v/>
      </c>
      <c r="F59" t="str">
        <f>IF(ISBLANK(HLOOKUP(F$1, m_preprocess!$1:$1048576, monthly!$D59, FALSE)), "", HLOOKUP(F$1, m_preprocess!$1:$1048576, monthly!$D59, FALSE))</f>
        <v/>
      </c>
      <c r="G59" t="str">
        <f>IF(ISBLANK(HLOOKUP(G$1, m_preprocess!$1:$1048576, monthly!$D59, FALSE)), "", HLOOKUP(G$1, m_preprocess!$1:$1048576, monthly!$D59, FALSE))</f>
        <v/>
      </c>
      <c r="H59" t="str">
        <f>IF(ISBLANK(HLOOKUP(H$1, m_preprocess!$1:$1048576, monthly!$D59, FALSE)), "", HLOOKUP(H$1, m_preprocess!$1:$1048576, monthly!$D59, FALSE))</f>
        <v/>
      </c>
      <c r="I59" t="str">
        <f>IF(ISBLANK(HLOOKUP(I$1, m_preprocess!$1:$1048576, monthly!$D59, FALSE)), "", HLOOKUP(I$1, m_preprocess!$1:$1048576, monthly!$D59, FALSE))</f>
        <v/>
      </c>
      <c r="J59" t="str">
        <f>IF(ISBLANK(HLOOKUP(J$1, m_preprocess!$1:$1048576, monthly!$D59, FALSE)), "", HLOOKUP(J$1, m_preprocess!$1:$1048576, monthly!$D59, FALSE))</f>
        <v/>
      </c>
      <c r="K59">
        <f>IF(ISBLANK(HLOOKUP(K$1, m_preprocess!$1:$1048576, monthly!$D59, FALSE)), "", HLOOKUP(K$1, m_preprocess!$1:$1048576, monthly!$D59, FALSE))</f>
        <v>96.586346675735854</v>
      </c>
      <c r="L59">
        <f>IF(ISBLANK(HLOOKUP(L$1, m_preprocess!$1:$1048576, monthly!$D59, FALSE)), "", HLOOKUP(L$1, m_preprocess!$1:$1048576, monthly!$D59, FALSE))</f>
        <v>141.6062625559569</v>
      </c>
      <c r="M59">
        <f>IF(ISBLANK(HLOOKUP(M$1, m_preprocess!$1:$1048576, monthly!$D59, FALSE)), "", HLOOKUP(M$1, m_preprocess!$1:$1048576, monthly!$D59, FALSE))</f>
        <v>71.992440314520223</v>
      </c>
      <c r="N59">
        <f>IF(ISBLANK(HLOOKUP(N$1, m_preprocess!$1:$1048576, monthly!$D59, FALSE)), "", HLOOKUP(N$1, m_preprocess!$1:$1048576, monthly!$D59, FALSE))</f>
        <v>69.613822241436694</v>
      </c>
      <c r="O59">
        <f>IF(ISBLANK(HLOOKUP(O$1, m_preprocess!$1:$1048576, monthly!$D59, FALSE)), "", HLOOKUP(O$1, m_preprocess!$1:$1048576, monthly!$D59, FALSE))</f>
        <v>21.814474556838388</v>
      </c>
      <c r="P59">
        <f>IF(ISBLANK(HLOOKUP(P$1, m_preprocess!$1:$1048576, monthly!$D59, FALSE)), "", HLOOKUP(P$1, m_preprocess!$1:$1048576, monthly!$D59, FALSE))</f>
        <v>4.474570692749551</v>
      </c>
      <c r="Q59">
        <f>IF(ISBLANK(HLOOKUP(Q$1, m_preprocess!$1:$1048576, monthly!$D59, FALSE)), "", HLOOKUP(Q$1, m_preprocess!$1:$1048576, monthly!$D59, FALSE))</f>
        <v>2.4555893599383887</v>
      </c>
      <c r="R59">
        <f>IF(ISBLANK(HLOOKUP(R$1, m_preprocess!$1:$1048576, monthly!$D59, FALSE)), "", HLOOKUP(R$1, m_preprocess!$1:$1048576, monthly!$D59, FALSE))</f>
        <v>2.0189813328111614</v>
      </c>
      <c r="S59">
        <f>IF(ISBLANK(HLOOKUP(S$1, m_preprocess!$1:$1048576, monthly!$D59, FALSE)), "", HLOOKUP(S$1, m_preprocess!$1:$1048576, monthly!$D59, FALSE))</f>
        <v>8.8257136642112002</v>
      </c>
      <c r="T59">
        <f>IF(ISBLANK(HLOOKUP(T$1, m_preprocess!$1:$1048576, monthly!$D59, FALSE)), "", HLOOKUP(T$1, m_preprocess!$1:$1048576, monthly!$D59, FALSE))</f>
        <v>8.5141901998776373</v>
      </c>
      <c r="U59">
        <f>IF(ISBLANK(HLOOKUP(U$1, m_preprocess!$1:$1048576, monthly!$D59, FALSE)), "", HLOOKUP(U$1, m_preprocess!$1:$1048576, monthly!$D59, FALSE))</f>
        <v>195.03116128539284</v>
      </c>
      <c r="V59">
        <f>IF(ISBLANK(HLOOKUP(V$1, m_preprocess!$1:$1048576, monthly!$D59, FALSE)), "", HLOOKUP(V$1, m_preprocess!$1:$1048576, monthly!$D59, FALSE))</f>
        <v>897.06785146966774</v>
      </c>
      <c r="W59">
        <f>IF(ISBLANK(HLOOKUP(W$1, m_preprocess!$1:$1048576, monthly!$D59, FALSE)), "", HLOOKUP(W$1, m_preprocess!$1:$1048576, monthly!$D59, FALSE))</f>
        <v>84.201889586617767</v>
      </c>
      <c r="X59" t="str">
        <f>IF(ISBLANK(HLOOKUP(X$1, m_preprocess!$1:$1048576, monthly!$D59, FALSE)), "", HLOOKUP(X$1, m_preprocess!$1:$1048576, monthly!$D59, FALSE))</f>
        <v/>
      </c>
    </row>
    <row r="60" spans="1:24" x14ac:dyDescent="0.25">
      <c r="A60" s="31">
        <v>35735</v>
      </c>
      <c r="B60">
        <v>1997</v>
      </c>
      <c r="C60">
        <v>11</v>
      </c>
      <c r="D60">
        <v>60</v>
      </c>
      <c r="E60" t="str">
        <f>IF(ISBLANK(HLOOKUP(E$1, m_preprocess!$1:$1048576, monthly!$D60, FALSE)), "", HLOOKUP(E$1, m_preprocess!$1:$1048576, monthly!$D60, FALSE))</f>
        <v/>
      </c>
      <c r="F60" t="str">
        <f>IF(ISBLANK(HLOOKUP(F$1, m_preprocess!$1:$1048576, monthly!$D60, FALSE)), "", HLOOKUP(F$1, m_preprocess!$1:$1048576, monthly!$D60, FALSE))</f>
        <v/>
      </c>
      <c r="G60" t="str">
        <f>IF(ISBLANK(HLOOKUP(G$1, m_preprocess!$1:$1048576, monthly!$D60, FALSE)), "", HLOOKUP(G$1, m_preprocess!$1:$1048576, monthly!$D60, FALSE))</f>
        <v/>
      </c>
      <c r="H60" t="str">
        <f>IF(ISBLANK(HLOOKUP(H$1, m_preprocess!$1:$1048576, monthly!$D60, FALSE)), "", HLOOKUP(H$1, m_preprocess!$1:$1048576, monthly!$D60, FALSE))</f>
        <v/>
      </c>
      <c r="I60" t="str">
        <f>IF(ISBLANK(HLOOKUP(I$1, m_preprocess!$1:$1048576, monthly!$D60, FALSE)), "", HLOOKUP(I$1, m_preprocess!$1:$1048576, monthly!$D60, FALSE))</f>
        <v/>
      </c>
      <c r="J60" t="str">
        <f>IF(ISBLANK(HLOOKUP(J$1, m_preprocess!$1:$1048576, monthly!$D60, FALSE)), "", HLOOKUP(J$1, m_preprocess!$1:$1048576, monthly!$D60, FALSE))</f>
        <v/>
      </c>
      <c r="K60">
        <f>IF(ISBLANK(HLOOKUP(K$1, m_preprocess!$1:$1048576, monthly!$D60, FALSE)), "", HLOOKUP(K$1, m_preprocess!$1:$1048576, monthly!$D60, FALSE))</f>
        <v>95.168568149925477</v>
      </c>
      <c r="L60">
        <f>IF(ISBLANK(HLOOKUP(L$1, m_preprocess!$1:$1048576, monthly!$D60, FALSE)), "", HLOOKUP(L$1, m_preprocess!$1:$1048576, monthly!$D60, FALSE))</f>
        <v>151.02077344729275</v>
      </c>
      <c r="M60">
        <f>IF(ISBLANK(HLOOKUP(M$1, m_preprocess!$1:$1048576, monthly!$D60, FALSE)), "", HLOOKUP(M$1, m_preprocess!$1:$1048576, monthly!$D60, FALSE))</f>
        <v>81.125443427850499</v>
      </c>
      <c r="N60">
        <f>IF(ISBLANK(HLOOKUP(N$1, m_preprocess!$1:$1048576, monthly!$D60, FALSE)), "", HLOOKUP(N$1, m_preprocess!$1:$1048576, monthly!$D60, FALSE))</f>
        <v>69.895330019442241</v>
      </c>
      <c r="O60">
        <f>IF(ISBLANK(HLOOKUP(O$1, m_preprocess!$1:$1048576, monthly!$D60, FALSE)), "", HLOOKUP(O$1, m_preprocess!$1:$1048576, monthly!$D60, FALSE))</f>
        <v>20.610032804686497</v>
      </c>
      <c r="P60">
        <f>IF(ISBLANK(HLOOKUP(P$1, m_preprocess!$1:$1048576, monthly!$D60, FALSE)), "", HLOOKUP(P$1, m_preprocess!$1:$1048576, monthly!$D60, FALSE))</f>
        <v>3.8789318576963985</v>
      </c>
      <c r="Q60">
        <f>IF(ISBLANK(HLOOKUP(Q$1, m_preprocess!$1:$1048576, monthly!$D60, FALSE)), "", HLOOKUP(Q$1, m_preprocess!$1:$1048576, monthly!$D60, FALSE))</f>
        <v>2.0415943452684497</v>
      </c>
      <c r="R60">
        <f>IF(ISBLANK(HLOOKUP(R$1, m_preprocess!$1:$1048576, monthly!$D60, FALSE)), "", HLOOKUP(R$1, m_preprocess!$1:$1048576, monthly!$D60, FALSE))</f>
        <v>1.837337512427949</v>
      </c>
      <c r="S60">
        <f>IF(ISBLANK(HLOOKUP(S$1, m_preprocess!$1:$1048576, monthly!$D60, FALSE)), "", HLOOKUP(S$1, m_preprocess!$1:$1048576, monthly!$D60, FALSE))</f>
        <v>7.7629102156195868</v>
      </c>
      <c r="T60">
        <f>IF(ISBLANK(HLOOKUP(T$1, m_preprocess!$1:$1048576, monthly!$D60, FALSE)), "", HLOOKUP(T$1, m_preprocess!$1:$1048576, monthly!$D60, FALSE))</f>
        <v>8.968190731370516</v>
      </c>
      <c r="U60">
        <f>IF(ISBLANK(HLOOKUP(U$1, m_preprocess!$1:$1048576, monthly!$D60, FALSE)), "", HLOOKUP(U$1, m_preprocess!$1:$1048576, monthly!$D60, FALSE))</f>
        <v>206.64728194624433</v>
      </c>
      <c r="V60">
        <f>IF(ISBLANK(HLOOKUP(V$1, m_preprocess!$1:$1048576, monthly!$D60, FALSE)), "", HLOOKUP(V$1, m_preprocess!$1:$1048576, monthly!$D60, FALSE))</f>
        <v>920.91201546613343</v>
      </c>
      <c r="W60">
        <f>IF(ISBLANK(HLOOKUP(W$1, m_preprocess!$1:$1048576, monthly!$D60, FALSE)), "", HLOOKUP(W$1, m_preprocess!$1:$1048576, monthly!$D60, FALSE))</f>
        <v>85.528451607616702</v>
      </c>
      <c r="X60" t="str">
        <f>IF(ISBLANK(HLOOKUP(X$1, m_preprocess!$1:$1048576, monthly!$D60, FALSE)), "", HLOOKUP(X$1, m_preprocess!$1:$1048576, monthly!$D60, FALSE))</f>
        <v/>
      </c>
    </row>
    <row r="61" spans="1:24" x14ac:dyDescent="0.25">
      <c r="A61" s="31">
        <v>35765</v>
      </c>
      <c r="B61">
        <v>1997</v>
      </c>
      <c r="C61">
        <v>12</v>
      </c>
      <c r="D61">
        <v>61</v>
      </c>
      <c r="E61" t="str">
        <f>IF(ISBLANK(HLOOKUP(E$1, m_preprocess!$1:$1048576, monthly!$D61, FALSE)), "", HLOOKUP(E$1, m_preprocess!$1:$1048576, monthly!$D61, FALSE))</f>
        <v/>
      </c>
      <c r="F61" t="str">
        <f>IF(ISBLANK(HLOOKUP(F$1, m_preprocess!$1:$1048576, monthly!$D61, FALSE)), "", HLOOKUP(F$1, m_preprocess!$1:$1048576, monthly!$D61, FALSE))</f>
        <v/>
      </c>
      <c r="G61" t="str">
        <f>IF(ISBLANK(HLOOKUP(G$1, m_preprocess!$1:$1048576, monthly!$D61, FALSE)), "", HLOOKUP(G$1, m_preprocess!$1:$1048576, monthly!$D61, FALSE))</f>
        <v/>
      </c>
      <c r="H61" t="str">
        <f>IF(ISBLANK(HLOOKUP(H$1, m_preprocess!$1:$1048576, monthly!$D61, FALSE)), "", HLOOKUP(H$1, m_preprocess!$1:$1048576, monthly!$D61, FALSE))</f>
        <v/>
      </c>
      <c r="I61" t="str">
        <f>IF(ISBLANK(HLOOKUP(I$1, m_preprocess!$1:$1048576, monthly!$D61, FALSE)), "", HLOOKUP(I$1, m_preprocess!$1:$1048576, monthly!$D61, FALSE))</f>
        <v/>
      </c>
      <c r="J61" t="str">
        <f>IF(ISBLANK(HLOOKUP(J$1, m_preprocess!$1:$1048576, monthly!$D61, FALSE)), "", HLOOKUP(J$1, m_preprocess!$1:$1048576, monthly!$D61, FALSE))</f>
        <v/>
      </c>
      <c r="K61">
        <f>IF(ISBLANK(HLOOKUP(K$1, m_preprocess!$1:$1048576, monthly!$D61, FALSE)), "", HLOOKUP(K$1, m_preprocess!$1:$1048576, monthly!$D61, FALSE))</f>
        <v>93.779838470236697</v>
      </c>
      <c r="L61">
        <f>IF(ISBLANK(HLOOKUP(L$1, m_preprocess!$1:$1048576, monthly!$D61, FALSE)), "", HLOOKUP(L$1, m_preprocess!$1:$1048576, monthly!$D61, FALSE))</f>
        <v>169.46151763745908</v>
      </c>
      <c r="M61">
        <f>IF(ISBLANK(HLOOKUP(M$1, m_preprocess!$1:$1048576, monthly!$D61, FALSE)), "", HLOOKUP(M$1, m_preprocess!$1:$1048576, monthly!$D61, FALSE))</f>
        <v>92.913383480467516</v>
      </c>
      <c r="N61">
        <f>IF(ISBLANK(HLOOKUP(N$1, m_preprocess!$1:$1048576, monthly!$D61, FALSE)), "", HLOOKUP(N$1, m_preprocess!$1:$1048576, monthly!$D61, FALSE))</f>
        <v>76.548134156991537</v>
      </c>
      <c r="O61">
        <f>IF(ISBLANK(HLOOKUP(O$1, m_preprocess!$1:$1048576, monthly!$D61, FALSE)), "", HLOOKUP(O$1, m_preprocess!$1:$1048576, monthly!$D61, FALSE))</f>
        <v>19.256052670805033</v>
      </c>
      <c r="P61">
        <f>IF(ISBLANK(HLOOKUP(P$1, m_preprocess!$1:$1048576, monthly!$D61, FALSE)), "", HLOOKUP(P$1, m_preprocess!$1:$1048576, monthly!$D61, FALSE))</f>
        <v>4.1747439871623921</v>
      </c>
      <c r="Q61">
        <f>IF(ISBLANK(HLOOKUP(Q$1, m_preprocess!$1:$1048576, monthly!$D61, FALSE)), "", HLOOKUP(Q$1, m_preprocess!$1:$1048576, monthly!$D61, FALSE))</f>
        <v>1.965888984561956</v>
      </c>
      <c r="R61">
        <f>IF(ISBLANK(HLOOKUP(R$1, m_preprocess!$1:$1048576, monthly!$D61, FALSE)), "", HLOOKUP(R$1, m_preprocess!$1:$1048576, monthly!$D61, FALSE))</f>
        <v>2.2088550026004361</v>
      </c>
      <c r="S61">
        <f>IF(ISBLANK(HLOOKUP(S$1, m_preprocess!$1:$1048576, monthly!$D61, FALSE)), "", HLOOKUP(S$1, m_preprocess!$1:$1048576, monthly!$D61, FALSE))</f>
        <v>7.2350302108122078</v>
      </c>
      <c r="T61">
        <f>IF(ISBLANK(HLOOKUP(T$1, m_preprocess!$1:$1048576, monthly!$D61, FALSE)), "", HLOOKUP(T$1, m_preprocess!$1:$1048576, monthly!$D61, FALSE))</f>
        <v>7.846278472830436</v>
      </c>
      <c r="U61">
        <f>IF(ISBLANK(HLOOKUP(U$1, m_preprocess!$1:$1048576, monthly!$D61, FALSE)), "", HLOOKUP(U$1, m_preprocess!$1:$1048576, monthly!$D61, FALSE))</f>
        <v>244.83488670202567</v>
      </c>
      <c r="V61">
        <f>IF(ISBLANK(HLOOKUP(V$1, m_preprocess!$1:$1048576, monthly!$D61, FALSE)), "", HLOOKUP(V$1, m_preprocess!$1:$1048576, monthly!$D61, FALSE))</f>
        <v>979.39586023441018</v>
      </c>
      <c r="W61">
        <f>IF(ISBLANK(HLOOKUP(W$1, m_preprocess!$1:$1048576, monthly!$D61, FALSE)), "", HLOOKUP(W$1, m_preprocess!$1:$1048576, monthly!$D61, FALSE))</f>
        <v>83.784538624547579</v>
      </c>
      <c r="X61" t="str">
        <f>IF(ISBLANK(HLOOKUP(X$1, m_preprocess!$1:$1048576, monthly!$D61, FALSE)), "", HLOOKUP(X$1, m_preprocess!$1:$1048576, monthly!$D61, FALSE))</f>
        <v/>
      </c>
    </row>
    <row r="62" spans="1:24" x14ac:dyDescent="0.25">
      <c r="A62" s="31">
        <v>35796</v>
      </c>
      <c r="B62">
        <v>1998</v>
      </c>
      <c r="C62">
        <v>1</v>
      </c>
      <c r="D62">
        <v>62</v>
      </c>
      <c r="E62" t="str">
        <f>IF(ISBLANK(HLOOKUP(E$1, m_preprocess!$1:$1048576, monthly!$D62, FALSE)), "", HLOOKUP(E$1, m_preprocess!$1:$1048576, monthly!$D62, FALSE))</f>
        <v/>
      </c>
      <c r="F62" t="str">
        <f>IF(ISBLANK(HLOOKUP(F$1, m_preprocess!$1:$1048576, monthly!$D62, FALSE)), "", HLOOKUP(F$1, m_preprocess!$1:$1048576, monthly!$D62, FALSE))</f>
        <v/>
      </c>
      <c r="G62" t="str">
        <f>IF(ISBLANK(HLOOKUP(G$1, m_preprocess!$1:$1048576, monthly!$D62, FALSE)), "", HLOOKUP(G$1, m_preprocess!$1:$1048576, monthly!$D62, FALSE))</f>
        <v/>
      </c>
      <c r="H62" t="str">
        <f>IF(ISBLANK(HLOOKUP(H$1, m_preprocess!$1:$1048576, monthly!$D62, FALSE)), "", HLOOKUP(H$1, m_preprocess!$1:$1048576, monthly!$D62, FALSE))</f>
        <v/>
      </c>
      <c r="I62" t="str">
        <f>IF(ISBLANK(HLOOKUP(I$1, m_preprocess!$1:$1048576, monthly!$D62, FALSE)), "", HLOOKUP(I$1, m_preprocess!$1:$1048576, monthly!$D62, FALSE))</f>
        <v/>
      </c>
      <c r="J62" t="str">
        <f>IF(ISBLANK(HLOOKUP(J$1, m_preprocess!$1:$1048576, monthly!$D62, FALSE)), "", HLOOKUP(J$1, m_preprocess!$1:$1048576, monthly!$D62, FALSE))</f>
        <v/>
      </c>
      <c r="K62">
        <f>IF(ISBLANK(HLOOKUP(K$1, m_preprocess!$1:$1048576, monthly!$D62, FALSE)), "", HLOOKUP(K$1, m_preprocess!$1:$1048576, monthly!$D62, FALSE))</f>
        <v>90.922990842695597</v>
      </c>
      <c r="L62">
        <f>IF(ISBLANK(HLOOKUP(L$1, m_preprocess!$1:$1048576, monthly!$D62, FALSE)), "", HLOOKUP(L$1, m_preprocess!$1:$1048576, monthly!$D62, FALSE))</f>
        <v>133.09904504173122</v>
      </c>
      <c r="M62">
        <f>IF(ISBLANK(HLOOKUP(M$1, m_preprocess!$1:$1048576, monthly!$D62, FALSE)), "", HLOOKUP(M$1, m_preprocess!$1:$1048576, monthly!$D62, FALSE))</f>
        <v>74.788514586705276</v>
      </c>
      <c r="N62">
        <f>IF(ISBLANK(HLOOKUP(N$1, m_preprocess!$1:$1048576, monthly!$D62, FALSE)), "", HLOOKUP(N$1, m_preprocess!$1:$1048576, monthly!$D62, FALSE))</f>
        <v>58.31053045502594</v>
      </c>
      <c r="O62">
        <f>IF(ISBLANK(HLOOKUP(O$1, m_preprocess!$1:$1048576, monthly!$D62, FALSE)), "", HLOOKUP(O$1, m_preprocess!$1:$1048576, monthly!$D62, FALSE))</f>
        <v>18.183205805007887</v>
      </c>
      <c r="P62">
        <f>IF(ISBLANK(HLOOKUP(P$1, m_preprocess!$1:$1048576, monthly!$D62, FALSE)), "", HLOOKUP(P$1, m_preprocess!$1:$1048576, monthly!$D62, FALSE))</f>
        <v>3.0688009797179929</v>
      </c>
      <c r="Q62">
        <f>IF(ISBLANK(HLOOKUP(Q$1, m_preprocess!$1:$1048576, monthly!$D62, FALSE)), "", HLOOKUP(Q$1, m_preprocess!$1:$1048576, monthly!$D62, FALSE))</f>
        <v>1.5988005104187719</v>
      </c>
      <c r="R62">
        <f>IF(ISBLANK(HLOOKUP(R$1, m_preprocess!$1:$1048576, monthly!$D62, FALSE)), "", HLOOKUP(R$1, m_preprocess!$1:$1048576, monthly!$D62, FALSE))</f>
        <v>1.470000469299221</v>
      </c>
      <c r="S62">
        <f>IF(ISBLANK(HLOOKUP(S$1, m_preprocess!$1:$1048576, monthly!$D62, FALSE)), "", HLOOKUP(S$1, m_preprocess!$1:$1048576, monthly!$D62, FALSE))</f>
        <v>6.997202233864293</v>
      </c>
      <c r="T62">
        <f>IF(ISBLANK(HLOOKUP(T$1, m_preprocess!$1:$1048576, monthly!$D62, FALSE)), "", HLOOKUP(T$1, m_preprocess!$1:$1048576, monthly!$D62, FALSE))</f>
        <v>8.1144025905317001</v>
      </c>
      <c r="U62">
        <f>IF(ISBLANK(HLOOKUP(U$1, m_preprocess!$1:$1048576, monthly!$D62, FALSE)), "", HLOOKUP(U$1, m_preprocess!$1:$1048576, monthly!$D62, FALSE))</f>
        <v>204.7954863097826</v>
      </c>
      <c r="V62">
        <f>IF(ISBLANK(HLOOKUP(V$1, m_preprocess!$1:$1048576, monthly!$D62, FALSE)), "", HLOOKUP(V$1, m_preprocess!$1:$1048576, monthly!$D62, FALSE))</f>
        <v>938.64587639579895</v>
      </c>
      <c r="W62">
        <f>IF(ISBLANK(HLOOKUP(W$1, m_preprocess!$1:$1048576, monthly!$D62, FALSE)), "", HLOOKUP(W$1, m_preprocess!$1:$1048576, monthly!$D62, FALSE))</f>
        <v>83.092807645106845</v>
      </c>
      <c r="X62" t="str">
        <f>IF(ISBLANK(HLOOKUP(X$1, m_preprocess!$1:$1048576, monthly!$D62, FALSE)), "", HLOOKUP(X$1, m_preprocess!$1:$1048576, monthly!$D62, FALSE))</f>
        <v/>
      </c>
    </row>
    <row r="63" spans="1:24" x14ac:dyDescent="0.25">
      <c r="A63" s="31">
        <v>35827</v>
      </c>
      <c r="B63">
        <v>1998</v>
      </c>
      <c r="C63">
        <v>2</v>
      </c>
      <c r="D63">
        <v>63</v>
      </c>
      <c r="E63" t="str">
        <f>IF(ISBLANK(HLOOKUP(E$1, m_preprocess!$1:$1048576, monthly!$D63, FALSE)), "", HLOOKUP(E$1, m_preprocess!$1:$1048576, monthly!$D63, FALSE))</f>
        <v/>
      </c>
      <c r="F63" t="str">
        <f>IF(ISBLANK(HLOOKUP(F$1, m_preprocess!$1:$1048576, monthly!$D63, FALSE)), "", HLOOKUP(F$1, m_preprocess!$1:$1048576, monthly!$D63, FALSE))</f>
        <v/>
      </c>
      <c r="G63" t="str">
        <f>IF(ISBLANK(HLOOKUP(G$1, m_preprocess!$1:$1048576, monthly!$D63, FALSE)), "", HLOOKUP(G$1, m_preprocess!$1:$1048576, monthly!$D63, FALSE))</f>
        <v/>
      </c>
      <c r="H63" t="str">
        <f>IF(ISBLANK(HLOOKUP(H$1, m_preprocess!$1:$1048576, monthly!$D63, FALSE)), "", HLOOKUP(H$1, m_preprocess!$1:$1048576, monthly!$D63, FALSE))</f>
        <v/>
      </c>
      <c r="I63" t="str">
        <f>IF(ISBLANK(HLOOKUP(I$1, m_preprocess!$1:$1048576, monthly!$D63, FALSE)), "", HLOOKUP(I$1, m_preprocess!$1:$1048576, monthly!$D63, FALSE))</f>
        <v/>
      </c>
      <c r="J63" t="str">
        <f>IF(ISBLANK(HLOOKUP(J$1, m_preprocess!$1:$1048576, monthly!$D63, FALSE)), "", HLOOKUP(J$1, m_preprocess!$1:$1048576, monthly!$D63, FALSE))</f>
        <v/>
      </c>
      <c r="K63">
        <f>IF(ISBLANK(HLOOKUP(K$1, m_preprocess!$1:$1048576, monthly!$D63, FALSE)), "", HLOOKUP(K$1, m_preprocess!$1:$1048576, monthly!$D63, FALSE))</f>
        <v>91.15561026240789</v>
      </c>
      <c r="L63">
        <f>IF(ISBLANK(HLOOKUP(L$1, m_preprocess!$1:$1048576, monthly!$D63, FALSE)), "", HLOOKUP(L$1, m_preprocess!$1:$1048576, monthly!$D63, FALSE))</f>
        <v>123.78230851915056</v>
      </c>
      <c r="M63">
        <f>IF(ISBLANK(HLOOKUP(M$1, m_preprocess!$1:$1048576, monthly!$D63, FALSE)), "", HLOOKUP(M$1, m_preprocess!$1:$1048576, monthly!$D63, FALSE))</f>
        <v>56.584024630628385</v>
      </c>
      <c r="N63">
        <f>IF(ISBLANK(HLOOKUP(N$1, m_preprocess!$1:$1048576, monthly!$D63, FALSE)), "", HLOOKUP(N$1, m_preprocess!$1:$1048576, monthly!$D63, FALSE))</f>
        <v>67.19828388852217</v>
      </c>
      <c r="O63">
        <f>IF(ISBLANK(HLOOKUP(O$1, m_preprocess!$1:$1048576, monthly!$D63, FALSE)), "", HLOOKUP(O$1, m_preprocess!$1:$1048576, monthly!$D63, FALSE))</f>
        <v>17.004646516725796</v>
      </c>
      <c r="P63">
        <f>IF(ISBLANK(HLOOKUP(P$1, m_preprocess!$1:$1048576, monthly!$D63, FALSE)), "", HLOOKUP(P$1, m_preprocess!$1:$1048576, monthly!$D63, FALSE))</f>
        <v>3.0902502626650912</v>
      </c>
      <c r="Q63">
        <f>IF(ISBLANK(HLOOKUP(Q$1, m_preprocess!$1:$1048576, monthly!$D63, FALSE)), "", HLOOKUP(Q$1, m_preprocess!$1:$1048576, monthly!$D63, FALSE))</f>
        <v>1.6305825426997338</v>
      </c>
      <c r="R63">
        <f>IF(ISBLANK(HLOOKUP(R$1, m_preprocess!$1:$1048576, monthly!$D63, FALSE)), "", HLOOKUP(R$1, m_preprocess!$1:$1048576, monthly!$D63, FALSE))</f>
        <v>1.4596677199653576</v>
      </c>
      <c r="S63">
        <f>IF(ISBLANK(HLOOKUP(S$1, m_preprocess!$1:$1048576, monthly!$D63, FALSE)), "", HLOOKUP(S$1, m_preprocess!$1:$1048576, monthly!$D63, FALSE))</f>
        <v>7.157747374674317</v>
      </c>
      <c r="T63">
        <f>IF(ISBLANK(HLOOKUP(T$1, m_preprocess!$1:$1048576, monthly!$D63, FALSE)), "", HLOOKUP(T$1, m_preprocess!$1:$1048576, monthly!$D63, FALSE))</f>
        <v>6.7525138433524896</v>
      </c>
      <c r="U63">
        <f>IF(ISBLANK(HLOOKUP(U$1, m_preprocess!$1:$1048576, monthly!$D63, FALSE)), "", HLOOKUP(U$1, m_preprocess!$1:$1048576, monthly!$D63, FALSE))</f>
        <v>188.86162343122632</v>
      </c>
      <c r="V63">
        <f>IF(ISBLANK(HLOOKUP(V$1, m_preprocess!$1:$1048576, monthly!$D63, FALSE)), "", HLOOKUP(V$1, m_preprocess!$1:$1048576, monthly!$D63, FALSE))</f>
        <v>910.49873007741303</v>
      </c>
      <c r="W63">
        <f>IF(ISBLANK(HLOOKUP(W$1, m_preprocess!$1:$1048576, monthly!$D63, FALSE)), "", HLOOKUP(W$1, m_preprocess!$1:$1048576, monthly!$D63, FALSE))</f>
        <v>82.269655551688984</v>
      </c>
      <c r="X63" t="str">
        <f>IF(ISBLANK(HLOOKUP(X$1, m_preprocess!$1:$1048576, monthly!$D63, FALSE)), "", HLOOKUP(X$1, m_preprocess!$1:$1048576, monthly!$D63, FALSE))</f>
        <v/>
      </c>
    </row>
    <row r="64" spans="1:24" x14ac:dyDescent="0.25">
      <c r="A64" s="31">
        <v>35855</v>
      </c>
      <c r="B64">
        <v>1998</v>
      </c>
      <c r="C64">
        <v>3</v>
      </c>
      <c r="D64">
        <v>64</v>
      </c>
      <c r="E64" t="str">
        <f>IF(ISBLANK(HLOOKUP(E$1, m_preprocess!$1:$1048576, monthly!$D64, FALSE)), "", HLOOKUP(E$1, m_preprocess!$1:$1048576, monthly!$D64, FALSE))</f>
        <v/>
      </c>
      <c r="F64" t="str">
        <f>IF(ISBLANK(HLOOKUP(F$1, m_preprocess!$1:$1048576, monthly!$D64, FALSE)), "", HLOOKUP(F$1, m_preprocess!$1:$1048576, monthly!$D64, FALSE))</f>
        <v/>
      </c>
      <c r="G64" t="str">
        <f>IF(ISBLANK(HLOOKUP(G$1, m_preprocess!$1:$1048576, monthly!$D64, FALSE)), "", HLOOKUP(G$1, m_preprocess!$1:$1048576, monthly!$D64, FALSE))</f>
        <v/>
      </c>
      <c r="H64" t="str">
        <f>IF(ISBLANK(HLOOKUP(H$1, m_preprocess!$1:$1048576, monthly!$D64, FALSE)), "", HLOOKUP(H$1, m_preprocess!$1:$1048576, monthly!$D64, FALSE))</f>
        <v/>
      </c>
      <c r="I64" t="str">
        <f>IF(ISBLANK(HLOOKUP(I$1, m_preprocess!$1:$1048576, monthly!$D64, FALSE)), "", HLOOKUP(I$1, m_preprocess!$1:$1048576, monthly!$D64, FALSE))</f>
        <v/>
      </c>
      <c r="J64" t="str">
        <f>IF(ISBLANK(HLOOKUP(J$1, m_preprocess!$1:$1048576, monthly!$D64, FALSE)), "", HLOOKUP(J$1, m_preprocess!$1:$1048576, monthly!$D64, FALSE))</f>
        <v/>
      </c>
      <c r="K64">
        <f>IF(ISBLANK(HLOOKUP(K$1, m_preprocess!$1:$1048576, monthly!$D64, FALSE)), "", HLOOKUP(K$1, m_preprocess!$1:$1048576, monthly!$D64, FALSE))</f>
        <v>89.126033054832035</v>
      </c>
      <c r="L64">
        <f>IF(ISBLANK(HLOOKUP(L$1, m_preprocess!$1:$1048576, monthly!$D64, FALSE)), "", HLOOKUP(L$1, m_preprocess!$1:$1048576, monthly!$D64, FALSE))</f>
        <v>140.1085659945013</v>
      </c>
      <c r="M64">
        <f>IF(ISBLANK(HLOOKUP(M$1, m_preprocess!$1:$1048576, monthly!$D64, FALSE)), "", HLOOKUP(M$1, m_preprocess!$1:$1048576, monthly!$D64, FALSE))</f>
        <v>62.846846221491518</v>
      </c>
      <c r="N64">
        <f>IF(ISBLANK(HLOOKUP(N$1, m_preprocess!$1:$1048576, monthly!$D64, FALSE)), "", HLOOKUP(N$1, m_preprocess!$1:$1048576, monthly!$D64, FALSE))</f>
        <v>77.261719773009787</v>
      </c>
      <c r="O64">
        <f>IF(ISBLANK(HLOOKUP(O$1, m_preprocess!$1:$1048576, monthly!$D64, FALSE)), "", HLOOKUP(O$1, m_preprocess!$1:$1048576, monthly!$D64, FALSE))</f>
        <v>19.406128957207791</v>
      </c>
      <c r="P64">
        <f>IF(ISBLANK(HLOOKUP(P$1, m_preprocess!$1:$1048576, monthly!$D64, FALSE)), "", HLOOKUP(P$1, m_preprocess!$1:$1048576, monthly!$D64, FALSE))</f>
        <v>3.9854910280356597</v>
      </c>
      <c r="Q64">
        <f>IF(ISBLANK(HLOOKUP(Q$1, m_preprocess!$1:$1048576, monthly!$D64, FALSE)), "", HLOOKUP(Q$1, m_preprocess!$1:$1048576, monthly!$D64, FALSE))</f>
        <v>2.1873921045264022</v>
      </c>
      <c r="R64">
        <f>IF(ISBLANK(HLOOKUP(R$1, m_preprocess!$1:$1048576, monthly!$D64, FALSE)), "", HLOOKUP(R$1, m_preprocess!$1:$1048576, monthly!$D64, FALSE))</f>
        <v>1.7980989235092579</v>
      </c>
      <c r="S64">
        <f>IF(ISBLANK(HLOOKUP(S$1, m_preprocess!$1:$1048576, monthly!$D64, FALSE)), "", HLOOKUP(S$1, m_preprocess!$1:$1048576, monthly!$D64, FALSE))</f>
        <v>7.8062810948717596</v>
      </c>
      <c r="T64">
        <f>IF(ISBLANK(HLOOKUP(T$1, m_preprocess!$1:$1048576, monthly!$D64, FALSE)), "", HLOOKUP(T$1, m_preprocess!$1:$1048576, monthly!$D64, FALSE))</f>
        <v>7.6102733393945963</v>
      </c>
      <c r="U64">
        <f>IF(ISBLANK(HLOOKUP(U$1, m_preprocess!$1:$1048576, monthly!$D64, FALSE)), "", HLOOKUP(U$1, m_preprocess!$1:$1048576, monthly!$D64, FALSE))</f>
        <v>183.74260953712749</v>
      </c>
      <c r="V64">
        <f>IF(ISBLANK(HLOOKUP(V$1, m_preprocess!$1:$1048576, monthly!$D64, FALSE)), "", HLOOKUP(V$1, m_preprocess!$1:$1048576, monthly!$D64, FALSE))</f>
        <v>900.51277960803532</v>
      </c>
      <c r="W64">
        <f>IF(ISBLANK(HLOOKUP(W$1, m_preprocess!$1:$1048576, monthly!$D64, FALSE)), "", HLOOKUP(W$1, m_preprocess!$1:$1048576, monthly!$D64, FALSE))</f>
        <v>80.915801371315382</v>
      </c>
      <c r="X64" t="str">
        <f>IF(ISBLANK(HLOOKUP(X$1, m_preprocess!$1:$1048576, monthly!$D64, FALSE)), "", HLOOKUP(X$1, m_preprocess!$1:$1048576, monthly!$D64, FALSE))</f>
        <v/>
      </c>
    </row>
    <row r="65" spans="1:24" x14ac:dyDescent="0.25">
      <c r="A65" s="31">
        <v>35886</v>
      </c>
      <c r="B65">
        <v>1998</v>
      </c>
      <c r="C65">
        <v>4</v>
      </c>
      <c r="D65">
        <v>65</v>
      </c>
      <c r="E65" t="str">
        <f>IF(ISBLANK(HLOOKUP(E$1, m_preprocess!$1:$1048576, monthly!$D65, FALSE)), "", HLOOKUP(E$1, m_preprocess!$1:$1048576, monthly!$D65, FALSE))</f>
        <v/>
      </c>
      <c r="F65" t="str">
        <f>IF(ISBLANK(HLOOKUP(F$1, m_preprocess!$1:$1048576, monthly!$D65, FALSE)), "", HLOOKUP(F$1, m_preprocess!$1:$1048576, monthly!$D65, FALSE))</f>
        <v/>
      </c>
      <c r="G65" t="str">
        <f>IF(ISBLANK(HLOOKUP(G$1, m_preprocess!$1:$1048576, monthly!$D65, FALSE)), "", HLOOKUP(G$1, m_preprocess!$1:$1048576, monthly!$D65, FALSE))</f>
        <v/>
      </c>
      <c r="H65" t="str">
        <f>IF(ISBLANK(HLOOKUP(H$1, m_preprocess!$1:$1048576, monthly!$D65, FALSE)), "", HLOOKUP(H$1, m_preprocess!$1:$1048576, monthly!$D65, FALSE))</f>
        <v/>
      </c>
      <c r="I65" t="str">
        <f>IF(ISBLANK(HLOOKUP(I$1, m_preprocess!$1:$1048576, monthly!$D65, FALSE)), "", HLOOKUP(I$1, m_preprocess!$1:$1048576, monthly!$D65, FALSE))</f>
        <v/>
      </c>
      <c r="J65" t="str">
        <f>IF(ISBLANK(HLOOKUP(J$1, m_preprocess!$1:$1048576, monthly!$D65, FALSE)), "", HLOOKUP(J$1, m_preprocess!$1:$1048576, monthly!$D65, FALSE))</f>
        <v/>
      </c>
      <c r="K65">
        <f>IF(ISBLANK(HLOOKUP(K$1, m_preprocess!$1:$1048576, monthly!$D65, FALSE)), "", HLOOKUP(K$1, m_preprocess!$1:$1048576, monthly!$D65, FALSE))</f>
        <v>87.981865437765265</v>
      </c>
      <c r="L65">
        <f>IF(ISBLANK(HLOOKUP(L$1, m_preprocess!$1:$1048576, monthly!$D65, FALSE)), "", HLOOKUP(L$1, m_preprocess!$1:$1048576, monthly!$D65, FALSE))</f>
        <v>137.78457756934495</v>
      </c>
      <c r="M65">
        <f>IF(ISBLANK(HLOOKUP(M$1, m_preprocess!$1:$1048576, monthly!$D65, FALSE)), "", HLOOKUP(M$1, m_preprocess!$1:$1048576, monthly!$D65, FALSE))</f>
        <v>65.73391949343754</v>
      </c>
      <c r="N65">
        <f>IF(ISBLANK(HLOOKUP(N$1, m_preprocess!$1:$1048576, monthly!$D65, FALSE)), "", HLOOKUP(N$1, m_preprocess!$1:$1048576, monthly!$D65, FALSE))</f>
        <v>72.050658075907421</v>
      </c>
      <c r="O65">
        <f>IF(ISBLANK(HLOOKUP(O$1, m_preprocess!$1:$1048576, monthly!$D65, FALSE)), "", HLOOKUP(O$1, m_preprocess!$1:$1048576, monthly!$D65, FALSE))</f>
        <v>20.013706687064388</v>
      </c>
      <c r="P65">
        <f>IF(ISBLANK(HLOOKUP(P$1, m_preprocess!$1:$1048576, monthly!$D65, FALSE)), "", HLOOKUP(P$1, m_preprocess!$1:$1048576, monthly!$D65, FALSE))</f>
        <v>3.6609281157835838</v>
      </c>
      <c r="Q65">
        <f>IF(ISBLANK(HLOOKUP(Q$1, m_preprocess!$1:$1048576, monthly!$D65, FALSE)), "", HLOOKUP(Q$1, m_preprocess!$1:$1048576, monthly!$D65, FALSE))</f>
        <v>1.9966232628504763</v>
      </c>
      <c r="R65">
        <f>IF(ISBLANK(HLOOKUP(R$1, m_preprocess!$1:$1048576, monthly!$D65, FALSE)), "", HLOOKUP(R$1, m_preprocess!$1:$1048576, monthly!$D65, FALSE))</f>
        <v>1.6643048529331077</v>
      </c>
      <c r="S65">
        <f>IF(ISBLANK(HLOOKUP(S$1, m_preprocess!$1:$1048576, monthly!$D65, FALSE)), "", HLOOKUP(S$1, m_preprocess!$1:$1048576, monthly!$D65, FALSE))</f>
        <v>8.6253582394471326</v>
      </c>
      <c r="T65">
        <f>IF(ISBLANK(HLOOKUP(T$1, m_preprocess!$1:$1048576, monthly!$D65, FALSE)), "", HLOOKUP(T$1, m_preprocess!$1:$1048576, monthly!$D65, FALSE))</f>
        <v>7.7247075284874072</v>
      </c>
      <c r="U65">
        <f>IF(ISBLANK(HLOOKUP(U$1, m_preprocess!$1:$1048576, monthly!$D65, FALSE)), "", HLOOKUP(U$1, m_preprocess!$1:$1048576, monthly!$D65, FALSE))</f>
        <v>177.05248184773197</v>
      </c>
      <c r="V65">
        <f>IF(ISBLANK(HLOOKUP(V$1, m_preprocess!$1:$1048576, monthly!$D65, FALSE)), "", HLOOKUP(V$1, m_preprocess!$1:$1048576, monthly!$D65, FALSE))</f>
        <v>890.32093933213343</v>
      </c>
      <c r="W65">
        <f>IF(ISBLANK(HLOOKUP(W$1, m_preprocess!$1:$1048576, monthly!$D65, FALSE)), "", HLOOKUP(W$1, m_preprocess!$1:$1048576, monthly!$D65, FALSE))</f>
        <v>79.087929040922191</v>
      </c>
      <c r="X65" t="str">
        <f>IF(ISBLANK(HLOOKUP(X$1, m_preprocess!$1:$1048576, monthly!$D65, FALSE)), "", HLOOKUP(X$1, m_preprocess!$1:$1048576, monthly!$D65, FALSE))</f>
        <v/>
      </c>
    </row>
    <row r="66" spans="1:24" x14ac:dyDescent="0.25">
      <c r="A66" s="31">
        <v>35916</v>
      </c>
      <c r="B66">
        <v>1998</v>
      </c>
      <c r="C66">
        <v>5</v>
      </c>
      <c r="D66">
        <v>66</v>
      </c>
      <c r="E66" t="str">
        <f>IF(ISBLANK(HLOOKUP(E$1, m_preprocess!$1:$1048576, monthly!$D66, FALSE)), "", HLOOKUP(E$1, m_preprocess!$1:$1048576, monthly!$D66, FALSE))</f>
        <v/>
      </c>
      <c r="F66" t="str">
        <f>IF(ISBLANK(HLOOKUP(F$1, m_preprocess!$1:$1048576, monthly!$D66, FALSE)), "", HLOOKUP(F$1, m_preprocess!$1:$1048576, monthly!$D66, FALSE))</f>
        <v/>
      </c>
      <c r="G66" t="str">
        <f>IF(ISBLANK(HLOOKUP(G$1, m_preprocess!$1:$1048576, monthly!$D66, FALSE)), "", HLOOKUP(G$1, m_preprocess!$1:$1048576, monthly!$D66, FALSE))</f>
        <v/>
      </c>
      <c r="H66" t="str">
        <f>IF(ISBLANK(HLOOKUP(H$1, m_preprocess!$1:$1048576, monthly!$D66, FALSE)), "", HLOOKUP(H$1, m_preprocess!$1:$1048576, monthly!$D66, FALSE))</f>
        <v/>
      </c>
      <c r="I66" t="str">
        <f>IF(ISBLANK(HLOOKUP(I$1, m_preprocess!$1:$1048576, monthly!$D66, FALSE)), "", HLOOKUP(I$1, m_preprocess!$1:$1048576, monthly!$D66, FALSE))</f>
        <v/>
      </c>
      <c r="J66" t="str">
        <f>IF(ISBLANK(HLOOKUP(J$1, m_preprocess!$1:$1048576, monthly!$D66, FALSE)), "", HLOOKUP(J$1, m_preprocess!$1:$1048576, monthly!$D66, FALSE))</f>
        <v/>
      </c>
      <c r="K66">
        <f>IF(ISBLANK(HLOOKUP(K$1, m_preprocess!$1:$1048576, monthly!$D66, FALSE)), "", HLOOKUP(K$1, m_preprocess!$1:$1048576, monthly!$D66, FALSE))</f>
        <v>86.588883254847161</v>
      </c>
      <c r="L66">
        <f>IF(ISBLANK(HLOOKUP(L$1, m_preprocess!$1:$1048576, monthly!$D66, FALSE)), "", HLOOKUP(L$1, m_preprocess!$1:$1048576, monthly!$D66, FALSE))</f>
        <v>168.47703906672893</v>
      </c>
      <c r="M66">
        <f>IF(ISBLANK(HLOOKUP(M$1, m_preprocess!$1:$1048576, monthly!$D66, FALSE)), "", HLOOKUP(M$1, m_preprocess!$1:$1048576, monthly!$D66, FALSE))</f>
        <v>84.459668983336556</v>
      </c>
      <c r="N66">
        <f>IF(ISBLANK(HLOOKUP(N$1, m_preprocess!$1:$1048576, monthly!$D66, FALSE)), "", HLOOKUP(N$1, m_preprocess!$1:$1048576, monthly!$D66, FALSE))</f>
        <v>84.017370083392393</v>
      </c>
      <c r="O66">
        <f>IF(ISBLANK(HLOOKUP(O$1, m_preprocess!$1:$1048576, monthly!$D66, FALSE)), "", HLOOKUP(O$1, m_preprocess!$1:$1048576, monthly!$D66, FALSE))</f>
        <v>16.901093224980372</v>
      </c>
      <c r="P66">
        <f>IF(ISBLANK(HLOOKUP(P$1, m_preprocess!$1:$1048576, monthly!$D66, FALSE)), "", HLOOKUP(P$1, m_preprocess!$1:$1048576, monthly!$D66, FALSE))</f>
        <v>3.5607444895354217</v>
      </c>
      <c r="Q66">
        <f>IF(ISBLANK(HLOOKUP(Q$1, m_preprocess!$1:$1048576, monthly!$D66, FALSE)), "", HLOOKUP(Q$1, m_preprocess!$1:$1048576, monthly!$D66, FALSE))</f>
        <v>1.9303620485392257</v>
      </c>
      <c r="R66">
        <f>IF(ISBLANK(HLOOKUP(R$1, m_preprocess!$1:$1048576, monthly!$D66, FALSE)), "", HLOOKUP(R$1, m_preprocess!$1:$1048576, monthly!$D66, FALSE))</f>
        <v>1.6303824409961962</v>
      </c>
      <c r="S66">
        <f>IF(ISBLANK(HLOOKUP(S$1, m_preprocess!$1:$1048576, monthly!$D66, FALSE)), "", HLOOKUP(S$1, m_preprocess!$1:$1048576, monthly!$D66, FALSE))</f>
        <v>7.444336987188902</v>
      </c>
      <c r="T66">
        <f>IF(ISBLANK(HLOOKUP(T$1, m_preprocess!$1:$1048576, monthly!$D66, FALSE)), "", HLOOKUP(T$1, m_preprocess!$1:$1048576, monthly!$D66, FALSE))</f>
        <v>5.896011748256047</v>
      </c>
      <c r="U66">
        <f>IF(ISBLANK(HLOOKUP(U$1, m_preprocess!$1:$1048576, monthly!$D66, FALSE)), "", HLOOKUP(U$1, m_preprocess!$1:$1048576, monthly!$D66, FALSE))</f>
        <v>176.88996767948569</v>
      </c>
      <c r="V66">
        <f>IF(ISBLANK(HLOOKUP(V$1, m_preprocess!$1:$1048576, monthly!$D66, FALSE)), "", HLOOKUP(V$1, m_preprocess!$1:$1048576, monthly!$D66, FALSE))</f>
        <v>901.57275087609264</v>
      </c>
      <c r="W66">
        <f>IF(ISBLANK(HLOOKUP(W$1, m_preprocess!$1:$1048576, monthly!$D66, FALSE)), "", HLOOKUP(W$1, m_preprocess!$1:$1048576, monthly!$D66, FALSE))</f>
        <v>79.768547761778166</v>
      </c>
      <c r="X66" t="str">
        <f>IF(ISBLANK(HLOOKUP(X$1, m_preprocess!$1:$1048576, monthly!$D66, FALSE)), "", HLOOKUP(X$1, m_preprocess!$1:$1048576, monthly!$D66, FALSE))</f>
        <v/>
      </c>
    </row>
    <row r="67" spans="1:24" x14ac:dyDescent="0.25">
      <c r="A67" s="31">
        <v>35947</v>
      </c>
      <c r="B67">
        <v>1998</v>
      </c>
      <c r="C67">
        <v>6</v>
      </c>
      <c r="D67">
        <v>67</v>
      </c>
      <c r="E67" t="str">
        <f>IF(ISBLANK(HLOOKUP(E$1, m_preprocess!$1:$1048576, monthly!$D67, FALSE)), "", HLOOKUP(E$1, m_preprocess!$1:$1048576, monthly!$D67, FALSE))</f>
        <v/>
      </c>
      <c r="F67" t="str">
        <f>IF(ISBLANK(HLOOKUP(F$1, m_preprocess!$1:$1048576, monthly!$D67, FALSE)), "", HLOOKUP(F$1, m_preprocess!$1:$1048576, monthly!$D67, FALSE))</f>
        <v/>
      </c>
      <c r="G67" t="str">
        <f>IF(ISBLANK(HLOOKUP(G$1, m_preprocess!$1:$1048576, monthly!$D67, FALSE)), "", HLOOKUP(G$1, m_preprocess!$1:$1048576, monthly!$D67, FALSE))</f>
        <v/>
      </c>
      <c r="H67" t="str">
        <f>IF(ISBLANK(HLOOKUP(H$1, m_preprocess!$1:$1048576, monthly!$D67, FALSE)), "", HLOOKUP(H$1, m_preprocess!$1:$1048576, monthly!$D67, FALSE))</f>
        <v/>
      </c>
      <c r="I67" t="str">
        <f>IF(ISBLANK(HLOOKUP(I$1, m_preprocess!$1:$1048576, monthly!$D67, FALSE)), "", HLOOKUP(I$1, m_preprocess!$1:$1048576, monthly!$D67, FALSE))</f>
        <v/>
      </c>
      <c r="J67" t="str">
        <f>IF(ISBLANK(HLOOKUP(J$1, m_preprocess!$1:$1048576, monthly!$D67, FALSE)), "", HLOOKUP(J$1, m_preprocess!$1:$1048576, monthly!$D67, FALSE))</f>
        <v/>
      </c>
      <c r="K67">
        <f>IF(ISBLANK(HLOOKUP(K$1, m_preprocess!$1:$1048576, monthly!$D67, FALSE)), "", HLOOKUP(K$1, m_preprocess!$1:$1048576, monthly!$D67, FALSE))</f>
        <v>84.386742564592964</v>
      </c>
      <c r="L67">
        <f>IF(ISBLANK(HLOOKUP(L$1, m_preprocess!$1:$1048576, monthly!$D67, FALSE)), "", HLOOKUP(L$1, m_preprocess!$1:$1048576, monthly!$D67, FALSE))</f>
        <v>146.59448147664659</v>
      </c>
      <c r="M67">
        <f>IF(ISBLANK(HLOOKUP(M$1, m_preprocess!$1:$1048576, monthly!$D67, FALSE)), "", HLOOKUP(M$1, m_preprocess!$1:$1048576, monthly!$D67, FALSE))</f>
        <v>68.075178869497734</v>
      </c>
      <c r="N67">
        <f>IF(ISBLANK(HLOOKUP(N$1, m_preprocess!$1:$1048576, monthly!$D67, FALSE)), "", HLOOKUP(N$1, m_preprocess!$1:$1048576, monthly!$D67, FALSE))</f>
        <v>78.51930260714883</v>
      </c>
      <c r="O67">
        <f>IF(ISBLANK(HLOOKUP(O$1, m_preprocess!$1:$1048576, monthly!$D67, FALSE)), "", HLOOKUP(O$1, m_preprocess!$1:$1048576, monthly!$D67, FALSE))</f>
        <v>16.35225141007108</v>
      </c>
      <c r="P67">
        <f>IF(ISBLANK(HLOOKUP(P$1, m_preprocess!$1:$1048576, monthly!$D67, FALSE)), "", HLOOKUP(P$1, m_preprocess!$1:$1048576, monthly!$D67, FALSE))</f>
        <v>3.1906832019650881</v>
      </c>
      <c r="Q67">
        <f>IF(ISBLANK(HLOOKUP(Q$1, m_preprocess!$1:$1048576, monthly!$D67, FALSE)), "", HLOOKUP(Q$1, m_preprocess!$1:$1048576, monthly!$D67, FALSE))</f>
        <v>1.9498619567564428</v>
      </c>
      <c r="R67">
        <f>IF(ISBLANK(HLOOKUP(R$1, m_preprocess!$1:$1048576, monthly!$D67, FALSE)), "", HLOOKUP(R$1, m_preprocess!$1:$1048576, monthly!$D67, FALSE))</f>
        <v>1.2408212452086456</v>
      </c>
      <c r="S67">
        <f>IF(ISBLANK(HLOOKUP(S$1, m_preprocess!$1:$1048576, monthly!$D67, FALSE)), "", HLOOKUP(S$1, m_preprocess!$1:$1048576, monthly!$D67, FALSE))</f>
        <v>7.3381685004790516</v>
      </c>
      <c r="T67">
        <f>IF(ISBLANK(HLOOKUP(T$1, m_preprocess!$1:$1048576, monthly!$D67, FALSE)), "", HLOOKUP(T$1, m_preprocess!$1:$1048576, monthly!$D67, FALSE))</f>
        <v>5.8233997076269386</v>
      </c>
      <c r="U67">
        <f>IF(ISBLANK(HLOOKUP(U$1, m_preprocess!$1:$1048576, monthly!$D67, FALSE)), "", HLOOKUP(U$1, m_preprocess!$1:$1048576, monthly!$D67, FALSE))</f>
        <v>175.44713901416054</v>
      </c>
      <c r="V67">
        <f>IF(ISBLANK(HLOOKUP(V$1, m_preprocess!$1:$1048576, monthly!$D67, FALSE)), "", HLOOKUP(V$1, m_preprocess!$1:$1048576, monthly!$D67, FALSE))</f>
        <v>890.26386328422609</v>
      </c>
      <c r="W67">
        <f>IF(ISBLANK(HLOOKUP(W$1, m_preprocess!$1:$1048576, monthly!$D67, FALSE)), "", HLOOKUP(W$1, m_preprocess!$1:$1048576, monthly!$D67, FALSE))</f>
        <v>78.292724739013281</v>
      </c>
      <c r="X67" t="str">
        <f>IF(ISBLANK(HLOOKUP(X$1, m_preprocess!$1:$1048576, monthly!$D67, FALSE)), "", HLOOKUP(X$1, m_preprocess!$1:$1048576, monthly!$D67, FALSE))</f>
        <v/>
      </c>
    </row>
    <row r="68" spans="1:24" x14ac:dyDescent="0.25">
      <c r="A68" s="31">
        <v>35977</v>
      </c>
      <c r="B68">
        <v>1998</v>
      </c>
      <c r="C68">
        <v>7</v>
      </c>
      <c r="D68">
        <v>68</v>
      </c>
      <c r="E68" t="str">
        <f>IF(ISBLANK(HLOOKUP(E$1, m_preprocess!$1:$1048576, monthly!$D68, FALSE)), "", HLOOKUP(E$1, m_preprocess!$1:$1048576, monthly!$D68, FALSE))</f>
        <v/>
      </c>
      <c r="F68" t="str">
        <f>IF(ISBLANK(HLOOKUP(F$1, m_preprocess!$1:$1048576, monthly!$D68, FALSE)), "", HLOOKUP(F$1, m_preprocess!$1:$1048576, monthly!$D68, FALSE))</f>
        <v/>
      </c>
      <c r="G68" t="str">
        <f>IF(ISBLANK(HLOOKUP(G$1, m_preprocess!$1:$1048576, monthly!$D68, FALSE)), "", HLOOKUP(G$1, m_preprocess!$1:$1048576, monthly!$D68, FALSE))</f>
        <v/>
      </c>
      <c r="H68" t="str">
        <f>IF(ISBLANK(HLOOKUP(H$1, m_preprocess!$1:$1048576, monthly!$D68, FALSE)), "", HLOOKUP(H$1, m_preprocess!$1:$1048576, monthly!$D68, FALSE))</f>
        <v/>
      </c>
      <c r="I68" t="str">
        <f>IF(ISBLANK(HLOOKUP(I$1, m_preprocess!$1:$1048576, monthly!$D68, FALSE)), "", HLOOKUP(I$1, m_preprocess!$1:$1048576, monthly!$D68, FALSE))</f>
        <v/>
      </c>
      <c r="J68" t="str">
        <f>IF(ISBLANK(HLOOKUP(J$1, m_preprocess!$1:$1048576, monthly!$D68, FALSE)), "", HLOOKUP(J$1, m_preprocess!$1:$1048576, monthly!$D68, FALSE))</f>
        <v/>
      </c>
      <c r="K68">
        <f>IF(ISBLANK(HLOOKUP(K$1, m_preprocess!$1:$1048576, monthly!$D68, FALSE)), "", HLOOKUP(K$1, m_preprocess!$1:$1048576, monthly!$D68, FALSE))</f>
        <v>81.166401865614503</v>
      </c>
      <c r="L68">
        <f>IF(ISBLANK(HLOOKUP(L$1, m_preprocess!$1:$1048576, monthly!$D68, FALSE)), "", HLOOKUP(L$1, m_preprocess!$1:$1048576, monthly!$D68, FALSE))</f>
        <v>153.22011521962472</v>
      </c>
      <c r="M68">
        <f>IF(ISBLANK(HLOOKUP(M$1, m_preprocess!$1:$1048576, monthly!$D68, FALSE)), "", HLOOKUP(M$1, m_preprocess!$1:$1048576, monthly!$D68, FALSE))</f>
        <v>71.422041888931432</v>
      </c>
      <c r="N68">
        <f>IF(ISBLANK(HLOOKUP(N$1, m_preprocess!$1:$1048576, monthly!$D68, FALSE)), "", HLOOKUP(N$1, m_preprocess!$1:$1048576, monthly!$D68, FALSE))</f>
        <v>81.798073330693299</v>
      </c>
      <c r="O68">
        <f>IF(ISBLANK(HLOOKUP(O$1, m_preprocess!$1:$1048576, monthly!$D68, FALSE)), "", HLOOKUP(O$1, m_preprocess!$1:$1048576, monthly!$D68, FALSE))</f>
        <v>18.694552172345134</v>
      </c>
      <c r="P68">
        <f>IF(ISBLANK(HLOOKUP(P$1, m_preprocess!$1:$1048576, monthly!$D68, FALSE)), "", HLOOKUP(P$1, m_preprocess!$1:$1048576, monthly!$D68, FALSE))</f>
        <v>3.30949975370496</v>
      </c>
      <c r="Q68">
        <f>IF(ISBLANK(HLOOKUP(Q$1, m_preprocess!$1:$1048576, monthly!$D68, FALSE)), "", HLOOKUP(Q$1, m_preprocess!$1:$1048576, monthly!$D68, FALSE))</f>
        <v>2.133346608231605</v>
      </c>
      <c r="R68">
        <f>IF(ISBLANK(HLOOKUP(R$1, m_preprocess!$1:$1048576, monthly!$D68, FALSE)), "", HLOOKUP(R$1, m_preprocess!$1:$1048576, monthly!$D68, FALSE))</f>
        <v>1.1761531454733554</v>
      </c>
      <c r="S68">
        <f>IF(ISBLANK(HLOOKUP(S$1, m_preprocess!$1:$1048576, monthly!$D68, FALSE)), "", HLOOKUP(S$1, m_preprocess!$1:$1048576, monthly!$D68, FALSE))</f>
        <v>8.3614138065879455</v>
      </c>
      <c r="T68">
        <f>IF(ISBLANK(HLOOKUP(T$1, m_preprocess!$1:$1048576, monthly!$D68, FALSE)), "", HLOOKUP(T$1, m_preprocess!$1:$1048576, monthly!$D68, FALSE))</f>
        <v>7.0236386120522258</v>
      </c>
      <c r="U68">
        <f>IF(ISBLANK(HLOOKUP(U$1, m_preprocess!$1:$1048576, monthly!$D68, FALSE)), "", HLOOKUP(U$1, m_preprocess!$1:$1048576, monthly!$D68, FALSE))</f>
        <v>168.83285071204935</v>
      </c>
      <c r="V68">
        <f>IF(ISBLANK(HLOOKUP(V$1, m_preprocess!$1:$1048576, monthly!$D68, FALSE)), "", HLOOKUP(V$1, m_preprocess!$1:$1048576, monthly!$D68, FALSE))</f>
        <v>886.74933394356037</v>
      </c>
      <c r="W68">
        <f>IF(ISBLANK(HLOOKUP(W$1, m_preprocess!$1:$1048576, monthly!$D68, FALSE)), "", HLOOKUP(W$1, m_preprocess!$1:$1048576, monthly!$D68, FALSE))</f>
        <v>77.129548579981261</v>
      </c>
      <c r="X68" t="str">
        <f>IF(ISBLANK(HLOOKUP(X$1, m_preprocess!$1:$1048576, monthly!$D68, FALSE)), "", HLOOKUP(X$1, m_preprocess!$1:$1048576, monthly!$D68, FALSE))</f>
        <v/>
      </c>
    </row>
    <row r="69" spans="1:24" x14ac:dyDescent="0.25">
      <c r="A69" s="31">
        <v>36008</v>
      </c>
      <c r="B69">
        <v>1998</v>
      </c>
      <c r="C69">
        <v>8</v>
      </c>
      <c r="D69">
        <v>69</v>
      </c>
      <c r="E69" t="str">
        <f>IF(ISBLANK(HLOOKUP(E$1, m_preprocess!$1:$1048576, monthly!$D69, FALSE)), "", HLOOKUP(E$1, m_preprocess!$1:$1048576, monthly!$D69, FALSE))</f>
        <v/>
      </c>
      <c r="F69" t="str">
        <f>IF(ISBLANK(HLOOKUP(F$1, m_preprocess!$1:$1048576, monthly!$D69, FALSE)), "", HLOOKUP(F$1, m_preprocess!$1:$1048576, monthly!$D69, FALSE))</f>
        <v/>
      </c>
      <c r="G69" t="str">
        <f>IF(ISBLANK(HLOOKUP(G$1, m_preprocess!$1:$1048576, monthly!$D69, FALSE)), "", HLOOKUP(G$1, m_preprocess!$1:$1048576, monthly!$D69, FALSE))</f>
        <v/>
      </c>
      <c r="H69" t="str">
        <f>IF(ISBLANK(HLOOKUP(H$1, m_preprocess!$1:$1048576, monthly!$D69, FALSE)), "", HLOOKUP(H$1, m_preprocess!$1:$1048576, monthly!$D69, FALSE))</f>
        <v/>
      </c>
      <c r="I69" t="str">
        <f>IF(ISBLANK(HLOOKUP(I$1, m_preprocess!$1:$1048576, monthly!$D69, FALSE)), "", HLOOKUP(I$1, m_preprocess!$1:$1048576, monthly!$D69, FALSE))</f>
        <v/>
      </c>
      <c r="J69" t="str">
        <f>IF(ISBLANK(HLOOKUP(J$1, m_preprocess!$1:$1048576, monthly!$D69, FALSE)), "", HLOOKUP(J$1, m_preprocess!$1:$1048576, monthly!$D69, FALSE))</f>
        <v/>
      </c>
      <c r="K69">
        <f>IF(ISBLANK(HLOOKUP(K$1, m_preprocess!$1:$1048576, monthly!$D69, FALSE)), "", HLOOKUP(K$1, m_preprocess!$1:$1048576, monthly!$D69, FALSE))</f>
        <v>81.171874732577479</v>
      </c>
      <c r="L69">
        <f>IF(ISBLANK(HLOOKUP(L$1, m_preprocess!$1:$1048576, monthly!$D69, FALSE)), "", HLOOKUP(L$1, m_preprocess!$1:$1048576, monthly!$D69, FALSE))</f>
        <v>136.72170407470804</v>
      </c>
      <c r="M69">
        <f>IF(ISBLANK(HLOOKUP(M$1, m_preprocess!$1:$1048576, monthly!$D69, FALSE)), "", HLOOKUP(M$1, m_preprocess!$1:$1048576, monthly!$D69, FALSE))</f>
        <v>62.518267089975204</v>
      </c>
      <c r="N69">
        <f>IF(ISBLANK(HLOOKUP(N$1, m_preprocess!$1:$1048576, monthly!$D69, FALSE)), "", HLOOKUP(N$1, m_preprocess!$1:$1048576, monthly!$D69, FALSE))</f>
        <v>74.203436984732818</v>
      </c>
      <c r="O69">
        <f>IF(ISBLANK(HLOOKUP(O$1, m_preprocess!$1:$1048576, monthly!$D69, FALSE)), "", HLOOKUP(O$1, m_preprocess!$1:$1048576, monthly!$D69, FALSE))</f>
        <v>15.41042260200704</v>
      </c>
      <c r="P69">
        <f>IF(ISBLANK(HLOOKUP(P$1, m_preprocess!$1:$1048576, monthly!$D69, FALSE)), "", HLOOKUP(P$1, m_preprocess!$1:$1048576, monthly!$D69, FALSE))</f>
        <v>2.94216067628071</v>
      </c>
      <c r="Q69">
        <f>IF(ISBLANK(HLOOKUP(Q$1, m_preprocess!$1:$1048576, monthly!$D69, FALSE)), "", HLOOKUP(Q$1, m_preprocess!$1:$1048576, monthly!$D69, FALSE))</f>
        <v>2.0008304005742845</v>
      </c>
      <c r="R69">
        <f>IF(ISBLANK(HLOOKUP(R$1, m_preprocess!$1:$1048576, monthly!$D69, FALSE)), "", HLOOKUP(R$1, m_preprocess!$1:$1048576, monthly!$D69, FALSE))</f>
        <v>0.94133027570642513</v>
      </c>
      <c r="S69">
        <f>IF(ISBLANK(HLOOKUP(S$1, m_preprocess!$1:$1048576, monthly!$D69, FALSE)), "", HLOOKUP(S$1, m_preprocess!$1:$1048576, monthly!$D69, FALSE))</f>
        <v>6.8645939649233174</v>
      </c>
      <c r="T69">
        <f>IF(ISBLANK(HLOOKUP(T$1, m_preprocess!$1:$1048576, monthly!$D69, FALSE)), "", HLOOKUP(T$1, m_preprocess!$1:$1048576, monthly!$D69, FALSE))</f>
        <v>5.6036679608030129</v>
      </c>
      <c r="U69">
        <f>IF(ISBLANK(HLOOKUP(U$1, m_preprocess!$1:$1048576, monthly!$D69, FALSE)), "", HLOOKUP(U$1, m_preprocess!$1:$1048576, monthly!$D69, FALSE))</f>
        <v>168.40782728583116</v>
      </c>
      <c r="V69">
        <f>IF(ISBLANK(HLOOKUP(V$1, m_preprocess!$1:$1048576, monthly!$D69, FALSE)), "", HLOOKUP(V$1, m_preprocess!$1:$1048576, monthly!$D69, FALSE))</f>
        <v>897.35449123989213</v>
      </c>
      <c r="W69">
        <f>IF(ISBLANK(HLOOKUP(W$1, m_preprocess!$1:$1048576, monthly!$D69, FALSE)), "", HLOOKUP(W$1, m_preprocess!$1:$1048576, monthly!$D69, FALSE))</f>
        <v>77.984874716338155</v>
      </c>
      <c r="X69" t="str">
        <f>IF(ISBLANK(HLOOKUP(X$1, m_preprocess!$1:$1048576, monthly!$D69, FALSE)), "", HLOOKUP(X$1, m_preprocess!$1:$1048576, monthly!$D69, FALSE))</f>
        <v/>
      </c>
    </row>
    <row r="70" spans="1:24" x14ac:dyDescent="0.25">
      <c r="A70" s="31">
        <v>36039</v>
      </c>
      <c r="B70">
        <v>1998</v>
      </c>
      <c r="C70">
        <v>9</v>
      </c>
      <c r="D70">
        <v>70</v>
      </c>
      <c r="E70" t="str">
        <f>IF(ISBLANK(HLOOKUP(E$1, m_preprocess!$1:$1048576, monthly!$D70, FALSE)), "", HLOOKUP(E$1, m_preprocess!$1:$1048576, monthly!$D70, FALSE))</f>
        <v/>
      </c>
      <c r="F70" t="str">
        <f>IF(ISBLANK(HLOOKUP(F$1, m_preprocess!$1:$1048576, monthly!$D70, FALSE)), "", HLOOKUP(F$1, m_preprocess!$1:$1048576, monthly!$D70, FALSE))</f>
        <v/>
      </c>
      <c r="G70" t="str">
        <f>IF(ISBLANK(HLOOKUP(G$1, m_preprocess!$1:$1048576, monthly!$D70, FALSE)), "", HLOOKUP(G$1, m_preprocess!$1:$1048576, monthly!$D70, FALSE))</f>
        <v/>
      </c>
      <c r="H70" t="str">
        <f>IF(ISBLANK(HLOOKUP(H$1, m_preprocess!$1:$1048576, monthly!$D70, FALSE)), "", HLOOKUP(H$1, m_preprocess!$1:$1048576, monthly!$D70, FALSE))</f>
        <v/>
      </c>
      <c r="I70" t="str">
        <f>IF(ISBLANK(HLOOKUP(I$1, m_preprocess!$1:$1048576, monthly!$D70, FALSE)), "", HLOOKUP(I$1, m_preprocess!$1:$1048576, monthly!$D70, FALSE))</f>
        <v/>
      </c>
      <c r="J70" t="str">
        <f>IF(ISBLANK(HLOOKUP(J$1, m_preprocess!$1:$1048576, monthly!$D70, FALSE)), "", HLOOKUP(J$1, m_preprocess!$1:$1048576, monthly!$D70, FALSE))</f>
        <v/>
      </c>
      <c r="K70">
        <f>IF(ISBLANK(HLOOKUP(K$1, m_preprocess!$1:$1048576, monthly!$D70, FALSE)), "", HLOOKUP(K$1, m_preprocess!$1:$1048576, monthly!$D70, FALSE))</f>
        <v>84.684290546551892</v>
      </c>
      <c r="L70">
        <f>IF(ISBLANK(HLOOKUP(L$1, m_preprocess!$1:$1048576, monthly!$D70, FALSE)), "", HLOOKUP(L$1, m_preprocess!$1:$1048576, monthly!$D70, FALSE))</f>
        <v>141.94625629182437</v>
      </c>
      <c r="M70">
        <f>IF(ISBLANK(HLOOKUP(M$1, m_preprocess!$1:$1048576, monthly!$D70, FALSE)), "", HLOOKUP(M$1, m_preprocess!$1:$1048576, monthly!$D70, FALSE))</f>
        <v>67.193465858596241</v>
      </c>
      <c r="N70">
        <f>IF(ISBLANK(HLOOKUP(N$1, m_preprocess!$1:$1048576, monthly!$D70, FALSE)), "", HLOOKUP(N$1, m_preprocess!$1:$1048576, monthly!$D70, FALSE))</f>
        <v>74.752790433228114</v>
      </c>
      <c r="O70">
        <f>IF(ISBLANK(HLOOKUP(O$1, m_preprocess!$1:$1048576, monthly!$D70, FALSE)), "", HLOOKUP(O$1, m_preprocess!$1:$1048576, monthly!$D70, FALSE))</f>
        <v>14.956651955050344</v>
      </c>
      <c r="P70">
        <f>IF(ISBLANK(HLOOKUP(P$1, m_preprocess!$1:$1048576, monthly!$D70, FALSE)), "", HLOOKUP(P$1, m_preprocess!$1:$1048576, monthly!$D70, FALSE))</f>
        <v>3.1350017018808214</v>
      </c>
      <c r="Q70">
        <f>IF(ISBLANK(HLOOKUP(Q$1, m_preprocess!$1:$1048576, monthly!$D70, FALSE)), "", HLOOKUP(Q$1, m_preprocess!$1:$1048576, monthly!$D70, FALSE))</f>
        <v>1.8349325029688492</v>
      </c>
      <c r="R70">
        <f>IF(ISBLANK(HLOOKUP(R$1, m_preprocess!$1:$1048576, monthly!$D70, FALSE)), "", HLOOKUP(R$1, m_preprocess!$1:$1048576, monthly!$D70, FALSE))</f>
        <v>1.3000691989119721</v>
      </c>
      <c r="S70">
        <f>IF(ISBLANK(HLOOKUP(S$1, m_preprocess!$1:$1048576, monthly!$D70, FALSE)), "", HLOOKUP(S$1, m_preprocess!$1:$1048576, monthly!$D70, FALSE))</f>
        <v>6.6057570106878583</v>
      </c>
      <c r="T70">
        <f>IF(ISBLANK(HLOOKUP(T$1, m_preprocess!$1:$1048576, monthly!$D70, FALSE)), "", HLOOKUP(T$1, m_preprocess!$1:$1048576, monthly!$D70, FALSE))</f>
        <v>5.2158932424816662</v>
      </c>
      <c r="U70">
        <f>IF(ISBLANK(HLOOKUP(U$1, m_preprocess!$1:$1048576, monthly!$D70, FALSE)), "", HLOOKUP(U$1, m_preprocess!$1:$1048576, monthly!$D70, FALSE))</f>
        <v>164.46463768734409</v>
      </c>
      <c r="V70">
        <f>IF(ISBLANK(HLOOKUP(V$1, m_preprocess!$1:$1048576, monthly!$D70, FALSE)), "", HLOOKUP(V$1, m_preprocess!$1:$1048576, monthly!$D70, FALSE))</f>
        <v>880.79861126712524</v>
      </c>
      <c r="W70">
        <f>IF(ISBLANK(HLOOKUP(W$1, m_preprocess!$1:$1048576, monthly!$D70, FALSE)), "", HLOOKUP(W$1, m_preprocess!$1:$1048576, monthly!$D70, FALSE))</f>
        <v>86.465660001523332</v>
      </c>
      <c r="X70" t="str">
        <f>IF(ISBLANK(HLOOKUP(X$1, m_preprocess!$1:$1048576, monthly!$D70, FALSE)), "", HLOOKUP(X$1, m_preprocess!$1:$1048576, monthly!$D70, FALSE))</f>
        <v/>
      </c>
    </row>
    <row r="71" spans="1:24" x14ac:dyDescent="0.25">
      <c r="A71" s="31">
        <v>36069</v>
      </c>
      <c r="B71">
        <v>1998</v>
      </c>
      <c r="C71">
        <v>10</v>
      </c>
      <c r="D71">
        <v>71</v>
      </c>
      <c r="E71" t="str">
        <f>IF(ISBLANK(HLOOKUP(E$1, m_preprocess!$1:$1048576, monthly!$D71, FALSE)), "", HLOOKUP(E$1, m_preprocess!$1:$1048576, monthly!$D71, FALSE))</f>
        <v/>
      </c>
      <c r="F71" t="str">
        <f>IF(ISBLANK(HLOOKUP(F$1, m_preprocess!$1:$1048576, monthly!$D71, FALSE)), "", HLOOKUP(F$1, m_preprocess!$1:$1048576, monthly!$D71, FALSE))</f>
        <v/>
      </c>
      <c r="G71" t="str">
        <f>IF(ISBLANK(HLOOKUP(G$1, m_preprocess!$1:$1048576, monthly!$D71, FALSE)), "", HLOOKUP(G$1, m_preprocess!$1:$1048576, monthly!$D71, FALSE))</f>
        <v/>
      </c>
      <c r="H71" t="str">
        <f>IF(ISBLANK(HLOOKUP(H$1, m_preprocess!$1:$1048576, monthly!$D71, FALSE)), "", HLOOKUP(H$1, m_preprocess!$1:$1048576, monthly!$D71, FALSE))</f>
        <v/>
      </c>
      <c r="I71" t="str">
        <f>IF(ISBLANK(HLOOKUP(I$1, m_preprocess!$1:$1048576, monthly!$D71, FALSE)), "", HLOOKUP(I$1, m_preprocess!$1:$1048576, monthly!$D71, FALSE))</f>
        <v/>
      </c>
      <c r="J71" t="str">
        <f>IF(ISBLANK(HLOOKUP(J$1, m_preprocess!$1:$1048576, monthly!$D71, FALSE)), "", HLOOKUP(J$1, m_preprocess!$1:$1048576, monthly!$D71, FALSE))</f>
        <v/>
      </c>
      <c r="K71">
        <f>IF(ISBLANK(HLOOKUP(K$1, m_preprocess!$1:$1048576, monthly!$D71, FALSE)), "", HLOOKUP(K$1, m_preprocess!$1:$1048576, monthly!$D71, FALSE))</f>
        <v>84.820899734752956</v>
      </c>
      <c r="L71">
        <f>IF(ISBLANK(HLOOKUP(L$1, m_preprocess!$1:$1048576, monthly!$D71, FALSE)), "", HLOOKUP(L$1, m_preprocess!$1:$1048576, monthly!$D71, FALSE))</f>
        <v>131.56234541983795</v>
      </c>
      <c r="M71">
        <f>IF(ISBLANK(HLOOKUP(M$1, m_preprocess!$1:$1048576, monthly!$D71, FALSE)), "", HLOOKUP(M$1, m_preprocess!$1:$1048576, monthly!$D71, FALSE))</f>
        <v>63.11073317217447</v>
      </c>
      <c r="N71">
        <f>IF(ISBLANK(HLOOKUP(N$1, m_preprocess!$1:$1048576, monthly!$D71, FALSE)), "", HLOOKUP(N$1, m_preprocess!$1:$1048576, monthly!$D71, FALSE))</f>
        <v>68.451612247663505</v>
      </c>
      <c r="O71">
        <f>IF(ISBLANK(HLOOKUP(O$1, m_preprocess!$1:$1048576, monthly!$D71, FALSE)), "", HLOOKUP(O$1, m_preprocess!$1:$1048576, monthly!$D71, FALSE))</f>
        <v>12.572149193254871</v>
      </c>
      <c r="P71">
        <f>IF(ISBLANK(HLOOKUP(P$1, m_preprocess!$1:$1048576, monthly!$D71, FALSE)), "", HLOOKUP(P$1, m_preprocess!$1:$1048576, monthly!$D71, FALSE))</f>
        <v>2.5068524508900976</v>
      </c>
      <c r="Q71">
        <f>IF(ISBLANK(HLOOKUP(Q$1, m_preprocess!$1:$1048576, monthly!$D71, FALSE)), "", HLOOKUP(Q$1, m_preprocess!$1:$1048576, monthly!$D71, FALSE))</f>
        <v>1.6695511033132033</v>
      </c>
      <c r="R71">
        <f>IF(ISBLANK(HLOOKUP(R$1, m_preprocess!$1:$1048576, monthly!$D71, FALSE)), "", HLOOKUP(R$1, m_preprocess!$1:$1048576, monthly!$D71, FALSE))</f>
        <v>0.83730134757689401</v>
      </c>
      <c r="S71">
        <f>IF(ISBLANK(HLOOKUP(S$1, m_preprocess!$1:$1048576, monthly!$D71, FALSE)), "", HLOOKUP(S$1, m_preprocess!$1:$1048576, monthly!$D71, FALSE))</f>
        <v>5.086952983468672</v>
      </c>
      <c r="T71">
        <f>IF(ISBLANK(HLOOKUP(T$1, m_preprocess!$1:$1048576, monthly!$D71, FALSE)), "", HLOOKUP(T$1, m_preprocess!$1:$1048576, monthly!$D71, FALSE))</f>
        <v>4.9783437588961039</v>
      </c>
      <c r="U71">
        <f>IF(ISBLANK(HLOOKUP(U$1, m_preprocess!$1:$1048576, monthly!$D71, FALSE)), "", HLOOKUP(U$1, m_preprocess!$1:$1048576, monthly!$D71, FALSE))</f>
        <v>161.12947594519781</v>
      </c>
      <c r="V71">
        <f>IF(ISBLANK(HLOOKUP(V$1, m_preprocess!$1:$1048576, monthly!$D71, FALSE)), "", HLOOKUP(V$1, m_preprocess!$1:$1048576, monthly!$D71, FALSE))</f>
        <v>882.56750739770916</v>
      </c>
      <c r="W71">
        <f>IF(ISBLANK(HLOOKUP(W$1, m_preprocess!$1:$1048576, monthly!$D71, FALSE)), "", HLOOKUP(W$1, m_preprocess!$1:$1048576, monthly!$D71, FALSE))</f>
        <v>91.786576562390493</v>
      </c>
      <c r="X71" t="str">
        <f>IF(ISBLANK(HLOOKUP(X$1, m_preprocess!$1:$1048576, monthly!$D71, FALSE)), "", HLOOKUP(X$1, m_preprocess!$1:$1048576, monthly!$D71, FALSE))</f>
        <v/>
      </c>
    </row>
    <row r="72" spans="1:24" x14ac:dyDescent="0.25">
      <c r="A72" s="31">
        <v>36100</v>
      </c>
      <c r="B72">
        <v>1998</v>
      </c>
      <c r="C72">
        <v>11</v>
      </c>
      <c r="D72">
        <v>72</v>
      </c>
      <c r="E72" t="str">
        <f>IF(ISBLANK(HLOOKUP(E$1, m_preprocess!$1:$1048576, monthly!$D72, FALSE)), "", HLOOKUP(E$1, m_preprocess!$1:$1048576, monthly!$D72, FALSE))</f>
        <v/>
      </c>
      <c r="F72" t="str">
        <f>IF(ISBLANK(HLOOKUP(F$1, m_preprocess!$1:$1048576, monthly!$D72, FALSE)), "", HLOOKUP(F$1, m_preprocess!$1:$1048576, monthly!$D72, FALSE))</f>
        <v/>
      </c>
      <c r="G72" t="str">
        <f>IF(ISBLANK(HLOOKUP(G$1, m_preprocess!$1:$1048576, monthly!$D72, FALSE)), "", HLOOKUP(G$1, m_preprocess!$1:$1048576, monthly!$D72, FALSE))</f>
        <v/>
      </c>
      <c r="H72" t="str">
        <f>IF(ISBLANK(HLOOKUP(H$1, m_preprocess!$1:$1048576, monthly!$D72, FALSE)), "", HLOOKUP(H$1, m_preprocess!$1:$1048576, monthly!$D72, FALSE))</f>
        <v/>
      </c>
      <c r="I72" t="str">
        <f>IF(ISBLANK(HLOOKUP(I$1, m_preprocess!$1:$1048576, monthly!$D72, FALSE)), "", HLOOKUP(I$1, m_preprocess!$1:$1048576, monthly!$D72, FALSE))</f>
        <v/>
      </c>
      <c r="J72" t="str">
        <f>IF(ISBLANK(HLOOKUP(J$1, m_preprocess!$1:$1048576, monthly!$D72, FALSE)), "", HLOOKUP(J$1, m_preprocess!$1:$1048576, monthly!$D72, FALSE))</f>
        <v/>
      </c>
      <c r="K72">
        <f>IF(ISBLANK(HLOOKUP(K$1, m_preprocess!$1:$1048576, monthly!$D72, FALSE)), "", HLOOKUP(K$1, m_preprocess!$1:$1048576, monthly!$D72, FALSE))</f>
        <v>83.582159086676342</v>
      </c>
      <c r="L72">
        <f>IF(ISBLANK(HLOOKUP(L$1, m_preprocess!$1:$1048576, monthly!$D72, FALSE)), "", HLOOKUP(L$1, m_preprocess!$1:$1048576, monthly!$D72, FALSE))</f>
        <v>127.70532737321342</v>
      </c>
      <c r="M72">
        <f>IF(ISBLANK(HLOOKUP(M$1, m_preprocess!$1:$1048576, monthly!$D72, FALSE)), "", HLOOKUP(M$1, m_preprocess!$1:$1048576, monthly!$D72, FALSE))</f>
        <v>68.076854019178356</v>
      </c>
      <c r="N72">
        <f>IF(ISBLANK(HLOOKUP(N$1, m_preprocess!$1:$1048576, monthly!$D72, FALSE)), "", HLOOKUP(N$1, m_preprocess!$1:$1048576, monthly!$D72, FALSE))</f>
        <v>59.628473354035066</v>
      </c>
      <c r="O72">
        <f>IF(ISBLANK(HLOOKUP(O$1, m_preprocess!$1:$1048576, monthly!$D72, FALSE)), "", HLOOKUP(O$1, m_preprocess!$1:$1048576, monthly!$D72, FALSE))</f>
        <v>13.296466491433758</v>
      </c>
      <c r="P72">
        <f>IF(ISBLANK(HLOOKUP(P$1, m_preprocess!$1:$1048576, monthly!$D72, FALSE)), "", HLOOKUP(P$1, m_preprocess!$1:$1048576, monthly!$D72, FALSE))</f>
        <v>2.5628053335230461</v>
      </c>
      <c r="Q72">
        <f>IF(ISBLANK(HLOOKUP(Q$1, m_preprocess!$1:$1048576, monthly!$D72, FALSE)), "", HLOOKUP(Q$1, m_preprocess!$1:$1048576, monthly!$D72, FALSE))</f>
        <v>1.7326588802062903</v>
      </c>
      <c r="R72">
        <f>IF(ISBLANK(HLOOKUP(R$1, m_preprocess!$1:$1048576, monthly!$D72, FALSE)), "", HLOOKUP(R$1, m_preprocess!$1:$1048576, monthly!$D72, FALSE))</f>
        <v>0.83014645331675541</v>
      </c>
      <c r="S72">
        <f>IF(ISBLANK(HLOOKUP(S$1, m_preprocess!$1:$1048576, monthly!$D72, FALSE)), "", HLOOKUP(S$1, m_preprocess!$1:$1048576, monthly!$D72, FALSE))</f>
        <v>5.5389341119600495</v>
      </c>
      <c r="T72">
        <f>IF(ISBLANK(HLOOKUP(T$1, m_preprocess!$1:$1048576, monthly!$D72, FALSE)), "", HLOOKUP(T$1, m_preprocess!$1:$1048576, monthly!$D72, FALSE))</f>
        <v>5.1947270459506631</v>
      </c>
      <c r="U72">
        <f>IF(ISBLANK(HLOOKUP(U$1, m_preprocess!$1:$1048576, monthly!$D72, FALSE)), "", HLOOKUP(U$1, m_preprocess!$1:$1048576, monthly!$D72, FALSE))</f>
        <v>169.69292640851495</v>
      </c>
      <c r="V72">
        <f>IF(ISBLANK(HLOOKUP(V$1, m_preprocess!$1:$1048576, monthly!$D72, FALSE)), "", HLOOKUP(V$1, m_preprocess!$1:$1048576, monthly!$D72, FALSE))</f>
        <v>894.20698464131669</v>
      </c>
      <c r="W72">
        <f>IF(ISBLANK(HLOOKUP(W$1, m_preprocess!$1:$1048576, monthly!$D72, FALSE)), "", HLOOKUP(W$1, m_preprocess!$1:$1048576, monthly!$D72, FALSE))</f>
        <v>89.607355177134835</v>
      </c>
      <c r="X72" t="str">
        <f>IF(ISBLANK(HLOOKUP(X$1, m_preprocess!$1:$1048576, monthly!$D72, FALSE)), "", HLOOKUP(X$1, m_preprocess!$1:$1048576, monthly!$D72, FALSE))</f>
        <v/>
      </c>
    </row>
    <row r="73" spans="1:24" x14ac:dyDescent="0.25">
      <c r="A73" s="31">
        <v>36130</v>
      </c>
      <c r="B73">
        <v>1998</v>
      </c>
      <c r="C73">
        <v>12</v>
      </c>
      <c r="D73">
        <v>73</v>
      </c>
      <c r="E73" t="str">
        <f>IF(ISBLANK(HLOOKUP(E$1, m_preprocess!$1:$1048576, monthly!$D73, FALSE)), "", HLOOKUP(E$1, m_preprocess!$1:$1048576, monthly!$D73, FALSE))</f>
        <v/>
      </c>
      <c r="F73" t="str">
        <f>IF(ISBLANK(HLOOKUP(F$1, m_preprocess!$1:$1048576, monthly!$D73, FALSE)), "", HLOOKUP(F$1, m_preprocess!$1:$1048576, monthly!$D73, FALSE))</f>
        <v/>
      </c>
      <c r="G73" t="str">
        <f>IF(ISBLANK(HLOOKUP(G$1, m_preprocess!$1:$1048576, monthly!$D73, FALSE)), "", HLOOKUP(G$1, m_preprocess!$1:$1048576, monthly!$D73, FALSE))</f>
        <v/>
      </c>
      <c r="H73" t="str">
        <f>IF(ISBLANK(HLOOKUP(H$1, m_preprocess!$1:$1048576, monthly!$D73, FALSE)), "", HLOOKUP(H$1, m_preprocess!$1:$1048576, monthly!$D73, FALSE))</f>
        <v/>
      </c>
      <c r="I73" t="str">
        <f>IF(ISBLANK(HLOOKUP(I$1, m_preprocess!$1:$1048576, monthly!$D73, FALSE)), "", HLOOKUP(I$1, m_preprocess!$1:$1048576, monthly!$D73, FALSE))</f>
        <v/>
      </c>
      <c r="J73" t="str">
        <f>IF(ISBLANK(HLOOKUP(J$1, m_preprocess!$1:$1048576, monthly!$D73, FALSE)), "", HLOOKUP(J$1, m_preprocess!$1:$1048576, monthly!$D73, FALSE))</f>
        <v/>
      </c>
      <c r="K73">
        <f>IF(ISBLANK(HLOOKUP(K$1, m_preprocess!$1:$1048576, monthly!$D73, FALSE)), "", HLOOKUP(K$1, m_preprocess!$1:$1048576, monthly!$D73, FALSE))</f>
        <v>80.58339615340428</v>
      </c>
      <c r="L73">
        <f>IF(ISBLANK(HLOOKUP(L$1, m_preprocess!$1:$1048576, monthly!$D73, FALSE)), "", HLOOKUP(L$1, m_preprocess!$1:$1048576, monthly!$D73, FALSE))</f>
        <v>148.06271412391166</v>
      </c>
      <c r="M73">
        <f>IF(ISBLANK(HLOOKUP(M$1, m_preprocess!$1:$1048576, monthly!$D73, FALSE)), "", HLOOKUP(M$1, m_preprocess!$1:$1048576, monthly!$D73, FALSE))</f>
        <v>74.982816602739348</v>
      </c>
      <c r="N73">
        <f>IF(ISBLANK(HLOOKUP(N$1, m_preprocess!$1:$1048576, monthly!$D73, FALSE)), "", HLOOKUP(N$1, m_preprocess!$1:$1048576, monthly!$D73, FALSE))</f>
        <v>73.079897521172327</v>
      </c>
      <c r="O73">
        <f>IF(ISBLANK(HLOOKUP(O$1, m_preprocess!$1:$1048576, monthly!$D73, FALSE)), "", HLOOKUP(O$1, m_preprocess!$1:$1048576, monthly!$D73, FALSE))</f>
        <v>12.260523667591894</v>
      </c>
      <c r="P73">
        <f>IF(ISBLANK(HLOOKUP(P$1, m_preprocess!$1:$1048576, monthly!$D73, FALSE)), "", HLOOKUP(P$1, m_preprocess!$1:$1048576, monthly!$D73, FALSE))</f>
        <v>2.6654947660599619</v>
      </c>
      <c r="Q73">
        <f>IF(ISBLANK(HLOOKUP(Q$1, m_preprocess!$1:$1048576, monthly!$D73, FALSE)), "", HLOOKUP(Q$1, m_preprocess!$1:$1048576, monthly!$D73, FALSE))</f>
        <v>1.8116838837989864</v>
      </c>
      <c r="R73">
        <f>IF(ISBLANK(HLOOKUP(R$1, m_preprocess!$1:$1048576, monthly!$D73, FALSE)), "", HLOOKUP(R$1, m_preprocess!$1:$1048576, monthly!$D73, FALSE))</f>
        <v>0.85381088226097546</v>
      </c>
      <c r="S73">
        <f>IF(ISBLANK(HLOOKUP(S$1, m_preprocess!$1:$1048576, monthly!$D73, FALSE)), "", HLOOKUP(S$1, m_preprocess!$1:$1048576, monthly!$D73, FALSE))</f>
        <v>5.1529555449230688</v>
      </c>
      <c r="T73">
        <f>IF(ISBLANK(HLOOKUP(T$1, m_preprocess!$1:$1048576, monthly!$D73, FALSE)), "", HLOOKUP(T$1, m_preprocess!$1:$1048576, monthly!$D73, FALSE))</f>
        <v>4.4420733566088639</v>
      </c>
      <c r="U73">
        <f>IF(ISBLANK(HLOOKUP(U$1, m_preprocess!$1:$1048576, monthly!$D73, FALSE)), "", HLOOKUP(U$1, m_preprocess!$1:$1048576, monthly!$D73, FALSE))</f>
        <v>201.7150380769034</v>
      </c>
      <c r="V73">
        <f>IF(ISBLANK(HLOOKUP(V$1, m_preprocess!$1:$1048576, monthly!$D73, FALSE)), "", HLOOKUP(V$1, m_preprocess!$1:$1048576, monthly!$D73, FALSE))</f>
        <v>930.50186899180858</v>
      </c>
      <c r="W73">
        <f>IF(ISBLANK(HLOOKUP(W$1, m_preprocess!$1:$1048576, monthly!$D73, FALSE)), "", HLOOKUP(W$1, m_preprocess!$1:$1048576, monthly!$D73, FALSE))</f>
        <v>86.717509889319217</v>
      </c>
      <c r="X73" t="str">
        <f>IF(ISBLANK(HLOOKUP(X$1, m_preprocess!$1:$1048576, monthly!$D73, FALSE)), "", HLOOKUP(X$1, m_preprocess!$1:$1048576, monthly!$D73, FALSE))</f>
        <v/>
      </c>
    </row>
    <row r="74" spans="1:24" x14ac:dyDescent="0.25">
      <c r="A74" s="31">
        <v>36161</v>
      </c>
      <c r="B74">
        <v>1999</v>
      </c>
      <c r="C74">
        <v>1</v>
      </c>
      <c r="D74">
        <v>74</v>
      </c>
      <c r="E74" t="str">
        <f>IF(ISBLANK(HLOOKUP(E$1, m_preprocess!$1:$1048576, monthly!$D74, FALSE)), "", HLOOKUP(E$1, m_preprocess!$1:$1048576, monthly!$D74, FALSE))</f>
        <v/>
      </c>
      <c r="F74" t="str">
        <f>IF(ISBLANK(HLOOKUP(F$1, m_preprocess!$1:$1048576, monthly!$D74, FALSE)), "", HLOOKUP(F$1, m_preprocess!$1:$1048576, monthly!$D74, FALSE))</f>
        <v/>
      </c>
      <c r="G74" t="str">
        <f>IF(ISBLANK(HLOOKUP(G$1, m_preprocess!$1:$1048576, monthly!$D74, FALSE)), "", HLOOKUP(G$1, m_preprocess!$1:$1048576, monthly!$D74, FALSE))</f>
        <v/>
      </c>
      <c r="H74" t="str">
        <f>IF(ISBLANK(HLOOKUP(H$1, m_preprocess!$1:$1048576, monthly!$D74, FALSE)), "", HLOOKUP(H$1, m_preprocess!$1:$1048576, monthly!$D74, FALSE))</f>
        <v/>
      </c>
      <c r="I74" t="str">
        <f>IF(ISBLANK(HLOOKUP(I$1, m_preprocess!$1:$1048576, monthly!$D74, FALSE)), "", HLOOKUP(I$1, m_preprocess!$1:$1048576, monthly!$D74, FALSE))</f>
        <v/>
      </c>
      <c r="J74" t="str">
        <f>IF(ISBLANK(HLOOKUP(J$1, m_preprocess!$1:$1048576, monthly!$D74, FALSE)), "", HLOOKUP(J$1, m_preprocess!$1:$1048576, monthly!$D74, FALSE))</f>
        <v/>
      </c>
      <c r="K74">
        <f>IF(ISBLANK(HLOOKUP(K$1, m_preprocess!$1:$1048576, monthly!$D74, FALSE)), "", HLOOKUP(K$1, m_preprocess!$1:$1048576, monthly!$D74, FALSE))</f>
        <v>82.573037042202813</v>
      </c>
      <c r="L74">
        <f>IF(ISBLANK(HLOOKUP(L$1, m_preprocess!$1:$1048576, monthly!$D74, FALSE)), "", HLOOKUP(L$1, m_preprocess!$1:$1048576, monthly!$D74, FALSE))</f>
        <v>109.37597317207015</v>
      </c>
      <c r="M74">
        <f>IF(ISBLANK(HLOOKUP(M$1, m_preprocess!$1:$1048576, monthly!$D74, FALSE)), "", HLOOKUP(M$1, m_preprocess!$1:$1048576, monthly!$D74, FALSE))</f>
        <v>57.977595026238475</v>
      </c>
      <c r="N74">
        <f>IF(ISBLANK(HLOOKUP(N$1, m_preprocess!$1:$1048576, monthly!$D74, FALSE)), "", HLOOKUP(N$1, m_preprocess!$1:$1048576, monthly!$D74, FALSE))</f>
        <v>51.398378145831664</v>
      </c>
      <c r="O74">
        <f>IF(ISBLANK(HLOOKUP(O$1, m_preprocess!$1:$1048576, monthly!$D74, FALSE)), "", HLOOKUP(O$1, m_preprocess!$1:$1048576, monthly!$D74, FALSE))</f>
        <v>9.7884357506177899</v>
      </c>
      <c r="P74">
        <f>IF(ISBLANK(HLOOKUP(P$1, m_preprocess!$1:$1048576, monthly!$D74, FALSE)), "", HLOOKUP(P$1, m_preprocess!$1:$1048576, monthly!$D74, FALSE))</f>
        <v>1.8273973481295227</v>
      </c>
      <c r="Q74">
        <f>IF(ISBLANK(HLOOKUP(Q$1, m_preprocess!$1:$1048576, monthly!$D74, FALSE)), "", HLOOKUP(Q$1, m_preprocess!$1:$1048576, monthly!$D74, FALSE))</f>
        <v>1.2369745946831534</v>
      </c>
      <c r="R74">
        <f>IF(ISBLANK(HLOOKUP(R$1, m_preprocess!$1:$1048576, monthly!$D74, FALSE)), "", HLOOKUP(R$1, m_preprocess!$1:$1048576, monthly!$D74, FALSE))</f>
        <v>0.59042275344636963</v>
      </c>
      <c r="S74">
        <f>IF(ISBLANK(HLOOKUP(S$1, m_preprocess!$1:$1048576, monthly!$D74, FALSE)), "", HLOOKUP(S$1, m_preprocess!$1:$1048576, monthly!$D74, FALSE))</f>
        <v>4.1575706862206081</v>
      </c>
      <c r="T74">
        <f>IF(ISBLANK(HLOOKUP(T$1, m_preprocess!$1:$1048576, monthly!$D74, FALSE)), "", HLOOKUP(T$1, m_preprocess!$1:$1048576, monthly!$D74, FALSE))</f>
        <v>3.8034677162676589</v>
      </c>
      <c r="U74">
        <f>IF(ISBLANK(HLOOKUP(U$1, m_preprocess!$1:$1048576, monthly!$D74, FALSE)), "", HLOOKUP(U$1, m_preprocess!$1:$1048576, monthly!$D74, FALSE))</f>
        <v>171.72408088291937</v>
      </c>
      <c r="V74">
        <f>IF(ISBLANK(HLOOKUP(V$1, m_preprocess!$1:$1048576, monthly!$D74, FALSE)), "", HLOOKUP(V$1, m_preprocess!$1:$1048576, monthly!$D74, FALSE))</f>
        <v>901.94420626868725</v>
      </c>
      <c r="W74">
        <f>IF(ISBLANK(HLOOKUP(W$1, m_preprocess!$1:$1048576, monthly!$D74, FALSE)), "", HLOOKUP(W$1, m_preprocess!$1:$1048576, monthly!$D74, FALSE))</f>
        <v>87.813543075771094</v>
      </c>
      <c r="X74" t="str">
        <f>IF(ISBLANK(HLOOKUP(X$1, m_preprocess!$1:$1048576, monthly!$D74, FALSE)), "", HLOOKUP(X$1, m_preprocess!$1:$1048576, monthly!$D74, FALSE))</f>
        <v/>
      </c>
    </row>
    <row r="75" spans="1:24" x14ac:dyDescent="0.25">
      <c r="A75" s="31">
        <v>36192</v>
      </c>
      <c r="B75">
        <v>1999</v>
      </c>
      <c r="C75">
        <v>2</v>
      </c>
      <c r="D75">
        <v>75</v>
      </c>
      <c r="E75" t="str">
        <f>IF(ISBLANK(HLOOKUP(E$1, m_preprocess!$1:$1048576, monthly!$D75, FALSE)), "", HLOOKUP(E$1, m_preprocess!$1:$1048576, monthly!$D75, FALSE))</f>
        <v/>
      </c>
      <c r="F75" t="str">
        <f>IF(ISBLANK(HLOOKUP(F$1, m_preprocess!$1:$1048576, monthly!$D75, FALSE)), "", HLOOKUP(F$1, m_preprocess!$1:$1048576, monthly!$D75, FALSE))</f>
        <v/>
      </c>
      <c r="G75" t="str">
        <f>IF(ISBLANK(HLOOKUP(G$1, m_preprocess!$1:$1048576, monthly!$D75, FALSE)), "", HLOOKUP(G$1, m_preprocess!$1:$1048576, monthly!$D75, FALSE))</f>
        <v/>
      </c>
      <c r="H75" t="str">
        <f>IF(ISBLANK(HLOOKUP(H$1, m_preprocess!$1:$1048576, monthly!$D75, FALSE)), "", HLOOKUP(H$1, m_preprocess!$1:$1048576, monthly!$D75, FALSE))</f>
        <v/>
      </c>
      <c r="I75" t="str">
        <f>IF(ISBLANK(HLOOKUP(I$1, m_preprocess!$1:$1048576, monthly!$D75, FALSE)), "", HLOOKUP(I$1, m_preprocess!$1:$1048576, monthly!$D75, FALSE))</f>
        <v/>
      </c>
      <c r="J75" t="str">
        <f>IF(ISBLANK(HLOOKUP(J$1, m_preprocess!$1:$1048576, monthly!$D75, FALSE)), "", HLOOKUP(J$1, m_preprocess!$1:$1048576, monthly!$D75, FALSE))</f>
        <v/>
      </c>
      <c r="K75">
        <f>IF(ISBLANK(HLOOKUP(K$1, m_preprocess!$1:$1048576, monthly!$D75, FALSE)), "", HLOOKUP(K$1, m_preprocess!$1:$1048576, monthly!$D75, FALSE))</f>
        <v>81.012523012702644</v>
      </c>
      <c r="L75">
        <f>IF(ISBLANK(HLOOKUP(L$1, m_preprocess!$1:$1048576, monthly!$D75, FALSE)), "", HLOOKUP(L$1, m_preprocess!$1:$1048576, monthly!$D75, FALSE))</f>
        <v>115.9936500761635</v>
      </c>
      <c r="M75">
        <f>IF(ISBLANK(HLOOKUP(M$1, m_preprocess!$1:$1048576, monthly!$D75, FALSE)), "", HLOOKUP(M$1, m_preprocess!$1:$1048576, monthly!$D75, FALSE))</f>
        <v>56.928203626491033</v>
      </c>
      <c r="N75">
        <f>IF(ISBLANK(HLOOKUP(N$1, m_preprocess!$1:$1048576, monthly!$D75, FALSE)), "", HLOOKUP(N$1, m_preprocess!$1:$1048576, monthly!$D75, FALSE))</f>
        <v>59.065446449672478</v>
      </c>
      <c r="O75">
        <f>IF(ISBLANK(HLOOKUP(O$1, m_preprocess!$1:$1048576, monthly!$D75, FALSE)), "", HLOOKUP(O$1, m_preprocess!$1:$1048576, monthly!$D75, FALSE))</f>
        <v>10.27245275490332</v>
      </c>
      <c r="P75">
        <f>IF(ISBLANK(HLOOKUP(P$1, m_preprocess!$1:$1048576, monthly!$D75, FALSE)), "", HLOOKUP(P$1, m_preprocess!$1:$1048576, monthly!$D75, FALSE))</f>
        <v>1.8623945131466682</v>
      </c>
      <c r="Q75">
        <f>IF(ISBLANK(HLOOKUP(Q$1, m_preprocess!$1:$1048576, monthly!$D75, FALSE)), "", HLOOKUP(Q$1, m_preprocess!$1:$1048576, monthly!$D75, FALSE))</f>
        <v>1.3678520177986848</v>
      </c>
      <c r="R75">
        <f>IF(ISBLANK(HLOOKUP(R$1, m_preprocess!$1:$1048576, monthly!$D75, FALSE)), "", HLOOKUP(R$1, m_preprocess!$1:$1048576, monthly!$D75, FALSE))</f>
        <v>0.49454249534798311</v>
      </c>
      <c r="S75">
        <f>IF(ISBLANK(HLOOKUP(S$1, m_preprocess!$1:$1048576, monthly!$D75, FALSE)), "", HLOOKUP(S$1, m_preprocess!$1:$1048576, monthly!$D75, FALSE))</f>
        <v>4.6107980942491098</v>
      </c>
      <c r="T75">
        <f>IF(ISBLANK(HLOOKUP(T$1, m_preprocess!$1:$1048576, monthly!$D75, FALSE)), "", HLOOKUP(T$1, m_preprocess!$1:$1048576, monthly!$D75, FALSE))</f>
        <v>3.799260147507542</v>
      </c>
      <c r="U75">
        <f>IF(ISBLANK(HLOOKUP(U$1, m_preprocess!$1:$1048576, monthly!$D75, FALSE)), "", HLOOKUP(U$1, m_preprocess!$1:$1048576, monthly!$D75, FALSE))</f>
        <v>161.39943807651412</v>
      </c>
      <c r="V75">
        <f>IF(ISBLANK(HLOOKUP(V$1, m_preprocess!$1:$1048576, monthly!$D75, FALSE)), "", HLOOKUP(V$1, m_preprocess!$1:$1048576, monthly!$D75, FALSE))</f>
        <v>894.68411454640761</v>
      </c>
      <c r="W75">
        <f>IF(ISBLANK(HLOOKUP(W$1, m_preprocess!$1:$1048576, monthly!$D75, FALSE)), "", HLOOKUP(W$1, m_preprocess!$1:$1048576, monthly!$D75, FALSE))</f>
        <v>85.639530781986565</v>
      </c>
      <c r="X75" t="str">
        <f>IF(ISBLANK(HLOOKUP(X$1, m_preprocess!$1:$1048576, monthly!$D75, FALSE)), "", HLOOKUP(X$1, m_preprocess!$1:$1048576, monthly!$D75, FALSE))</f>
        <v/>
      </c>
    </row>
    <row r="76" spans="1:24" x14ac:dyDescent="0.25">
      <c r="A76" s="31">
        <v>36220</v>
      </c>
      <c r="B76">
        <v>1999</v>
      </c>
      <c r="C76">
        <v>3</v>
      </c>
      <c r="D76">
        <v>76</v>
      </c>
      <c r="E76" t="str">
        <f>IF(ISBLANK(HLOOKUP(E$1, m_preprocess!$1:$1048576, monthly!$D76, FALSE)), "", HLOOKUP(E$1, m_preprocess!$1:$1048576, monthly!$D76, FALSE))</f>
        <v/>
      </c>
      <c r="F76" t="str">
        <f>IF(ISBLANK(HLOOKUP(F$1, m_preprocess!$1:$1048576, monthly!$D76, FALSE)), "", HLOOKUP(F$1, m_preprocess!$1:$1048576, monthly!$D76, FALSE))</f>
        <v/>
      </c>
      <c r="G76" t="str">
        <f>IF(ISBLANK(HLOOKUP(G$1, m_preprocess!$1:$1048576, monthly!$D76, FALSE)), "", HLOOKUP(G$1, m_preprocess!$1:$1048576, monthly!$D76, FALSE))</f>
        <v/>
      </c>
      <c r="H76" t="str">
        <f>IF(ISBLANK(HLOOKUP(H$1, m_preprocess!$1:$1048576, monthly!$D76, FALSE)), "", HLOOKUP(H$1, m_preprocess!$1:$1048576, monthly!$D76, FALSE))</f>
        <v/>
      </c>
      <c r="I76" t="str">
        <f>IF(ISBLANK(HLOOKUP(I$1, m_preprocess!$1:$1048576, monthly!$D76, FALSE)), "", HLOOKUP(I$1, m_preprocess!$1:$1048576, monthly!$D76, FALSE))</f>
        <v/>
      </c>
      <c r="J76" t="str">
        <f>IF(ISBLANK(HLOOKUP(J$1, m_preprocess!$1:$1048576, monthly!$D76, FALSE)), "", HLOOKUP(J$1, m_preprocess!$1:$1048576, monthly!$D76, FALSE))</f>
        <v/>
      </c>
      <c r="K76">
        <f>IF(ISBLANK(HLOOKUP(K$1, m_preprocess!$1:$1048576, monthly!$D76, FALSE)), "", HLOOKUP(K$1, m_preprocess!$1:$1048576, monthly!$D76, FALSE))</f>
        <v>82.476564794033962</v>
      </c>
      <c r="L76">
        <f>IF(ISBLANK(HLOOKUP(L$1, m_preprocess!$1:$1048576, monthly!$D76, FALSE)), "", HLOOKUP(L$1, m_preprocess!$1:$1048576, monthly!$D76, FALSE))</f>
        <v>142.80250924331597</v>
      </c>
      <c r="M76">
        <f>IF(ISBLANK(HLOOKUP(M$1, m_preprocess!$1:$1048576, monthly!$D76, FALSE)), "", HLOOKUP(M$1, m_preprocess!$1:$1048576, monthly!$D76, FALSE))</f>
        <v>62.468431250740544</v>
      </c>
      <c r="N76">
        <f>IF(ISBLANK(HLOOKUP(N$1, m_preprocess!$1:$1048576, monthly!$D76, FALSE)), "", HLOOKUP(N$1, m_preprocess!$1:$1048576, monthly!$D76, FALSE))</f>
        <v>80.33407799257543</v>
      </c>
      <c r="O76">
        <f>IF(ISBLANK(HLOOKUP(O$1, m_preprocess!$1:$1048576, monthly!$D76, FALSE)), "", HLOOKUP(O$1, m_preprocess!$1:$1048576, monthly!$D76, FALSE))</f>
        <v>11.047855108430252</v>
      </c>
      <c r="P76">
        <f>IF(ISBLANK(HLOOKUP(P$1, m_preprocess!$1:$1048576, monthly!$D76, FALSE)), "", HLOOKUP(P$1, m_preprocess!$1:$1048576, monthly!$D76, FALSE))</f>
        <v>1.9966867262416759</v>
      </c>
      <c r="Q76">
        <f>IF(ISBLANK(HLOOKUP(Q$1, m_preprocess!$1:$1048576, monthly!$D76, FALSE)), "", HLOOKUP(Q$1, m_preprocess!$1:$1048576, monthly!$D76, FALSE))</f>
        <v>1.4967113251048032</v>
      </c>
      <c r="R76">
        <f>IF(ISBLANK(HLOOKUP(R$1, m_preprocess!$1:$1048576, monthly!$D76, FALSE)), "", HLOOKUP(R$1, m_preprocess!$1:$1048576, monthly!$D76, FALSE))</f>
        <v>0.49997540113687239</v>
      </c>
      <c r="S76">
        <f>IF(ISBLANK(HLOOKUP(S$1, m_preprocess!$1:$1048576, monthly!$D76, FALSE)), "", HLOOKUP(S$1, m_preprocess!$1:$1048576, monthly!$D76, FALSE))</f>
        <v>5.3506703433648761</v>
      </c>
      <c r="T76">
        <f>IF(ISBLANK(HLOOKUP(T$1, m_preprocess!$1:$1048576, monthly!$D76, FALSE)), "", HLOOKUP(T$1, m_preprocess!$1:$1048576, monthly!$D76, FALSE))</f>
        <v>3.7004980388237008</v>
      </c>
      <c r="U76">
        <f>IF(ISBLANK(HLOOKUP(U$1, m_preprocess!$1:$1048576, monthly!$D76, FALSE)), "", HLOOKUP(U$1, m_preprocess!$1:$1048576, monthly!$D76, FALSE))</f>
        <v>159.11322196107065</v>
      </c>
      <c r="V76">
        <f>IF(ISBLANK(HLOOKUP(V$1, m_preprocess!$1:$1048576, monthly!$D76, FALSE)), "", HLOOKUP(V$1, m_preprocess!$1:$1048576, monthly!$D76, FALSE))</f>
        <v>884.21585458157665</v>
      </c>
      <c r="W76">
        <f>IF(ISBLANK(HLOOKUP(W$1, m_preprocess!$1:$1048576, monthly!$D76, FALSE)), "", HLOOKUP(W$1, m_preprocess!$1:$1048576, monthly!$D76, FALSE))</f>
        <v>83.271052203065935</v>
      </c>
      <c r="X76" t="str">
        <f>IF(ISBLANK(HLOOKUP(X$1, m_preprocess!$1:$1048576, monthly!$D76, FALSE)), "", HLOOKUP(X$1, m_preprocess!$1:$1048576, monthly!$D76, FALSE))</f>
        <v/>
      </c>
    </row>
    <row r="77" spans="1:24" x14ac:dyDescent="0.25">
      <c r="A77" s="31">
        <v>36251</v>
      </c>
      <c r="B77">
        <v>1999</v>
      </c>
      <c r="C77">
        <v>4</v>
      </c>
      <c r="D77">
        <v>77</v>
      </c>
      <c r="E77" t="str">
        <f>IF(ISBLANK(HLOOKUP(E$1, m_preprocess!$1:$1048576, monthly!$D77, FALSE)), "", HLOOKUP(E$1, m_preprocess!$1:$1048576, monthly!$D77, FALSE))</f>
        <v/>
      </c>
      <c r="F77" t="str">
        <f>IF(ISBLANK(HLOOKUP(F$1, m_preprocess!$1:$1048576, monthly!$D77, FALSE)), "", HLOOKUP(F$1, m_preprocess!$1:$1048576, monthly!$D77, FALSE))</f>
        <v/>
      </c>
      <c r="G77" t="str">
        <f>IF(ISBLANK(HLOOKUP(G$1, m_preprocess!$1:$1048576, monthly!$D77, FALSE)), "", HLOOKUP(G$1, m_preprocess!$1:$1048576, monthly!$D77, FALSE))</f>
        <v/>
      </c>
      <c r="H77" t="str">
        <f>IF(ISBLANK(HLOOKUP(H$1, m_preprocess!$1:$1048576, monthly!$D77, FALSE)), "", HLOOKUP(H$1, m_preprocess!$1:$1048576, monthly!$D77, FALSE))</f>
        <v/>
      </c>
      <c r="I77" t="str">
        <f>IF(ISBLANK(HLOOKUP(I$1, m_preprocess!$1:$1048576, monthly!$D77, FALSE)), "", HLOOKUP(I$1, m_preprocess!$1:$1048576, monthly!$D77, FALSE))</f>
        <v/>
      </c>
      <c r="J77" t="str">
        <f>IF(ISBLANK(HLOOKUP(J$1, m_preprocess!$1:$1048576, monthly!$D77, FALSE)), "", HLOOKUP(J$1, m_preprocess!$1:$1048576, monthly!$D77, FALSE))</f>
        <v/>
      </c>
      <c r="K77">
        <f>IF(ISBLANK(HLOOKUP(K$1, m_preprocess!$1:$1048576, monthly!$D77, FALSE)), "", HLOOKUP(K$1, m_preprocess!$1:$1048576, monthly!$D77, FALSE))</f>
        <v>85.369539941142492</v>
      </c>
      <c r="L77">
        <f>IF(ISBLANK(HLOOKUP(L$1, m_preprocess!$1:$1048576, monthly!$D77, FALSE)), "", HLOOKUP(L$1, m_preprocess!$1:$1048576, monthly!$D77, FALSE))</f>
        <v>120.61038832739644</v>
      </c>
      <c r="M77">
        <f>IF(ISBLANK(HLOOKUP(M$1, m_preprocess!$1:$1048576, monthly!$D77, FALSE)), "", HLOOKUP(M$1, m_preprocess!$1:$1048576, monthly!$D77, FALSE))</f>
        <v>62.877222464376352</v>
      </c>
      <c r="N77">
        <f>IF(ISBLANK(HLOOKUP(N$1, m_preprocess!$1:$1048576, monthly!$D77, FALSE)), "", HLOOKUP(N$1, m_preprocess!$1:$1048576, monthly!$D77, FALSE))</f>
        <v>57.733165863020076</v>
      </c>
      <c r="O77">
        <f>IF(ISBLANK(HLOOKUP(O$1, m_preprocess!$1:$1048576, monthly!$D77, FALSE)), "", HLOOKUP(O$1, m_preprocess!$1:$1048576, monthly!$D77, FALSE))</f>
        <v>10.797489635154333</v>
      </c>
      <c r="P77">
        <f>IF(ISBLANK(HLOOKUP(P$1, m_preprocess!$1:$1048576, monthly!$D77, FALSE)), "", HLOOKUP(P$1, m_preprocess!$1:$1048576, monthly!$D77, FALSE))</f>
        <v>1.9066254015072577</v>
      </c>
      <c r="Q77">
        <f>IF(ISBLANK(HLOOKUP(Q$1, m_preprocess!$1:$1048576, monthly!$D77, FALSE)), "", HLOOKUP(Q$1, m_preprocess!$1:$1048576, monthly!$D77, FALSE))</f>
        <v>1.3541122112587656</v>
      </c>
      <c r="R77">
        <f>IF(ISBLANK(HLOOKUP(R$1, m_preprocess!$1:$1048576, monthly!$D77, FALSE)), "", HLOOKUP(R$1, m_preprocess!$1:$1048576, monthly!$D77, FALSE))</f>
        <v>0.5525131902484921</v>
      </c>
      <c r="S77">
        <f>IF(ISBLANK(HLOOKUP(S$1, m_preprocess!$1:$1048576, monthly!$D77, FALSE)), "", HLOOKUP(S$1, m_preprocess!$1:$1048576, monthly!$D77, FALSE))</f>
        <v>4.9340140968074069</v>
      </c>
      <c r="T77">
        <f>IF(ISBLANK(HLOOKUP(T$1, m_preprocess!$1:$1048576, monthly!$D77, FALSE)), "", HLOOKUP(T$1, m_preprocess!$1:$1048576, monthly!$D77, FALSE))</f>
        <v>3.9568501368396691</v>
      </c>
      <c r="U77">
        <f>IF(ISBLANK(HLOOKUP(U$1, m_preprocess!$1:$1048576, monthly!$D77, FALSE)), "", HLOOKUP(U$1, m_preprocess!$1:$1048576, monthly!$D77, FALSE))</f>
        <v>160.84865209355291</v>
      </c>
      <c r="V77">
        <f>IF(ISBLANK(HLOOKUP(V$1, m_preprocess!$1:$1048576, monthly!$D77, FALSE)), "", HLOOKUP(V$1, m_preprocess!$1:$1048576, monthly!$D77, FALSE))</f>
        <v>891.35713612475524</v>
      </c>
      <c r="W77">
        <f>IF(ISBLANK(HLOOKUP(W$1, m_preprocess!$1:$1048576, monthly!$D77, FALSE)), "", HLOOKUP(W$1, m_preprocess!$1:$1048576, monthly!$D77, FALSE))</f>
        <v>84.209019756956906</v>
      </c>
      <c r="X77" t="str">
        <f>IF(ISBLANK(HLOOKUP(X$1, m_preprocess!$1:$1048576, monthly!$D77, FALSE)), "", HLOOKUP(X$1, m_preprocess!$1:$1048576, monthly!$D77, FALSE))</f>
        <v/>
      </c>
    </row>
    <row r="78" spans="1:24" x14ac:dyDescent="0.25">
      <c r="A78" s="31">
        <v>36281</v>
      </c>
      <c r="B78">
        <v>1999</v>
      </c>
      <c r="C78">
        <v>5</v>
      </c>
      <c r="D78">
        <v>78</v>
      </c>
      <c r="E78" t="str">
        <f>IF(ISBLANK(HLOOKUP(E$1, m_preprocess!$1:$1048576, monthly!$D78, FALSE)), "", HLOOKUP(E$1, m_preprocess!$1:$1048576, monthly!$D78, FALSE))</f>
        <v/>
      </c>
      <c r="F78" t="str">
        <f>IF(ISBLANK(HLOOKUP(F$1, m_preprocess!$1:$1048576, monthly!$D78, FALSE)), "", HLOOKUP(F$1, m_preprocess!$1:$1048576, monthly!$D78, FALSE))</f>
        <v/>
      </c>
      <c r="G78" t="str">
        <f>IF(ISBLANK(HLOOKUP(G$1, m_preprocess!$1:$1048576, monthly!$D78, FALSE)), "", HLOOKUP(G$1, m_preprocess!$1:$1048576, monthly!$D78, FALSE))</f>
        <v/>
      </c>
      <c r="H78" t="str">
        <f>IF(ISBLANK(HLOOKUP(H$1, m_preprocess!$1:$1048576, monthly!$D78, FALSE)), "", HLOOKUP(H$1, m_preprocess!$1:$1048576, monthly!$D78, FALSE))</f>
        <v/>
      </c>
      <c r="I78" t="str">
        <f>IF(ISBLANK(HLOOKUP(I$1, m_preprocess!$1:$1048576, monthly!$D78, FALSE)), "", HLOOKUP(I$1, m_preprocess!$1:$1048576, monthly!$D78, FALSE))</f>
        <v/>
      </c>
      <c r="J78" t="str">
        <f>IF(ISBLANK(HLOOKUP(J$1, m_preprocess!$1:$1048576, monthly!$D78, FALSE)), "", HLOOKUP(J$1, m_preprocess!$1:$1048576, monthly!$D78, FALSE))</f>
        <v/>
      </c>
      <c r="K78">
        <f>IF(ISBLANK(HLOOKUP(K$1, m_preprocess!$1:$1048576, monthly!$D78, FALSE)), "", HLOOKUP(K$1, m_preprocess!$1:$1048576, monthly!$D78, FALSE))</f>
        <v>88.311717682418362</v>
      </c>
      <c r="L78">
        <f>IF(ISBLANK(HLOOKUP(L$1, m_preprocess!$1:$1048576, monthly!$D78, FALSE)), "", HLOOKUP(L$1, m_preprocess!$1:$1048576, monthly!$D78, FALSE))</f>
        <v>127.78308575633602</v>
      </c>
      <c r="M78">
        <f>IF(ISBLANK(HLOOKUP(M$1, m_preprocess!$1:$1048576, monthly!$D78, FALSE)), "", HLOOKUP(M$1, m_preprocess!$1:$1048576, monthly!$D78, FALSE))</f>
        <v>62.988290380583528</v>
      </c>
      <c r="N78">
        <f>IF(ISBLANK(HLOOKUP(N$1, m_preprocess!$1:$1048576, monthly!$D78, FALSE)), "", HLOOKUP(N$1, m_preprocess!$1:$1048576, monthly!$D78, FALSE))</f>
        <v>64.794795375752486</v>
      </c>
      <c r="O78">
        <f>IF(ISBLANK(HLOOKUP(O$1, m_preprocess!$1:$1048576, monthly!$D78, FALSE)), "", HLOOKUP(O$1, m_preprocess!$1:$1048576, monthly!$D78, FALSE))</f>
        <v>9.535353062724333</v>
      </c>
      <c r="P78">
        <f>IF(ISBLANK(HLOOKUP(P$1, m_preprocess!$1:$1048576, monthly!$D78, FALSE)), "", HLOOKUP(P$1, m_preprocess!$1:$1048576, monthly!$D78, FALSE))</f>
        <v>1.9262003099962122</v>
      </c>
      <c r="Q78">
        <f>IF(ISBLANK(HLOOKUP(Q$1, m_preprocess!$1:$1048576, monthly!$D78, FALSE)), "", HLOOKUP(Q$1, m_preprocess!$1:$1048576, monthly!$D78, FALSE))</f>
        <v>1.3909086490797526</v>
      </c>
      <c r="R78">
        <f>IF(ISBLANK(HLOOKUP(R$1, m_preprocess!$1:$1048576, monthly!$D78, FALSE)), "", HLOOKUP(R$1, m_preprocess!$1:$1048576, monthly!$D78, FALSE))</f>
        <v>0.53529166091645952</v>
      </c>
      <c r="S78">
        <f>IF(ISBLANK(HLOOKUP(S$1, m_preprocess!$1:$1048576, monthly!$D78, FALSE)), "", HLOOKUP(S$1, m_preprocess!$1:$1048576, monthly!$D78, FALSE))</f>
        <v>4.4363661938402901</v>
      </c>
      <c r="T78">
        <f>IF(ISBLANK(HLOOKUP(T$1, m_preprocess!$1:$1048576, monthly!$D78, FALSE)), "", HLOOKUP(T$1, m_preprocess!$1:$1048576, monthly!$D78, FALSE))</f>
        <v>3.172786558887831</v>
      </c>
      <c r="U78">
        <f>IF(ISBLANK(HLOOKUP(U$1, m_preprocess!$1:$1048576, monthly!$D78, FALSE)), "", HLOOKUP(U$1, m_preprocess!$1:$1048576, monthly!$D78, FALSE))</f>
        <v>165.4556917493482</v>
      </c>
      <c r="V78">
        <f>IF(ISBLANK(HLOOKUP(V$1, m_preprocess!$1:$1048576, monthly!$D78, FALSE)), "", HLOOKUP(V$1, m_preprocess!$1:$1048576, monthly!$D78, FALSE))</f>
        <v>888.05906662278346</v>
      </c>
      <c r="W78">
        <f>IF(ISBLANK(HLOOKUP(W$1, m_preprocess!$1:$1048576, monthly!$D78, FALSE)), "", HLOOKUP(W$1, m_preprocess!$1:$1048576, monthly!$D78, FALSE))</f>
        <v>86.909792478999421</v>
      </c>
      <c r="X78" t="str">
        <f>IF(ISBLANK(HLOOKUP(X$1, m_preprocess!$1:$1048576, monthly!$D78, FALSE)), "", HLOOKUP(X$1, m_preprocess!$1:$1048576, monthly!$D78, FALSE))</f>
        <v/>
      </c>
    </row>
    <row r="79" spans="1:24" x14ac:dyDescent="0.25">
      <c r="A79" s="31">
        <v>36312</v>
      </c>
      <c r="B79">
        <v>1999</v>
      </c>
      <c r="C79">
        <v>6</v>
      </c>
      <c r="D79">
        <v>79</v>
      </c>
      <c r="E79" t="str">
        <f>IF(ISBLANK(HLOOKUP(E$1, m_preprocess!$1:$1048576, monthly!$D79, FALSE)), "", HLOOKUP(E$1, m_preprocess!$1:$1048576, monthly!$D79, FALSE))</f>
        <v/>
      </c>
      <c r="F79" t="str">
        <f>IF(ISBLANK(HLOOKUP(F$1, m_preprocess!$1:$1048576, monthly!$D79, FALSE)), "", HLOOKUP(F$1, m_preprocess!$1:$1048576, monthly!$D79, FALSE))</f>
        <v/>
      </c>
      <c r="G79" t="str">
        <f>IF(ISBLANK(HLOOKUP(G$1, m_preprocess!$1:$1048576, monthly!$D79, FALSE)), "", HLOOKUP(G$1, m_preprocess!$1:$1048576, monthly!$D79, FALSE))</f>
        <v/>
      </c>
      <c r="H79" t="str">
        <f>IF(ISBLANK(HLOOKUP(H$1, m_preprocess!$1:$1048576, monthly!$D79, FALSE)), "", HLOOKUP(H$1, m_preprocess!$1:$1048576, monthly!$D79, FALSE))</f>
        <v/>
      </c>
      <c r="I79" t="str">
        <f>IF(ISBLANK(HLOOKUP(I$1, m_preprocess!$1:$1048576, monthly!$D79, FALSE)), "", HLOOKUP(I$1, m_preprocess!$1:$1048576, monthly!$D79, FALSE))</f>
        <v/>
      </c>
      <c r="J79" t="str">
        <f>IF(ISBLANK(HLOOKUP(J$1, m_preprocess!$1:$1048576, monthly!$D79, FALSE)), "", HLOOKUP(J$1, m_preprocess!$1:$1048576, monthly!$D79, FALSE))</f>
        <v/>
      </c>
      <c r="K79">
        <f>IF(ISBLANK(HLOOKUP(K$1, m_preprocess!$1:$1048576, monthly!$D79, FALSE)), "", HLOOKUP(K$1, m_preprocess!$1:$1048576, monthly!$D79, FALSE))</f>
        <v>90.855504408751656</v>
      </c>
      <c r="L79">
        <f>IF(ISBLANK(HLOOKUP(L$1, m_preprocess!$1:$1048576, monthly!$D79, FALSE)), "", HLOOKUP(L$1, m_preprocess!$1:$1048576, monthly!$D79, FALSE))</f>
        <v>137.17619110706218</v>
      </c>
      <c r="M79">
        <f>IF(ISBLANK(HLOOKUP(M$1, m_preprocess!$1:$1048576, monthly!$D79, FALSE)), "", HLOOKUP(M$1, m_preprocess!$1:$1048576, monthly!$D79, FALSE))</f>
        <v>70.410487299817703</v>
      </c>
      <c r="N79">
        <f>IF(ISBLANK(HLOOKUP(N$1, m_preprocess!$1:$1048576, monthly!$D79, FALSE)), "", HLOOKUP(N$1, m_preprocess!$1:$1048576, monthly!$D79, FALSE))</f>
        <v>66.765703807244478</v>
      </c>
      <c r="O79">
        <f>IF(ISBLANK(HLOOKUP(O$1, m_preprocess!$1:$1048576, monthly!$D79, FALSE)), "", HLOOKUP(O$1, m_preprocess!$1:$1048576, monthly!$D79, FALSE))</f>
        <v>10.673821038316222</v>
      </c>
      <c r="P79">
        <f>IF(ISBLANK(HLOOKUP(P$1, m_preprocess!$1:$1048576, monthly!$D79, FALSE)), "", HLOOKUP(P$1, m_preprocess!$1:$1048576, monthly!$D79, FALSE))</f>
        <v>2.1030819852430991</v>
      </c>
      <c r="Q79">
        <f>IF(ISBLANK(HLOOKUP(Q$1, m_preprocess!$1:$1048576, monthly!$D79, FALSE)), "", HLOOKUP(Q$1, m_preprocess!$1:$1048576, monthly!$D79, FALSE))</f>
        <v>1.471588562804147</v>
      </c>
      <c r="R79">
        <f>IF(ISBLANK(HLOOKUP(R$1, m_preprocess!$1:$1048576, monthly!$D79, FALSE)), "", HLOOKUP(R$1, m_preprocess!$1:$1048576, monthly!$D79, FALSE))</f>
        <v>0.63149342243895223</v>
      </c>
      <c r="S79">
        <f>IF(ISBLANK(HLOOKUP(S$1, m_preprocess!$1:$1048576, monthly!$D79, FALSE)), "", HLOOKUP(S$1, m_preprocess!$1:$1048576, monthly!$D79, FALSE))</f>
        <v>4.9883726121326308</v>
      </c>
      <c r="T79">
        <f>IF(ISBLANK(HLOOKUP(T$1, m_preprocess!$1:$1048576, monthly!$D79, FALSE)), "", HLOOKUP(T$1, m_preprocess!$1:$1048576, monthly!$D79, FALSE))</f>
        <v>3.5823664409404921</v>
      </c>
      <c r="U79">
        <f>IF(ISBLANK(HLOOKUP(U$1, m_preprocess!$1:$1048576, monthly!$D79, FALSE)), "", HLOOKUP(U$1, m_preprocess!$1:$1048576, monthly!$D79, FALSE))</f>
        <v>170.74086354206136</v>
      </c>
      <c r="V79">
        <f>IF(ISBLANK(HLOOKUP(V$1, m_preprocess!$1:$1048576, monthly!$D79, FALSE)), "", HLOOKUP(V$1, m_preprocess!$1:$1048576, monthly!$D79, FALSE))</f>
        <v>888.15681155405878</v>
      </c>
      <c r="W79">
        <f>IF(ISBLANK(HLOOKUP(W$1, m_preprocess!$1:$1048576, monthly!$D79, FALSE)), "", HLOOKUP(W$1, m_preprocess!$1:$1048576, monthly!$D79, FALSE))</f>
        <v>89.178282148412535</v>
      </c>
      <c r="X79" t="str">
        <f>IF(ISBLANK(HLOOKUP(X$1, m_preprocess!$1:$1048576, monthly!$D79, FALSE)), "", HLOOKUP(X$1, m_preprocess!$1:$1048576, monthly!$D79, FALSE))</f>
        <v/>
      </c>
    </row>
    <row r="80" spans="1:24" x14ac:dyDescent="0.25">
      <c r="A80" s="31">
        <v>36342</v>
      </c>
      <c r="B80">
        <v>1999</v>
      </c>
      <c r="C80">
        <v>7</v>
      </c>
      <c r="D80">
        <v>80</v>
      </c>
      <c r="E80" t="str">
        <f>IF(ISBLANK(HLOOKUP(E$1, m_preprocess!$1:$1048576, monthly!$D80, FALSE)), "", HLOOKUP(E$1, m_preprocess!$1:$1048576, monthly!$D80, FALSE))</f>
        <v/>
      </c>
      <c r="F80" t="str">
        <f>IF(ISBLANK(HLOOKUP(F$1, m_preprocess!$1:$1048576, monthly!$D80, FALSE)), "", HLOOKUP(F$1, m_preprocess!$1:$1048576, monthly!$D80, FALSE))</f>
        <v/>
      </c>
      <c r="G80" t="str">
        <f>IF(ISBLANK(HLOOKUP(G$1, m_preprocess!$1:$1048576, monthly!$D80, FALSE)), "", HLOOKUP(G$1, m_preprocess!$1:$1048576, monthly!$D80, FALSE))</f>
        <v/>
      </c>
      <c r="H80" t="str">
        <f>IF(ISBLANK(HLOOKUP(H$1, m_preprocess!$1:$1048576, monthly!$D80, FALSE)), "", HLOOKUP(H$1, m_preprocess!$1:$1048576, monthly!$D80, FALSE))</f>
        <v/>
      </c>
      <c r="I80" t="str">
        <f>IF(ISBLANK(HLOOKUP(I$1, m_preprocess!$1:$1048576, monthly!$D80, FALSE)), "", HLOOKUP(I$1, m_preprocess!$1:$1048576, monthly!$D80, FALSE))</f>
        <v/>
      </c>
      <c r="J80" t="str">
        <f>IF(ISBLANK(HLOOKUP(J$1, m_preprocess!$1:$1048576, monthly!$D80, FALSE)), "", HLOOKUP(J$1, m_preprocess!$1:$1048576, monthly!$D80, FALSE))</f>
        <v/>
      </c>
      <c r="K80">
        <f>IF(ISBLANK(HLOOKUP(K$1, m_preprocess!$1:$1048576, monthly!$D80, FALSE)), "", HLOOKUP(K$1, m_preprocess!$1:$1048576, monthly!$D80, FALSE))</f>
        <v>93.441913072585152</v>
      </c>
      <c r="L80">
        <f>IF(ISBLANK(HLOOKUP(L$1, m_preprocess!$1:$1048576, monthly!$D80, FALSE)), "", HLOOKUP(L$1, m_preprocess!$1:$1048576, monthly!$D80, FALSE))</f>
        <v>124.4810408756569</v>
      </c>
      <c r="M80">
        <f>IF(ISBLANK(HLOOKUP(M$1, m_preprocess!$1:$1048576, monthly!$D80, FALSE)), "", HLOOKUP(M$1, m_preprocess!$1:$1048576, monthly!$D80, FALSE))</f>
        <v>64.271441366450972</v>
      </c>
      <c r="N80">
        <f>IF(ISBLANK(HLOOKUP(N$1, m_preprocess!$1:$1048576, monthly!$D80, FALSE)), "", HLOOKUP(N$1, m_preprocess!$1:$1048576, monthly!$D80, FALSE))</f>
        <v>60.209599509205937</v>
      </c>
      <c r="O80">
        <f>IF(ISBLANK(HLOOKUP(O$1, m_preprocess!$1:$1048576, monthly!$D80, FALSE)), "", HLOOKUP(O$1, m_preprocess!$1:$1048576, monthly!$D80, FALSE))</f>
        <v>10.442009403919981</v>
      </c>
      <c r="P80">
        <f>IF(ISBLANK(HLOOKUP(P$1, m_preprocess!$1:$1048576, monthly!$D80, FALSE)), "", HLOOKUP(P$1, m_preprocess!$1:$1048576, monthly!$D80, FALSE))</f>
        <v>2.1166730633818225</v>
      </c>
      <c r="Q80">
        <f>IF(ISBLANK(HLOOKUP(Q$1, m_preprocess!$1:$1048576, monthly!$D80, FALSE)), "", HLOOKUP(Q$1, m_preprocess!$1:$1048576, monthly!$D80, FALSE))</f>
        <v>1.4827479236072252</v>
      </c>
      <c r="R80">
        <f>IF(ISBLANK(HLOOKUP(R$1, m_preprocess!$1:$1048576, monthly!$D80, FALSE)), "", HLOOKUP(R$1, m_preprocess!$1:$1048576, monthly!$D80, FALSE))</f>
        <v>0.63392513977459708</v>
      </c>
      <c r="S80">
        <f>IF(ISBLANK(HLOOKUP(S$1, m_preprocess!$1:$1048576, monthly!$D80, FALSE)), "", HLOOKUP(S$1, m_preprocess!$1:$1048576, monthly!$D80, FALSE))</f>
        <v>4.8892650552691279</v>
      </c>
      <c r="T80">
        <f>IF(ISBLANK(HLOOKUP(T$1, m_preprocess!$1:$1048576, monthly!$D80, FALSE)), "", HLOOKUP(T$1, m_preprocess!$1:$1048576, monthly!$D80, FALSE))</f>
        <v>3.4360712852690303</v>
      </c>
      <c r="U80">
        <f>IF(ISBLANK(HLOOKUP(U$1, m_preprocess!$1:$1048576, monthly!$D80, FALSE)), "", HLOOKUP(U$1, m_preprocess!$1:$1048576, monthly!$D80, FALSE))</f>
        <v>171.8826188376373</v>
      </c>
      <c r="V80">
        <f>IF(ISBLANK(HLOOKUP(V$1, m_preprocess!$1:$1048576, monthly!$D80, FALSE)), "", HLOOKUP(V$1, m_preprocess!$1:$1048576, monthly!$D80, FALSE))</f>
        <v>880.16091686891264</v>
      </c>
      <c r="W80">
        <f>IF(ISBLANK(HLOOKUP(W$1, m_preprocess!$1:$1048576, monthly!$D80, FALSE)), "", HLOOKUP(W$1, m_preprocess!$1:$1048576, monthly!$D80, FALSE))</f>
        <v>95.417248700999437</v>
      </c>
      <c r="X80" t="str">
        <f>IF(ISBLANK(HLOOKUP(X$1, m_preprocess!$1:$1048576, monthly!$D80, FALSE)), "", HLOOKUP(X$1, m_preprocess!$1:$1048576, monthly!$D80, FALSE))</f>
        <v/>
      </c>
    </row>
    <row r="81" spans="1:24" x14ac:dyDescent="0.25">
      <c r="A81" s="31">
        <v>36373</v>
      </c>
      <c r="B81">
        <v>1999</v>
      </c>
      <c r="C81">
        <v>8</v>
      </c>
      <c r="D81">
        <v>81</v>
      </c>
      <c r="E81" t="str">
        <f>IF(ISBLANK(HLOOKUP(E$1, m_preprocess!$1:$1048576, monthly!$D81, FALSE)), "", HLOOKUP(E$1, m_preprocess!$1:$1048576, monthly!$D81, FALSE))</f>
        <v/>
      </c>
      <c r="F81" t="str">
        <f>IF(ISBLANK(HLOOKUP(F$1, m_preprocess!$1:$1048576, monthly!$D81, FALSE)), "", HLOOKUP(F$1, m_preprocess!$1:$1048576, monthly!$D81, FALSE))</f>
        <v/>
      </c>
      <c r="G81" t="str">
        <f>IF(ISBLANK(HLOOKUP(G$1, m_preprocess!$1:$1048576, monthly!$D81, FALSE)), "", HLOOKUP(G$1, m_preprocess!$1:$1048576, monthly!$D81, FALSE))</f>
        <v/>
      </c>
      <c r="H81" t="str">
        <f>IF(ISBLANK(HLOOKUP(H$1, m_preprocess!$1:$1048576, monthly!$D81, FALSE)), "", HLOOKUP(H$1, m_preprocess!$1:$1048576, monthly!$D81, FALSE))</f>
        <v/>
      </c>
      <c r="I81" t="str">
        <f>IF(ISBLANK(HLOOKUP(I$1, m_preprocess!$1:$1048576, monthly!$D81, FALSE)), "", HLOOKUP(I$1, m_preprocess!$1:$1048576, monthly!$D81, FALSE))</f>
        <v/>
      </c>
      <c r="J81" t="str">
        <f>IF(ISBLANK(HLOOKUP(J$1, m_preprocess!$1:$1048576, monthly!$D81, FALSE)), "", HLOOKUP(J$1, m_preprocess!$1:$1048576, monthly!$D81, FALSE))</f>
        <v/>
      </c>
      <c r="K81">
        <f>IF(ISBLANK(HLOOKUP(K$1, m_preprocess!$1:$1048576, monthly!$D81, FALSE)), "", HLOOKUP(K$1, m_preprocess!$1:$1048576, monthly!$D81, FALSE))</f>
        <v>94.289252766232281</v>
      </c>
      <c r="L81">
        <f>IF(ISBLANK(HLOOKUP(L$1, m_preprocess!$1:$1048576, monthly!$D81, FALSE)), "", HLOOKUP(L$1, m_preprocess!$1:$1048576, monthly!$D81, FALSE))</f>
        <v>119.02237653400853</v>
      </c>
      <c r="M81">
        <f>IF(ISBLANK(HLOOKUP(M$1, m_preprocess!$1:$1048576, monthly!$D81, FALSE)), "", HLOOKUP(M$1, m_preprocess!$1:$1048576, monthly!$D81, FALSE))</f>
        <v>62.719156570976658</v>
      </c>
      <c r="N81">
        <f>IF(ISBLANK(HLOOKUP(N$1, m_preprocess!$1:$1048576, monthly!$D81, FALSE)), "", HLOOKUP(N$1, m_preprocess!$1:$1048576, monthly!$D81, FALSE))</f>
        <v>56.30321996303185</v>
      </c>
      <c r="O81">
        <f>IF(ISBLANK(HLOOKUP(O$1, m_preprocess!$1:$1048576, monthly!$D81, FALSE)), "", HLOOKUP(O$1, m_preprocess!$1:$1048576, monthly!$D81, FALSE))</f>
        <v>8.8254692693884582</v>
      </c>
      <c r="P81">
        <f>IF(ISBLANK(HLOOKUP(P$1, m_preprocess!$1:$1048576, monthly!$D81, FALSE)), "", HLOOKUP(P$1, m_preprocess!$1:$1048576, monthly!$D81, FALSE))</f>
        <v>1.7659897269160763</v>
      </c>
      <c r="Q81">
        <f>IF(ISBLANK(HLOOKUP(Q$1, m_preprocess!$1:$1048576, monthly!$D81, FALSE)), "", HLOOKUP(Q$1, m_preprocess!$1:$1048576, monthly!$D81, FALSE))</f>
        <v>1.2833381274862545</v>
      </c>
      <c r="R81">
        <f>IF(ISBLANK(HLOOKUP(R$1, m_preprocess!$1:$1048576, monthly!$D81, FALSE)), "", HLOOKUP(R$1, m_preprocess!$1:$1048576, monthly!$D81, FALSE))</f>
        <v>0.48265159942982178</v>
      </c>
      <c r="S81">
        <f>IF(ISBLANK(HLOOKUP(S$1, m_preprocess!$1:$1048576, monthly!$D81, FALSE)), "", HLOOKUP(S$1, m_preprocess!$1:$1048576, monthly!$D81, FALSE))</f>
        <v>4.3673810621259967</v>
      </c>
      <c r="T81">
        <f>IF(ISBLANK(HLOOKUP(T$1, m_preprocess!$1:$1048576, monthly!$D81, FALSE)), "", HLOOKUP(T$1, m_preprocess!$1:$1048576, monthly!$D81, FALSE))</f>
        <v>2.6920984803463841</v>
      </c>
      <c r="U81">
        <f>IF(ISBLANK(HLOOKUP(U$1, m_preprocess!$1:$1048576, monthly!$D81, FALSE)), "", HLOOKUP(U$1, m_preprocess!$1:$1048576, monthly!$D81, FALSE))</f>
        <v>167.3497517081266</v>
      </c>
      <c r="V81">
        <f>IF(ISBLANK(HLOOKUP(V$1, m_preprocess!$1:$1048576, monthly!$D81, FALSE)), "", HLOOKUP(V$1, m_preprocess!$1:$1048576, monthly!$D81, FALSE))</f>
        <v>882.41789117251199</v>
      </c>
      <c r="W81">
        <f>IF(ISBLANK(HLOOKUP(W$1, m_preprocess!$1:$1048576, monthly!$D81, FALSE)), "", HLOOKUP(W$1, m_preprocess!$1:$1048576, monthly!$D81, FALSE))</f>
        <v>99.052644240244987</v>
      </c>
      <c r="X81" t="str">
        <f>IF(ISBLANK(HLOOKUP(X$1, m_preprocess!$1:$1048576, monthly!$D81, FALSE)), "", HLOOKUP(X$1, m_preprocess!$1:$1048576, monthly!$D81, FALSE))</f>
        <v/>
      </c>
    </row>
    <row r="82" spans="1:24" x14ac:dyDescent="0.25">
      <c r="A82" s="31">
        <v>36404</v>
      </c>
      <c r="B82">
        <v>1999</v>
      </c>
      <c r="C82">
        <v>9</v>
      </c>
      <c r="D82">
        <v>82</v>
      </c>
      <c r="E82" t="str">
        <f>IF(ISBLANK(HLOOKUP(E$1, m_preprocess!$1:$1048576, monthly!$D82, FALSE)), "", HLOOKUP(E$1, m_preprocess!$1:$1048576, monthly!$D82, FALSE))</f>
        <v/>
      </c>
      <c r="F82" t="str">
        <f>IF(ISBLANK(HLOOKUP(F$1, m_preprocess!$1:$1048576, monthly!$D82, FALSE)), "", HLOOKUP(F$1, m_preprocess!$1:$1048576, monthly!$D82, FALSE))</f>
        <v/>
      </c>
      <c r="G82" t="str">
        <f>IF(ISBLANK(HLOOKUP(G$1, m_preprocess!$1:$1048576, monthly!$D82, FALSE)), "", HLOOKUP(G$1, m_preprocess!$1:$1048576, monthly!$D82, FALSE))</f>
        <v/>
      </c>
      <c r="H82" t="str">
        <f>IF(ISBLANK(HLOOKUP(H$1, m_preprocess!$1:$1048576, monthly!$D82, FALSE)), "", HLOOKUP(H$1, m_preprocess!$1:$1048576, monthly!$D82, FALSE))</f>
        <v/>
      </c>
      <c r="I82" t="str">
        <f>IF(ISBLANK(HLOOKUP(I$1, m_preprocess!$1:$1048576, monthly!$D82, FALSE)), "", HLOOKUP(I$1, m_preprocess!$1:$1048576, monthly!$D82, FALSE))</f>
        <v/>
      </c>
      <c r="J82" t="str">
        <f>IF(ISBLANK(HLOOKUP(J$1, m_preprocess!$1:$1048576, monthly!$D82, FALSE)), "", HLOOKUP(J$1, m_preprocess!$1:$1048576, monthly!$D82, FALSE))</f>
        <v/>
      </c>
      <c r="K82">
        <f>IF(ISBLANK(HLOOKUP(K$1, m_preprocess!$1:$1048576, monthly!$D82, FALSE)), "", HLOOKUP(K$1, m_preprocess!$1:$1048576, monthly!$D82, FALSE))</f>
        <v>94.51660455791243</v>
      </c>
      <c r="L82">
        <f>IF(ISBLANK(HLOOKUP(L$1, m_preprocess!$1:$1048576, monthly!$D82, FALSE)), "", HLOOKUP(L$1, m_preprocess!$1:$1048576, monthly!$D82, FALSE))</f>
        <v>121.55890231935409</v>
      </c>
      <c r="M82">
        <f>IF(ISBLANK(HLOOKUP(M$1, m_preprocess!$1:$1048576, monthly!$D82, FALSE)), "", HLOOKUP(M$1, m_preprocess!$1:$1048576, monthly!$D82, FALSE))</f>
        <v>65.345714385042427</v>
      </c>
      <c r="N82">
        <f>IF(ISBLANK(HLOOKUP(N$1, m_preprocess!$1:$1048576, monthly!$D82, FALSE)), "", HLOOKUP(N$1, m_preprocess!$1:$1048576, monthly!$D82, FALSE))</f>
        <v>56.213187934311669</v>
      </c>
      <c r="O82">
        <f>IF(ISBLANK(HLOOKUP(O$1, m_preprocess!$1:$1048576, monthly!$D82, FALSE)), "", HLOOKUP(O$1, m_preprocess!$1:$1048576, monthly!$D82, FALSE))</f>
        <v>9.6611192441791172</v>
      </c>
      <c r="P82">
        <f>IF(ISBLANK(HLOOKUP(P$1, m_preprocess!$1:$1048576, monthly!$D82, FALSE)), "", HLOOKUP(P$1, m_preprocess!$1:$1048576, monthly!$D82, FALSE))</f>
        <v>1.9398080608028725</v>
      </c>
      <c r="Q82">
        <f>IF(ISBLANK(HLOOKUP(Q$1, m_preprocess!$1:$1048576, monthly!$D82, FALSE)), "", HLOOKUP(Q$1, m_preprocess!$1:$1048576, monthly!$D82, FALSE))</f>
        <v>1.3044412434493946</v>
      </c>
      <c r="R82">
        <f>IF(ISBLANK(HLOOKUP(R$1, m_preprocess!$1:$1048576, monthly!$D82, FALSE)), "", HLOOKUP(R$1, m_preprocess!$1:$1048576, monthly!$D82, FALSE))</f>
        <v>0.63536681735347778</v>
      </c>
      <c r="S82">
        <f>IF(ISBLANK(HLOOKUP(S$1, m_preprocess!$1:$1048576, monthly!$D82, FALSE)), "", HLOOKUP(S$1, m_preprocess!$1:$1048576, monthly!$D82, FALSE))</f>
        <v>4.8702092772449284</v>
      </c>
      <c r="T82">
        <f>IF(ISBLANK(HLOOKUP(T$1, m_preprocess!$1:$1048576, monthly!$D82, FALSE)), "", HLOOKUP(T$1, m_preprocess!$1:$1048576, monthly!$D82, FALSE))</f>
        <v>2.8511019061313174</v>
      </c>
      <c r="U82">
        <f>IF(ISBLANK(HLOOKUP(U$1, m_preprocess!$1:$1048576, monthly!$D82, FALSE)), "", HLOOKUP(U$1, m_preprocess!$1:$1048576, monthly!$D82, FALSE))</f>
        <v>166.84329850205467</v>
      </c>
      <c r="V82">
        <f>IF(ISBLANK(HLOOKUP(V$1, m_preprocess!$1:$1048576, monthly!$D82, FALSE)), "", HLOOKUP(V$1, m_preprocess!$1:$1048576, monthly!$D82, FALSE))</f>
        <v>870.17430984087298</v>
      </c>
      <c r="W82">
        <f>IF(ISBLANK(HLOOKUP(W$1, m_preprocess!$1:$1048576, monthly!$D82, FALSE)), "", HLOOKUP(W$1, m_preprocess!$1:$1048576, monthly!$D82, FALSE))</f>
        <v>104.71311852010739</v>
      </c>
      <c r="X82" t="str">
        <f>IF(ISBLANK(HLOOKUP(X$1, m_preprocess!$1:$1048576, monthly!$D82, FALSE)), "", HLOOKUP(X$1, m_preprocess!$1:$1048576, monthly!$D82, FALSE))</f>
        <v/>
      </c>
    </row>
    <row r="83" spans="1:24" x14ac:dyDescent="0.25">
      <c r="A83" s="31">
        <v>36434</v>
      </c>
      <c r="B83">
        <v>1999</v>
      </c>
      <c r="C83">
        <v>10</v>
      </c>
      <c r="D83">
        <v>83</v>
      </c>
      <c r="E83" t="str">
        <f>IF(ISBLANK(HLOOKUP(E$1, m_preprocess!$1:$1048576, monthly!$D83, FALSE)), "", HLOOKUP(E$1, m_preprocess!$1:$1048576, monthly!$D83, FALSE))</f>
        <v/>
      </c>
      <c r="F83" t="str">
        <f>IF(ISBLANK(HLOOKUP(F$1, m_preprocess!$1:$1048576, monthly!$D83, FALSE)), "", HLOOKUP(F$1, m_preprocess!$1:$1048576, monthly!$D83, FALSE))</f>
        <v/>
      </c>
      <c r="G83" t="str">
        <f>IF(ISBLANK(HLOOKUP(G$1, m_preprocess!$1:$1048576, monthly!$D83, FALSE)), "", HLOOKUP(G$1, m_preprocess!$1:$1048576, monthly!$D83, FALSE))</f>
        <v/>
      </c>
      <c r="H83" t="str">
        <f>IF(ISBLANK(HLOOKUP(H$1, m_preprocess!$1:$1048576, monthly!$D83, FALSE)), "", HLOOKUP(H$1, m_preprocess!$1:$1048576, monthly!$D83, FALSE))</f>
        <v/>
      </c>
      <c r="I83" t="str">
        <f>IF(ISBLANK(HLOOKUP(I$1, m_preprocess!$1:$1048576, monthly!$D83, FALSE)), "", HLOOKUP(I$1, m_preprocess!$1:$1048576, monthly!$D83, FALSE))</f>
        <v/>
      </c>
      <c r="J83" t="str">
        <f>IF(ISBLANK(HLOOKUP(J$1, m_preprocess!$1:$1048576, monthly!$D83, FALSE)), "", HLOOKUP(J$1, m_preprocess!$1:$1048576, monthly!$D83, FALSE))</f>
        <v/>
      </c>
      <c r="K83">
        <f>IF(ISBLANK(HLOOKUP(K$1, m_preprocess!$1:$1048576, monthly!$D83, FALSE)), "", HLOOKUP(K$1, m_preprocess!$1:$1048576, monthly!$D83, FALSE))</f>
        <v>94.861348583735037</v>
      </c>
      <c r="L83">
        <f>IF(ISBLANK(HLOOKUP(L$1, m_preprocess!$1:$1048576, monthly!$D83, FALSE)), "", HLOOKUP(L$1, m_preprocess!$1:$1048576, monthly!$D83, FALSE))</f>
        <v>109.29134559873226</v>
      </c>
      <c r="M83">
        <f>IF(ISBLANK(HLOOKUP(M$1, m_preprocess!$1:$1048576, monthly!$D83, FALSE)), "", HLOOKUP(M$1, m_preprocess!$1:$1048576, monthly!$D83, FALSE))</f>
        <v>59.702762005952657</v>
      </c>
      <c r="N83">
        <f>IF(ISBLANK(HLOOKUP(N$1, m_preprocess!$1:$1048576, monthly!$D83, FALSE)), "", HLOOKUP(N$1, m_preprocess!$1:$1048576, monthly!$D83, FALSE))</f>
        <v>49.588583592779607</v>
      </c>
      <c r="O83">
        <f>IF(ISBLANK(HLOOKUP(O$1, m_preprocess!$1:$1048576, monthly!$D83, FALSE)), "", HLOOKUP(O$1, m_preprocess!$1:$1048576, monthly!$D83, FALSE))</f>
        <v>9.9170525454629317</v>
      </c>
      <c r="P83">
        <f>IF(ISBLANK(HLOOKUP(P$1, m_preprocess!$1:$1048576, monthly!$D83, FALSE)), "", HLOOKUP(P$1, m_preprocess!$1:$1048576, monthly!$D83, FALSE))</f>
        <v>1.9275338678184997</v>
      </c>
      <c r="Q83">
        <f>IF(ISBLANK(HLOOKUP(Q$1, m_preprocess!$1:$1048576, monthly!$D83, FALSE)), "", HLOOKUP(Q$1, m_preprocess!$1:$1048576, monthly!$D83, FALSE))</f>
        <v>1.3370573967904644</v>
      </c>
      <c r="R83">
        <f>IF(ISBLANK(HLOOKUP(R$1, m_preprocess!$1:$1048576, monthly!$D83, FALSE)), "", HLOOKUP(R$1, m_preprocess!$1:$1048576, monthly!$D83, FALSE))</f>
        <v>0.59047647102803524</v>
      </c>
      <c r="S83">
        <f>IF(ISBLANK(HLOOKUP(S$1, m_preprocess!$1:$1048576, monthly!$D83, FALSE)), "", HLOOKUP(S$1, m_preprocess!$1:$1048576, monthly!$D83, FALSE))</f>
        <v>4.9197790702506641</v>
      </c>
      <c r="T83">
        <f>IF(ISBLANK(HLOOKUP(T$1, m_preprocess!$1:$1048576, monthly!$D83, FALSE)), "", HLOOKUP(T$1, m_preprocess!$1:$1048576, monthly!$D83, FALSE))</f>
        <v>3.0697396073937679</v>
      </c>
      <c r="U83">
        <f>IF(ISBLANK(HLOOKUP(U$1, m_preprocess!$1:$1048576, monthly!$D83, FALSE)), "", HLOOKUP(U$1, m_preprocess!$1:$1048576, monthly!$D83, FALSE))</f>
        <v>164.88635995125117</v>
      </c>
      <c r="V83">
        <f>IF(ISBLANK(HLOOKUP(V$1, m_preprocess!$1:$1048576, monthly!$D83, FALSE)), "", HLOOKUP(V$1, m_preprocess!$1:$1048576, monthly!$D83, FALSE))</f>
        <v>879.50803851135277</v>
      </c>
      <c r="W83">
        <f>IF(ISBLANK(HLOOKUP(W$1, m_preprocess!$1:$1048576, monthly!$D83, FALSE)), "", HLOOKUP(W$1, m_preprocess!$1:$1048576, monthly!$D83, FALSE))</f>
        <v>105.1391951917815</v>
      </c>
      <c r="X83" t="str">
        <f>IF(ISBLANK(HLOOKUP(X$1, m_preprocess!$1:$1048576, monthly!$D83, FALSE)), "", HLOOKUP(X$1, m_preprocess!$1:$1048576, monthly!$D83, FALSE))</f>
        <v/>
      </c>
    </row>
    <row r="84" spans="1:24" x14ac:dyDescent="0.25">
      <c r="A84" s="31">
        <v>36465</v>
      </c>
      <c r="B84">
        <v>1999</v>
      </c>
      <c r="C84">
        <v>11</v>
      </c>
      <c r="D84">
        <v>84</v>
      </c>
      <c r="E84" t="str">
        <f>IF(ISBLANK(HLOOKUP(E$1, m_preprocess!$1:$1048576, monthly!$D84, FALSE)), "", HLOOKUP(E$1, m_preprocess!$1:$1048576, monthly!$D84, FALSE))</f>
        <v/>
      </c>
      <c r="F84" t="str">
        <f>IF(ISBLANK(HLOOKUP(F$1, m_preprocess!$1:$1048576, monthly!$D84, FALSE)), "", HLOOKUP(F$1, m_preprocess!$1:$1048576, monthly!$D84, FALSE))</f>
        <v/>
      </c>
      <c r="G84" t="str">
        <f>IF(ISBLANK(HLOOKUP(G$1, m_preprocess!$1:$1048576, monthly!$D84, FALSE)), "", HLOOKUP(G$1, m_preprocess!$1:$1048576, monthly!$D84, FALSE))</f>
        <v/>
      </c>
      <c r="H84" t="str">
        <f>IF(ISBLANK(HLOOKUP(H$1, m_preprocess!$1:$1048576, monthly!$D84, FALSE)), "", HLOOKUP(H$1, m_preprocess!$1:$1048576, monthly!$D84, FALSE))</f>
        <v/>
      </c>
      <c r="I84" t="str">
        <f>IF(ISBLANK(HLOOKUP(I$1, m_preprocess!$1:$1048576, monthly!$D84, FALSE)), "", HLOOKUP(I$1, m_preprocess!$1:$1048576, monthly!$D84, FALSE))</f>
        <v/>
      </c>
      <c r="J84" t="str">
        <f>IF(ISBLANK(HLOOKUP(J$1, m_preprocess!$1:$1048576, monthly!$D84, FALSE)), "", HLOOKUP(J$1, m_preprocess!$1:$1048576, monthly!$D84, FALSE))</f>
        <v/>
      </c>
      <c r="K84">
        <f>IF(ISBLANK(HLOOKUP(K$1, m_preprocess!$1:$1048576, monthly!$D84, FALSE)), "", HLOOKUP(K$1, m_preprocess!$1:$1048576, monthly!$D84, FALSE))</f>
        <v>96.4081187920318</v>
      </c>
      <c r="L84">
        <f>IF(ISBLANK(HLOOKUP(L$1, m_preprocess!$1:$1048576, monthly!$D84, FALSE)), "", HLOOKUP(L$1, m_preprocess!$1:$1048576, monthly!$D84, FALSE))</f>
        <v>119.91685552148991</v>
      </c>
      <c r="M84">
        <f>IF(ISBLANK(HLOOKUP(M$1, m_preprocess!$1:$1048576, monthly!$D84, FALSE)), "", HLOOKUP(M$1, m_preprocess!$1:$1048576, monthly!$D84, FALSE))</f>
        <v>66.573763942378491</v>
      </c>
      <c r="N84">
        <f>IF(ISBLANK(HLOOKUP(N$1, m_preprocess!$1:$1048576, monthly!$D84, FALSE)), "", HLOOKUP(N$1, m_preprocess!$1:$1048576, monthly!$D84, FALSE))</f>
        <v>53.34309157911143</v>
      </c>
      <c r="O84">
        <f>IF(ISBLANK(HLOOKUP(O$1, m_preprocess!$1:$1048576, monthly!$D84, FALSE)), "", HLOOKUP(O$1, m_preprocess!$1:$1048576, monthly!$D84, FALSE))</f>
        <v>11.220672030376145</v>
      </c>
      <c r="P84">
        <f>IF(ISBLANK(HLOOKUP(P$1, m_preprocess!$1:$1048576, monthly!$D84, FALSE)), "", HLOOKUP(P$1, m_preprocess!$1:$1048576, monthly!$D84, FALSE))</f>
        <v>1.9827788457870172</v>
      </c>
      <c r="Q84">
        <f>IF(ISBLANK(HLOOKUP(Q$1, m_preprocess!$1:$1048576, monthly!$D84, FALSE)), "", HLOOKUP(Q$1, m_preprocess!$1:$1048576, monthly!$D84, FALSE))</f>
        <v>1.407646223599148</v>
      </c>
      <c r="R84">
        <f>IF(ISBLANK(HLOOKUP(R$1, m_preprocess!$1:$1048576, monthly!$D84, FALSE)), "", HLOOKUP(R$1, m_preprocess!$1:$1048576, monthly!$D84, FALSE))</f>
        <v>0.5751326221878692</v>
      </c>
      <c r="S84">
        <f>IF(ISBLANK(HLOOKUP(S$1, m_preprocess!$1:$1048576, monthly!$D84, FALSE)), "", HLOOKUP(S$1, m_preprocess!$1:$1048576, monthly!$D84, FALSE))</f>
        <v>5.0275227836452476</v>
      </c>
      <c r="T84">
        <f>IF(ISBLANK(HLOOKUP(T$1, m_preprocess!$1:$1048576, monthly!$D84, FALSE)), "", HLOOKUP(T$1, m_preprocess!$1:$1048576, monthly!$D84, FALSE))</f>
        <v>4.2094036109551451</v>
      </c>
      <c r="U84">
        <f>IF(ISBLANK(HLOOKUP(U$1, m_preprocess!$1:$1048576, monthly!$D84, FALSE)), "", HLOOKUP(U$1, m_preprocess!$1:$1048576, monthly!$D84, FALSE))</f>
        <v>168.25956321507527</v>
      </c>
      <c r="V84">
        <f>IF(ISBLANK(HLOOKUP(V$1, m_preprocess!$1:$1048576, monthly!$D84, FALSE)), "", HLOOKUP(V$1, m_preprocess!$1:$1048576, monthly!$D84, FALSE))</f>
        <v>886.57307708942983</v>
      </c>
      <c r="W84">
        <f>IF(ISBLANK(HLOOKUP(W$1, m_preprocess!$1:$1048576, monthly!$D84, FALSE)), "", HLOOKUP(W$1, m_preprocess!$1:$1048576, monthly!$D84, FALSE))</f>
        <v>102.2033799995107</v>
      </c>
      <c r="X84" t="str">
        <f>IF(ISBLANK(HLOOKUP(X$1, m_preprocess!$1:$1048576, monthly!$D84, FALSE)), "", HLOOKUP(X$1, m_preprocess!$1:$1048576, monthly!$D84, FALSE))</f>
        <v/>
      </c>
    </row>
    <row r="85" spans="1:24" x14ac:dyDescent="0.25">
      <c r="A85" s="31">
        <v>36495</v>
      </c>
      <c r="B85">
        <v>1999</v>
      </c>
      <c r="C85">
        <v>12</v>
      </c>
      <c r="D85">
        <v>85</v>
      </c>
      <c r="E85" t="str">
        <f>IF(ISBLANK(HLOOKUP(E$1, m_preprocess!$1:$1048576, monthly!$D85, FALSE)), "", HLOOKUP(E$1, m_preprocess!$1:$1048576, monthly!$D85, FALSE))</f>
        <v/>
      </c>
      <c r="F85" t="str">
        <f>IF(ISBLANK(HLOOKUP(F$1, m_preprocess!$1:$1048576, monthly!$D85, FALSE)), "", HLOOKUP(F$1, m_preprocess!$1:$1048576, monthly!$D85, FALSE))</f>
        <v/>
      </c>
      <c r="G85" t="str">
        <f>IF(ISBLANK(HLOOKUP(G$1, m_preprocess!$1:$1048576, monthly!$D85, FALSE)), "", HLOOKUP(G$1, m_preprocess!$1:$1048576, monthly!$D85, FALSE))</f>
        <v/>
      </c>
      <c r="H85" t="str">
        <f>IF(ISBLANK(HLOOKUP(H$1, m_preprocess!$1:$1048576, monthly!$D85, FALSE)), "", HLOOKUP(H$1, m_preprocess!$1:$1048576, monthly!$D85, FALSE))</f>
        <v/>
      </c>
      <c r="I85" t="str">
        <f>IF(ISBLANK(HLOOKUP(I$1, m_preprocess!$1:$1048576, monthly!$D85, FALSE)), "", HLOOKUP(I$1, m_preprocess!$1:$1048576, monthly!$D85, FALSE))</f>
        <v/>
      </c>
      <c r="J85" t="str">
        <f>IF(ISBLANK(HLOOKUP(J$1, m_preprocess!$1:$1048576, monthly!$D85, FALSE)), "", HLOOKUP(J$1, m_preprocess!$1:$1048576, monthly!$D85, FALSE))</f>
        <v/>
      </c>
      <c r="K85">
        <f>IF(ISBLANK(HLOOKUP(K$1, m_preprocess!$1:$1048576, monthly!$D85, FALSE)), "", HLOOKUP(K$1, m_preprocess!$1:$1048576, monthly!$D85, FALSE))</f>
        <v>97.675519280459994</v>
      </c>
      <c r="L85">
        <f>IF(ISBLANK(HLOOKUP(L$1, m_preprocess!$1:$1048576, monthly!$D85, FALSE)), "", HLOOKUP(L$1, m_preprocess!$1:$1048576, monthly!$D85, FALSE))</f>
        <v>138.59984693350137</v>
      </c>
      <c r="M85">
        <f>IF(ISBLANK(HLOOKUP(M$1, m_preprocess!$1:$1048576, monthly!$D85, FALSE)), "", HLOOKUP(M$1, m_preprocess!$1:$1048576, monthly!$D85, FALSE))</f>
        <v>84.421726660066895</v>
      </c>
      <c r="N85">
        <f>IF(ISBLANK(HLOOKUP(N$1, m_preprocess!$1:$1048576, monthly!$D85, FALSE)), "", HLOOKUP(N$1, m_preprocess!$1:$1048576, monthly!$D85, FALSE))</f>
        <v>54.17812027343448</v>
      </c>
      <c r="O85">
        <f>IF(ISBLANK(HLOOKUP(O$1, m_preprocess!$1:$1048576, monthly!$D85, FALSE)), "", HLOOKUP(O$1, m_preprocess!$1:$1048576, monthly!$D85, FALSE))</f>
        <v>11.181738572249245</v>
      </c>
      <c r="P85">
        <f>IF(ISBLANK(HLOOKUP(P$1, m_preprocess!$1:$1048576, monthly!$D85, FALSE)), "", HLOOKUP(P$1, m_preprocess!$1:$1048576, monthly!$D85, FALSE))</f>
        <v>1.9564005948752061</v>
      </c>
      <c r="Q85">
        <f>IF(ISBLANK(HLOOKUP(Q$1, m_preprocess!$1:$1048576, monthly!$D85, FALSE)), "", HLOOKUP(Q$1, m_preprocess!$1:$1048576, monthly!$D85, FALSE))</f>
        <v>1.3549813358989462</v>
      </c>
      <c r="R85">
        <f>IF(ISBLANK(HLOOKUP(R$1, m_preprocess!$1:$1048576, monthly!$D85, FALSE)), "", HLOOKUP(R$1, m_preprocess!$1:$1048576, monthly!$D85, FALSE))</f>
        <v>0.6014192589762597</v>
      </c>
      <c r="S85">
        <f>IF(ISBLANK(HLOOKUP(S$1, m_preprocess!$1:$1048576, monthly!$D85, FALSE)), "", HLOOKUP(S$1, m_preprocess!$1:$1048576, monthly!$D85, FALSE))</f>
        <v>5.05733996692289</v>
      </c>
      <c r="T85">
        <f>IF(ISBLANK(HLOOKUP(T$1, m_preprocess!$1:$1048576, monthly!$D85, FALSE)), "", HLOOKUP(T$1, m_preprocess!$1:$1048576, monthly!$D85, FALSE))</f>
        <v>4.1679980104511491</v>
      </c>
      <c r="U85">
        <f>IF(ISBLANK(HLOOKUP(U$1, m_preprocess!$1:$1048576, monthly!$D85, FALSE)), "", HLOOKUP(U$1, m_preprocess!$1:$1048576, monthly!$D85, FALSE))</f>
        <v>224.79720644601142</v>
      </c>
      <c r="V85">
        <f>IF(ISBLANK(HLOOKUP(V$1, m_preprocess!$1:$1048576, monthly!$D85, FALSE)), "", HLOOKUP(V$1, m_preprocess!$1:$1048576, monthly!$D85, FALSE))</f>
        <v>941.54929046037921</v>
      </c>
      <c r="W85">
        <f>IF(ISBLANK(HLOOKUP(W$1, m_preprocess!$1:$1048576, monthly!$D85, FALSE)), "", HLOOKUP(W$1, m_preprocess!$1:$1048576, monthly!$D85, FALSE))</f>
        <v>98.272798750984009</v>
      </c>
      <c r="X85" t="str">
        <f>IF(ISBLANK(HLOOKUP(X$1, m_preprocess!$1:$1048576, monthly!$D85, FALSE)), "", HLOOKUP(X$1, m_preprocess!$1:$1048576, monthly!$D85, FALSE))</f>
        <v/>
      </c>
    </row>
    <row r="86" spans="1:24" x14ac:dyDescent="0.25">
      <c r="A86" s="31">
        <v>36526</v>
      </c>
      <c r="B86">
        <v>2000</v>
      </c>
      <c r="C86">
        <v>1</v>
      </c>
      <c r="D86">
        <v>86</v>
      </c>
      <c r="E86" t="str">
        <f>IF(ISBLANK(HLOOKUP(E$1, m_preprocess!$1:$1048576, monthly!$D86, FALSE)), "", HLOOKUP(E$1, m_preprocess!$1:$1048576, monthly!$D86, FALSE))</f>
        <v/>
      </c>
      <c r="F86" t="str">
        <f>IF(ISBLANK(HLOOKUP(F$1, m_preprocess!$1:$1048576, monthly!$D86, FALSE)), "", HLOOKUP(F$1, m_preprocess!$1:$1048576, monthly!$D86, FALSE))</f>
        <v/>
      </c>
      <c r="G86" t="str">
        <f>IF(ISBLANK(HLOOKUP(G$1, m_preprocess!$1:$1048576, monthly!$D86, FALSE)), "", HLOOKUP(G$1, m_preprocess!$1:$1048576, monthly!$D86, FALSE))</f>
        <v/>
      </c>
      <c r="H86" t="str">
        <f>IF(ISBLANK(HLOOKUP(H$1, m_preprocess!$1:$1048576, monthly!$D86, FALSE)), "", HLOOKUP(H$1, m_preprocess!$1:$1048576, monthly!$D86, FALSE))</f>
        <v/>
      </c>
      <c r="I86" t="str">
        <f>IF(ISBLANK(HLOOKUP(I$1, m_preprocess!$1:$1048576, monthly!$D86, FALSE)), "", HLOOKUP(I$1, m_preprocess!$1:$1048576, monthly!$D86, FALSE))</f>
        <v/>
      </c>
      <c r="J86">
        <f>IF(ISBLANK(HLOOKUP(J$1, m_preprocess!$1:$1048576, monthly!$D86, FALSE)), "", HLOOKUP(J$1, m_preprocess!$1:$1048576, monthly!$D86, FALSE))</f>
        <v>77.290000000000006</v>
      </c>
      <c r="K86">
        <f>IF(ISBLANK(HLOOKUP(K$1, m_preprocess!$1:$1048576, monthly!$D86, FALSE)), "", HLOOKUP(K$1, m_preprocess!$1:$1048576, monthly!$D86, FALSE))</f>
        <v>98.383640312658756</v>
      </c>
      <c r="L86">
        <f>IF(ISBLANK(HLOOKUP(L$1, m_preprocess!$1:$1048576, monthly!$D86, FALSE)), "", HLOOKUP(L$1, m_preprocess!$1:$1048576, monthly!$D86, FALSE))</f>
        <v>110.23185037218158</v>
      </c>
      <c r="M86">
        <f>IF(ISBLANK(HLOOKUP(M$1, m_preprocess!$1:$1048576, monthly!$D86, FALSE)), "", HLOOKUP(M$1, m_preprocess!$1:$1048576, monthly!$D86, FALSE))</f>
        <v>60.001032147458098</v>
      </c>
      <c r="N86">
        <f>IF(ISBLANK(HLOOKUP(N$1, m_preprocess!$1:$1048576, monthly!$D86, FALSE)), "", HLOOKUP(N$1, m_preprocess!$1:$1048576, monthly!$D86, FALSE))</f>
        <v>50.230818224723478</v>
      </c>
      <c r="O86">
        <f>IF(ISBLANK(HLOOKUP(O$1, m_preprocess!$1:$1048576, monthly!$D86, FALSE)), "", HLOOKUP(O$1, m_preprocess!$1:$1048576, monthly!$D86, FALSE))</f>
        <v>9.0705548349221186</v>
      </c>
      <c r="P86">
        <f>IF(ISBLANK(HLOOKUP(P$1, m_preprocess!$1:$1048576, monthly!$D86, FALSE)), "", HLOOKUP(P$1, m_preprocess!$1:$1048576, monthly!$D86, FALSE))</f>
        <v>1.4014911312341827</v>
      </c>
      <c r="Q86">
        <f>IF(ISBLANK(HLOOKUP(Q$1, m_preprocess!$1:$1048576, monthly!$D86, FALSE)), "", HLOOKUP(Q$1, m_preprocess!$1:$1048576, monthly!$D86, FALSE))</f>
        <v>1.0075253180399442</v>
      </c>
      <c r="R86">
        <f>IF(ISBLANK(HLOOKUP(R$1, m_preprocess!$1:$1048576, monthly!$D86, FALSE)), "", HLOOKUP(R$1, m_preprocess!$1:$1048576, monthly!$D86, FALSE))</f>
        <v>0.39396581319423862</v>
      </c>
      <c r="S86">
        <f>IF(ISBLANK(HLOOKUP(S$1, m_preprocess!$1:$1048576, monthly!$D86, FALSE)), "", HLOOKUP(S$1, m_preprocess!$1:$1048576, monthly!$D86, FALSE))</f>
        <v>4.4788920478657328</v>
      </c>
      <c r="T86">
        <f>IF(ISBLANK(HLOOKUP(T$1, m_preprocess!$1:$1048576, monthly!$D86, FALSE)), "", HLOOKUP(T$1, m_preprocess!$1:$1048576, monthly!$D86, FALSE))</f>
        <v>3.190171655822204</v>
      </c>
      <c r="U86">
        <f>IF(ISBLANK(HLOOKUP(U$1, m_preprocess!$1:$1048576, monthly!$D86, FALSE)), "", HLOOKUP(U$1, m_preprocess!$1:$1048576, monthly!$D86, FALSE))</f>
        <v>199.91023175647612</v>
      </c>
      <c r="V86">
        <f>IF(ISBLANK(HLOOKUP(V$1, m_preprocess!$1:$1048576, monthly!$D86, FALSE)), "", HLOOKUP(V$1, m_preprocess!$1:$1048576, monthly!$D86, FALSE))</f>
        <v>915.32059053185947</v>
      </c>
      <c r="W86">
        <f>IF(ISBLANK(HLOOKUP(W$1, m_preprocess!$1:$1048576, monthly!$D86, FALSE)), "", HLOOKUP(W$1, m_preprocess!$1:$1048576, monthly!$D86, FALSE))</f>
        <v>99.532249725093692</v>
      </c>
      <c r="X86" t="str">
        <f>IF(ISBLANK(HLOOKUP(X$1, m_preprocess!$1:$1048576, monthly!$D86, FALSE)), "", HLOOKUP(X$1, m_preprocess!$1:$1048576, monthly!$D86, FALSE))</f>
        <v/>
      </c>
    </row>
    <row r="87" spans="1:24" x14ac:dyDescent="0.25">
      <c r="A87" s="31">
        <v>36557</v>
      </c>
      <c r="B87">
        <v>2000</v>
      </c>
      <c r="C87">
        <v>2</v>
      </c>
      <c r="D87">
        <v>87</v>
      </c>
      <c r="E87" t="str">
        <f>IF(ISBLANK(HLOOKUP(E$1, m_preprocess!$1:$1048576, monthly!$D87, FALSE)), "", HLOOKUP(E$1, m_preprocess!$1:$1048576, monthly!$D87, FALSE))</f>
        <v/>
      </c>
      <c r="F87" t="str">
        <f>IF(ISBLANK(HLOOKUP(F$1, m_preprocess!$1:$1048576, monthly!$D87, FALSE)), "", HLOOKUP(F$1, m_preprocess!$1:$1048576, monthly!$D87, FALSE))</f>
        <v/>
      </c>
      <c r="G87" t="str">
        <f>IF(ISBLANK(HLOOKUP(G$1, m_preprocess!$1:$1048576, monthly!$D87, FALSE)), "", HLOOKUP(G$1, m_preprocess!$1:$1048576, monthly!$D87, FALSE))</f>
        <v/>
      </c>
      <c r="H87" t="str">
        <f>IF(ISBLANK(HLOOKUP(H$1, m_preprocess!$1:$1048576, monthly!$D87, FALSE)), "", HLOOKUP(H$1, m_preprocess!$1:$1048576, monthly!$D87, FALSE))</f>
        <v/>
      </c>
      <c r="I87" t="str">
        <f>IF(ISBLANK(HLOOKUP(I$1, m_preprocess!$1:$1048576, monthly!$D87, FALSE)), "", HLOOKUP(I$1, m_preprocess!$1:$1048576, monthly!$D87, FALSE))</f>
        <v/>
      </c>
      <c r="J87">
        <f>IF(ISBLANK(HLOOKUP(J$1, m_preprocess!$1:$1048576, monthly!$D87, FALSE)), "", HLOOKUP(J$1, m_preprocess!$1:$1048576, monthly!$D87, FALSE))</f>
        <v>77.23</v>
      </c>
      <c r="K87">
        <f>IF(ISBLANK(HLOOKUP(K$1, m_preprocess!$1:$1048576, monthly!$D87, FALSE)), "", HLOOKUP(K$1, m_preprocess!$1:$1048576, monthly!$D87, FALSE))</f>
        <v>101.00120482032946</v>
      </c>
      <c r="L87">
        <f>IF(ISBLANK(HLOOKUP(L$1, m_preprocess!$1:$1048576, monthly!$D87, FALSE)), "", HLOOKUP(L$1, m_preprocess!$1:$1048576, monthly!$D87, FALSE))</f>
        <v>110.24259460943681</v>
      </c>
      <c r="M87">
        <f>IF(ISBLANK(HLOOKUP(M$1, m_preprocess!$1:$1048576, monthly!$D87, FALSE)), "", HLOOKUP(M$1, m_preprocess!$1:$1048576, monthly!$D87, FALSE))</f>
        <v>64.683924891402825</v>
      </c>
      <c r="N87">
        <f>IF(ISBLANK(HLOOKUP(N$1, m_preprocess!$1:$1048576, monthly!$D87, FALSE)), "", HLOOKUP(N$1, m_preprocess!$1:$1048576, monthly!$D87, FALSE))</f>
        <v>45.558669718033983</v>
      </c>
      <c r="O87">
        <f>IF(ISBLANK(HLOOKUP(O$1, m_preprocess!$1:$1048576, monthly!$D87, FALSE)), "", HLOOKUP(O$1, m_preprocess!$1:$1048576, monthly!$D87, FALSE))</f>
        <v>9.1216897038393387</v>
      </c>
      <c r="P87">
        <f>IF(ISBLANK(HLOOKUP(P$1, m_preprocess!$1:$1048576, monthly!$D87, FALSE)), "", HLOOKUP(P$1, m_preprocess!$1:$1048576, monthly!$D87, FALSE))</f>
        <v>1.6245061487502126</v>
      </c>
      <c r="Q87">
        <f>IF(ISBLANK(HLOOKUP(Q$1, m_preprocess!$1:$1048576, monthly!$D87, FALSE)), "", HLOOKUP(Q$1, m_preprocess!$1:$1048576, monthly!$D87, FALSE))</f>
        <v>1.1780387319536429</v>
      </c>
      <c r="R87">
        <f>IF(ISBLANK(HLOOKUP(R$1, m_preprocess!$1:$1048576, monthly!$D87, FALSE)), "", HLOOKUP(R$1, m_preprocess!$1:$1048576, monthly!$D87, FALSE))</f>
        <v>0.44646741679656976</v>
      </c>
      <c r="S87">
        <f>IF(ISBLANK(HLOOKUP(S$1, m_preprocess!$1:$1048576, monthly!$D87, FALSE)), "", HLOOKUP(S$1, m_preprocess!$1:$1048576, monthly!$D87, FALSE))</f>
        <v>4.5532023295673065</v>
      </c>
      <c r="T87">
        <f>IF(ISBLANK(HLOOKUP(T$1, m_preprocess!$1:$1048576, monthly!$D87, FALSE)), "", HLOOKUP(T$1, m_preprocess!$1:$1048576, monthly!$D87, FALSE))</f>
        <v>2.9439513739613714</v>
      </c>
      <c r="U87">
        <f>IF(ISBLANK(HLOOKUP(U$1, m_preprocess!$1:$1048576, monthly!$D87, FALSE)), "", HLOOKUP(U$1, m_preprocess!$1:$1048576, monthly!$D87, FALSE))</f>
        <v>194.84211352896259</v>
      </c>
      <c r="V87">
        <f>IF(ISBLANK(HLOOKUP(V$1, m_preprocess!$1:$1048576, monthly!$D87, FALSE)), "", HLOOKUP(V$1, m_preprocess!$1:$1048576, monthly!$D87, FALSE))</f>
        <v>873.48130279306145</v>
      </c>
      <c r="W87">
        <f>IF(ISBLANK(HLOOKUP(W$1, m_preprocess!$1:$1048576, monthly!$D87, FALSE)), "", HLOOKUP(W$1, m_preprocess!$1:$1048576, monthly!$D87, FALSE))</f>
        <v>98.073063300633677</v>
      </c>
      <c r="X87" t="str">
        <f>IF(ISBLANK(HLOOKUP(X$1, m_preprocess!$1:$1048576, monthly!$D87, FALSE)), "", HLOOKUP(X$1, m_preprocess!$1:$1048576, monthly!$D87, FALSE))</f>
        <v/>
      </c>
    </row>
    <row r="88" spans="1:24" x14ac:dyDescent="0.25">
      <c r="A88" s="31">
        <v>36586</v>
      </c>
      <c r="B88">
        <v>2000</v>
      </c>
      <c r="C88">
        <v>3</v>
      </c>
      <c r="D88">
        <v>88</v>
      </c>
      <c r="E88" t="str">
        <f>IF(ISBLANK(HLOOKUP(E$1, m_preprocess!$1:$1048576, monthly!$D88, FALSE)), "", HLOOKUP(E$1, m_preprocess!$1:$1048576, monthly!$D88, FALSE))</f>
        <v/>
      </c>
      <c r="F88" t="str">
        <f>IF(ISBLANK(HLOOKUP(F$1, m_preprocess!$1:$1048576, monthly!$D88, FALSE)), "", HLOOKUP(F$1, m_preprocess!$1:$1048576, monthly!$D88, FALSE))</f>
        <v/>
      </c>
      <c r="G88" t="str">
        <f>IF(ISBLANK(HLOOKUP(G$1, m_preprocess!$1:$1048576, monthly!$D88, FALSE)), "", HLOOKUP(G$1, m_preprocess!$1:$1048576, monthly!$D88, FALSE))</f>
        <v/>
      </c>
      <c r="H88" t="str">
        <f>IF(ISBLANK(HLOOKUP(H$1, m_preprocess!$1:$1048576, monthly!$D88, FALSE)), "", HLOOKUP(H$1, m_preprocess!$1:$1048576, monthly!$D88, FALSE))</f>
        <v/>
      </c>
      <c r="I88" t="str">
        <f>IF(ISBLANK(HLOOKUP(I$1, m_preprocess!$1:$1048576, monthly!$D88, FALSE)), "", HLOOKUP(I$1, m_preprocess!$1:$1048576, monthly!$D88, FALSE))</f>
        <v/>
      </c>
      <c r="J88">
        <f>IF(ISBLANK(HLOOKUP(J$1, m_preprocess!$1:$1048576, monthly!$D88, FALSE)), "", HLOOKUP(J$1, m_preprocess!$1:$1048576, monthly!$D88, FALSE))</f>
        <v>80.17</v>
      </c>
      <c r="K88">
        <f>IF(ISBLANK(HLOOKUP(K$1, m_preprocess!$1:$1048576, monthly!$D88, FALSE)), "", HLOOKUP(K$1, m_preprocess!$1:$1048576, monthly!$D88, FALSE))</f>
        <v>100.06512884696129</v>
      </c>
      <c r="L88">
        <f>IF(ISBLANK(HLOOKUP(L$1, m_preprocess!$1:$1048576, monthly!$D88, FALSE)), "", HLOOKUP(L$1, m_preprocess!$1:$1048576, monthly!$D88, FALSE))</f>
        <v>110.48631514221921</v>
      </c>
      <c r="M88">
        <f>IF(ISBLANK(HLOOKUP(M$1, m_preprocess!$1:$1048576, monthly!$D88, FALSE)), "", HLOOKUP(M$1, m_preprocess!$1:$1048576, monthly!$D88, FALSE))</f>
        <v>57.908645825237848</v>
      </c>
      <c r="N88">
        <f>IF(ISBLANK(HLOOKUP(N$1, m_preprocess!$1:$1048576, monthly!$D88, FALSE)), "", HLOOKUP(N$1, m_preprocess!$1:$1048576, monthly!$D88, FALSE))</f>
        <v>52.577669316981357</v>
      </c>
      <c r="O88">
        <f>IF(ISBLANK(HLOOKUP(O$1, m_preprocess!$1:$1048576, monthly!$D88, FALSE)), "", HLOOKUP(O$1, m_preprocess!$1:$1048576, monthly!$D88, FALSE))</f>
        <v>11.322650380851872</v>
      </c>
      <c r="P88">
        <f>IF(ISBLANK(HLOOKUP(P$1, m_preprocess!$1:$1048576, monthly!$D88, FALSE)), "", HLOOKUP(P$1, m_preprocess!$1:$1048576, monthly!$D88, FALSE))</f>
        <v>2.0740078754734048</v>
      </c>
      <c r="Q88">
        <f>IF(ISBLANK(HLOOKUP(Q$1, m_preprocess!$1:$1048576, monthly!$D88, FALSE)), "", HLOOKUP(Q$1, m_preprocess!$1:$1048576, monthly!$D88, FALSE))</f>
        <v>1.3687672053097346</v>
      </c>
      <c r="R88">
        <f>IF(ISBLANK(HLOOKUP(R$1, m_preprocess!$1:$1048576, monthly!$D88, FALSE)), "", HLOOKUP(R$1, m_preprocess!$1:$1048576, monthly!$D88, FALSE))</f>
        <v>0.70524067016367009</v>
      </c>
      <c r="S88">
        <f>IF(ISBLANK(HLOOKUP(S$1, m_preprocess!$1:$1048576, monthly!$D88, FALSE)), "", HLOOKUP(S$1, m_preprocess!$1:$1048576, monthly!$D88, FALSE))</f>
        <v>5.347434015413433</v>
      </c>
      <c r="T88">
        <f>IF(ISBLANK(HLOOKUP(T$1, m_preprocess!$1:$1048576, monthly!$D88, FALSE)), "", HLOOKUP(T$1, m_preprocess!$1:$1048576, monthly!$D88, FALSE))</f>
        <v>3.9012084899650361</v>
      </c>
      <c r="U88">
        <f>IF(ISBLANK(HLOOKUP(U$1, m_preprocess!$1:$1048576, monthly!$D88, FALSE)), "", HLOOKUP(U$1, m_preprocess!$1:$1048576, monthly!$D88, FALSE))</f>
        <v>195.60360397066037</v>
      </c>
      <c r="V88">
        <f>IF(ISBLANK(HLOOKUP(V$1, m_preprocess!$1:$1048576, monthly!$D88, FALSE)), "", HLOOKUP(V$1, m_preprocess!$1:$1048576, monthly!$D88, FALSE))</f>
        <v>859.31252861068469</v>
      </c>
      <c r="W88">
        <f>IF(ISBLANK(HLOOKUP(W$1, m_preprocess!$1:$1048576, monthly!$D88, FALSE)), "", HLOOKUP(W$1, m_preprocess!$1:$1048576, monthly!$D88, FALSE))</f>
        <v>97.185968062921461</v>
      </c>
      <c r="X88" t="str">
        <f>IF(ISBLANK(HLOOKUP(X$1, m_preprocess!$1:$1048576, monthly!$D88, FALSE)), "", HLOOKUP(X$1, m_preprocess!$1:$1048576, monthly!$D88, FALSE))</f>
        <v/>
      </c>
    </row>
    <row r="89" spans="1:24" x14ac:dyDescent="0.25">
      <c r="A89" s="31">
        <v>36617</v>
      </c>
      <c r="B89">
        <v>2000</v>
      </c>
      <c r="C89">
        <v>4</v>
      </c>
      <c r="D89">
        <v>89</v>
      </c>
      <c r="E89" t="str">
        <f>IF(ISBLANK(HLOOKUP(E$1, m_preprocess!$1:$1048576, monthly!$D89, FALSE)), "", HLOOKUP(E$1, m_preprocess!$1:$1048576, monthly!$D89, FALSE))</f>
        <v/>
      </c>
      <c r="F89" t="str">
        <f>IF(ISBLANK(HLOOKUP(F$1, m_preprocess!$1:$1048576, monthly!$D89, FALSE)), "", HLOOKUP(F$1, m_preprocess!$1:$1048576, monthly!$D89, FALSE))</f>
        <v/>
      </c>
      <c r="G89" t="str">
        <f>IF(ISBLANK(HLOOKUP(G$1, m_preprocess!$1:$1048576, monthly!$D89, FALSE)), "", HLOOKUP(G$1, m_preprocess!$1:$1048576, monthly!$D89, FALSE))</f>
        <v/>
      </c>
      <c r="H89" t="str">
        <f>IF(ISBLANK(HLOOKUP(H$1, m_preprocess!$1:$1048576, monthly!$D89, FALSE)), "", HLOOKUP(H$1, m_preprocess!$1:$1048576, monthly!$D89, FALSE))</f>
        <v/>
      </c>
      <c r="I89" t="str">
        <f>IF(ISBLANK(HLOOKUP(I$1, m_preprocess!$1:$1048576, monthly!$D89, FALSE)), "", HLOOKUP(I$1, m_preprocess!$1:$1048576, monthly!$D89, FALSE))</f>
        <v/>
      </c>
      <c r="J89">
        <f>IF(ISBLANK(HLOOKUP(J$1, m_preprocess!$1:$1048576, monthly!$D89, FALSE)), "", HLOOKUP(J$1, m_preprocess!$1:$1048576, monthly!$D89, FALSE))</f>
        <v>79.59</v>
      </c>
      <c r="K89">
        <f>IF(ISBLANK(HLOOKUP(K$1, m_preprocess!$1:$1048576, monthly!$D89, FALSE)), "", HLOOKUP(K$1, m_preprocess!$1:$1048576, monthly!$D89, FALSE))</f>
        <v>95.841723744216736</v>
      </c>
      <c r="L89">
        <f>IF(ISBLANK(HLOOKUP(L$1, m_preprocess!$1:$1048576, monthly!$D89, FALSE)), "", HLOOKUP(L$1, m_preprocess!$1:$1048576, monthly!$D89, FALSE))</f>
        <v>95.808815029807604</v>
      </c>
      <c r="M89">
        <f>IF(ISBLANK(HLOOKUP(M$1, m_preprocess!$1:$1048576, monthly!$D89, FALSE)), "", HLOOKUP(M$1, m_preprocess!$1:$1048576, monthly!$D89, FALSE))</f>
        <v>54.144737965699917</v>
      </c>
      <c r="N89">
        <f>IF(ISBLANK(HLOOKUP(N$1, m_preprocess!$1:$1048576, monthly!$D89, FALSE)), "", HLOOKUP(N$1, m_preprocess!$1:$1048576, monthly!$D89, FALSE))</f>
        <v>41.664077064107694</v>
      </c>
      <c r="O89">
        <f>IF(ISBLANK(HLOOKUP(O$1, m_preprocess!$1:$1048576, monthly!$D89, FALSE)), "", HLOOKUP(O$1, m_preprocess!$1:$1048576, monthly!$D89, FALSE))</f>
        <v>8.998209463125189</v>
      </c>
      <c r="P89">
        <f>IF(ISBLANK(HLOOKUP(P$1, m_preprocess!$1:$1048576, monthly!$D89, FALSE)), "", HLOOKUP(P$1, m_preprocess!$1:$1048576, monthly!$D89, FALSE))</f>
        <v>1.6797921475909585</v>
      </c>
      <c r="Q89">
        <f>IF(ISBLANK(HLOOKUP(Q$1, m_preprocess!$1:$1048576, monthly!$D89, FALSE)), "", HLOOKUP(Q$1, m_preprocess!$1:$1048576, monthly!$D89, FALSE))</f>
        <v>1.0398025597752731</v>
      </c>
      <c r="R89">
        <f>IF(ISBLANK(HLOOKUP(R$1, m_preprocess!$1:$1048576, monthly!$D89, FALSE)), "", HLOOKUP(R$1, m_preprocess!$1:$1048576, monthly!$D89, FALSE))</f>
        <v>0.63998958781568527</v>
      </c>
      <c r="S89">
        <f>IF(ISBLANK(HLOOKUP(S$1, m_preprocess!$1:$1048576, monthly!$D89, FALSE)), "", HLOOKUP(S$1, m_preprocess!$1:$1048576, monthly!$D89, FALSE))</f>
        <v>4.6565884294122419</v>
      </c>
      <c r="T89">
        <f>IF(ISBLANK(HLOOKUP(T$1, m_preprocess!$1:$1048576, monthly!$D89, FALSE)), "", HLOOKUP(T$1, m_preprocess!$1:$1048576, monthly!$D89, FALSE))</f>
        <v>2.6618288861219894</v>
      </c>
      <c r="U89">
        <f>IF(ISBLANK(HLOOKUP(U$1, m_preprocess!$1:$1048576, monthly!$D89, FALSE)), "", HLOOKUP(U$1, m_preprocess!$1:$1048576, monthly!$D89, FALSE))</f>
        <v>196.15262183691959</v>
      </c>
      <c r="V89">
        <f>IF(ISBLANK(HLOOKUP(V$1, m_preprocess!$1:$1048576, monthly!$D89, FALSE)), "", HLOOKUP(V$1, m_preprocess!$1:$1048576, monthly!$D89, FALSE))</f>
        <v>853.18823184466373</v>
      </c>
      <c r="W89">
        <f>IF(ISBLANK(HLOOKUP(W$1, m_preprocess!$1:$1048576, monthly!$D89, FALSE)), "", HLOOKUP(W$1, m_preprocess!$1:$1048576, monthly!$D89, FALSE))</f>
        <v>97.609681917534616</v>
      </c>
      <c r="X89" t="str">
        <f>IF(ISBLANK(HLOOKUP(X$1, m_preprocess!$1:$1048576, monthly!$D89, FALSE)), "", HLOOKUP(X$1, m_preprocess!$1:$1048576, monthly!$D89, FALSE))</f>
        <v/>
      </c>
    </row>
    <row r="90" spans="1:24" x14ac:dyDescent="0.25">
      <c r="A90" s="31">
        <v>36647</v>
      </c>
      <c r="B90">
        <v>2000</v>
      </c>
      <c r="C90">
        <v>5</v>
      </c>
      <c r="D90">
        <v>90</v>
      </c>
      <c r="E90" t="str">
        <f>IF(ISBLANK(HLOOKUP(E$1, m_preprocess!$1:$1048576, monthly!$D90, FALSE)), "", HLOOKUP(E$1, m_preprocess!$1:$1048576, monthly!$D90, FALSE))</f>
        <v/>
      </c>
      <c r="F90" t="str">
        <f>IF(ISBLANK(HLOOKUP(F$1, m_preprocess!$1:$1048576, monthly!$D90, FALSE)), "", HLOOKUP(F$1, m_preprocess!$1:$1048576, monthly!$D90, FALSE))</f>
        <v/>
      </c>
      <c r="G90" t="str">
        <f>IF(ISBLANK(HLOOKUP(G$1, m_preprocess!$1:$1048576, monthly!$D90, FALSE)), "", HLOOKUP(G$1, m_preprocess!$1:$1048576, monthly!$D90, FALSE))</f>
        <v/>
      </c>
      <c r="H90" t="str">
        <f>IF(ISBLANK(HLOOKUP(H$1, m_preprocess!$1:$1048576, monthly!$D90, FALSE)), "", HLOOKUP(H$1, m_preprocess!$1:$1048576, monthly!$D90, FALSE))</f>
        <v/>
      </c>
      <c r="I90" t="str">
        <f>IF(ISBLANK(HLOOKUP(I$1, m_preprocess!$1:$1048576, monthly!$D90, FALSE)), "", HLOOKUP(I$1, m_preprocess!$1:$1048576, monthly!$D90, FALSE))</f>
        <v/>
      </c>
      <c r="J90">
        <f>IF(ISBLANK(HLOOKUP(J$1, m_preprocess!$1:$1048576, monthly!$D90, FALSE)), "", HLOOKUP(J$1, m_preprocess!$1:$1048576, monthly!$D90, FALSE))</f>
        <v>81.91</v>
      </c>
      <c r="K90">
        <f>IF(ISBLANK(HLOOKUP(K$1, m_preprocess!$1:$1048576, monthly!$D90, FALSE)), "", HLOOKUP(K$1, m_preprocess!$1:$1048576, monthly!$D90, FALSE))</f>
        <v>100.64111852522932</v>
      </c>
      <c r="L90">
        <f>IF(ISBLANK(HLOOKUP(L$1, m_preprocess!$1:$1048576, monthly!$D90, FALSE)), "", HLOOKUP(L$1, m_preprocess!$1:$1048576, monthly!$D90, FALSE))</f>
        <v>115.89011377928813</v>
      </c>
      <c r="M90">
        <f>IF(ISBLANK(HLOOKUP(M$1, m_preprocess!$1:$1048576, monthly!$D90, FALSE)), "", HLOOKUP(M$1, m_preprocess!$1:$1048576, monthly!$D90, FALSE))</f>
        <v>61.152578146724089</v>
      </c>
      <c r="N90">
        <f>IF(ISBLANK(HLOOKUP(N$1, m_preprocess!$1:$1048576, monthly!$D90, FALSE)), "", HLOOKUP(N$1, m_preprocess!$1:$1048576, monthly!$D90, FALSE))</f>
        <v>54.737535632564047</v>
      </c>
      <c r="O90">
        <f>IF(ISBLANK(HLOOKUP(O$1, m_preprocess!$1:$1048576, monthly!$D90, FALSE)), "", HLOOKUP(O$1, m_preprocess!$1:$1048576, monthly!$D90, FALSE))</f>
        <v>10.682332416520932</v>
      </c>
      <c r="P90">
        <f>IF(ISBLANK(HLOOKUP(P$1, m_preprocess!$1:$1048576, monthly!$D90, FALSE)), "", HLOOKUP(P$1, m_preprocess!$1:$1048576, monthly!$D90, FALSE))</f>
        <v>2.0794162264983034</v>
      </c>
      <c r="Q90">
        <f>IF(ISBLANK(HLOOKUP(Q$1, m_preprocess!$1:$1048576, monthly!$D90, FALSE)), "", HLOOKUP(Q$1, m_preprocess!$1:$1048576, monthly!$D90, FALSE))</f>
        <v>1.3140819542171962</v>
      </c>
      <c r="R90">
        <f>IF(ISBLANK(HLOOKUP(R$1, m_preprocess!$1:$1048576, monthly!$D90, FALSE)), "", HLOOKUP(R$1, m_preprocess!$1:$1048576, monthly!$D90, FALSE))</f>
        <v>0.76533427228110729</v>
      </c>
      <c r="S90">
        <f>IF(ISBLANK(HLOOKUP(S$1, m_preprocess!$1:$1048576, monthly!$D90, FALSE)), "", HLOOKUP(S$1, m_preprocess!$1:$1048576, monthly!$D90, FALSE))</f>
        <v>5.5687346332680594</v>
      </c>
      <c r="T90">
        <f>IF(ISBLANK(HLOOKUP(T$1, m_preprocess!$1:$1048576, monthly!$D90, FALSE)), "", HLOOKUP(T$1, m_preprocess!$1:$1048576, monthly!$D90, FALSE))</f>
        <v>3.0358813607352242</v>
      </c>
      <c r="U90">
        <f>IF(ISBLANK(HLOOKUP(U$1, m_preprocess!$1:$1048576, monthly!$D90, FALSE)), "", HLOOKUP(U$1, m_preprocess!$1:$1048576, monthly!$D90, FALSE))</f>
        <v>203.32220465561872</v>
      </c>
      <c r="V90">
        <f>IF(ISBLANK(HLOOKUP(V$1, m_preprocess!$1:$1048576, monthly!$D90, FALSE)), "", HLOOKUP(V$1, m_preprocess!$1:$1048576, monthly!$D90, FALSE))</f>
        <v>862.42896947593761</v>
      </c>
      <c r="W90">
        <f>IF(ISBLANK(HLOOKUP(W$1, m_preprocess!$1:$1048576, monthly!$D90, FALSE)), "", HLOOKUP(W$1, m_preprocess!$1:$1048576, monthly!$D90, FALSE))</f>
        <v>99.607844927707589</v>
      </c>
      <c r="X90" t="str">
        <f>IF(ISBLANK(HLOOKUP(X$1, m_preprocess!$1:$1048576, monthly!$D90, FALSE)), "", HLOOKUP(X$1, m_preprocess!$1:$1048576, monthly!$D90, FALSE))</f>
        <v/>
      </c>
    </row>
    <row r="91" spans="1:24" x14ac:dyDescent="0.25">
      <c r="A91" s="31">
        <v>36678</v>
      </c>
      <c r="B91">
        <v>2000</v>
      </c>
      <c r="C91">
        <v>6</v>
      </c>
      <c r="D91">
        <v>91</v>
      </c>
      <c r="E91" t="str">
        <f>IF(ISBLANK(HLOOKUP(E$1, m_preprocess!$1:$1048576, monthly!$D91, FALSE)), "", HLOOKUP(E$1, m_preprocess!$1:$1048576, monthly!$D91, FALSE))</f>
        <v/>
      </c>
      <c r="F91" t="str">
        <f>IF(ISBLANK(HLOOKUP(F$1, m_preprocess!$1:$1048576, monthly!$D91, FALSE)), "", HLOOKUP(F$1, m_preprocess!$1:$1048576, monthly!$D91, FALSE))</f>
        <v/>
      </c>
      <c r="G91" t="str">
        <f>IF(ISBLANK(HLOOKUP(G$1, m_preprocess!$1:$1048576, monthly!$D91, FALSE)), "", HLOOKUP(G$1, m_preprocess!$1:$1048576, monthly!$D91, FALSE))</f>
        <v/>
      </c>
      <c r="H91" t="str">
        <f>IF(ISBLANK(HLOOKUP(H$1, m_preprocess!$1:$1048576, monthly!$D91, FALSE)), "", HLOOKUP(H$1, m_preprocess!$1:$1048576, monthly!$D91, FALSE))</f>
        <v/>
      </c>
      <c r="I91" t="str">
        <f>IF(ISBLANK(HLOOKUP(I$1, m_preprocess!$1:$1048576, monthly!$D91, FALSE)), "", HLOOKUP(I$1, m_preprocess!$1:$1048576, monthly!$D91, FALSE))</f>
        <v/>
      </c>
      <c r="J91">
        <f>IF(ISBLANK(HLOOKUP(J$1, m_preprocess!$1:$1048576, monthly!$D91, FALSE)), "", HLOOKUP(J$1, m_preprocess!$1:$1048576, monthly!$D91, FALSE))</f>
        <v>82.17</v>
      </c>
      <c r="K91">
        <f>IF(ISBLANK(HLOOKUP(K$1, m_preprocess!$1:$1048576, monthly!$D91, FALSE)), "", HLOOKUP(K$1, m_preprocess!$1:$1048576, monthly!$D91, FALSE))</f>
        <v>102.6263350086476</v>
      </c>
      <c r="L91">
        <f>IF(ISBLANK(HLOOKUP(L$1, m_preprocess!$1:$1048576, monthly!$D91, FALSE)), "", HLOOKUP(L$1, m_preprocess!$1:$1048576, monthly!$D91, FALSE))</f>
        <v>111.36933949559325</v>
      </c>
      <c r="M91">
        <f>IF(ISBLANK(HLOOKUP(M$1, m_preprocess!$1:$1048576, monthly!$D91, FALSE)), "", HLOOKUP(M$1, m_preprocess!$1:$1048576, monthly!$D91, FALSE))</f>
        <v>59.87834647648414</v>
      </c>
      <c r="N91">
        <f>IF(ISBLANK(HLOOKUP(N$1, m_preprocess!$1:$1048576, monthly!$D91, FALSE)), "", HLOOKUP(N$1, m_preprocess!$1:$1048576, monthly!$D91, FALSE))</f>
        <v>51.490993019109119</v>
      </c>
      <c r="O91">
        <f>IF(ISBLANK(HLOOKUP(O$1, m_preprocess!$1:$1048576, monthly!$D91, FALSE)), "", HLOOKUP(O$1, m_preprocess!$1:$1048576, monthly!$D91, FALSE))</f>
        <v>9.5922724918761606</v>
      </c>
      <c r="P91">
        <f>IF(ISBLANK(HLOOKUP(P$1, m_preprocess!$1:$1048576, monthly!$D91, FALSE)), "", HLOOKUP(P$1, m_preprocess!$1:$1048576, monthly!$D91, FALSE))</f>
        <v>1.8335083674742771</v>
      </c>
      <c r="Q91">
        <f>IF(ISBLANK(HLOOKUP(Q$1, m_preprocess!$1:$1048576, monthly!$D91, FALSE)), "", HLOOKUP(Q$1, m_preprocess!$1:$1048576, monthly!$D91, FALSE))</f>
        <v>1.154888617108446</v>
      </c>
      <c r="R91">
        <f>IF(ISBLANK(HLOOKUP(R$1, m_preprocess!$1:$1048576, monthly!$D91, FALSE)), "", HLOOKUP(R$1, m_preprocess!$1:$1048576, monthly!$D91, FALSE))</f>
        <v>0.67861975036583122</v>
      </c>
      <c r="S91">
        <f>IF(ISBLANK(HLOOKUP(S$1, m_preprocess!$1:$1048576, monthly!$D91, FALSE)), "", HLOOKUP(S$1, m_preprocess!$1:$1048576, monthly!$D91, FALSE))</f>
        <v>5.2178789811949358</v>
      </c>
      <c r="T91">
        <f>IF(ISBLANK(HLOOKUP(T$1, m_preprocess!$1:$1048576, monthly!$D91, FALSE)), "", HLOOKUP(T$1, m_preprocess!$1:$1048576, monthly!$D91, FALSE))</f>
        <v>2.5408851432069475</v>
      </c>
      <c r="U91">
        <f>IF(ISBLANK(HLOOKUP(U$1, m_preprocess!$1:$1048576, monthly!$D91, FALSE)), "", HLOOKUP(U$1, m_preprocess!$1:$1048576, monthly!$D91, FALSE))</f>
        <v>208.65259182831809</v>
      </c>
      <c r="V91">
        <f>IF(ISBLANK(HLOOKUP(V$1, m_preprocess!$1:$1048576, monthly!$D91, FALSE)), "", HLOOKUP(V$1, m_preprocess!$1:$1048576, monthly!$D91, FALSE))</f>
        <v>869.06768999745282</v>
      </c>
      <c r="W91">
        <f>IF(ISBLANK(HLOOKUP(W$1, m_preprocess!$1:$1048576, monthly!$D91, FALSE)), "", HLOOKUP(W$1, m_preprocess!$1:$1048576, monthly!$D91, FALSE))</f>
        <v>104.13549970898428</v>
      </c>
      <c r="X91" t="str">
        <f>IF(ISBLANK(HLOOKUP(X$1, m_preprocess!$1:$1048576, monthly!$D91, FALSE)), "", HLOOKUP(X$1, m_preprocess!$1:$1048576, monthly!$D91, FALSE))</f>
        <v/>
      </c>
    </row>
    <row r="92" spans="1:24" x14ac:dyDescent="0.25">
      <c r="A92" s="31">
        <v>36708</v>
      </c>
      <c r="B92">
        <v>2000</v>
      </c>
      <c r="C92">
        <v>7</v>
      </c>
      <c r="D92">
        <v>92</v>
      </c>
      <c r="E92" t="str">
        <f>IF(ISBLANK(HLOOKUP(E$1, m_preprocess!$1:$1048576, monthly!$D92, FALSE)), "", HLOOKUP(E$1, m_preprocess!$1:$1048576, monthly!$D92, FALSE))</f>
        <v/>
      </c>
      <c r="F92" t="str">
        <f>IF(ISBLANK(HLOOKUP(F$1, m_preprocess!$1:$1048576, monthly!$D92, FALSE)), "", HLOOKUP(F$1, m_preprocess!$1:$1048576, monthly!$D92, FALSE))</f>
        <v/>
      </c>
      <c r="G92" t="str">
        <f>IF(ISBLANK(HLOOKUP(G$1, m_preprocess!$1:$1048576, monthly!$D92, FALSE)), "", HLOOKUP(G$1, m_preprocess!$1:$1048576, monthly!$D92, FALSE))</f>
        <v/>
      </c>
      <c r="H92" t="str">
        <f>IF(ISBLANK(HLOOKUP(H$1, m_preprocess!$1:$1048576, monthly!$D92, FALSE)), "", HLOOKUP(H$1, m_preprocess!$1:$1048576, monthly!$D92, FALSE))</f>
        <v/>
      </c>
      <c r="I92" t="str">
        <f>IF(ISBLANK(HLOOKUP(I$1, m_preprocess!$1:$1048576, monthly!$D92, FALSE)), "", HLOOKUP(I$1, m_preprocess!$1:$1048576, monthly!$D92, FALSE))</f>
        <v/>
      </c>
      <c r="J92">
        <f>IF(ISBLANK(HLOOKUP(J$1, m_preprocess!$1:$1048576, monthly!$D92, FALSE)), "", HLOOKUP(J$1, m_preprocess!$1:$1048576, monthly!$D92, FALSE))</f>
        <v>83.68</v>
      </c>
      <c r="K92">
        <f>IF(ISBLANK(HLOOKUP(K$1, m_preprocess!$1:$1048576, monthly!$D92, FALSE)), "", HLOOKUP(K$1, m_preprocess!$1:$1048576, monthly!$D92, FALSE))</f>
        <v>100.71800988189995</v>
      </c>
      <c r="L92">
        <f>IF(ISBLANK(HLOOKUP(L$1, m_preprocess!$1:$1048576, monthly!$D92, FALSE)), "", HLOOKUP(L$1, m_preprocess!$1:$1048576, monthly!$D92, FALSE))</f>
        <v>106.92797866483865</v>
      </c>
      <c r="M92">
        <f>IF(ISBLANK(HLOOKUP(M$1, m_preprocess!$1:$1048576, monthly!$D92, FALSE)), "", HLOOKUP(M$1, m_preprocess!$1:$1048576, monthly!$D92, FALSE))</f>
        <v>54.805658919148897</v>
      </c>
      <c r="N92">
        <f>IF(ISBLANK(HLOOKUP(N$1, m_preprocess!$1:$1048576, monthly!$D92, FALSE)), "", HLOOKUP(N$1, m_preprocess!$1:$1048576, monthly!$D92, FALSE))</f>
        <v>52.122319745689744</v>
      </c>
      <c r="O92">
        <f>IF(ISBLANK(HLOOKUP(O$1, m_preprocess!$1:$1048576, monthly!$D92, FALSE)), "", HLOOKUP(O$1, m_preprocess!$1:$1048576, monthly!$D92, FALSE))</f>
        <v>8.4473996938493343</v>
      </c>
      <c r="P92">
        <f>IF(ISBLANK(HLOOKUP(P$1, m_preprocess!$1:$1048576, monthly!$D92, FALSE)), "", HLOOKUP(P$1, m_preprocess!$1:$1048576, monthly!$D92, FALSE))</f>
        <v>1.6121919201197996</v>
      </c>
      <c r="Q92">
        <f>IF(ISBLANK(HLOOKUP(Q$1, m_preprocess!$1:$1048576, monthly!$D92, FALSE)), "", HLOOKUP(Q$1, m_preprocess!$1:$1048576, monthly!$D92, FALSE))</f>
        <v>0.99396963040386965</v>
      </c>
      <c r="R92">
        <f>IF(ISBLANK(HLOOKUP(R$1, m_preprocess!$1:$1048576, monthly!$D92, FALSE)), "", HLOOKUP(R$1, m_preprocess!$1:$1048576, monthly!$D92, FALSE))</f>
        <v>0.61822228971592985</v>
      </c>
      <c r="S92">
        <f>IF(ISBLANK(HLOOKUP(S$1, m_preprocess!$1:$1048576, monthly!$D92, FALSE)), "", HLOOKUP(S$1, m_preprocess!$1:$1048576, monthly!$D92, FALSE))</f>
        <v>4.7996032326599174</v>
      </c>
      <c r="T92">
        <f>IF(ISBLANK(HLOOKUP(T$1, m_preprocess!$1:$1048576, monthly!$D92, FALSE)), "", HLOOKUP(T$1, m_preprocess!$1:$1048576, monthly!$D92, FALSE))</f>
        <v>2.0356045410696186</v>
      </c>
      <c r="U92">
        <f>IF(ISBLANK(HLOOKUP(U$1, m_preprocess!$1:$1048576, monthly!$D92, FALSE)), "", HLOOKUP(U$1, m_preprocess!$1:$1048576, monthly!$D92, FALSE))</f>
        <v>211.95518408398326</v>
      </c>
      <c r="V92">
        <f>IF(ISBLANK(HLOOKUP(V$1, m_preprocess!$1:$1048576, monthly!$D92, FALSE)), "", HLOOKUP(V$1, m_preprocess!$1:$1048576, monthly!$D92, FALSE))</f>
        <v>868.70481105216709</v>
      </c>
      <c r="W92">
        <f>IF(ISBLANK(HLOOKUP(W$1, m_preprocess!$1:$1048576, monthly!$D92, FALSE)), "", HLOOKUP(W$1, m_preprocess!$1:$1048576, monthly!$D92, FALSE))</f>
        <v>105.91184067421642</v>
      </c>
      <c r="X92" t="str">
        <f>IF(ISBLANK(HLOOKUP(X$1, m_preprocess!$1:$1048576, monthly!$D92, FALSE)), "", HLOOKUP(X$1, m_preprocess!$1:$1048576, monthly!$D92, FALSE))</f>
        <v/>
      </c>
    </row>
    <row r="93" spans="1:24" x14ac:dyDescent="0.25">
      <c r="A93" s="31">
        <v>36739</v>
      </c>
      <c r="B93">
        <v>2000</v>
      </c>
      <c r="C93">
        <v>8</v>
      </c>
      <c r="D93">
        <v>93</v>
      </c>
      <c r="E93" t="str">
        <f>IF(ISBLANK(HLOOKUP(E$1, m_preprocess!$1:$1048576, monthly!$D93, FALSE)), "", HLOOKUP(E$1, m_preprocess!$1:$1048576, monthly!$D93, FALSE))</f>
        <v/>
      </c>
      <c r="F93" t="str">
        <f>IF(ISBLANK(HLOOKUP(F$1, m_preprocess!$1:$1048576, monthly!$D93, FALSE)), "", HLOOKUP(F$1, m_preprocess!$1:$1048576, monthly!$D93, FALSE))</f>
        <v/>
      </c>
      <c r="G93" t="str">
        <f>IF(ISBLANK(HLOOKUP(G$1, m_preprocess!$1:$1048576, monthly!$D93, FALSE)), "", HLOOKUP(G$1, m_preprocess!$1:$1048576, monthly!$D93, FALSE))</f>
        <v/>
      </c>
      <c r="H93" t="str">
        <f>IF(ISBLANK(HLOOKUP(H$1, m_preprocess!$1:$1048576, monthly!$D93, FALSE)), "", HLOOKUP(H$1, m_preprocess!$1:$1048576, monthly!$D93, FALSE))</f>
        <v/>
      </c>
      <c r="I93" t="str">
        <f>IF(ISBLANK(HLOOKUP(I$1, m_preprocess!$1:$1048576, monthly!$D93, FALSE)), "", HLOOKUP(I$1, m_preprocess!$1:$1048576, monthly!$D93, FALSE))</f>
        <v/>
      </c>
      <c r="J93">
        <f>IF(ISBLANK(HLOOKUP(J$1, m_preprocess!$1:$1048576, monthly!$D93, FALSE)), "", HLOOKUP(J$1, m_preprocess!$1:$1048576, monthly!$D93, FALSE))</f>
        <v>83.63</v>
      </c>
      <c r="K93">
        <f>IF(ISBLANK(HLOOKUP(K$1, m_preprocess!$1:$1048576, monthly!$D93, FALSE)), "", HLOOKUP(K$1, m_preprocess!$1:$1048576, monthly!$D93, FALSE))</f>
        <v>101.32976024019192</v>
      </c>
      <c r="L93">
        <f>IF(ISBLANK(HLOOKUP(L$1, m_preprocess!$1:$1048576, monthly!$D93, FALSE)), "", HLOOKUP(L$1, m_preprocess!$1:$1048576, monthly!$D93, FALSE))</f>
        <v>118.33968358878168</v>
      </c>
      <c r="M93">
        <f>IF(ISBLANK(HLOOKUP(M$1, m_preprocess!$1:$1048576, monthly!$D93, FALSE)), "", HLOOKUP(M$1, m_preprocess!$1:$1048576, monthly!$D93, FALSE))</f>
        <v>59.606481541301683</v>
      </c>
      <c r="N93">
        <f>IF(ISBLANK(HLOOKUP(N$1, m_preprocess!$1:$1048576, monthly!$D93, FALSE)), "", HLOOKUP(N$1, m_preprocess!$1:$1048576, monthly!$D93, FALSE))</f>
        <v>58.733202047479999</v>
      </c>
      <c r="O93">
        <f>IF(ISBLANK(HLOOKUP(O$1, m_preprocess!$1:$1048576, monthly!$D93, FALSE)), "", HLOOKUP(O$1, m_preprocess!$1:$1048576, monthly!$D93, FALSE))</f>
        <v>9.8998677338165209</v>
      </c>
      <c r="P93">
        <f>IF(ISBLANK(HLOOKUP(P$1, m_preprocess!$1:$1048576, monthly!$D93, FALSE)), "", HLOOKUP(P$1, m_preprocess!$1:$1048576, monthly!$D93, FALSE))</f>
        <v>1.8523075710210284</v>
      </c>
      <c r="Q93">
        <f>IF(ISBLANK(HLOOKUP(Q$1, m_preprocess!$1:$1048576, monthly!$D93, FALSE)), "", HLOOKUP(Q$1, m_preprocess!$1:$1048576, monthly!$D93, FALSE))</f>
        <v>1.1594152316140109</v>
      </c>
      <c r="R93">
        <f>IF(ISBLANK(HLOOKUP(R$1, m_preprocess!$1:$1048576, monthly!$D93, FALSE)), "", HLOOKUP(R$1, m_preprocess!$1:$1048576, monthly!$D93, FALSE))</f>
        <v>0.69289233940701755</v>
      </c>
      <c r="S93">
        <f>IF(ISBLANK(HLOOKUP(S$1, m_preprocess!$1:$1048576, monthly!$D93, FALSE)), "", HLOOKUP(S$1, m_preprocess!$1:$1048576, monthly!$D93, FALSE))</f>
        <v>5.4753595522090626</v>
      </c>
      <c r="T93">
        <f>IF(ISBLANK(HLOOKUP(T$1, m_preprocess!$1:$1048576, monthly!$D93, FALSE)), "", HLOOKUP(T$1, m_preprocess!$1:$1048576, monthly!$D93, FALSE))</f>
        <v>2.5721374297634445</v>
      </c>
      <c r="U93">
        <f>IF(ISBLANK(HLOOKUP(U$1, m_preprocess!$1:$1048576, monthly!$D93, FALSE)), "", HLOOKUP(U$1, m_preprocess!$1:$1048576, monthly!$D93, FALSE))</f>
        <v>206.15445565391695</v>
      </c>
      <c r="V93">
        <f>IF(ISBLANK(HLOOKUP(V$1, m_preprocess!$1:$1048576, monthly!$D93, FALSE)), "", HLOOKUP(V$1, m_preprocess!$1:$1048576, monthly!$D93, FALSE))</f>
        <v>856.38393708752369</v>
      </c>
      <c r="W93">
        <f>IF(ISBLANK(HLOOKUP(W$1, m_preprocess!$1:$1048576, monthly!$D93, FALSE)), "", HLOOKUP(W$1, m_preprocess!$1:$1048576, monthly!$D93, FALSE))</f>
        <v>106.06351001715495</v>
      </c>
      <c r="X93" t="str">
        <f>IF(ISBLANK(HLOOKUP(X$1, m_preprocess!$1:$1048576, monthly!$D93, FALSE)), "", HLOOKUP(X$1, m_preprocess!$1:$1048576, monthly!$D93, FALSE))</f>
        <v/>
      </c>
    </row>
    <row r="94" spans="1:24" x14ac:dyDescent="0.25">
      <c r="A94" s="31">
        <v>36770</v>
      </c>
      <c r="B94">
        <v>2000</v>
      </c>
      <c r="C94">
        <v>9</v>
      </c>
      <c r="D94">
        <v>94</v>
      </c>
      <c r="E94" t="str">
        <f>IF(ISBLANK(HLOOKUP(E$1, m_preprocess!$1:$1048576, monthly!$D94, FALSE)), "", HLOOKUP(E$1, m_preprocess!$1:$1048576, monthly!$D94, FALSE))</f>
        <v/>
      </c>
      <c r="F94" t="str">
        <f>IF(ISBLANK(HLOOKUP(F$1, m_preprocess!$1:$1048576, monthly!$D94, FALSE)), "", HLOOKUP(F$1, m_preprocess!$1:$1048576, monthly!$D94, FALSE))</f>
        <v/>
      </c>
      <c r="G94" t="str">
        <f>IF(ISBLANK(HLOOKUP(G$1, m_preprocess!$1:$1048576, monthly!$D94, FALSE)), "", HLOOKUP(G$1, m_preprocess!$1:$1048576, monthly!$D94, FALSE))</f>
        <v/>
      </c>
      <c r="H94" t="str">
        <f>IF(ISBLANK(HLOOKUP(H$1, m_preprocess!$1:$1048576, monthly!$D94, FALSE)), "", HLOOKUP(H$1, m_preprocess!$1:$1048576, monthly!$D94, FALSE))</f>
        <v/>
      </c>
      <c r="I94" t="str">
        <f>IF(ISBLANK(HLOOKUP(I$1, m_preprocess!$1:$1048576, monthly!$D94, FALSE)), "", HLOOKUP(I$1, m_preprocess!$1:$1048576, monthly!$D94, FALSE))</f>
        <v/>
      </c>
      <c r="J94">
        <f>IF(ISBLANK(HLOOKUP(J$1, m_preprocess!$1:$1048576, monthly!$D94, FALSE)), "", HLOOKUP(J$1, m_preprocess!$1:$1048576, monthly!$D94, FALSE))</f>
        <v>85.21</v>
      </c>
      <c r="K94">
        <f>IF(ISBLANK(HLOOKUP(K$1, m_preprocess!$1:$1048576, monthly!$D94, FALSE)), "", HLOOKUP(K$1, m_preprocess!$1:$1048576, monthly!$D94, FALSE))</f>
        <v>103.69494277400888</v>
      </c>
      <c r="L94">
        <f>IF(ISBLANK(HLOOKUP(L$1, m_preprocess!$1:$1048576, monthly!$D94, FALSE)), "", HLOOKUP(L$1, m_preprocess!$1:$1048576, monthly!$D94, FALSE))</f>
        <v>101.84193584630923</v>
      </c>
      <c r="M94">
        <f>IF(ISBLANK(HLOOKUP(M$1, m_preprocess!$1:$1048576, monthly!$D94, FALSE)), "", HLOOKUP(M$1, m_preprocess!$1:$1048576, monthly!$D94, FALSE))</f>
        <v>49.004957109125819</v>
      </c>
      <c r="N94">
        <f>IF(ISBLANK(HLOOKUP(N$1, m_preprocess!$1:$1048576, monthly!$D94, FALSE)), "", HLOOKUP(N$1, m_preprocess!$1:$1048576, monthly!$D94, FALSE))</f>
        <v>52.836978737183408</v>
      </c>
      <c r="O94">
        <f>IF(ISBLANK(HLOOKUP(O$1, m_preprocess!$1:$1048576, monthly!$D94, FALSE)), "", HLOOKUP(O$1, m_preprocess!$1:$1048576, monthly!$D94, FALSE))</f>
        <v>9.4648119315834123</v>
      </c>
      <c r="P94">
        <f>IF(ISBLANK(HLOOKUP(P$1, m_preprocess!$1:$1048576, monthly!$D94, FALSE)), "", HLOOKUP(P$1, m_preprocess!$1:$1048576, monthly!$D94, FALSE))</f>
        <v>1.7727779530938275</v>
      </c>
      <c r="Q94">
        <f>IF(ISBLANK(HLOOKUP(Q$1, m_preprocess!$1:$1048576, monthly!$D94, FALSE)), "", HLOOKUP(Q$1, m_preprocess!$1:$1048576, monthly!$D94, FALSE))</f>
        <v>1.1111083995153661</v>
      </c>
      <c r="R94">
        <f>IF(ISBLANK(HLOOKUP(R$1, m_preprocess!$1:$1048576, monthly!$D94, FALSE)), "", HLOOKUP(R$1, m_preprocess!$1:$1048576, monthly!$D94, FALSE))</f>
        <v>0.66166955357846147</v>
      </c>
      <c r="S94">
        <f>IF(ISBLANK(HLOOKUP(S$1, m_preprocess!$1:$1048576, monthly!$D94, FALSE)), "", HLOOKUP(S$1, m_preprocess!$1:$1048576, monthly!$D94, FALSE))</f>
        <v>5.298634276548615</v>
      </c>
      <c r="T94">
        <f>IF(ISBLANK(HLOOKUP(T$1, m_preprocess!$1:$1048576, monthly!$D94, FALSE)), "", HLOOKUP(T$1, m_preprocess!$1:$1048576, monthly!$D94, FALSE))</f>
        <v>2.3933997019409712</v>
      </c>
      <c r="U94">
        <f>IF(ISBLANK(HLOOKUP(U$1, m_preprocess!$1:$1048576, monthly!$D94, FALSE)), "", HLOOKUP(U$1, m_preprocess!$1:$1048576, monthly!$D94, FALSE))</f>
        <v>205.40398723714915</v>
      </c>
      <c r="V94">
        <f>IF(ISBLANK(HLOOKUP(V$1, m_preprocess!$1:$1048576, monthly!$D94, FALSE)), "", HLOOKUP(V$1, m_preprocess!$1:$1048576, monthly!$D94, FALSE))</f>
        <v>843.93983224704812</v>
      </c>
      <c r="W94">
        <f>IF(ISBLANK(HLOOKUP(W$1, m_preprocess!$1:$1048576, monthly!$D94, FALSE)), "", HLOOKUP(W$1, m_preprocess!$1:$1048576, monthly!$D94, FALSE))</f>
        <v>106.47817472275456</v>
      </c>
      <c r="X94" t="str">
        <f>IF(ISBLANK(HLOOKUP(X$1, m_preprocess!$1:$1048576, monthly!$D94, FALSE)), "", HLOOKUP(X$1, m_preprocess!$1:$1048576, monthly!$D94, FALSE))</f>
        <v/>
      </c>
    </row>
    <row r="95" spans="1:24" x14ac:dyDescent="0.25">
      <c r="A95" s="31">
        <v>36800</v>
      </c>
      <c r="B95">
        <v>2000</v>
      </c>
      <c r="C95">
        <v>10</v>
      </c>
      <c r="D95">
        <v>95</v>
      </c>
      <c r="E95" t="str">
        <f>IF(ISBLANK(HLOOKUP(E$1, m_preprocess!$1:$1048576, monthly!$D95, FALSE)), "", HLOOKUP(E$1, m_preprocess!$1:$1048576, monthly!$D95, FALSE))</f>
        <v/>
      </c>
      <c r="F95" t="str">
        <f>IF(ISBLANK(HLOOKUP(F$1, m_preprocess!$1:$1048576, monthly!$D95, FALSE)), "", HLOOKUP(F$1, m_preprocess!$1:$1048576, monthly!$D95, FALSE))</f>
        <v/>
      </c>
      <c r="G95" t="str">
        <f>IF(ISBLANK(HLOOKUP(G$1, m_preprocess!$1:$1048576, monthly!$D95, FALSE)), "", HLOOKUP(G$1, m_preprocess!$1:$1048576, monthly!$D95, FALSE))</f>
        <v/>
      </c>
      <c r="H95" t="str">
        <f>IF(ISBLANK(HLOOKUP(H$1, m_preprocess!$1:$1048576, monthly!$D95, FALSE)), "", HLOOKUP(H$1, m_preprocess!$1:$1048576, monthly!$D95, FALSE))</f>
        <v/>
      </c>
      <c r="I95" t="str">
        <f>IF(ISBLANK(HLOOKUP(I$1, m_preprocess!$1:$1048576, monthly!$D95, FALSE)), "", HLOOKUP(I$1, m_preprocess!$1:$1048576, monthly!$D95, FALSE))</f>
        <v/>
      </c>
      <c r="J95">
        <f>IF(ISBLANK(HLOOKUP(J$1, m_preprocess!$1:$1048576, monthly!$D95, FALSE)), "", HLOOKUP(J$1, m_preprocess!$1:$1048576, monthly!$D95, FALSE))</f>
        <v>89.39</v>
      </c>
      <c r="K95">
        <f>IF(ISBLANK(HLOOKUP(K$1, m_preprocess!$1:$1048576, monthly!$D95, FALSE)), "", HLOOKUP(K$1, m_preprocess!$1:$1048576, monthly!$D95, FALSE))</f>
        <v>100.74809828394447</v>
      </c>
      <c r="L95">
        <f>IF(ISBLANK(HLOOKUP(L$1, m_preprocess!$1:$1048576, monthly!$D95, FALSE)), "", HLOOKUP(L$1, m_preprocess!$1:$1048576, monthly!$D95, FALSE))</f>
        <v>93.960486955455579</v>
      </c>
      <c r="M95">
        <f>IF(ISBLANK(HLOOKUP(M$1, m_preprocess!$1:$1048576, monthly!$D95, FALSE)), "", HLOOKUP(M$1, m_preprocess!$1:$1048576, monthly!$D95, FALSE))</f>
        <v>44.535727766991116</v>
      </c>
      <c r="N95">
        <f>IF(ISBLANK(HLOOKUP(N$1, m_preprocess!$1:$1048576, monthly!$D95, FALSE)), "", HLOOKUP(N$1, m_preprocess!$1:$1048576, monthly!$D95, FALSE))</f>
        <v>49.424759188464478</v>
      </c>
      <c r="O95">
        <f>IF(ISBLANK(HLOOKUP(O$1, m_preprocess!$1:$1048576, monthly!$D95, FALSE)), "", HLOOKUP(O$1, m_preprocess!$1:$1048576, monthly!$D95, FALSE))</f>
        <v>9.2660237954523197</v>
      </c>
      <c r="P95">
        <f>IF(ISBLANK(HLOOKUP(P$1, m_preprocess!$1:$1048576, monthly!$D95, FALSE)), "", HLOOKUP(P$1, m_preprocess!$1:$1048576, monthly!$D95, FALSE))</f>
        <v>1.885191325978105</v>
      </c>
      <c r="Q95">
        <f>IF(ISBLANK(HLOOKUP(Q$1, m_preprocess!$1:$1048576, monthly!$D95, FALSE)), "", HLOOKUP(Q$1, m_preprocess!$1:$1048576, monthly!$D95, FALSE))</f>
        <v>1.2209630664023257</v>
      </c>
      <c r="R95">
        <f>IF(ISBLANK(HLOOKUP(R$1, m_preprocess!$1:$1048576, monthly!$D95, FALSE)), "", HLOOKUP(R$1, m_preprocess!$1:$1048576, monthly!$D95, FALSE))</f>
        <v>0.66422825957577925</v>
      </c>
      <c r="S95">
        <f>IF(ISBLANK(HLOOKUP(S$1, m_preprocess!$1:$1048576, monthly!$D95, FALSE)), "", HLOOKUP(S$1, m_preprocess!$1:$1048576, monthly!$D95, FALSE))</f>
        <v>4.9181965917230555</v>
      </c>
      <c r="T95">
        <f>IF(ISBLANK(HLOOKUP(T$1, m_preprocess!$1:$1048576, monthly!$D95, FALSE)), "", HLOOKUP(T$1, m_preprocess!$1:$1048576, monthly!$D95, FALSE))</f>
        <v>2.4626298993126405</v>
      </c>
      <c r="U95">
        <f>IF(ISBLANK(HLOOKUP(U$1, m_preprocess!$1:$1048576, monthly!$D95, FALSE)), "", HLOOKUP(U$1, m_preprocess!$1:$1048576, monthly!$D95, FALSE))</f>
        <v>204.92376788209464</v>
      </c>
      <c r="V95">
        <f>IF(ISBLANK(HLOOKUP(V$1, m_preprocess!$1:$1048576, monthly!$D95, FALSE)), "", HLOOKUP(V$1, m_preprocess!$1:$1048576, monthly!$D95, FALSE))</f>
        <v>848.29771030518214</v>
      </c>
      <c r="W95">
        <f>IF(ISBLANK(HLOOKUP(W$1, m_preprocess!$1:$1048576, monthly!$D95, FALSE)), "", HLOOKUP(W$1, m_preprocess!$1:$1048576, monthly!$D95, FALSE))</f>
        <v>103.90512461422713</v>
      </c>
      <c r="X95" t="str">
        <f>IF(ISBLANK(HLOOKUP(X$1, m_preprocess!$1:$1048576, monthly!$D95, FALSE)), "", HLOOKUP(X$1, m_preprocess!$1:$1048576, monthly!$D95, FALSE))</f>
        <v/>
      </c>
    </row>
    <row r="96" spans="1:24" x14ac:dyDescent="0.25">
      <c r="A96" s="31">
        <v>36831</v>
      </c>
      <c r="B96">
        <v>2000</v>
      </c>
      <c r="C96">
        <v>11</v>
      </c>
      <c r="D96">
        <v>96</v>
      </c>
      <c r="E96" t="str">
        <f>IF(ISBLANK(HLOOKUP(E$1, m_preprocess!$1:$1048576, monthly!$D96, FALSE)), "", HLOOKUP(E$1, m_preprocess!$1:$1048576, monthly!$D96, FALSE))</f>
        <v/>
      </c>
      <c r="F96" t="str">
        <f>IF(ISBLANK(HLOOKUP(F$1, m_preprocess!$1:$1048576, monthly!$D96, FALSE)), "", HLOOKUP(F$1, m_preprocess!$1:$1048576, monthly!$D96, FALSE))</f>
        <v/>
      </c>
      <c r="G96" t="str">
        <f>IF(ISBLANK(HLOOKUP(G$1, m_preprocess!$1:$1048576, monthly!$D96, FALSE)), "", HLOOKUP(G$1, m_preprocess!$1:$1048576, monthly!$D96, FALSE))</f>
        <v/>
      </c>
      <c r="H96" t="str">
        <f>IF(ISBLANK(HLOOKUP(H$1, m_preprocess!$1:$1048576, monthly!$D96, FALSE)), "", HLOOKUP(H$1, m_preprocess!$1:$1048576, monthly!$D96, FALSE))</f>
        <v/>
      </c>
      <c r="I96" t="str">
        <f>IF(ISBLANK(HLOOKUP(I$1, m_preprocess!$1:$1048576, monthly!$D96, FALSE)), "", HLOOKUP(I$1, m_preprocess!$1:$1048576, monthly!$D96, FALSE))</f>
        <v/>
      </c>
      <c r="J96">
        <f>IF(ISBLANK(HLOOKUP(J$1, m_preprocess!$1:$1048576, monthly!$D96, FALSE)), "", HLOOKUP(J$1, m_preprocess!$1:$1048576, monthly!$D96, FALSE))</f>
        <v>92.11</v>
      </c>
      <c r="K96">
        <f>IF(ISBLANK(HLOOKUP(K$1, m_preprocess!$1:$1048576, monthly!$D96, FALSE)), "", HLOOKUP(K$1, m_preprocess!$1:$1048576, monthly!$D96, FALSE))</f>
        <v>99.897468570931522</v>
      </c>
      <c r="L96">
        <f>IF(ISBLANK(HLOOKUP(L$1, m_preprocess!$1:$1048576, monthly!$D96, FALSE)), "", HLOOKUP(L$1, m_preprocess!$1:$1048576, monthly!$D96, FALSE))</f>
        <v>115.58355182114765</v>
      </c>
      <c r="M96">
        <f>IF(ISBLANK(HLOOKUP(M$1, m_preprocess!$1:$1048576, monthly!$D96, FALSE)), "", HLOOKUP(M$1, m_preprocess!$1:$1048576, monthly!$D96, FALSE))</f>
        <v>61.144800073979141</v>
      </c>
      <c r="N96">
        <f>IF(ISBLANK(HLOOKUP(N$1, m_preprocess!$1:$1048576, monthly!$D96, FALSE)), "", HLOOKUP(N$1, m_preprocess!$1:$1048576, monthly!$D96, FALSE))</f>
        <v>54.438751747168517</v>
      </c>
      <c r="O96">
        <f>IF(ISBLANK(HLOOKUP(O$1, m_preprocess!$1:$1048576, monthly!$D96, FALSE)), "", HLOOKUP(O$1, m_preprocess!$1:$1048576, monthly!$D96, FALSE))</f>
        <v>9.9474992249853837</v>
      </c>
      <c r="P96">
        <f>IF(ISBLANK(HLOOKUP(P$1, m_preprocess!$1:$1048576, monthly!$D96, FALSE)), "", HLOOKUP(P$1, m_preprocess!$1:$1048576, monthly!$D96, FALSE))</f>
        <v>2.0134821766653497</v>
      </c>
      <c r="Q96">
        <f>IF(ISBLANK(HLOOKUP(Q$1, m_preprocess!$1:$1048576, monthly!$D96, FALSE)), "", HLOOKUP(Q$1, m_preprocess!$1:$1048576, monthly!$D96, FALSE))</f>
        <v>1.3503752232536332</v>
      </c>
      <c r="R96">
        <f>IF(ISBLANK(HLOOKUP(R$1, m_preprocess!$1:$1048576, monthly!$D96, FALSE)), "", HLOOKUP(R$1, m_preprocess!$1:$1048576, monthly!$D96, FALSE))</f>
        <v>0.6631069534117161</v>
      </c>
      <c r="S96">
        <f>IF(ISBLANK(HLOOKUP(S$1, m_preprocess!$1:$1048576, monthly!$D96, FALSE)), "", HLOOKUP(S$1, m_preprocess!$1:$1048576, monthly!$D96, FALSE))</f>
        <v>4.8424324628980004</v>
      </c>
      <c r="T96">
        <f>IF(ISBLANK(HLOOKUP(T$1, m_preprocess!$1:$1048576, monthly!$D96, FALSE)), "", HLOOKUP(T$1, m_preprocess!$1:$1048576, monthly!$D96, FALSE))</f>
        <v>3.0915845854220341</v>
      </c>
      <c r="U96">
        <f>IF(ISBLANK(HLOOKUP(U$1, m_preprocess!$1:$1048576, monthly!$D96, FALSE)), "", HLOOKUP(U$1, m_preprocess!$1:$1048576, monthly!$D96, FALSE))</f>
        <v>222.78281376514491</v>
      </c>
      <c r="V96">
        <f>IF(ISBLANK(HLOOKUP(V$1, m_preprocess!$1:$1048576, monthly!$D96, FALSE)), "", HLOOKUP(V$1, m_preprocess!$1:$1048576, monthly!$D96, FALSE))</f>
        <v>866.11044130615164</v>
      </c>
      <c r="W96">
        <f>IF(ISBLANK(HLOOKUP(W$1, m_preprocess!$1:$1048576, monthly!$D96, FALSE)), "", HLOOKUP(W$1, m_preprocess!$1:$1048576, monthly!$D96, FALSE))</f>
        <v>101.88608832959916</v>
      </c>
      <c r="X96" t="str">
        <f>IF(ISBLANK(HLOOKUP(X$1, m_preprocess!$1:$1048576, monthly!$D96, FALSE)), "", HLOOKUP(X$1, m_preprocess!$1:$1048576, monthly!$D96, FALSE))</f>
        <v/>
      </c>
    </row>
    <row r="97" spans="1:24" x14ac:dyDescent="0.25">
      <c r="A97" s="31">
        <v>36861</v>
      </c>
      <c r="B97">
        <v>2000</v>
      </c>
      <c r="C97">
        <v>12</v>
      </c>
      <c r="D97">
        <v>97</v>
      </c>
      <c r="E97" t="str">
        <f>IF(ISBLANK(HLOOKUP(E$1, m_preprocess!$1:$1048576, monthly!$D97, FALSE)), "", HLOOKUP(E$1, m_preprocess!$1:$1048576, monthly!$D97, FALSE))</f>
        <v/>
      </c>
      <c r="F97" t="str">
        <f>IF(ISBLANK(HLOOKUP(F$1, m_preprocess!$1:$1048576, monthly!$D97, FALSE)), "", HLOOKUP(F$1, m_preprocess!$1:$1048576, monthly!$D97, FALSE))</f>
        <v/>
      </c>
      <c r="G97" t="str">
        <f>IF(ISBLANK(HLOOKUP(G$1, m_preprocess!$1:$1048576, monthly!$D97, FALSE)), "", HLOOKUP(G$1, m_preprocess!$1:$1048576, monthly!$D97, FALSE))</f>
        <v/>
      </c>
      <c r="H97" t="str">
        <f>IF(ISBLANK(HLOOKUP(H$1, m_preprocess!$1:$1048576, monthly!$D97, FALSE)), "", HLOOKUP(H$1, m_preprocess!$1:$1048576, monthly!$D97, FALSE))</f>
        <v/>
      </c>
      <c r="I97" t="str">
        <f>IF(ISBLANK(HLOOKUP(I$1, m_preprocess!$1:$1048576, monthly!$D97, FALSE)), "", HLOOKUP(I$1, m_preprocess!$1:$1048576, monthly!$D97, FALSE))</f>
        <v/>
      </c>
      <c r="J97">
        <f>IF(ISBLANK(HLOOKUP(J$1, m_preprocess!$1:$1048576, monthly!$D97, FALSE)), "", HLOOKUP(J$1, m_preprocess!$1:$1048576, monthly!$D97, FALSE))</f>
        <v>92.82</v>
      </c>
      <c r="K97">
        <f>IF(ISBLANK(HLOOKUP(K$1, m_preprocess!$1:$1048576, monthly!$D97, FALSE)), "", HLOOKUP(K$1, m_preprocess!$1:$1048576, monthly!$D97, FALSE))</f>
        <v>95.386264336944492</v>
      </c>
      <c r="L97">
        <f>IF(ISBLANK(HLOOKUP(L$1, m_preprocess!$1:$1048576, monthly!$D97, FALSE)), "", HLOOKUP(L$1, m_preprocess!$1:$1048576, monthly!$D97, FALSE))</f>
        <v>123.38539056810485</v>
      </c>
      <c r="M97">
        <f>IF(ISBLANK(HLOOKUP(M$1, m_preprocess!$1:$1048576, monthly!$D97, FALSE)), "", HLOOKUP(M$1, m_preprocess!$1:$1048576, monthly!$D97, FALSE))</f>
        <v>68.380195481409558</v>
      </c>
      <c r="N97">
        <f>IF(ISBLANK(HLOOKUP(N$1, m_preprocess!$1:$1048576, monthly!$D97, FALSE)), "", HLOOKUP(N$1, m_preprocess!$1:$1048576, monthly!$D97, FALSE))</f>
        <v>55.005195086695274</v>
      </c>
      <c r="O97">
        <f>IF(ISBLANK(HLOOKUP(O$1, m_preprocess!$1:$1048576, monthly!$D97, FALSE)), "", HLOOKUP(O$1, m_preprocess!$1:$1048576, monthly!$D97, FALSE))</f>
        <v>9.5240346661899107</v>
      </c>
      <c r="P97">
        <f>IF(ISBLANK(HLOOKUP(P$1, m_preprocess!$1:$1048576, monthly!$D97, FALSE)), "", HLOOKUP(P$1, m_preprocess!$1:$1048576, monthly!$D97, FALSE))</f>
        <v>1.8252019957148011</v>
      </c>
      <c r="Q97">
        <f>IF(ISBLANK(HLOOKUP(Q$1, m_preprocess!$1:$1048576, monthly!$D97, FALSE)), "", HLOOKUP(Q$1, m_preprocess!$1:$1048576, monthly!$D97, FALSE))</f>
        <v>1.1649718152409305</v>
      </c>
      <c r="R97">
        <f>IF(ISBLANK(HLOOKUP(R$1, m_preprocess!$1:$1048576, monthly!$D97, FALSE)), "", HLOOKUP(R$1, m_preprocess!$1:$1048576, monthly!$D97, FALSE))</f>
        <v>0.66023018047387061</v>
      </c>
      <c r="S97">
        <f>IF(ISBLANK(HLOOKUP(S$1, m_preprocess!$1:$1048576, monthly!$D97, FALSE)), "", HLOOKUP(S$1, m_preprocess!$1:$1048576, monthly!$D97, FALSE))</f>
        <v>4.3874526624341508</v>
      </c>
      <c r="T97">
        <f>IF(ISBLANK(HLOOKUP(T$1, m_preprocess!$1:$1048576, monthly!$D97, FALSE)), "", HLOOKUP(T$1, m_preprocess!$1:$1048576, monthly!$D97, FALSE))</f>
        <v>3.3113800080409592</v>
      </c>
      <c r="U97">
        <f>IF(ISBLANK(HLOOKUP(U$1, m_preprocess!$1:$1048576, monthly!$D97, FALSE)), "", HLOOKUP(U$1, m_preprocess!$1:$1048576, monthly!$D97, FALSE))</f>
        <v>269.73776239045418</v>
      </c>
      <c r="V97">
        <f>IF(ISBLANK(HLOOKUP(V$1, m_preprocess!$1:$1048576, monthly!$D97, FALSE)), "", HLOOKUP(V$1, m_preprocess!$1:$1048576, monthly!$D97, FALSE))</f>
        <v>914.09156027708821</v>
      </c>
      <c r="W97">
        <f>IF(ISBLANK(HLOOKUP(W$1, m_preprocess!$1:$1048576, monthly!$D97, FALSE)), "", HLOOKUP(W$1, m_preprocess!$1:$1048576, monthly!$D97, FALSE))</f>
        <v>104.97885344390865</v>
      </c>
      <c r="X97" t="str">
        <f>IF(ISBLANK(HLOOKUP(X$1, m_preprocess!$1:$1048576, monthly!$D97, FALSE)), "", HLOOKUP(X$1, m_preprocess!$1:$1048576, monthly!$D97, FALSE))</f>
        <v/>
      </c>
    </row>
    <row r="98" spans="1:24" x14ac:dyDescent="0.25">
      <c r="A98" s="31">
        <v>36892</v>
      </c>
      <c r="B98">
        <v>2001</v>
      </c>
      <c r="C98">
        <v>1</v>
      </c>
      <c r="D98">
        <v>98</v>
      </c>
      <c r="E98">
        <f>IF(ISBLANK(HLOOKUP(E$1, m_preprocess!$1:$1048576, monthly!$D98, FALSE)), "", HLOOKUP(E$1, m_preprocess!$1:$1048576, monthly!$D98, FALSE))</f>
        <v>66.974729152874602</v>
      </c>
      <c r="F98">
        <f>IF(ISBLANK(HLOOKUP(F$1, m_preprocess!$1:$1048576, monthly!$D98, FALSE)), "", HLOOKUP(F$1, m_preprocess!$1:$1048576, monthly!$D98, FALSE))</f>
        <v>67.159522619706053</v>
      </c>
      <c r="G98">
        <f>IF(ISBLANK(HLOOKUP(G$1, m_preprocess!$1:$1048576, monthly!$D98, FALSE)), "", HLOOKUP(G$1, m_preprocess!$1:$1048576, monthly!$D98, FALSE))</f>
        <v>104.71782177827822</v>
      </c>
      <c r="H98" t="str">
        <f>IF(ISBLANK(HLOOKUP(H$1, m_preprocess!$1:$1048576, monthly!$D98, FALSE)), "", HLOOKUP(H$1, m_preprocess!$1:$1048576, monthly!$D98, FALSE))</f>
        <v/>
      </c>
      <c r="I98" t="str">
        <f>IF(ISBLANK(HLOOKUP(I$1, m_preprocess!$1:$1048576, monthly!$D98, FALSE)), "", HLOOKUP(I$1, m_preprocess!$1:$1048576, monthly!$D98, FALSE))</f>
        <v/>
      </c>
      <c r="J98">
        <f>IF(ISBLANK(HLOOKUP(J$1, m_preprocess!$1:$1048576, monthly!$D98, FALSE)), "", HLOOKUP(J$1, m_preprocess!$1:$1048576, monthly!$D98, FALSE))</f>
        <v>81.5</v>
      </c>
      <c r="K98">
        <f>IF(ISBLANK(HLOOKUP(K$1, m_preprocess!$1:$1048576, monthly!$D98, FALSE)), "", HLOOKUP(K$1, m_preprocess!$1:$1048576, monthly!$D98, FALSE))</f>
        <v>95.725300232235227</v>
      </c>
      <c r="L98">
        <f>IF(ISBLANK(HLOOKUP(L$1, m_preprocess!$1:$1048576, monthly!$D98, FALSE)), "", HLOOKUP(L$1, m_preprocess!$1:$1048576, monthly!$D98, FALSE))</f>
        <v>100.22136367262434</v>
      </c>
      <c r="M98">
        <f>IF(ISBLANK(HLOOKUP(M$1, m_preprocess!$1:$1048576, monthly!$D98, FALSE)), "", HLOOKUP(M$1, m_preprocess!$1:$1048576, monthly!$D98, FALSE))</f>
        <v>51.897723500878328</v>
      </c>
      <c r="N98">
        <f>IF(ISBLANK(HLOOKUP(N$1, m_preprocess!$1:$1048576, monthly!$D98, FALSE)), "", HLOOKUP(N$1, m_preprocess!$1:$1048576, monthly!$D98, FALSE))</f>
        <v>48.323640171746007</v>
      </c>
      <c r="O98">
        <f>IF(ISBLANK(HLOOKUP(O$1, m_preprocess!$1:$1048576, monthly!$D98, FALSE)), "", HLOOKUP(O$1, m_preprocess!$1:$1048576, monthly!$D98, FALSE))</f>
        <v>9.0539512838636256</v>
      </c>
      <c r="P98">
        <f>IF(ISBLANK(HLOOKUP(P$1, m_preprocess!$1:$1048576, monthly!$D98, FALSE)), "", HLOOKUP(P$1, m_preprocess!$1:$1048576, monthly!$D98, FALSE))</f>
        <v>1.4703275297136937</v>
      </c>
      <c r="Q98">
        <f>IF(ISBLANK(HLOOKUP(Q$1, m_preprocess!$1:$1048576, monthly!$D98, FALSE)), "", HLOOKUP(Q$1, m_preprocess!$1:$1048576, monthly!$D98, FALSE))</f>
        <v>0.99052149892134589</v>
      </c>
      <c r="R98">
        <f>IF(ISBLANK(HLOOKUP(R$1, m_preprocess!$1:$1048576, monthly!$D98, FALSE)), "", HLOOKUP(R$1, m_preprocess!$1:$1048576, monthly!$D98, FALSE))</f>
        <v>0.47980603079234796</v>
      </c>
      <c r="S98">
        <f>IF(ISBLANK(HLOOKUP(S$1, m_preprocess!$1:$1048576, monthly!$D98, FALSE)), "", HLOOKUP(S$1, m_preprocess!$1:$1048576, monthly!$D98, FALSE))</f>
        <v>4.3439307913567582</v>
      </c>
      <c r="T98">
        <f>IF(ISBLANK(HLOOKUP(T$1, m_preprocess!$1:$1048576, monthly!$D98, FALSE)), "", HLOOKUP(T$1, m_preprocess!$1:$1048576, monthly!$D98, FALSE))</f>
        <v>3.2395355314399539</v>
      </c>
      <c r="U98">
        <f>IF(ISBLANK(HLOOKUP(U$1, m_preprocess!$1:$1048576, monthly!$D98, FALSE)), "", HLOOKUP(U$1, m_preprocess!$1:$1048576, monthly!$D98, FALSE))</f>
        <v>227.15612683607944</v>
      </c>
      <c r="V98">
        <f>IF(ISBLANK(HLOOKUP(V$1, m_preprocess!$1:$1048576, monthly!$D98, FALSE)), "", HLOOKUP(V$1, m_preprocess!$1:$1048576, monthly!$D98, FALSE))</f>
        <v>902.42549261635668</v>
      </c>
      <c r="W98">
        <f>IF(ISBLANK(HLOOKUP(W$1, m_preprocess!$1:$1048576, monthly!$D98, FALSE)), "", HLOOKUP(W$1, m_preprocess!$1:$1048576, monthly!$D98, FALSE))</f>
        <v>106.67459090429428</v>
      </c>
      <c r="X98" t="str">
        <f>IF(ISBLANK(HLOOKUP(X$1, m_preprocess!$1:$1048576, monthly!$D98, FALSE)), "", HLOOKUP(X$1, m_preprocess!$1:$1048576, monthly!$D98, FALSE))</f>
        <v/>
      </c>
    </row>
    <row r="99" spans="1:24" x14ac:dyDescent="0.25">
      <c r="A99" s="31">
        <v>36923</v>
      </c>
      <c r="B99">
        <v>2001</v>
      </c>
      <c r="C99">
        <v>2</v>
      </c>
      <c r="D99">
        <v>99</v>
      </c>
      <c r="E99">
        <f>IF(ISBLANK(HLOOKUP(E$1, m_preprocess!$1:$1048576, monthly!$D99, FALSE)), "", HLOOKUP(E$1, m_preprocess!$1:$1048576, monthly!$D99, FALSE))</f>
        <v>67.694180982772025</v>
      </c>
      <c r="F99">
        <f>IF(ISBLANK(HLOOKUP(F$1, m_preprocess!$1:$1048576, monthly!$D99, FALSE)), "", HLOOKUP(F$1, m_preprocess!$1:$1048576, monthly!$D99, FALSE))</f>
        <v>68.227741984233603</v>
      </c>
      <c r="G99">
        <f>IF(ISBLANK(HLOOKUP(G$1, m_preprocess!$1:$1048576, monthly!$D99, FALSE)), "", HLOOKUP(G$1, m_preprocess!$1:$1048576, monthly!$D99, FALSE))</f>
        <v>109.19404035328132</v>
      </c>
      <c r="H99" t="str">
        <f>IF(ISBLANK(HLOOKUP(H$1, m_preprocess!$1:$1048576, monthly!$D99, FALSE)), "", HLOOKUP(H$1, m_preprocess!$1:$1048576, monthly!$D99, FALSE))</f>
        <v/>
      </c>
      <c r="I99" t="str">
        <f>IF(ISBLANK(HLOOKUP(I$1, m_preprocess!$1:$1048576, monthly!$D99, FALSE)), "", HLOOKUP(I$1, m_preprocess!$1:$1048576, monthly!$D99, FALSE))</f>
        <v/>
      </c>
      <c r="J99">
        <f>IF(ISBLANK(HLOOKUP(J$1, m_preprocess!$1:$1048576, monthly!$D99, FALSE)), "", HLOOKUP(J$1, m_preprocess!$1:$1048576, monthly!$D99, FALSE))</f>
        <v>76.39</v>
      </c>
      <c r="K99">
        <f>IF(ISBLANK(HLOOKUP(K$1, m_preprocess!$1:$1048576, monthly!$D99, FALSE)), "", HLOOKUP(K$1, m_preprocess!$1:$1048576, monthly!$D99, FALSE))</f>
        <v>95.992713195859793</v>
      </c>
      <c r="L99">
        <f>IF(ISBLANK(HLOOKUP(L$1, m_preprocess!$1:$1048576, monthly!$D99, FALSE)), "", HLOOKUP(L$1, m_preprocess!$1:$1048576, monthly!$D99, FALSE))</f>
        <v>93.90345459236174</v>
      </c>
      <c r="M99">
        <f>IF(ISBLANK(HLOOKUP(M$1, m_preprocess!$1:$1048576, monthly!$D99, FALSE)), "", HLOOKUP(M$1, m_preprocess!$1:$1048576, monthly!$D99, FALSE))</f>
        <v>45.019084809753068</v>
      </c>
      <c r="N99">
        <f>IF(ISBLANK(HLOOKUP(N$1, m_preprocess!$1:$1048576, monthly!$D99, FALSE)), "", HLOOKUP(N$1, m_preprocess!$1:$1048576, monthly!$D99, FALSE))</f>
        <v>48.88436978260868</v>
      </c>
      <c r="O99">
        <f>IF(ISBLANK(HLOOKUP(O$1, m_preprocess!$1:$1048576, monthly!$D99, FALSE)), "", HLOOKUP(O$1, m_preprocess!$1:$1048576, monthly!$D99, FALSE))</f>
        <v>10.219065260374016</v>
      </c>
      <c r="P99">
        <f>IF(ISBLANK(HLOOKUP(P$1, m_preprocess!$1:$1048576, monthly!$D99, FALSE)), "", HLOOKUP(P$1, m_preprocess!$1:$1048576, monthly!$D99, FALSE))</f>
        <v>1.8492461984983413</v>
      </c>
      <c r="Q99">
        <f>IF(ISBLANK(HLOOKUP(Q$1, m_preprocess!$1:$1048576, monthly!$D99, FALSE)), "", HLOOKUP(Q$1, m_preprocess!$1:$1048576, monthly!$D99, FALSE))</f>
        <v>1.1353114337022105</v>
      </c>
      <c r="R99">
        <f>IF(ISBLANK(HLOOKUP(R$1, m_preprocess!$1:$1048576, monthly!$D99, FALSE)), "", HLOOKUP(R$1, m_preprocess!$1:$1048576, monthly!$D99, FALSE))</f>
        <v>0.71393476479613049</v>
      </c>
      <c r="S99">
        <f>IF(ISBLANK(HLOOKUP(S$1, m_preprocess!$1:$1048576, monthly!$D99, FALSE)), "", HLOOKUP(S$1, m_preprocess!$1:$1048576, monthly!$D99, FALSE))</f>
        <v>4.4131390794668794</v>
      </c>
      <c r="T99">
        <f>IF(ISBLANK(HLOOKUP(T$1, m_preprocess!$1:$1048576, monthly!$D99, FALSE)), "", HLOOKUP(T$1, m_preprocess!$1:$1048576, monthly!$D99, FALSE))</f>
        <v>3.9566799824087968</v>
      </c>
      <c r="U99">
        <f>IF(ISBLANK(HLOOKUP(U$1, m_preprocess!$1:$1048576, monthly!$D99, FALSE)), "", HLOOKUP(U$1, m_preprocess!$1:$1048576, monthly!$D99, FALSE))</f>
        <v>214.57357401615653</v>
      </c>
      <c r="V99">
        <f>IF(ISBLANK(HLOOKUP(V$1, m_preprocess!$1:$1048576, monthly!$D99, FALSE)), "", HLOOKUP(V$1, m_preprocess!$1:$1048576, monthly!$D99, FALSE))</f>
        <v>875.908534258543</v>
      </c>
      <c r="W99">
        <f>IF(ISBLANK(HLOOKUP(W$1, m_preprocess!$1:$1048576, monthly!$D99, FALSE)), "", HLOOKUP(W$1, m_preprocess!$1:$1048576, monthly!$D99, FALSE))</f>
        <v>104.66484007825827</v>
      </c>
      <c r="X99" t="str">
        <f>IF(ISBLANK(HLOOKUP(X$1, m_preprocess!$1:$1048576, monthly!$D99, FALSE)), "", HLOOKUP(X$1, m_preprocess!$1:$1048576, monthly!$D99, FALSE))</f>
        <v/>
      </c>
    </row>
    <row r="100" spans="1:24" x14ac:dyDescent="0.25">
      <c r="A100" s="31">
        <v>36951</v>
      </c>
      <c r="B100">
        <v>2001</v>
      </c>
      <c r="C100">
        <v>3</v>
      </c>
      <c r="D100">
        <v>100</v>
      </c>
      <c r="E100">
        <f>IF(ISBLANK(HLOOKUP(E$1, m_preprocess!$1:$1048576, monthly!$D100, FALSE)), "", HLOOKUP(E$1, m_preprocess!$1:$1048576, monthly!$D100, FALSE))</f>
        <v>75.148609164875239</v>
      </c>
      <c r="F100">
        <f>IF(ISBLANK(HLOOKUP(F$1, m_preprocess!$1:$1048576, monthly!$D100, FALSE)), "", HLOOKUP(F$1, m_preprocess!$1:$1048576, monthly!$D100, FALSE))</f>
        <v>73.248420712565874</v>
      </c>
      <c r="G100">
        <f>IF(ISBLANK(HLOOKUP(G$1, m_preprocess!$1:$1048576, monthly!$D100, FALSE)), "", HLOOKUP(G$1, m_preprocess!$1:$1048576, monthly!$D100, FALSE))</f>
        <v>109.0836127682078</v>
      </c>
      <c r="H100" t="str">
        <f>IF(ISBLANK(HLOOKUP(H$1, m_preprocess!$1:$1048576, monthly!$D100, FALSE)), "", HLOOKUP(H$1, m_preprocess!$1:$1048576, monthly!$D100, FALSE))</f>
        <v/>
      </c>
      <c r="I100" t="str">
        <f>IF(ISBLANK(HLOOKUP(I$1, m_preprocess!$1:$1048576, monthly!$D100, FALSE)), "", HLOOKUP(I$1, m_preprocess!$1:$1048576, monthly!$D100, FALSE))</f>
        <v/>
      </c>
      <c r="J100">
        <f>IF(ISBLANK(HLOOKUP(J$1, m_preprocess!$1:$1048576, monthly!$D100, FALSE)), "", HLOOKUP(J$1, m_preprocess!$1:$1048576, monthly!$D100, FALSE))</f>
        <v>79.14</v>
      </c>
      <c r="K100">
        <f>IF(ISBLANK(HLOOKUP(K$1, m_preprocess!$1:$1048576, monthly!$D100, FALSE)), "", HLOOKUP(K$1, m_preprocess!$1:$1048576, monthly!$D100, FALSE))</f>
        <v>94.414124721073961</v>
      </c>
      <c r="L100">
        <f>IF(ISBLANK(HLOOKUP(L$1, m_preprocess!$1:$1048576, monthly!$D100, FALSE)), "", HLOOKUP(L$1, m_preprocess!$1:$1048576, monthly!$D100, FALSE))</f>
        <v>98.33873951617332</v>
      </c>
      <c r="M100">
        <f>IF(ISBLANK(HLOOKUP(M$1, m_preprocess!$1:$1048576, monthly!$D100, FALSE)), "", HLOOKUP(M$1, m_preprocess!$1:$1048576, monthly!$D100, FALSE))</f>
        <v>40.6028258861461</v>
      </c>
      <c r="N100">
        <f>IF(ISBLANK(HLOOKUP(N$1, m_preprocess!$1:$1048576, monthly!$D100, FALSE)), "", HLOOKUP(N$1, m_preprocess!$1:$1048576, monthly!$D100, FALSE))</f>
        <v>57.73591363002722</v>
      </c>
      <c r="O100">
        <f>IF(ISBLANK(HLOOKUP(O$1, m_preprocess!$1:$1048576, monthly!$D100, FALSE)), "", HLOOKUP(O$1, m_preprocess!$1:$1048576, monthly!$D100, FALSE))</f>
        <v>10.400047666960033</v>
      </c>
      <c r="P100">
        <f>IF(ISBLANK(HLOOKUP(P$1, m_preprocess!$1:$1048576, monthly!$D100, FALSE)), "", HLOOKUP(P$1, m_preprocess!$1:$1048576, monthly!$D100, FALSE))</f>
        <v>2.0136306258376679</v>
      </c>
      <c r="Q100">
        <f>IF(ISBLANK(HLOOKUP(Q$1, m_preprocess!$1:$1048576, monthly!$D100, FALSE)), "", HLOOKUP(Q$1, m_preprocess!$1:$1048576, monthly!$D100, FALSE))</f>
        <v>1.2744995334367644</v>
      </c>
      <c r="R100">
        <f>IF(ISBLANK(HLOOKUP(R$1, m_preprocess!$1:$1048576, monthly!$D100, FALSE)), "", HLOOKUP(R$1, m_preprocess!$1:$1048576, monthly!$D100, FALSE))</f>
        <v>0.73913109240090369</v>
      </c>
      <c r="S100">
        <f>IF(ISBLANK(HLOOKUP(S$1, m_preprocess!$1:$1048576, monthly!$D100, FALSE)), "", HLOOKUP(S$1, m_preprocess!$1:$1048576, monthly!$D100, FALSE))</f>
        <v>4.8270838680160795</v>
      </c>
      <c r="T100">
        <f>IF(ISBLANK(HLOOKUP(T$1, m_preprocess!$1:$1048576, monthly!$D100, FALSE)), "", HLOOKUP(T$1, m_preprocess!$1:$1048576, monthly!$D100, FALSE))</f>
        <v>3.5593331731062854</v>
      </c>
      <c r="U100">
        <f>IF(ISBLANK(HLOOKUP(U$1, m_preprocess!$1:$1048576, monthly!$D100, FALSE)), "", HLOOKUP(U$1, m_preprocess!$1:$1048576, monthly!$D100, FALSE))</f>
        <v>213.43265997367703</v>
      </c>
      <c r="V100">
        <f>IF(ISBLANK(HLOOKUP(V$1, m_preprocess!$1:$1048576, monthly!$D100, FALSE)), "", HLOOKUP(V$1, m_preprocess!$1:$1048576, monthly!$D100, FALSE))</f>
        <v>866.07338118053235</v>
      </c>
      <c r="W100">
        <f>IF(ISBLANK(HLOOKUP(W$1, m_preprocess!$1:$1048576, monthly!$D100, FALSE)), "", HLOOKUP(W$1, m_preprocess!$1:$1048576, monthly!$D100, FALSE))</f>
        <v>104.42390273201742</v>
      </c>
      <c r="X100" t="str">
        <f>IF(ISBLANK(HLOOKUP(X$1, m_preprocess!$1:$1048576, monthly!$D100, FALSE)), "", HLOOKUP(X$1, m_preprocess!$1:$1048576, monthly!$D100, FALSE))</f>
        <v/>
      </c>
    </row>
    <row r="101" spans="1:24" x14ac:dyDescent="0.25">
      <c r="A101" s="31">
        <v>36982</v>
      </c>
      <c r="B101">
        <v>2001</v>
      </c>
      <c r="C101">
        <v>4</v>
      </c>
      <c r="D101">
        <v>101</v>
      </c>
      <c r="E101">
        <f>IF(ISBLANK(HLOOKUP(E$1, m_preprocess!$1:$1048576, monthly!$D101, FALSE)), "", HLOOKUP(E$1, m_preprocess!$1:$1048576, monthly!$D101, FALSE))</f>
        <v>69.193823801683692</v>
      </c>
      <c r="F101">
        <f>IF(ISBLANK(HLOOKUP(F$1, m_preprocess!$1:$1048576, monthly!$D101, FALSE)), "", HLOOKUP(F$1, m_preprocess!$1:$1048576, monthly!$D101, FALSE))</f>
        <v>69.571179302013888</v>
      </c>
      <c r="G101">
        <f>IF(ISBLANK(HLOOKUP(G$1, m_preprocess!$1:$1048576, monthly!$D101, FALSE)), "", HLOOKUP(G$1, m_preprocess!$1:$1048576, monthly!$D101, FALSE))</f>
        <v>109.57310466927365</v>
      </c>
      <c r="H101" t="str">
        <f>IF(ISBLANK(HLOOKUP(H$1, m_preprocess!$1:$1048576, monthly!$D101, FALSE)), "", HLOOKUP(H$1, m_preprocess!$1:$1048576, monthly!$D101, FALSE))</f>
        <v/>
      </c>
      <c r="I101" t="str">
        <f>IF(ISBLANK(HLOOKUP(I$1, m_preprocess!$1:$1048576, monthly!$D101, FALSE)), "", HLOOKUP(I$1, m_preprocess!$1:$1048576, monthly!$D101, FALSE))</f>
        <v/>
      </c>
      <c r="J101">
        <f>IF(ISBLANK(HLOOKUP(J$1, m_preprocess!$1:$1048576, monthly!$D101, FALSE)), "", HLOOKUP(J$1, m_preprocess!$1:$1048576, monthly!$D101, FALSE))</f>
        <v>80.290000000000006</v>
      </c>
      <c r="K101">
        <f>IF(ISBLANK(HLOOKUP(K$1, m_preprocess!$1:$1048576, monthly!$D101, FALSE)), "", HLOOKUP(K$1, m_preprocess!$1:$1048576, monthly!$D101, FALSE))</f>
        <v>96.384893528145653</v>
      </c>
      <c r="L101">
        <f>IF(ISBLANK(HLOOKUP(L$1, m_preprocess!$1:$1048576, monthly!$D101, FALSE)), "", HLOOKUP(L$1, m_preprocess!$1:$1048576, monthly!$D101, FALSE))</f>
        <v>100.65090251608325</v>
      </c>
      <c r="M101">
        <f>IF(ISBLANK(HLOOKUP(M$1, m_preprocess!$1:$1048576, monthly!$D101, FALSE)), "", HLOOKUP(M$1, m_preprocess!$1:$1048576, monthly!$D101, FALSE))</f>
        <v>49.986581554398718</v>
      </c>
      <c r="N101">
        <f>IF(ISBLANK(HLOOKUP(N$1, m_preprocess!$1:$1048576, monthly!$D101, FALSE)), "", HLOOKUP(N$1, m_preprocess!$1:$1048576, monthly!$D101, FALSE))</f>
        <v>50.664320961684517</v>
      </c>
      <c r="O101">
        <f>IF(ISBLANK(HLOOKUP(O$1, m_preprocess!$1:$1048576, monthly!$D101, FALSE)), "", HLOOKUP(O$1, m_preprocess!$1:$1048576, monthly!$D101, FALSE))</f>
        <v>10.596087399335245</v>
      </c>
      <c r="P101">
        <f>IF(ISBLANK(HLOOKUP(P$1, m_preprocess!$1:$1048576, monthly!$D101, FALSE)), "", HLOOKUP(P$1, m_preprocess!$1:$1048576, monthly!$D101, FALSE))</f>
        <v>1.7898908652239667</v>
      </c>
      <c r="Q101">
        <f>IF(ISBLANK(HLOOKUP(Q$1, m_preprocess!$1:$1048576, monthly!$D101, FALSE)), "", HLOOKUP(Q$1, m_preprocess!$1:$1048576, monthly!$D101, FALSE))</f>
        <v>1.1174518901811472</v>
      </c>
      <c r="R101">
        <f>IF(ISBLANK(HLOOKUP(R$1, m_preprocess!$1:$1048576, monthly!$D101, FALSE)), "", HLOOKUP(R$1, m_preprocess!$1:$1048576, monthly!$D101, FALSE))</f>
        <v>0.67243897504281913</v>
      </c>
      <c r="S101">
        <f>IF(ISBLANK(HLOOKUP(S$1, m_preprocess!$1:$1048576, monthly!$D101, FALSE)), "", HLOOKUP(S$1, m_preprocess!$1:$1048576, monthly!$D101, FALSE))</f>
        <v>4.5442460593480813</v>
      </c>
      <c r="T101">
        <f>IF(ISBLANK(HLOOKUP(T$1, m_preprocess!$1:$1048576, monthly!$D101, FALSE)), "", HLOOKUP(T$1, m_preprocess!$1:$1048576, monthly!$D101, FALSE))</f>
        <v>4.2619504747631964</v>
      </c>
      <c r="U101">
        <f>IF(ISBLANK(HLOOKUP(U$1, m_preprocess!$1:$1048576, monthly!$D101, FALSE)), "", HLOOKUP(U$1, m_preprocess!$1:$1048576, monthly!$D101, FALSE))</f>
        <v>208.72910208739859</v>
      </c>
      <c r="V101">
        <f>IF(ISBLANK(HLOOKUP(V$1, m_preprocess!$1:$1048576, monthly!$D101, FALSE)), "", HLOOKUP(V$1, m_preprocess!$1:$1048576, monthly!$D101, FALSE))</f>
        <v>855.66615634886466</v>
      </c>
      <c r="W101">
        <f>IF(ISBLANK(HLOOKUP(W$1, m_preprocess!$1:$1048576, monthly!$D101, FALSE)), "", HLOOKUP(W$1, m_preprocess!$1:$1048576, monthly!$D101, FALSE))</f>
        <v>105.15925391828158</v>
      </c>
      <c r="X101" t="str">
        <f>IF(ISBLANK(HLOOKUP(X$1, m_preprocess!$1:$1048576, monthly!$D101, FALSE)), "", HLOOKUP(X$1, m_preprocess!$1:$1048576, monthly!$D101, FALSE))</f>
        <v/>
      </c>
    </row>
    <row r="102" spans="1:24" x14ac:dyDescent="0.25">
      <c r="A102" s="31">
        <v>37012</v>
      </c>
      <c r="B102">
        <v>2001</v>
      </c>
      <c r="C102">
        <v>5</v>
      </c>
      <c r="D102">
        <v>102</v>
      </c>
      <c r="E102">
        <f>IF(ISBLANK(HLOOKUP(E$1, m_preprocess!$1:$1048576, monthly!$D102, FALSE)), "", HLOOKUP(E$1, m_preprocess!$1:$1048576, monthly!$D102, FALSE))</f>
        <v>76.042700572345069</v>
      </c>
      <c r="F102">
        <f>IF(ISBLANK(HLOOKUP(F$1, m_preprocess!$1:$1048576, monthly!$D102, FALSE)), "", HLOOKUP(F$1, m_preprocess!$1:$1048576, monthly!$D102, FALSE))</f>
        <v>74.493283328350714</v>
      </c>
      <c r="G102">
        <f>IF(ISBLANK(HLOOKUP(G$1, m_preprocess!$1:$1048576, monthly!$D102, FALSE)), "", HLOOKUP(G$1, m_preprocess!$1:$1048576, monthly!$D102, FALSE))</f>
        <v>109.94701701263534</v>
      </c>
      <c r="H102" t="str">
        <f>IF(ISBLANK(HLOOKUP(H$1, m_preprocess!$1:$1048576, monthly!$D102, FALSE)), "", HLOOKUP(H$1, m_preprocess!$1:$1048576, monthly!$D102, FALSE))</f>
        <v/>
      </c>
      <c r="I102" t="str">
        <f>IF(ISBLANK(HLOOKUP(I$1, m_preprocess!$1:$1048576, monthly!$D102, FALSE)), "", HLOOKUP(I$1, m_preprocess!$1:$1048576, monthly!$D102, FALSE))</f>
        <v/>
      </c>
      <c r="J102">
        <f>IF(ISBLANK(HLOOKUP(J$1, m_preprocess!$1:$1048576, monthly!$D102, FALSE)), "", HLOOKUP(J$1, m_preprocess!$1:$1048576, monthly!$D102, FALSE))</f>
        <v>83.25</v>
      </c>
      <c r="K102">
        <f>IF(ISBLANK(HLOOKUP(K$1, m_preprocess!$1:$1048576, monthly!$D102, FALSE)), "", HLOOKUP(K$1, m_preprocess!$1:$1048576, monthly!$D102, FALSE))</f>
        <v>97.875059193280094</v>
      </c>
      <c r="L102">
        <f>IF(ISBLANK(HLOOKUP(L$1, m_preprocess!$1:$1048576, monthly!$D102, FALSE)), "", HLOOKUP(L$1, m_preprocess!$1:$1048576, monthly!$D102, FALSE))</f>
        <v>99.391536647459162</v>
      </c>
      <c r="M102">
        <f>IF(ISBLANK(HLOOKUP(M$1, m_preprocess!$1:$1048576, monthly!$D102, FALSE)), "", HLOOKUP(M$1, m_preprocess!$1:$1048576, monthly!$D102, FALSE))</f>
        <v>44.1286701055894</v>
      </c>
      <c r="N102">
        <f>IF(ISBLANK(HLOOKUP(N$1, m_preprocess!$1:$1048576, monthly!$D102, FALSE)), "", HLOOKUP(N$1, m_preprocess!$1:$1048576, monthly!$D102, FALSE))</f>
        <v>55.262866541869755</v>
      </c>
      <c r="O102">
        <f>IF(ISBLANK(HLOOKUP(O$1, m_preprocess!$1:$1048576, monthly!$D102, FALSE)), "", HLOOKUP(O$1, m_preprocess!$1:$1048576, monthly!$D102, FALSE))</f>
        <v>10.365534945713941</v>
      </c>
      <c r="P102">
        <f>IF(ISBLANK(HLOOKUP(P$1, m_preprocess!$1:$1048576, monthly!$D102, FALSE)), "", HLOOKUP(P$1, m_preprocess!$1:$1048576, monthly!$D102, FALSE))</f>
        <v>2.0510398957275178</v>
      </c>
      <c r="Q102">
        <f>IF(ISBLANK(HLOOKUP(Q$1, m_preprocess!$1:$1048576, monthly!$D102, FALSE)), "", HLOOKUP(Q$1, m_preprocess!$1:$1048576, monthly!$D102, FALSE))</f>
        <v>1.2455753788656359</v>
      </c>
      <c r="R102">
        <f>IF(ISBLANK(HLOOKUP(R$1, m_preprocess!$1:$1048576, monthly!$D102, FALSE)), "", HLOOKUP(R$1, m_preprocess!$1:$1048576, monthly!$D102, FALSE))</f>
        <v>0.80546451686188203</v>
      </c>
      <c r="S102">
        <f>IF(ISBLANK(HLOOKUP(S$1, m_preprocess!$1:$1048576, monthly!$D102, FALSE)), "", HLOOKUP(S$1, m_preprocess!$1:$1048576, monthly!$D102, FALSE))</f>
        <v>4.9720966899101535</v>
      </c>
      <c r="T102">
        <f>IF(ISBLANK(HLOOKUP(T$1, m_preprocess!$1:$1048576, monthly!$D102, FALSE)), "", HLOOKUP(T$1, m_preprocess!$1:$1048576, monthly!$D102, FALSE))</f>
        <v>3.3423983600762699</v>
      </c>
      <c r="U102">
        <f>IF(ISBLANK(HLOOKUP(U$1, m_preprocess!$1:$1048576, monthly!$D102, FALSE)), "", HLOOKUP(U$1, m_preprocess!$1:$1048576, monthly!$D102, FALSE))</f>
        <v>207.80094633487718</v>
      </c>
      <c r="V102">
        <f>IF(ISBLANK(HLOOKUP(V$1, m_preprocess!$1:$1048576, monthly!$D102, FALSE)), "", HLOOKUP(V$1, m_preprocess!$1:$1048576, monthly!$D102, FALSE))</f>
        <v>853.71526897620754</v>
      </c>
      <c r="W102">
        <f>IF(ISBLANK(HLOOKUP(W$1, m_preprocess!$1:$1048576, monthly!$D102, FALSE)), "", HLOOKUP(W$1, m_preprocess!$1:$1048576, monthly!$D102, FALSE))</f>
        <v>105.66963023077327</v>
      </c>
      <c r="X102" t="str">
        <f>IF(ISBLANK(HLOOKUP(X$1, m_preprocess!$1:$1048576, monthly!$D102, FALSE)), "", HLOOKUP(X$1, m_preprocess!$1:$1048576, monthly!$D102, FALSE))</f>
        <v/>
      </c>
    </row>
    <row r="103" spans="1:24" x14ac:dyDescent="0.25">
      <c r="A103" s="31">
        <v>37043</v>
      </c>
      <c r="B103">
        <v>2001</v>
      </c>
      <c r="C103">
        <v>6</v>
      </c>
      <c r="D103">
        <v>103</v>
      </c>
      <c r="E103">
        <f>IF(ISBLANK(HLOOKUP(E$1, m_preprocess!$1:$1048576, monthly!$D103, FALSE)), "", HLOOKUP(E$1, m_preprocess!$1:$1048576, monthly!$D103, FALSE))</f>
        <v>72.49546260304075</v>
      </c>
      <c r="F103">
        <f>IF(ISBLANK(HLOOKUP(F$1, m_preprocess!$1:$1048576, monthly!$D103, FALSE)), "", HLOOKUP(F$1, m_preprocess!$1:$1048576, monthly!$D103, FALSE))</f>
        <v>73.577507091235105</v>
      </c>
      <c r="G103">
        <f>IF(ISBLANK(HLOOKUP(G$1, m_preprocess!$1:$1048576, monthly!$D103, FALSE)), "", HLOOKUP(G$1, m_preprocess!$1:$1048576, monthly!$D103, FALSE))</f>
        <v>109.43944787156937</v>
      </c>
      <c r="H103" t="str">
        <f>IF(ISBLANK(HLOOKUP(H$1, m_preprocess!$1:$1048576, monthly!$D103, FALSE)), "", HLOOKUP(H$1, m_preprocess!$1:$1048576, monthly!$D103, FALSE))</f>
        <v/>
      </c>
      <c r="I103" t="str">
        <f>IF(ISBLANK(HLOOKUP(I$1, m_preprocess!$1:$1048576, monthly!$D103, FALSE)), "", HLOOKUP(I$1, m_preprocess!$1:$1048576, monthly!$D103, FALSE))</f>
        <v/>
      </c>
      <c r="J103">
        <f>IF(ISBLANK(HLOOKUP(J$1, m_preprocess!$1:$1048576, monthly!$D103, FALSE)), "", HLOOKUP(J$1, m_preprocess!$1:$1048576, monthly!$D103, FALSE))</f>
        <v>82.88</v>
      </c>
      <c r="K103">
        <f>IF(ISBLANK(HLOOKUP(K$1, m_preprocess!$1:$1048576, monthly!$D103, FALSE)), "", HLOOKUP(K$1, m_preprocess!$1:$1048576, monthly!$D103, FALSE))</f>
        <v>94.951519211672775</v>
      </c>
      <c r="L103">
        <f>IF(ISBLANK(HLOOKUP(L$1, m_preprocess!$1:$1048576, monthly!$D103, FALSE)), "", HLOOKUP(L$1, m_preprocess!$1:$1048576, monthly!$D103, FALSE))</f>
        <v>96.380464687124061</v>
      </c>
      <c r="M103">
        <f>IF(ISBLANK(HLOOKUP(M$1, m_preprocess!$1:$1048576, monthly!$D103, FALSE)), "", HLOOKUP(M$1, m_preprocess!$1:$1048576, monthly!$D103, FALSE))</f>
        <v>41.741773558141468</v>
      </c>
      <c r="N103">
        <f>IF(ISBLANK(HLOOKUP(N$1, m_preprocess!$1:$1048576, monthly!$D103, FALSE)), "", HLOOKUP(N$1, m_preprocess!$1:$1048576, monthly!$D103, FALSE))</f>
        <v>54.638691128982593</v>
      </c>
      <c r="O103">
        <f>IF(ISBLANK(HLOOKUP(O$1, m_preprocess!$1:$1048576, monthly!$D103, FALSE)), "", HLOOKUP(O$1, m_preprocess!$1:$1048576, monthly!$D103, FALSE))</f>
        <v>9.7632684999110815</v>
      </c>
      <c r="P103">
        <f>IF(ISBLANK(HLOOKUP(P$1, m_preprocess!$1:$1048576, monthly!$D103, FALSE)), "", HLOOKUP(P$1, m_preprocess!$1:$1048576, monthly!$D103, FALSE))</f>
        <v>1.9821448862695226</v>
      </c>
      <c r="Q103">
        <f>IF(ISBLANK(HLOOKUP(Q$1, m_preprocess!$1:$1048576, monthly!$D103, FALSE)), "", HLOOKUP(Q$1, m_preprocess!$1:$1048576, monthly!$D103, FALSE))</f>
        <v>1.2041072260071608</v>
      </c>
      <c r="R103">
        <f>IF(ISBLANK(HLOOKUP(R$1, m_preprocess!$1:$1048576, monthly!$D103, FALSE)), "", HLOOKUP(R$1, m_preprocess!$1:$1048576, monthly!$D103, FALSE))</f>
        <v>0.77803766026236154</v>
      </c>
      <c r="S103">
        <f>IF(ISBLANK(HLOOKUP(S$1, m_preprocess!$1:$1048576, monthly!$D103, FALSE)), "", HLOOKUP(S$1, m_preprocess!$1:$1048576, monthly!$D103, FALSE))</f>
        <v>4.4773908365429316</v>
      </c>
      <c r="T103">
        <f>IF(ISBLANK(HLOOKUP(T$1, m_preprocess!$1:$1048576, monthly!$D103, FALSE)), "", HLOOKUP(T$1, m_preprocess!$1:$1048576, monthly!$D103, FALSE))</f>
        <v>3.3037327036471194</v>
      </c>
      <c r="U103">
        <f>IF(ISBLANK(HLOOKUP(U$1, m_preprocess!$1:$1048576, monthly!$D103, FALSE)), "", HLOOKUP(U$1, m_preprocess!$1:$1048576, monthly!$D103, FALSE))</f>
        <v>214.33518863620228</v>
      </c>
      <c r="V103">
        <f>IF(ISBLANK(HLOOKUP(V$1, m_preprocess!$1:$1048576, monthly!$D103, FALSE)), "", HLOOKUP(V$1, m_preprocess!$1:$1048576, monthly!$D103, FALSE))</f>
        <v>870.07083318890159</v>
      </c>
      <c r="W103">
        <f>IF(ISBLANK(HLOOKUP(W$1, m_preprocess!$1:$1048576, monthly!$D103, FALSE)), "", HLOOKUP(W$1, m_preprocess!$1:$1048576, monthly!$D103, FALSE))</f>
        <v>103.28321188148153</v>
      </c>
      <c r="X103" t="str">
        <f>IF(ISBLANK(HLOOKUP(X$1, m_preprocess!$1:$1048576, monthly!$D103, FALSE)), "", HLOOKUP(X$1, m_preprocess!$1:$1048576, monthly!$D103, FALSE))</f>
        <v/>
      </c>
    </row>
    <row r="104" spans="1:24" x14ac:dyDescent="0.25">
      <c r="A104" s="31">
        <v>37073</v>
      </c>
      <c r="B104">
        <v>2001</v>
      </c>
      <c r="C104">
        <v>7</v>
      </c>
      <c r="D104">
        <v>104</v>
      </c>
      <c r="E104">
        <f>IF(ISBLANK(HLOOKUP(E$1, m_preprocess!$1:$1048576, monthly!$D104, FALSE)), "", HLOOKUP(E$1, m_preprocess!$1:$1048576, monthly!$D104, FALSE))</f>
        <v>72.995086920883026</v>
      </c>
      <c r="F104">
        <f>IF(ISBLANK(HLOOKUP(F$1, m_preprocess!$1:$1048576, monthly!$D104, FALSE)), "", HLOOKUP(F$1, m_preprocess!$1:$1048576, monthly!$D104, FALSE))</f>
        <v>73.092855000247184</v>
      </c>
      <c r="G104">
        <f>IF(ISBLANK(HLOOKUP(G$1, m_preprocess!$1:$1048576, monthly!$D104, FALSE)), "", HLOOKUP(G$1, m_preprocess!$1:$1048576, monthly!$D104, FALSE))</f>
        <v>108.85374232590507</v>
      </c>
      <c r="H104" t="str">
        <f>IF(ISBLANK(HLOOKUP(H$1, m_preprocess!$1:$1048576, monthly!$D104, FALSE)), "", HLOOKUP(H$1, m_preprocess!$1:$1048576, monthly!$D104, FALSE))</f>
        <v/>
      </c>
      <c r="I104" t="str">
        <f>IF(ISBLANK(HLOOKUP(I$1, m_preprocess!$1:$1048576, monthly!$D104, FALSE)), "", HLOOKUP(I$1, m_preprocess!$1:$1048576, monthly!$D104, FALSE))</f>
        <v/>
      </c>
      <c r="J104">
        <f>IF(ISBLANK(HLOOKUP(J$1, m_preprocess!$1:$1048576, monthly!$D104, FALSE)), "", HLOOKUP(J$1, m_preprocess!$1:$1048576, monthly!$D104, FALSE))</f>
        <v>83.45</v>
      </c>
      <c r="K104">
        <f>IF(ISBLANK(HLOOKUP(K$1, m_preprocess!$1:$1048576, monthly!$D104, FALSE)), "", HLOOKUP(K$1, m_preprocess!$1:$1048576, monthly!$D104, FALSE))</f>
        <v>92.522370724922283</v>
      </c>
      <c r="L104">
        <f>IF(ISBLANK(HLOOKUP(L$1, m_preprocess!$1:$1048576, monthly!$D104, FALSE)), "", HLOOKUP(L$1, m_preprocess!$1:$1048576, monthly!$D104, FALSE))</f>
        <v>99.731064310488435</v>
      </c>
      <c r="M104">
        <f>IF(ISBLANK(HLOOKUP(M$1, m_preprocess!$1:$1048576, monthly!$D104, FALSE)), "", HLOOKUP(M$1, m_preprocess!$1:$1048576, monthly!$D104, FALSE))</f>
        <v>37.497049037699689</v>
      </c>
      <c r="N104">
        <f>IF(ISBLANK(HLOOKUP(N$1, m_preprocess!$1:$1048576, monthly!$D104, FALSE)), "", HLOOKUP(N$1, m_preprocess!$1:$1048576, monthly!$D104, FALSE))</f>
        <v>62.234015272788746</v>
      </c>
      <c r="O104">
        <f>IF(ISBLANK(HLOOKUP(O$1, m_preprocess!$1:$1048576, monthly!$D104, FALSE)), "", HLOOKUP(O$1, m_preprocess!$1:$1048576, monthly!$D104, FALSE))</f>
        <v>9.6664478321596121</v>
      </c>
      <c r="P104">
        <f>IF(ISBLANK(HLOOKUP(P$1, m_preprocess!$1:$1048576, monthly!$D104, FALSE)), "", HLOOKUP(P$1, m_preprocess!$1:$1048576, monthly!$D104, FALSE))</f>
        <v>2.0057971407691886</v>
      </c>
      <c r="Q104">
        <f>IF(ISBLANK(HLOOKUP(Q$1, m_preprocess!$1:$1048576, monthly!$D104, FALSE)), "", HLOOKUP(Q$1, m_preprocess!$1:$1048576, monthly!$D104, FALSE))</f>
        <v>1.2479553452748573</v>
      </c>
      <c r="R104">
        <f>IF(ISBLANK(HLOOKUP(R$1, m_preprocess!$1:$1048576, monthly!$D104, FALSE)), "", HLOOKUP(R$1, m_preprocess!$1:$1048576, monthly!$D104, FALSE))</f>
        <v>0.75784179549433128</v>
      </c>
      <c r="S104">
        <f>IF(ISBLANK(HLOOKUP(S$1, m_preprocess!$1:$1048576, monthly!$D104, FALSE)), "", HLOOKUP(S$1, m_preprocess!$1:$1048576, monthly!$D104, FALSE))</f>
        <v>5.1407508388042213</v>
      </c>
      <c r="T104">
        <f>IF(ISBLANK(HLOOKUP(T$1, m_preprocess!$1:$1048576, monthly!$D104, FALSE)), "", HLOOKUP(T$1, m_preprocess!$1:$1048576, monthly!$D104, FALSE))</f>
        <v>2.5198998525862026</v>
      </c>
      <c r="U104">
        <f>IF(ISBLANK(HLOOKUP(U$1, m_preprocess!$1:$1048576, monthly!$D104, FALSE)), "", HLOOKUP(U$1, m_preprocess!$1:$1048576, monthly!$D104, FALSE))</f>
        <v>209.52400638814896</v>
      </c>
      <c r="V104">
        <f>IF(ISBLANK(HLOOKUP(V$1, m_preprocess!$1:$1048576, monthly!$D104, FALSE)), "", HLOOKUP(V$1, m_preprocess!$1:$1048576, monthly!$D104, FALSE))</f>
        <v>872.16701946716125</v>
      </c>
      <c r="W104">
        <f>IF(ISBLANK(HLOOKUP(W$1, m_preprocess!$1:$1048576, monthly!$D104, FALSE)), "", HLOOKUP(W$1, m_preprocess!$1:$1048576, monthly!$D104, FALSE))</f>
        <v>103.10318681212129</v>
      </c>
      <c r="X104" t="str">
        <f>IF(ISBLANK(HLOOKUP(X$1, m_preprocess!$1:$1048576, monthly!$D104, FALSE)), "", HLOOKUP(X$1, m_preprocess!$1:$1048576, monthly!$D104, FALSE))</f>
        <v/>
      </c>
    </row>
    <row r="105" spans="1:24" x14ac:dyDescent="0.25">
      <c r="A105" s="31">
        <v>37104</v>
      </c>
      <c r="B105">
        <v>2001</v>
      </c>
      <c r="C105">
        <v>8</v>
      </c>
      <c r="D105">
        <v>105</v>
      </c>
      <c r="E105">
        <f>IF(ISBLANK(HLOOKUP(E$1, m_preprocess!$1:$1048576, monthly!$D105, FALSE)), "", HLOOKUP(E$1, m_preprocess!$1:$1048576, monthly!$D105, FALSE))</f>
        <v>74.556670705596517</v>
      </c>
      <c r="F105">
        <f>IF(ISBLANK(HLOOKUP(F$1, m_preprocess!$1:$1048576, monthly!$D105, FALSE)), "", HLOOKUP(F$1, m_preprocess!$1:$1048576, monthly!$D105, FALSE))</f>
        <v>74.416199398065046</v>
      </c>
      <c r="G105">
        <f>IF(ISBLANK(HLOOKUP(G$1, m_preprocess!$1:$1048576, monthly!$D105, FALSE)), "", HLOOKUP(G$1, m_preprocess!$1:$1048576, monthly!$D105, FALSE))</f>
        <v>109.27747350940732</v>
      </c>
      <c r="H105" t="str">
        <f>IF(ISBLANK(HLOOKUP(H$1, m_preprocess!$1:$1048576, monthly!$D105, FALSE)), "", HLOOKUP(H$1, m_preprocess!$1:$1048576, monthly!$D105, FALSE))</f>
        <v/>
      </c>
      <c r="I105" t="str">
        <f>IF(ISBLANK(HLOOKUP(I$1, m_preprocess!$1:$1048576, monthly!$D105, FALSE)), "", HLOOKUP(I$1, m_preprocess!$1:$1048576, monthly!$D105, FALSE))</f>
        <v/>
      </c>
      <c r="J105">
        <f>IF(ISBLANK(HLOOKUP(J$1, m_preprocess!$1:$1048576, monthly!$D105, FALSE)), "", HLOOKUP(J$1, m_preprocess!$1:$1048576, monthly!$D105, FALSE))</f>
        <v>85.63</v>
      </c>
      <c r="K105">
        <f>IF(ISBLANK(HLOOKUP(K$1, m_preprocess!$1:$1048576, monthly!$D105, FALSE)), "", HLOOKUP(K$1, m_preprocess!$1:$1048576, monthly!$D105, FALSE))</f>
        <v>91.231851141499746</v>
      </c>
      <c r="L105">
        <f>IF(ISBLANK(HLOOKUP(L$1, m_preprocess!$1:$1048576, monthly!$D105, FALSE)), "", HLOOKUP(L$1, m_preprocess!$1:$1048576, monthly!$D105, FALSE))</f>
        <v>119.70242735849109</v>
      </c>
      <c r="M105">
        <f>IF(ISBLANK(HLOOKUP(M$1, m_preprocess!$1:$1048576, monthly!$D105, FALSE)), "", HLOOKUP(M$1, m_preprocess!$1:$1048576, monthly!$D105, FALSE))</f>
        <v>56.628687688162564</v>
      </c>
      <c r="N105">
        <f>IF(ISBLANK(HLOOKUP(N$1, m_preprocess!$1:$1048576, monthly!$D105, FALSE)), "", HLOOKUP(N$1, m_preprocess!$1:$1048576, monthly!$D105, FALSE))</f>
        <v>63.073739670328536</v>
      </c>
      <c r="O105">
        <f>IF(ISBLANK(HLOOKUP(O$1, m_preprocess!$1:$1048576, monthly!$D105, FALSE)), "", HLOOKUP(O$1, m_preprocess!$1:$1048576, monthly!$D105, FALSE))</f>
        <v>9.8875432825308032</v>
      </c>
      <c r="P105">
        <f>IF(ISBLANK(HLOOKUP(P$1, m_preprocess!$1:$1048576, monthly!$D105, FALSE)), "", HLOOKUP(P$1, m_preprocess!$1:$1048576, monthly!$D105, FALSE))</f>
        <v>2.1627684480807026</v>
      </c>
      <c r="Q105">
        <f>IF(ISBLANK(HLOOKUP(Q$1, m_preprocess!$1:$1048576, monthly!$D105, FALSE)), "", HLOOKUP(Q$1, m_preprocess!$1:$1048576, monthly!$D105, FALSE))</f>
        <v>1.3279695904196298</v>
      </c>
      <c r="R105">
        <f>IF(ISBLANK(HLOOKUP(R$1, m_preprocess!$1:$1048576, monthly!$D105, FALSE)), "", HLOOKUP(R$1, m_preprocess!$1:$1048576, monthly!$D105, FALSE))</f>
        <v>0.83479885766107276</v>
      </c>
      <c r="S105">
        <f>IF(ISBLANK(HLOOKUP(S$1, m_preprocess!$1:$1048576, monthly!$D105, FALSE)), "", HLOOKUP(S$1, m_preprocess!$1:$1048576, monthly!$D105, FALSE))</f>
        <v>4.7286016803816757</v>
      </c>
      <c r="T105">
        <f>IF(ISBLANK(HLOOKUP(T$1, m_preprocess!$1:$1048576, monthly!$D105, FALSE)), "", HLOOKUP(T$1, m_preprocess!$1:$1048576, monthly!$D105, FALSE))</f>
        <v>2.9961731540684244</v>
      </c>
      <c r="U105">
        <f>IF(ISBLANK(HLOOKUP(U$1, m_preprocess!$1:$1048576, monthly!$D105, FALSE)), "", HLOOKUP(U$1, m_preprocess!$1:$1048576, monthly!$D105, FALSE))</f>
        <v>203.0794104251973</v>
      </c>
      <c r="V105">
        <f>IF(ISBLANK(HLOOKUP(V$1, m_preprocess!$1:$1048576, monthly!$D105, FALSE)), "", HLOOKUP(V$1, m_preprocess!$1:$1048576, monthly!$D105, FALSE))</f>
        <v>860.35122816928606</v>
      </c>
      <c r="W105">
        <f>IF(ISBLANK(HLOOKUP(W$1, m_preprocess!$1:$1048576, monthly!$D105, FALSE)), "", HLOOKUP(W$1, m_preprocess!$1:$1048576, monthly!$D105, FALSE))</f>
        <v>103.43797603719813</v>
      </c>
      <c r="X105" t="str">
        <f>IF(ISBLANK(HLOOKUP(X$1, m_preprocess!$1:$1048576, monthly!$D105, FALSE)), "", HLOOKUP(X$1, m_preprocess!$1:$1048576, monthly!$D105, FALSE))</f>
        <v/>
      </c>
    </row>
    <row r="106" spans="1:24" x14ac:dyDescent="0.25">
      <c r="A106" s="31">
        <v>37135</v>
      </c>
      <c r="B106">
        <v>2001</v>
      </c>
      <c r="C106">
        <v>9</v>
      </c>
      <c r="D106">
        <v>106</v>
      </c>
      <c r="E106">
        <f>IF(ISBLANK(HLOOKUP(E$1, m_preprocess!$1:$1048576, monthly!$D106, FALSE)), "", HLOOKUP(E$1, m_preprocess!$1:$1048576, monthly!$D106, FALSE))</f>
        <v>75.498973031674424</v>
      </c>
      <c r="F106">
        <f>IF(ISBLANK(HLOOKUP(F$1, m_preprocess!$1:$1048576, monthly!$D106, FALSE)), "", HLOOKUP(F$1, m_preprocess!$1:$1048576, monthly!$D106, FALSE))</f>
        <v>74.387479989472709</v>
      </c>
      <c r="G106">
        <f>IF(ISBLANK(HLOOKUP(G$1, m_preprocess!$1:$1048576, monthly!$D106, FALSE)), "", HLOOKUP(G$1, m_preprocess!$1:$1048576, monthly!$D106, FALSE))</f>
        <v>109.58385215962699</v>
      </c>
      <c r="H106" t="str">
        <f>IF(ISBLANK(HLOOKUP(H$1, m_preprocess!$1:$1048576, monthly!$D106, FALSE)), "", HLOOKUP(H$1, m_preprocess!$1:$1048576, monthly!$D106, FALSE))</f>
        <v/>
      </c>
      <c r="I106" t="str">
        <f>IF(ISBLANK(HLOOKUP(I$1, m_preprocess!$1:$1048576, monthly!$D106, FALSE)), "", HLOOKUP(I$1, m_preprocess!$1:$1048576, monthly!$D106, FALSE))</f>
        <v/>
      </c>
      <c r="J106">
        <f>IF(ISBLANK(HLOOKUP(J$1, m_preprocess!$1:$1048576, monthly!$D106, FALSE)), "", HLOOKUP(J$1, m_preprocess!$1:$1048576, monthly!$D106, FALSE))</f>
        <v>87.39</v>
      </c>
      <c r="K106">
        <f>IF(ISBLANK(HLOOKUP(K$1, m_preprocess!$1:$1048576, monthly!$D106, FALSE)), "", HLOOKUP(K$1, m_preprocess!$1:$1048576, monthly!$D106, FALSE))</f>
        <v>92.008534800295095</v>
      </c>
      <c r="L106">
        <f>IF(ISBLANK(HLOOKUP(L$1, m_preprocess!$1:$1048576, monthly!$D106, FALSE)), "", HLOOKUP(L$1, m_preprocess!$1:$1048576, monthly!$D106, FALSE))</f>
        <v>107.08701249636879</v>
      </c>
      <c r="M106">
        <f>IF(ISBLANK(HLOOKUP(M$1, m_preprocess!$1:$1048576, monthly!$D106, FALSE)), "", HLOOKUP(M$1, m_preprocess!$1:$1048576, monthly!$D106, FALSE))</f>
        <v>49.502061464971177</v>
      </c>
      <c r="N106">
        <f>IF(ISBLANK(HLOOKUP(N$1, m_preprocess!$1:$1048576, monthly!$D106, FALSE)), "", HLOOKUP(N$1, m_preprocess!$1:$1048576, monthly!$D106, FALSE))</f>
        <v>57.584951031397615</v>
      </c>
      <c r="O106">
        <f>IF(ISBLANK(HLOOKUP(O$1, m_preprocess!$1:$1048576, monthly!$D106, FALSE)), "", HLOOKUP(O$1, m_preprocess!$1:$1048576, monthly!$D106, FALSE))</f>
        <v>9.651418939288579</v>
      </c>
      <c r="P106">
        <f>IF(ISBLANK(HLOOKUP(P$1, m_preprocess!$1:$1048576, monthly!$D106, FALSE)), "", HLOOKUP(P$1, m_preprocess!$1:$1048576, monthly!$D106, FALSE))</f>
        <v>1.7976690060018985</v>
      </c>
      <c r="Q106">
        <f>IF(ISBLANK(HLOOKUP(Q$1, m_preprocess!$1:$1048576, monthly!$D106, FALSE)), "", HLOOKUP(Q$1, m_preprocess!$1:$1048576, monthly!$D106, FALSE))</f>
        <v>1.1044907322032205</v>
      </c>
      <c r="R106">
        <f>IF(ISBLANK(HLOOKUP(R$1, m_preprocess!$1:$1048576, monthly!$D106, FALSE)), "", HLOOKUP(R$1, m_preprocess!$1:$1048576, monthly!$D106, FALSE))</f>
        <v>0.69317827379867825</v>
      </c>
      <c r="S106">
        <f>IF(ISBLANK(HLOOKUP(S$1, m_preprocess!$1:$1048576, monthly!$D106, FALSE)), "", HLOOKUP(S$1, m_preprocess!$1:$1048576, monthly!$D106, FALSE))</f>
        <v>4.1492904339498331</v>
      </c>
      <c r="T106">
        <f>IF(ISBLANK(HLOOKUP(T$1, m_preprocess!$1:$1048576, monthly!$D106, FALSE)), "", HLOOKUP(T$1, m_preprocess!$1:$1048576, monthly!$D106, FALSE))</f>
        <v>3.7044594993368469</v>
      </c>
      <c r="U106">
        <f>IF(ISBLANK(HLOOKUP(U$1, m_preprocess!$1:$1048576, monthly!$D106, FALSE)), "", HLOOKUP(U$1, m_preprocess!$1:$1048576, monthly!$D106, FALSE))</f>
        <v>204.92937472898416</v>
      </c>
      <c r="V106">
        <f>IF(ISBLANK(HLOOKUP(V$1, m_preprocess!$1:$1048576, monthly!$D106, FALSE)), "", HLOOKUP(V$1, m_preprocess!$1:$1048576, monthly!$D106, FALSE))</f>
        <v>855.6993631407812</v>
      </c>
      <c r="W106">
        <f>IF(ISBLANK(HLOOKUP(W$1, m_preprocess!$1:$1048576, monthly!$D106, FALSE)), "", HLOOKUP(W$1, m_preprocess!$1:$1048576, monthly!$D106, FALSE))</f>
        <v>105.64177481461927</v>
      </c>
      <c r="X106" t="str">
        <f>IF(ISBLANK(HLOOKUP(X$1, m_preprocess!$1:$1048576, monthly!$D106, FALSE)), "", HLOOKUP(X$1, m_preprocess!$1:$1048576, monthly!$D106, FALSE))</f>
        <v/>
      </c>
    </row>
    <row r="107" spans="1:24" x14ac:dyDescent="0.25">
      <c r="A107" s="31">
        <v>37165</v>
      </c>
      <c r="B107">
        <v>2001</v>
      </c>
      <c r="C107">
        <v>10</v>
      </c>
      <c r="D107">
        <v>107</v>
      </c>
      <c r="E107">
        <f>IF(ISBLANK(HLOOKUP(E$1, m_preprocess!$1:$1048576, monthly!$D107, FALSE)), "", HLOOKUP(E$1, m_preprocess!$1:$1048576, monthly!$D107, FALSE))</f>
        <v>79.507108675099715</v>
      </c>
      <c r="F107">
        <f>IF(ISBLANK(HLOOKUP(F$1, m_preprocess!$1:$1048576, monthly!$D107, FALSE)), "", HLOOKUP(F$1, m_preprocess!$1:$1048576, monthly!$D107, FALSE))</f>
        <v>78.596927693822337</v>
      </c>
      <c r="G107">
        <f>IF(ISBLANK(HLOOKUP(G$1, m_preprocess!$1:$1048576, monthly!$D107, FALSE)), "", HLOOKUP(G$1, m_preprocess!$1:$1048576, monthly!$D107, FALSE))</f>
        <v>109.60565541213168</v>
      </c>
      <c r="H107" t="str">
        <f>IF(ISBLANK(HLOOKUP(H$1, m_preprocess!$1:$1048576, monthly!$D107, FALSE)), "", HLOOKUP(H$1, m_preprocess!$1:$1048576, monthly!$D107, FALSE))</f>
        <v/>
      </c>
      <c r="I107" t="str">
        <f>IF(ISBLANK(HLOOKUP(I$1, m_preprocess!$1:$1048576, monthly!$D107, FALSE)), "", HLOOKUP(I$1, m_preprocess!$1:$1048576, monthly!$D107, FALSE))</f>
        <v/>
      </c>
      <c r="J107">
        <f>IF(ISBLANK(HLOOKUP(J$1, m_preprocess!$1:$1048576, monthly!$D107, FALSE)), "", HLOOKUP(J$1, m_preprocess!$1:$1048576, monthly!$D107, FALSE))</f>
        <v>92.51</v>
      </c>
      <c r="K107">
        <f>IF(ISBLANK(HLOOKUP(K$1, m_preprocess!$1:$1048576, monthly!$D107, FALSE)), "", HLOOKUP(K$1, m_preprocess!$1:$1048576, monthly!$D107, FALSE))</f>
        <v>88.196717320603724</v>
      </c>
      <c r="L107">
        <f>IF(ISBLANK(HLOOKUP(L$1, m_preprocess!$1:$1048576, monthly!$D107, FALSE)), "", HLOOKUP(L$1, m_preprocess!$1:$1048576, monthly!$D107, FALSE))</f>
        <v>105.16510798514329</v>
      </c>
      <c r="M107">
        <f>IF(ISBLANK(HLOOKUP(M$1, m_preprocess!$1:$1048576, monthly!$D107, FALSE)), "", HLOOKUP(M$1, m_preprocess!$1:$1048576, monthly!$D107, FALSE))</f>
        <v>43.738082130333538</v>
      </c>
      <c r="N107">
        <f>IF(ISBLANK(HLOOKUP(N$1, m_preprocess!$1:$1048576, monthly!$D107, FALSE)), "", HLOOKUP(N$1, m_preprocess!$1:$1048576, monthly!$D107, FALSE))</f>
        <v>61.427025854809756</v>
      </c>
      <c r="O107">
        <f>IF(ISBLANK(HLOOKUP(O$1, m_preprocess!$1:$1048576, monthly!$D107, FALSE)), "", HLOOKUP(O$1, m_preprocess!$1:$1048576, monthly!$D107, FALSE))</f>
        <v>9.4250924314086006</v>
      </c>
      <c r="P107">
        <f>IF(ISBLANK(HLOOKUP(P$1, m_preprocess!$1:$1048576, monthly!$D107, FALSE)), "", HLOOKUP(P$1, m_preprocess!$1:$1048576, monthly!$D107, FALSE))</f>
        <v>2.1047178872727317</v>
      </c>
      <c r="Q107">
        <f>IF(ISBLANK(HLOOKUP(Q$1, m_preprocess!$1:$1048576, monthly!$D107, FALSE)), "", HLOOKUP(Q$1, m_preprocess!$1:$1048576, monthly!$D107, FALSE))</f>
        <v>1.3206660076631636</v>
      </c>
      <c r="R107">
        <f>IF(ISBLANK(HLOOKUP(R$1, m_preprocess!$1:$1048576, monthly!$D107, FALSE)), "", HLOOKUP(R$1, m_preprocess!$1:$1048576, monthly!$D107, FALSE))</f>
        <v>0.78405187960956801</v>
      </c>
      <c r="S107">
        <f>IF(ISBLANK(HLOOKUP(S$1, m_preprocess!$1:$1048576, monthly!$D107, FALSE)), "", HLOOKUP(S$1, m_preprocess!$1:$1048576, monthly!$D107, FALSE))</f>
        <v>4.3097483292978858</v>
      </c>
      <c r="T107">
        <f>IF(ISBLANK(HLOOKUP(T$1, m_preprocess!$1:$1048576, monthly!$D107, FALSE)), "", HLOOKUP(T$1, m_preprocess!$1:$1048576, monthly!$D107, FALSE))</f>
        <v>3.0106262148379841</v>
      </c>
      <c r="U107">
        <f>IF(ISBLANK(HLOOKUP(U$1, m_preprocess!$1:$1048576, monthly!$D107, FALSE)), "", HLOOKUP(U$1, m_preprocess!$1:$1048576, monthly!$D107, FALSE))</f>
        <v>210.26439485064995</v>
      </c>
      <c r="V107">
        <f>IF(ISBLANK(HLOOKUP(V$1, m_preprocess!$1:$1048576, monthly!$D107, FALSE)), "", HLOOKUP(V$1, m_preprocess!$1:$1048576, monthly!$D107, FALSE))</f>
        <v>853.99380385538268</v>
      </c>
      <c r="W107">
        <f>IF(ISBLANK(HLOOKUP(W$1, m_preprocess!$1:$1048576, monthly!$D107, FALSE)), "", HLOOKUP(W$1, m_preprocess!$1:$1048576, monthly!$D107, FALSE))</f>
        <v>104.39551059764831</v>
      </c>
      <c r="X107" t="str">
        <f>IF(ISBLANK(HLOOKUP(X$1, m_preprocess!$1:$1048576, monthly!$D107, FALSE)), "", HLOOKUP(X$1, m_preprocess!$1:$1048576, monthly!$D107, FALSE))</f>
        <v/>
      </c>
    </row>
    <row r="108" spans="1:24" x14ac:dyDescent="0.25">
      <c r="A108" s="31">
        <v>37196</v>
      </c>
      <c r="B108">
        <v>2001</v>
      </c>
      <c r="C108">
        <v>11</v>
      </c>
      <c r="D108">
        <v>108</v>
      </c>
      <c r="E108">
        <f>IF(ISBLANK(HLOOKUP(E$1, m_preprocess!$1:$1048576, monthly!$D108, FALSE)), "", HLOOKUP(E$1, m_preprocess!$1:$1048576, monthly!$D108, FALSE))</f>
        <v>78.942538884346504</v>
      </c>
      <c r="F108">
        <f>IF(ISBLANK(HLOOKUP(F$1, m_preprocess!$1:$1048576, monthly!$D108, FALSE)), "", HLOOKUP(F$1, m_preprocess!$1:$1048576, monthly!$D108, FALSE))</f>
        <v>81.813112290512223</v>
      </c>
      <c r="G108">
        <f>IF(ISBLANK(HLOOKUP(G$1, m_preprocess!$1:$1048576, monthly!$D108, FALSE)), "", HLOOKUP(G$1, m_preprocess!$1:$1048576, monthly!$D108, FALSE))</f>
        <v>110.06857645337557</v>
      </c>
      <c r="H108" t="str">
        <f>IF(ISBLANK(HLOOKUP(H$1, m_preprocess!$1:$1048576, monthly!$D108, FALSE)), "", HLOOKUP(H$1, m_preprocess!$1:$1048576, monthly!$D108, FALSE))</f>
        <v/>
      </c>
      <c r="I108" t="str">
        <f>IF(ISBLANK(HLOOKUP(I$1, m_preprocess!$1:$1048576, monthly!$D108, FALSE)), "", HLOOKUP(I$1, m_preprocess!$1:$1048576, monthly!$D108, FALSE))</f>
        <v/>
      </c>
      <c r="J108">
        <f>IF(ISBLANK(HLOOKUP(J$1, m_preprocess!$1:$1048576, monthly!$D108, FALSE)), "", HLOOKUP(J$1, m_preprocess!$1:$1048576, monthly!$D108, FALSE))</f>
        <v>93.49</v>
      </c>
      <c r="K108">
        <f>IF(ISBLANK(HLOOKUP(K$1, m_preprocess!$1:$1048576, monthly!$D108, FALSE)), "", HLOOKUP(K$1, m_preprocess!$1:$1048576, monthly!$D108, FALSE))</f>
        <v>85.936171024489454</v>
      </c>
      <c r="L108">
        <f>IF(ISBLANK(HLOOKUP(L$1, m_preprocess!$1:$1048576, monthly!$D108, FALSE)), "", HLOOKUP(L$1, m_preprocess!$1:$1048576, monthly!$D108, FALSE))</f>
        <v>103.2522166168981</v>
      </c>
      <c r="M108">
        <f>IF(ISBLANK(HLOOKUP(M$1, m_preprocess!$1:$1048576, monthly!$D108, FALSE)), "", HLOOKUP(M$1, m_preprocess!$1:$1048576, monthly!$D108, FALSE))</f>
        <v>38.146589064138453</v>
      </c>
      <c r="N108">
        <f>IF(ISBLANK(HLOOKUP(N$1, m_preprocess!$1:$1048576, monthly!$D108, FALSE)), "", HLOOKUP(N$1, m_preprocess!$1:$1048576, monthly!$D108, FALSE))</f>
        <v>65.105627552759657</v>
      </c>
      <c r="O108">
        <f>IF(ISBLANK(HLOOKUP(O$1, m_preprocess!$1:$1048576, monthly!$D108, FALSE)), "", HLOOKUP(O$1, m_preprocess!$1:$1048576, monthly!$D108, FALSE))</f>
        <v>10.045526748346148</v>
      </c>
      <c r="P108">
        <f>IF(ISBLANK(HLOOKUP(P$1, m_preprocess!$1:$1048576, monthly!$D108, FALSE)), "", HLOOKUP(P$1, m_preprocess!$1:$1048576, monthly!$D108, FALSE))</f>
        <v>2.2143782238841254</v>
      </c>
      <c r="Q108">
        <f>IF(ISBLANK(HLOOKUP(Q$1, m_preprocess!$1:$1048576, monthly!$D108, FALSE)), "", HLOOKUP(Q$1, m_preprocess!$1:$1048576, monthly!$D108, FALSE))</f>
        <v>1.3181991091394083</v>
      </c>
      <c r="R108">
        <f>IF(ISBLANK(HLOOKUP(R$1, m_preprocess!$1:$1048576, monthly!$D108, FALSE)), "", HLOOKUP(R$1, m_preprocess!$1:$1048576, monthly!$D108, FALSE))</f>
        <v>0.89617911474471734</v>
      </c>
      <c r="S108">
        <f>IF(ISBLANK(HLOOKUP(S$1, m_preprocess!$1:$1048576, monthly!$D108, FALSE)), "", HLOOKUP(S$1, m_preprocess!$1:$1048576, monthly!$D108, FALSE))</f>
        <v>4.2221269935849994</v>
      </c>
      <c r="T108">
        <f>IF(ISBLANK(HLOOKUP(T$1, m_preprocess!$1:$1048576, monthly!$D108, FALSE)), "", HLOOKUP(T$1, m_preprocess!$1:$1048576, monthly!$D108, FALSE))</f>
        <v>3.6086567684675148</v>
      </c>
      <c r="U108">
        <f>IF(ISBLANK(HLOOKUP(U$1, m_preprocess!$1:$1048576, monthly!$D108, FALSE)), "", HLOOKUP(U$1, m_preprocess!$1:$1048576, monthly!$D108, FALSE))</f>
        <v>221.87552977962628</v>
      </c>
      <c r="V108">
        <f>IF(ISBLANK(HLOOKUP(V$1, m_preprocess!$1:$1048576, monthly!$D108, FALSE)), "", HLOOKUP(V$1, m_preprocess!$1:$1048576, monthly!$D108, FALSE))</f>
        <v>870.27551616411154</v>
      </c>
      <c r="W108">
        <f>IF(ISBLANK(HLOOKUP(W$1, m_preprocess!$1:$1048576, monthly!$D108, FALSE)), "", HLOOKUP(W$1, m_preprocess!$1:$1048576, monthly!$D108, FALSE))</f>
        <v>103.14492931845285</v>
      </c>
      <c r="X108" t="str">
        <f>IF(ISBLANK(HLOOKUP(X$1, m_preprocess!$1:$1048576, monthly!$D108, FALSE)), "", HLOOKUP(X$1, m_preprocess!$1:$1048576, monthly!$D108, FALSE))</f>
        <v/>
      </c>
    </row>
    <row r="109" spans="1:24" x14ac:dyDescent="0.25">
      <c r="A109" s="31">
        <v>37226</v>
      </c>
      <c r="B109">
        <v>2001</v>
      </c>
      <c r="C109">
        <v>12</v>
      </c>
      <c r="D109">
        <v>109</v>
      </c>
      <c r="E109">
        <f>IF(ISBLANK(HLOOKUP(E$1, m_preprocess!$1:$1048576, monthly!$D109, FALSE)), "", HLOOKUP(E$1, m_preprocess!$1:$1048576, monthly!$D109, FALSE))</f>
        <v>73.950755116300556</v>
      </c>
      <c r="F109">
        <f>IF(ISBLANK(HLOOKUP(F$1, m_preprocess!$1:$1048576, monthly!$D109, FALSE)), "", HLOOKUP(F$1, m_preprocess!$1:$1048576, monthly!$D109, FALSE))</f>
        <v>78.690408796405336</v>
      </c>
      <c r="G109">
        <f>IF(ISBLANK(HLOOKUP(G$1, m_preprocess!$1:$1048576, monthly!$D109, FALSE)), "", HLOOKUP(G$1, m_preprocess!$1:$1048576, monthly!$D109, FALSE))</f>
        <v>106.23030095089088</v>
      </c>
      <c r="H109" t="str">
        <f>IF(ISBLANK(HLOOKUP(H$1, m_preprocess!$1:$1048576, monthly!$D109, FALSE)), "", HLOOKUP(H$1, m_preprocess!$1:$1048576, monthly!$D109, FALSE))</f>
        <v/>
      </c>
      <c r="I109" t="str">
        <f>IF(ISBLANK(HLOOKUP(I$1, m_preprocess!$1:$1048576, monthly!$D109, FALSE)), "", HLOOKUP(I$1, m_preprocess!$1:$1048576, monthly!$D109, FALSE))</f>
        <v/>
      </c>
      <c r="J109">
        <f>IF(ISBLANK(HLOOKUP(J$1, m_preprocess!$1:$1048576, monthly!$D109, FALSE)), "", HLOOKUP(J$1, m_preprocess!$1:$1048576, monthly!$D109, FALSE))</f>
        <v>94.95</v>
      </c>
      <c r="K109">
        <f>IF(ISBLANK(HLOOKUP(K$1, m_preprocess!$1:$1048576, monthly!$D109, FALSE)), "", HLOOKUP(K$1, m_preprocess!$1:$1048576, monthly!$D109, FALSE))</f>
        <v>85.250922307831289</v>
      </c>
      <c r="L109">
        <f>IF(ISBLANK(HLOOKUP(L$1, m_preprocess!$1:$1048576, monthly!$D109, FALSE)), "", HLOOKUP(L$1, m_preprocess!$1:$1048576, monthly!$D109, FALSE))</f>
        <v>104.43563658145266</v>
      </c>
      <c r="M109">
        <f>IF(ISBLANK(HLOOKUP(M$1, m_preprocess!$1:$1048576, monthly!$D109, FALSE)), "", HLOOKUP(M$1, m_preprocess!$1:$1048576, monthly!$D109, FALSE))</f>
        <v>46.197378218637297</v>
      </c>
      <c r="N109">
        <f>IF(ISBLANK(HLOOKUP(N$1, m_preprocess!$1:$1048576, monthly!$D109, FALSE)), "", HLOOKUP(N$1, m_preprocess!$1:$1048576, monthly!$D109, FALSE))</f>
        <v>58.238258362815358</v>
      </c>
      <c r="O109">
        <f>IF(ISBLANK(HLOOKUP(O$1, m_preprocess!$1:$1048576, monthly!$D109, FALSE)), "", HLOOKUP(O$1, m_preprocess!$1:$1048576, monthly!$D109, FALSE))</f>
        <v>9.0878757791545652</v>
      </c>
      <c r="P109">
        <f>IF(ISBLANK(HLOOKUP(P$1, m_preprocess!$1:$1048576, monthly!$D109, FALSE)), "", HLOOKUP(P$1, m_preprocess!$1:$1048576, monthly!$D109, FALSE))</f>
        <v>1.7123759826767135</v>
      </c>
      <c r="Q109">
        <f>IF(ISBLANK(HLOOKUP(Q$1, m_preprocess!$1:$1048576, monthly!$D109, FALSE)), "", HLOOKUP(Q$1, m_preprocess!$1:$1048576, monthly!$D109, FALSE))</f>
        <v>0.98430934055673824</v>
      </c>
      <c r="R109">
        <f>IF(ISBLANK(HLOOKUP(R$1, m_preprocess!$1:$1048576, monthly!$D109, FALSE)), "", HLOOKUP(R$1, m_preprocess!$1:$1048576, monthly!$D109, FALSE))</f>
        <v>0.72806664211997529</v>
      </c>
      <c r="S109">
        <f>IF(ISBLANK(HLOOKUP(S$1, m_preprocess!$1:$1048576, monthly!$D109, FALSE)), "", HLOOKUP(S$1, m_preprocess!$1:$1048576, monthly!$D109, FALSE))</f>
        <v>3.9951419350045962</v>
      </c>
      <c r="T109">
        <f>IF(ISBLANK(HLOOKUP(T$1, m_preprocess!$1:$1048576, monthly!$D109, FALSE)), "", HLOOKUP(T$1, m_preprocess!$1:$1048576, monthly!$D109, FALSE))</f>
        <v>3.380357861473255</v>
      </c>
      <c r="U109">
        <f>IF(ISBLANK(HLOOKUP(U$1, m_preprocess!$1:$1048576, monthly!$D109, FALSE)), "", HLOOKUP(U$1, m_preprocess!$1:$1048576, monthly!$D109, FALSE))</f>
        <v>280.79201660392988</v>
      </c>
      <c r="V109">
        <f>IF(ISBLANK(HLOOKUP(V$1, m_preprocess!$1:$1048576, monthly!$D109, FALSE)), "", HLOOKUP(V$1, m_preprocess!$1:$1048576, monthly!$D109, FALSE))</f>
        <v>931.50653470229145</v>
      </c>
      <c r="W109">
        <f>IF(ISBLANK(HLOOKUP(W$1, m_preprocess!$1:$1048576, monthly!$D109, FALSE)), "", HLOOKUP(W$1, m_preprocess!$1:$1048576, monthly!$D109, FALSE))</f>
        <v>102.28701765643653</v>
      </c>
      <c r="X109">
        <f>IF(ISBLANK(HLOOKUP(X$1, m_preprocess!$1:$1048576, monthly!$D109, FALSE)), "", HLOOKUP(X$1, m_preprocess!$1:$1048576, monthly!$D109, FALSE))</f>
        <v>714.72460162006894</v>
      </c>
    </row>
    <row r="110" spans="1:24" x14ac:dyDescent="0.25">
      <c r="A110" s="31">
        <v>37257</v>
      </c>
      <c r="B110">
        <v>2002</v>
      </c>
      <c r="C110">
        <v>1</v>
      </c>
      <c r="D110">
        <v>110</v>
      </c>
      <c r="E110">
        <f>IF(ISBLANK(HLOOKUP(E$1, m_preprocess!$1:$1048576, monthly!$D110, FALSE)), "", HLOOKUP(E$1, m_preprocess!$1:$1048576, monthly!$D110, FALSE))</f>
        <v>67.938597227646156</v>
      </c>
      <c r="F110">
        <f>IF(ISBLANK(HLOOKUP(F$1, m_preprocess!$1:$1048576, monthly!$D110, FALSE)), "", HLOOKUP(F$1, m_preprocess!$1:$1048576, monthly!$D110, FALSE))</f>
        <v>67.121800391393748</v>
      </c>
      <c r="G110">
        <f>IF(ISBLANK(HLOOKUP(G$1, m_preprocess!$1:$1048576, monthly!$D110, FALSE)), "", HLOOKUP(G$1, m_preprocess!$1:$1048576, monthly!$D110, FALSE))</f>
        <v>100.04635036519916</v>
      </c>
      <c r="H110" t="str">
        <f>IF(ISBLANK(HLOOKUP(H$1, m_preprocess!$1:$1048576, monthly!$D110, FALSE)), "", HLOOKUP(H$1, m_preprocess!$1:$1048576, monthly!$D110, FALSE))</f>
        <v/>
      </c>
      <c r="I110" t="str">
        <f>IF(ISBLANK(HLOOKUP(I$1, m_preprocess!$1:$1048576, monthly!$D110, FALSE)), "", HLOOKUP(I$1, m_preprocess!$1:$1048576, monthly!$D110, FALSE))</f>
        <v/>
      </c>
      <c r="J110">
        <f>IF(ISBLANK(HLOOKUP(J$1, m_preprocess!$1:$1048576, monthly!$D110, FALSE)), "", HLOOKUP(J$1, m_preprocess!$1:$1048576, monthly!$D110, FALSE))</f>
        <v>82</v>
      </c>
      <c r="K110">
        <f>IF(ISBLANK(HLOOKUP(K$1, m_preprocess!$1:$1048576, monthly!$D110, FALSE)), "", HLOOKUP(K$1, m_preprocess!$1:$1048576, monthly!$D110, FALSE))</f>
        <v>84.995055637561492</v>
      </c>
      <c r="L110">
        <f>IF(ISBLANK(HLOOKUP(L$1, m_preprocess!$1:$1048576, monthly!$D110, FALSE)), "", HLOOKUP(L$1, m_preprocess!$1:$1048576, monthly!$D110, FALSE))</f>
        <v>102.67513218559951</v>
      </c>
      <c r="M110">
        <f>IF(ISBLANK(HLOOKUP(M$1, m_preprocess!$1:$1048576, monthly!$D110, FALSE)), "", HLOOKUP(M$1, m_preprocess!$1:$1048576, monthly!$D110, FALSE))</f>
        <v>42.499588908056786</v>
      </c>
      <c r="N110">
        <f>IF(ISBLANK(HLOOKUP(N$1, m_preprocess!$1:$1048576, monthly!$D110, FALSE)), "", HLOOKUP(N$1, m_preprocess!$1:$1048576, monthly!$D110, FALSE))</f>
        <v>60.175543277542708</v>
      </c>
      <c r="O110">
        <f>IF(ISBLANK(HLOOKUP(O$1, m_preprocess!$1:$1048576, monthly!$D110, FALSE)), "", HLOOKUP(O$1, m_preprocess!$1:$1048576, monthly!$D110, FALSE))</f>
        <v>8.9256114568215743</v>
      </c>
      <c r="P110">
        <f>IF(ISBLANK(HLOOKUP(P$1, m_preprocess!$1:$1048576, monthly!$D110, FALSE)), "", HLOOKUP(P$1, m_preprocess!$1:$1048576, monthly!$D110, FALSE))</f>
        <v>1.8388687173236635</v>
      </c>
      <c r="Q110">
        <f>IF(ISBLANK(HLOOKUP(Q$1, m_preprocess!$1:$1048576, monthly!$D110, FALSE)), "", HLOOKUP(Q$1, m_preprocess!$1:$1048576, monthly!$D110, FALSE))</f>
        <v>1.1039639478515131</v>
      </c>
      <c r="R110">
        <f>IF(ISBLANK(HLOOKUP(R$1, m_preprocess!$1:$1048576, monthly!$D110, FALSE)), "", HLOOKUP(R$1, m_preprocess!$1:$1048576, monthly!$D110, FALSE))</f>
        <v>0.73490476947215022</v>
      </c>
      <c r="S110">
        <f>IF(ISBLANK(HLOOKUP(S$1, m_preprocess!$1:$1048576, monthly!$D110, FALSE)), "", HLOOKUP(S$1, m_preprocess!$1:$1048576, monthly!$D110, FALSE))</f>
        <v>4.1475448941946267</v>
      </c>
      <c r="T110">
        <f>IF(ISBLANK(HLOOKUP(T$1, m_preprocess!$1:$1048576, monthly!$D110, FALSE)), "", HLOOKUP(T$1, m_preprocess!$1:$1048576, monthly!$D110, FALSE))</f>
        <v>2.937969149310971</v>
      </c>
      <c r="U110">
        <f>IF(ISBLANK(HLOOKUP(U$1, m_preprocess!$1:$1048576, monthly!$D110, FALSE)), "", HLOOKUP(U$1, m_preprocess!$1:$1048576, monthly!$D110, FALSE))</f>
        <v>230.14249374925319</v>
      </c>
      <c r="V110">
        <f>IF(ISBLANK(HLOOKUP(V$1, m_preprocess!$1:$1048576, monthly!$D110, FALSE)), "", HLOOKUP(V$1, m_preprocess!$1:$1048576, monthly!$D110, FALSE))</f>
        <v>878.61426515783023</v>
      </c>
      <c r="W110">
        <f>IF(ISBLANK(HLOOKUP(W$1, m_preprocess!$1:$1048576, monthly!$D110, FALSE)), "", HLOOKUP(W$1, m_preprocess!$1:$1048576, monthly!$D110, FALSE))</f>
        <v>100.31023597760202</v>
      </c>
      <c r="X110">
        <f>IF(ISBLANK(HLOOKUP(X$1, m_preprocess!$1:$1048576, monthly!$D110, FALSE)), "", HLOOKUP(X$1, m_preprocess!$1:$1048576, monthly!$D110, FALSE))</f>
        <v>696.11610043423548</v>
      </c>
    </row>
    <row r="111" spans="1:24" x14ac:dyDescent="0.25">
      <c r="A111" s="31">
        <v>37288</v>
      </c>
      <c r="B111">
        <v>2002</v>
      </c>
      <c r="C111">
        <v>2</v>
      </c>
      <c r="D111">
        <v>111</v>
      </c>
      <c r="E111">
        <f>IF(ISBLANK(HLOOKUP(E$1, m_preprocess!$1:$1048576, monthly!$D111, FALSE)), "", HLOOKUP(E$1, m_preprocess!$1:$1048576, monthly!$D111, FALSE))</f>
        <v>68.035982918368205</v>
      </c>
      <c r="F111">
        <f>IF(ISBLANK(HLOOKUP(F$1, m_preprocess!$1:$1048576, monthly!$D111, FALSE)), "", HLOOKUP(F$1, m_preprocess!$1:$1048576, monthly!$D111, FALSE))</f>
        <v>67.827638710033099</v>
      </c>
      <c r="G111">
        <f>IF(ISBLANK(HLOOKUP(G$1, m_preprocess!$1:$1048576, monthly!$D111, FALSE)), "", HLOOKUP(G$1, m_preprocess!$1:$1048576, monthly!$D111, FALSE))</f>
        <v>104.16887098401293</v>
      </c>
      <c r="H111" t="str">
        <f>IF(ISBLANK(HLOOKUP(H$1, m_preprocess!$1:$1048576, monthly!$D111, FALSE)), "", HLOOKUP(H$1, m_preprocess!$1:$1048576, monthly!$D111, FALSE))</f>
        <v/>
      </c>
      <c r="I111" t="str">
        <f>IF(ISBLANK(HLOOKUP(I$1, m_preprocess!$1:$1048576, monthly!$D111, FALSE)), "", HLOOKUP(I$1, m_preprocess!$1:$1048576, monthly!$D111, FALSE))</f>
        <v/>
      </c>
      <c r="J111">
        <f>IF(ISBLANK(HLOOKUP(J$1, m_preprocess!$1:$1048576, monthly!$D111, FALSE)), "", HLOOKUP(J$1, m_preprocess!$1:$1048576, monthly!$D111, FALSE))</f>
        <v>78.08</v>
      </c>
      <c r="K111">
        <f>IF(ISBLANK(HLOOKUP(K$1, m_preprocess!$1:$1048576, monthly!$D111, FALSE)), "", HLOOKUP(K$1, m_preprocess!$1:$1048576, monthly!$D111, FALSE))</f>
        <v>85.538178304905259</v>
      </c>
      <c r="L111">
        <f>IF(ISBLANK(HLOOKUP(L$1, m_preprocess!$1:$1048576, monthly!$D111, FALSE)), "", HLOOKUP(L$1, m_preprocess!$1:$1048576, monthly!$D111, FALSE))</f>
        <v>102.16309314973863</v>
      </c>
      <c r="M111">
        <f>IF(ISBLANK(HLOOKUP(M$1, m_preprocess!$1:$1048576, monthly!$D111, FALSE)), "", HLOOKUP(M$1, m_preprocess!$1:$1048576, monthly!$D111, FALSE))</f>
        <v>45.213104408308958</v>
      </c>
      <c r="N111">
        <f>IF(ISBLANK(HLOOKUP(N$1, m_preprocess!$1:$1048576, monthly!$D111, FALSE)), "", HLOOKUP(N$1, m_preprocess!$1:$1048576, monthly!$D111, FALSE))</f>
        <v>56.949988741429664</v>
      </c>
      <c r="O111">
        <f>IF(ISBLANK(HLOOKUP(O$1, m_preprocess!$1:$1048576, monthly!$D111, FALSE)), "", HLOOKUP(O$1, m_preprocess!$1:$1048576, monthly!$D111, FALSE))</f>
        <v>8.0679503075810768</v>
      </c>
      <c r="P111">
        <f>IF(ISBLANK(HLOOKUP(P$1, m_preprocess!$1:$1048576, monthly!$D111, FALSE)), "", HLOOKUP(P$1, m_preprocess!$1:$1048576, monthly!$D111, FALSE))</f>
        <v>1.8711039956589179</v>
      </c>
      <c r="Q111">
        <f>IF(ISBLANK(HLOOKUP(Q$1, m_preprocess!$1:$1048576, monthly!$D111, FALSE)), "", HLOOKUP(Q$1, m_preprocess!$1:$1048576, monthly!$D111, FALSE))</f>
        <v>1.0804467398038888</v>
      </c>
      <c r="R111">
        <f>IF(ISBLANK(HLOOKUP(R$1, m_preprocess!$1:$1048576, monthly!$D111, FALSE)), "", HLOOKUP(R$1, m_preprocess!$1:$1048576, monthly!$D111, FALSE))</f>
        <v>0.79065725585502911</v>
      </c>
      <c r="S111">
        <f>IF(ISBLANK(HLOOKUP(S$1, m_preprocess!$1:$1048576, monthly!$D111, FALSE)), "", HLOOKUP(S$1, m_preprocess!$1:$1048576, monthly!$D111, FALSE))</f>
        <v>3.8995528091660505</v>
      </c>
      <c r="T111">
        <f>IF(ISBLANK(HLOOKUP(T$1, m_preprocess!$1:$1048576, monthly!$D111, FALSE)), "", HLOOKUP(T$1, m_preprocess!$1:$1048576, monthly!$D111, FALSE))</f>
        <v>2.2969465208658835</v>
      </c>
      <c r="U111">
        <f>IF(ISBLANK(HLOOKUP(U$1, m_preprocess!$1:$1048576, monthly!$D111, FALSE)), "", HLOOKUP(U$1, m_preprocess!$1:$1048576, monthly!$D111, FALSE))</f>
        <v>235.71466959215496</v>
      </c>
      <c r="V111">
        <f>IF(ISBLANK(HLOOKUP(V$1, m_preprocess!$1:$1048576, monthly!$D111, FALSE)), "", HLOOKUP(V$1, m_preprocess!$1:$1048576, monthly!$D111, FALSE))</f>
        <v>873.51750935378027</v>
      </c>
      <c r="W111">
        <f>IF(ISBLANK(HLOOKUP(W$1, m_preprocess!$1:$1048576, monthly!$D111, FALSE)), "", HLOOKUP(W$1, m_preprocess!$1:$1048576, monthly!$D111, FALSE))</f>
        <v>99.692436096830178</v>
      </c>
      <c r="X111">
        <f>IF(ISBLANK(HLOOKUP(X$1, m_preprocess!$1:$1048576, monthly!$D111, FALSE)), "", HLOOKUP(X$1, m_preprocess!$1:$1048576, monthly!$D111, FALSE))</f>
        <v>690.72070917787937</v>
      </c>
    </row>
    <row r="112" spans="1:24" x14ac:dyDescent="0.25">
      <c r="A112" s="31">
        <v>37316</v>
      </c>
      <c r="B112">
        <v>2002</v>
      </c>
      <c r="C112">
        <v>3</v>
      </c>
      <c r="D112">
        <v>112</v>
      </c>
      <c r="E112">
        <f>IF(ISBLANK(HLOOKUP(E$1, m_preprocess!$1:$1048576, monthly!$D112, FALSE)), "", HLOOKUP(E$1, m_preprocess!$1:$1048576, monthly!$D112, FALSE))</f>
        <v>67.750662735119775</v>
      </c>
      <c r="F112">
        <f>IF(ISBLANK(HLOOKUP(F$1, m_preprocess!$1:$1048576, monthly!$D112, FALSE)), "", HLOOKUP(F$1, m_preprocess!$1:$1048576, monthly!$D112, FALSE))</f>
        <v>66.55514712680467</v>
      </c>
      <c r="G112">
        <f>IF(ISBLANK(HLOOKUP(G$1, m_preprocess!$1:$1048576, monthly!$D112, FALSE)), "", HLOOKUP(G$1, m_preprocess!$1:$1048576, monthly!$D112, FALSE))</f>
        <v>104.13723530803523</v>
      </c>
      <c r="H112" t="str">
        <f>IF(ISBLANK(HLOOKUP(H$1, m_preprocess!$1:$1048576, monthly!$D112, FALSE)), "", HLOOKUP(H$1, m_preprocess!$1:$1048576, monthly!$D112, FALSE))</f>
        <v/>
      </c>
      <c r="I112" t="str">
        <f>IF(ISBLANK(HLOOKUP(I$1, m_preprocess!$1:$1048576, monthly!$D112, FALSE)), "", HLOOKUP(I$1, m_preprocess!$1:$1048576, monthly!$D112, FALSE))</f>
        <v/>
      </c>
      <c r="J112">
        <f>IF(ISBLANK(HLOOKUP(J$1, m_preprocess!$1:$1048576, monthly!$D112, FALSE)), "", HLOOKUP(J$1, m_preprocess!$1:$1048576, monthly!$D112, FALSE))</f>
        <v>79.42</v>
      </c>
      <c r="K112">
        <f>IF(ISBLANK(HLOOKUP(K$1, m_preprocess!$1:$1048576, monthly!$D112, FALSE)), "", HLOOKUP(K$1, m_preprocess!$1:$1048576, monthly!$D112, FALSE))</f>
        <v>87.87322773386451</v>
      </c>
      <c r="L112">
        <f>IF(ISBLANK(HLOOKUP(L$1, m_preprocess!$1:$1048576, monthly!$D112, FALSE)), "", HLOOKUP(L$1, m_preprocess!$1:$1048576, monthly!$D112, FALSE))</f>
        <v>90.429782766206245</v>
      </c>
      <c r="M112">
        <f>IF(ISBLANK(HLOOKUP(M$1, m_preprocess!$1:$1048576, monthly!$D112, FALSE)), "", HLOOKUP(M$1, m_preprocess!$1:$1048576, monthly!$D112, FALSE))</f>
        <v>43.196974791067603</v>
      </c>
      <c r="N112">
        <f>IF(ISBLANK(HLOOKUP(N$1, m_preprocess!$1:$1048576, monthly!$D112, FALSE)), "", HLOOKUP(N$1, m_preprocess!$1:$1048576, monthly!$D112, FALSE))</f>
        <v>47.232807975138627</v>
      </c>
      <c r="O112">
        <f>IF(ISBLANK(HLOOKUP(O$1, m_preprocess!$1:$1048576, monthly!$D112, FALSE)), "", HLOOKUP(O$1, m_preprocess!$1:$1048576, monthly!$D112, FALSE))</f>
        <v>8.226096951917782</v>
      </c>
      <c r="P112">
        <f>IF(ISBLANK(HLOOKUP(P$1, m_preprocess!$1:$1048576, monthly!$D112, FALSE)), "", HLOOKUP(P$1, m_preprocess!$1:$1048576, monthly!$D112, FALSE))</f>
        <v>1.7558130487847043</v>
      </c>
      <c r="Q112">
        <f>IF(ISBLANK(HLOOKUP(Q$1, m_preprocess!$1:$1048576, monthly!$D112, FALSE)), "", HLOOKUP(Q$1, m_preprocess!$1:$1048576, monthly!$D112, FALSE))</f>
        <v>1.0354100590439201</v>
      </c>
      <c r="R112">
        <f>IF(ISBLANK(HLOOKUP(R$1, m_preprocess!$1:$1048576, monthly!$D112, FALSE)), "", HLOOKUP(R$1, m_preprocess!$1:$1048576, monthly!$D112, FALSE))</f>
        <v>0.72040298974078409</v>
      </c>
      <c r="S112">
        <f>IF(ISBLANK(HLOOKUP(S$1, m_preprocess!$1:$1048576, monthly!$D112, FALSE)), "", HLOOKUP(S$1, m_preprocess!$1:$1048576, monthly!$D112, FALSE))</f>
        <v>3.6345840919471408</v>
      </c>
      <c r="T112">
        <f>IF(ISBLANK(HLOOKUP(T$1, m_preprocess!$1:$1048576, monthly!$D112, FALSE)), "", HLOOKUP(T$1, m_preprocess!$1:$1048576, monthly!$D112, FALSE))</f>
        <v>2.8356992101017919</v>
      </c>
      <c r="U112">
        <f>IF(ISBLANK(HLOOKUP(U$1, m_preprocess!$1:$1048576, monthly!$D112, FALSE)), "", HLOOKUP(U$1, m_preprocess!$1:$1048576, monthly!$D112, FALSE))</f>
        <v>228.04712472905842</v>
      </c>
      <c r="V112">
        <f>IF(ISBLANK(HLOOKUP(V$1, m_preprocess!$1:$1048576, monthly!$D112, FALSE)), "", HLOOKUP(V$1, m_preprocess!$1:$1048576, monthly!$D112, FALSE))</f>
        <v>861.66008668806023</v>
      </c>
      <c r="W112">
        <f>IF(ISBLANK(HLOOKUP(W$1, m_preprocess!$1:$1048576, monthly!$D112, FALSE)), "", HLOOKUP(W$1, m_preprocess!$1:$1048576, monthly!$D112, FALSE))</f>
        <v>99.128955975412353</v>
      </c>
      <c r="X112">
        <f>IF(ISBLANK(HLOOKUP(X$1, m_preprocess!$1:$1048576, monthly!$D112, FALSE)), "", HLOOKUP(X$1, m_preprocess!$1:$1048576, monthly!$D112, FALSE))</f>
        <v>684.80595504397115</v>
      </c>
    </row>
    <row r="113" spans="1:24" x14ac:dyDescent="0.25">
      <c r="A113" s="31">
        <v>37347</v>
      </c>
      <c r="B113">
        <v>2002</v>
      </c>
      <c r="C113">
        <v>4</v>
      </c>
      <c r="D113">
        <v>113</v>
      </c>
      <c r="E113">
        <f>IF(ISBLANK(HLOOKUP(E$1, m_preprocess!$1:$1048576, monthly!$D113, FALSE)), "", HLOOKUP(E$1, m_preprocess!$1:$1048576, monthly!$D113, FALSE))</f>
        <v>74.978894881813289</v>
      </c>
      <c r="F113">
        <f>IF(ISBLANK(HLOOKUP(F$1, m_preprocess!$1:$1048576, monthly!$D113, FALSE)), "", HLOOKUP(F$1, m_preprocess!$1:$1048576, monthly!$D113, FALSE))</f>
        <v>76.066993784641596</v>
      </c>
      <c r="G113">
        <f>IF(ISBLANK(HLOOKUP(G$1, m_preprocess!$1:$1048576, monthly!$D113, FALSE)), "", HLOOKUP(G$1, m_preprocess!$1:$1048576, monthly!$D113, FALSE))</f>
        <v>104.01433719403829</v>
      </c>
      <c r="H113" t="str">
        <f>IF(ISBLANK(HLOOKUP(H$1, m_preprocess!$1:$1048576, monthly!$D113, FALSE)), "", HLOOKUP(H$1, m_preprocess!$1:$1048576, monthly!$D113, FALSE))</f>
        <v/>
      </c>
      <c r="I113" t="str">
        <f>IF(ISBLANK(HLOOKUP(I$1, m_preprocess!$1:$1048576, monthly!$D113, FALSE)), "", HLOOKUP(I$1, m_preprocess!$1:$1048576, monthly!$D113, FALSE))</f>
        <v/>
      </c>
      <c r="J113">
        <f>IF(ISBLANK(HLOOKUP(J$1, m_preprocess!$1:$1048576, monthly!$D113, FALSE)), "", HLOOKUP(J$1, m_preprocess!$1:$1048576, monthly!$D113, FALSE))</f>
        <v>84.46</v>
      </c>
      <c r="K113">
        <f>IF(ISBLANK(HLOOKUP(K$1, m_preprocess!$1:$1048576, monthly!$D113, FALSE)), "", HLOOKUP(K$1, m_preprocess!$1:$1048576, monthly!$D113, FALSE))</f>
        <v>89.679303392113653</v>
      </c>
      <c r="L113">
        <f>IF(ISBLANK(HLOOKUP(L$1, m_preprocess!$1:$1048576, monthly!$D113, FALSE)), "", HLOOKUP(L$1, m_preprocess!$1:$1048576, monthly!$D113, FALSE))</f>
        <v>116.45589576894974</v>
      </c>
      <c r="M113">
        <f>IF(ISBLANK(HLOOKUP(M$1, m_preprocess!$1:$1048576, monthly!$D113, FALSE)), "", HLOOKUP(M$1, m_preprocess!$1:$1048576, monthly!$D113, FALSE))</f>
        <v>50.609786850657798</v>
      </c>
      <c r="N113">
        <f>IF(ISBLANK(HLOOKUP(N$1, m_preprocess!$1:$1048576, monthly!$D113, FALSE)), "", HLOOKUP(N$1, m_preprocess!$1:$1048576, monthly!$D113, FALSE))</f>
        <v>65.846108918291932</v>
      </c>
      <c r="O113">
        <f>IF(ISBLANK(HLOOKUP(O$1, m_preprocess!$1:$1048576, monthly!$D113, FALSE)), "", HLOOKUP(O$1, m_preprocess!$1:$1048576, monthly!$D113, FALSE))</f>
        <v>11.035462611021817</v>
      </c>
      <c r="P113">
        <f>IF(ISBLANK(HLOOKUP(P$1, m_preprocess!$1:$1048576, monthly!$D113, FALSE)), "", HLOOKUP(P$1, m_preprocess!$1:$1048576, monthly!$D113, FALSE))</f>
        <v>2.212218422984459</v>
      </c>
      <c r="Q113">
        <f>IF(ISBLANK(HLOOKUP(Q$1, m_preprocess!$1:$1048576, monthly!$D113, FALSE)), "", HLOOKUP(Q$1, m_preprocess!$1:$1048576, monthly!$D113, FALSE))</f>
        <v>1.2267475315117087</v>
      </c>
      <c r="R113">
        <f>IF(ISBLANK(HLOOKUP(R$1, m_preprocess!$1:$1048576, monthly!$D113, FALSE)), "", HLOOKUP(R$1, m_preprocess!$1:$1048576, monthly!$D113, FALSE))</f>
        <v>0.98547089147275047</v>
      </c>
      <c r="S113">
        <f>IF(ISBLANK(HLOOKUP(S$1, m_preprocess!$1:$1048576, monthly!$D113, FALSE)), "", HLOOKUP(S$1, m_preprocess!$1:$1048576, monthly!$D113, FALSE))</f>
        <v>5.4321486298879131</v>
      </c>
      <c r="T113">
        <f>IF(ISBLANK(HLOOKUP(T$1, m_preprocess!$1:$1048576, monthly!$D113, FALSE)), "", HLOOKUP(T$1, m_preprocess!$1:$1048576, monthly!$D113, FALSE))</f>
        <v>3.3910619477387689</v>
      </c>
      <c r="U113">
        <f>IF(ISBLANK(HLOOKUP(U$1, m_preprocess!$1:$1048576, monthly!$D113, FALSE)), "", HLOOKUP(U$1, m_preprocess!$1:$1048576, monthly!$D113, FALSE))</f>
        <v>232.40008467912341</v>
      </c>
      <c r="V113">
        <f>IF(ISBLANK(HLOOKUP(V$1, m_preprocess!$1:$1048576, monthly!$D113, FALSE)), "", HLOOKUP(V$1, m_preprocess!$1:$1048576, monthly!$D113, FALSE))</f>
        <v>865.94865846011078</v>
      </c>
      <c r="W113">
        <f>IF(ISBLANK(HLOOKUP(W$1, m_preprocess!$1:$1048576, monthly!$D113, FALSE)), "", HLOOKUP(W$1, m_preprocess!$1:$1048576, monthly!$D113, FALSE))</f>
        <v>98.460441812006096</v>
      </c>
      <c r="X113">
        <f>IF(ISBLANK(HLOOKUP(X$1, m_preprocess!$1:$1048576, monthly!$D113, FALSE)), "", HLOOKUP(X$1, m_preprocess!$1:$1048576, monthly!$D113, FALSE))</f>
        <v>679.04117440909442</v>
      </c>
    </row>
    <row r="114" spans="1:24" x14ac:dyDescent="0.25">
      <c r="A114" s="31">
        <v>37377</v>
      </c>
      <c r="B114">
        <v>2002</v>
      </c>
      <c r="C114">
        <v>5</v>
      </c>
      <c r="D114">
        <v>114</v>
      </c>
      <c r="E114">
        <f>IF(ISBLANK(HLOOKUP(E$1, m_preprocess!$1:$1048576, monthly!$D114, FALSE)), "", HLOOKUP(E$1, m_preprocess!$1:$1048576, monthly!$D114, FALSE))</f>
        <v>76.202076782916905</v>
      </c>
      <c r="F114">
        <f>IF(ISBLANK(HLOOKUP(F$1, m_preprocess!$1:$1048576, monthly!$D114, FALSE)), "", HLOOKUP(F$1, m_preprocess!$1:$1048576, monthly!$D114, FALSE))</f>
        <v>75.37387370287901</v>
      </c>
      <c r="G114">
        <f>IF(ISBLANK(HLOOKUP(G$1, m_preprocess!$1:$1048576, monthly!$D114, FALSE)), "", HLOOKUP(G$1, m_preprocess!$1:$1048576, monthly!$D114, FALSE))</f>
        <v>104.08250536000784</v>
      </c>
      <c r="H114" t="str">
        <f>IF(ISBLANK(HLOOKUP(H$1, m_preprocess!$1:$1048576, monthly!$D114, FALSE)), "", HLOOKUP(H$1, m_preprocess!$1:$1048576, monthly!$D114, FALSE))</f>
        <v/>
      </c>
      <c r="I114" t="str">
        <f>IF(ISBLANK(HLOOKUP(I$1, m_preprocess!$1:$1048576, monthly!$D114, FALSE)), "", HLOOKUP(I$1, m_preprocess!$1:$1048576, monthly!$D114, FALSE))</f>
        <v/>
      </c>
      <c r="J114">
        <f>IF(ISBLANK(HLOOKUP(J$1, m_preprocess!$1:$1048576, monthly!$D114, FALSE)), "", HLOOKUP(J$1, m_preprocess!$1:$1048576, monthly!$D114, FALSE))</f>
        <v>86.78</v>
      </c>
      <c r="K114">
        <f>IF(ISBLANK(HLOOKUP(K$1, m_preprocess!$1:$1048576, monthly!$D114, FALSE)), "", HLOOKUP(K$1, m_preprocess!$1:$1048576, monthly!$D114, FALSE))</f>
        <v>91.158973848491115</v>
      </c>
      <c r="L114">
        <f>IF(ISBLANK(HLOOKUP(L$1, m_preprocess!$1:$1048576, monthly!$D114, FALSE)), "", HLOOKUP(L$1, m_preprocess!$1:$1048576, monthly!$D114, FALSE))</f>
        <v>109.04019940005342</v>
      </c>
      <c r="M114">
        <f>IF(ISBLANK(HLOOKUP(M$1, m_preprocess!$1:$1048576, monthly!$D114, FALSE)), "", HLOOKUP(M$1, m_preprocess!$1:$1048576, monthly!$D114, FALSE))</f>
        <v>43.81002611533264</v>
      </c>
      <c r="N114">
        <f>IF(ISBLANK(HLOOKUP(N$1, m_preprocess!$1:$1048576, monthly!$D114, FALSE)), "", HLOOKUP(N$1, m_preprocess!$1:$1048576, monthly!$D114, FALSE))</f>
        <v>65.230173284720792</v>
      </c>
      <c r="O114">
        <f>IF(ISBLANK(HLOOKUP(O$1, m_preprocess!$1:$1048576, monthly!$D114, FALSE)), "", HLOOKUP(O$1, m_preprocess!$1:$1048576, monthly!$D114, FALSE))</f>
        <v>10.670321304055845</v>
      </c>
      <c r="P114">
        <f>IF(ISBLANK(HLOOKUP(P$1, m_preprocess!$1:$1048576, monthly!$D114, FALSE)), "", HLOOKUP(P$1, m_preprocess!$1:$1048576, monthly!$D114, FALSE))</f>
        <v>2.1648635878370452</v>
      </c>
      <c r="Q114">
        <f>IF(ISBLANK(HLOOKUP(Q$1, m_preprocess!$1:$1048576, monthly!$D114, FALSE)), "", HLOOKUP(Q$1, m_preprocess!$1:$1048576, monthly!$D114, FALSE))</f>
        <v>1.1681038239084911</v>
      </c>
      <c r="R114">
        <f>IF(ISBLANK(HLOOKUP(R$1, m_preprocess!$1:$1048576, monthly!$D114, FALSE)), "", HLOOKUP(R$1, m_preprocess!$1:$1048576, monthly!$D114, FALSE))</f>
        <v>0.99675976392855403</v>
      </c>
      <c r="S114">
        <f>IF(ISBLANK(HLOOKUP(S$1, m_preprocess!$1:$1048576, monthly!$D114, FALSE)), "", HLOOKUP(S$1, m_preprocess!$1:$1048576, monthly!$D114, FALSE))</f>
        <v>4.9433816823286429</v>
      </c>
      <c r="T114">
        <f>IF(ISBLANK(HLOOKUP(T$1, m_preprocess!$1:$1048576, monthly!$D114, FALSE)), "", HLOOKUP(T$1, m_preprocess!$1:$1048576, monthly!$D114, FALSE))</f>
        <v>3.5620760338901563</v>
      </c>
      <c r="U114">
        <f>IF(ISBLANK(HLOOKUP(U$1, m_preprocess!$1:$1048576, monthly!$D114, FALSE)), "", HLOOKUP(U$1, m_preprocess!$1:$1048576, monthly!$D114, FALSE))</f>
        <v>233.21933526782308</v>
      </c>
      <c r="V114">
        <f>IF(ISBLANK(HLOOKUP(V$1, m_preprocess!$1:$1048576, monthly!$D114, FALSE)), "", HLOOKUP(V$1, m_preprocess!$1:$1048576, monthly!$D114, FALSE))</f>
        <v>865.64804886858883</v>
      </c>
      <c r="W114">
        <f>IF(ISBLANK(HLOOKUP(W$1, m_preprocess!$1:$1048576, monthly!$D114, FALSE)), "", HLOOKUP(W$1, m_preprocess!$1:$1048576, monthly!$D114, FALSE))</f>
        <v>101.00137604441926</v>
      </c>
      <c r="X114">
        <f>IF(ISBLANK(HLOOKUP(X$1, m_preprocess!$1:$1048576, monthly!$D114, FALSE)), "", HLOOKUP(X$1, m_preprocess!$1:$1048576, monthly!$D114, FALSE))</f>
        <v>672.51602702754997</v>
      </c>
    </row>
    <row r="115" spans="1:24" x14ac:dyDescent="0.25">
      <c r="A115" s="31">
        <v>37408</v>
      </c>
      <c r="B115">
        <v>2002</v>
      </c>
      <c r="C115">
        <v>6</v>
      </c>
      <c r="D115">
        <v>115</v>
      </c>
      <c r="E115">
        <f>IF(ISBLANK(HLOOKUP(E$1, m_preprocess!$1:$1048576, monthly!$D115, FALSE)), "", HLOOKUP(E$1, m_preprocess!$1:$1048576, monthly!$D115, FALSE))</f>
        <v>71.057293147356987</v>
      </c>
      <c r="F115">
        <f>IF(ISBLANK(HLOOKUP(F$1, m_preprocess!$1:$1048576, monthly!$D115, FALSE)), "", HLOOKUP(F$1, m_preprocess!$1:$1048576, monthly!$D115, FALSE))</f>
        <v>72.33232889736847</v>
      </c>
      <c r="G115">
        <f>IF(ISBLANK(HLOOKUP(G$1, m_preprocess!$1:$1048576, monthly!$D115, FALSE)), "", HLOOKUP(G$1, m_preprocess!$1:$1048576, monthly!$D115, FALSE))</f>
        <v>103.50729796968737</v>
      </c>
      <c r="H115" t="str">
        <f>IF(ISBLANK(HLOOKUP(H$1, m_preprocess!$1:$1048576, monthly!$D115, FALSE)), "", HLOOKUP(H$1, m_preprocess!$1:$1048576, monthly!$D115, FALSE))</f>
        <v/>
      </c>
      <c r="I115" t="str">
        <f>IF(ISBLANK(HLOOKUP(I$1, m_preprocess!$1:$1048576, monthly!$D115, FALSE)), "", HLOOKUP(I$1, m_preprocess!$1:$1048576, monthly!$D115, FALSE))</f>
        <v/>
      </c>
      <c r="J115">
        <f>IF(ISBLANK(HLOOKUP(J$1, m_preprocess!$1:$1048576, monthly!$D115, FALSE)), "", HLOOKUP(J$1, m_preprocess!$1:$1048576, monthly!$D115, FALSE))</f>
        <v>85.63</v>
      </c>
      <c r="K115">
        <f>IF(ISBLANK(HLOOKUP(K$1, m_preprocess!$1:$1048576, monthly!$D115, FALSE)), "", HLOOKUP(K$1, m_preprocess!$1:$1048576, monthly!$D115, FALSE))</f>
        <v>91.761347869674822</v>
      </c>
      <c r="L115">
        <f>IF(ISBLANK(HLOOKUP(L$1, m_preprocess!$1:$1048576, monthly!$D115, FALSE)), "", HLOOKUP(L$1, m_preprocess!$1:$1048576, monthly!$D115, FALSE))</f>
        <v>91.423526605993942</v>
      </c>
      <c r="M115">
        <f>IF(ISBLANK(HLOOKUP(M$1, m_preprocess!$1:$1048576, monthly!$D115, FALSE)), "", HLOOKUP(M$1, m_preprocess!$1:$1048576, monthly!$D115, FALSE))</f>
        <v>41.3463043646953</v>
      </c>
      <c r="N115">
        <f>IF(ISBLANK(HLOOKUP(N$1, m_preprocess!$1:$1048576, monthly!$D115, FALSE)), "", HLOOKUP(N$1, m_preprocess!$1:$1048576, monthly!$D115, FALSE))</f>
        <v>50.077222241298642</v>
      </c>
      <c r="O115">
        <f>IF(ISBLANK(HLOOKUP(O$1, m_preprocess!$1:$1048576, monthly!$D115, FALSE)), "", HLOOKUP(O$1, m_preprocess!$1:$1048576, monthly!$D115, FALSE))</f>
        <v>9.0196094990500164</v>
      </c>
      <c r="P115">
        <f>IF(ISBLANK(HLOOKUP(P$1, m_preprocess!$1:$1048576, monthly!$D115, FALSE)), "", HLOOKUP(P$1, m_preprocess!$1:$1048576, monthly!$D115, FALSE))</f>
        <v>2.0035149417146583</v>
      </c>
      <c r="Q115">
        <f>IF(ISBLANK(HLOOKUP(Q$1, m_preprocess!$1:$1048576, monthly!$D115, FALSE)), "", HLOOKUP(Q$1, m_preprocess!$1:$1048576, monthly!$D115, FALSE))</f>
        <v>1.1130301832472858</v>
      </c>
      <c r="R115">
        <f>IF(ISBLANK(HLOOKUP(R$1, m_preprocess!$1:$1048576, monthly!$D115, FALSE)), "", HLOOKUP(R$1, m_preprocess!$1:$1048576, monthly!$D115, FALSE))</f>
        <v>0.89048475846737252</v>
      </c>
      <c r="S115">
        <f>IF(ISBLANK(HLOOKUP(S$1, m_preprocess!$1:$1048576, monthly!$D115, FALSE)), "", HLOOKUP(S$1, m_preprocess!$1:$1048576, monthly!$D115, FALSE))</f>
        <v>3.9800622719174572</v>
      </c>
      <c r="T115">
        <f>IF(ISBLANK(HLOOKUP(T$1, m_preprocess!$1:$1048576, monthly!$D115, FALSE)), "", HLOOKUP(T$1, m_preprocess!$1:$1048576, monthly!$D115, FALSE))</f>
        <v>3.0360322854179014</v>
      </c>
      <c r="U115">
        <f>IF(ISBLANK(HLOOKUP(U$1, m_preprocess!$1:$1048576, monthly!$D115, FALSE)), "", HLOOKUP(U$1, m_preprocess!$1:$1048576, monthly!$D115, FALSE))</f>
        <v>247.09571976422868</v>
      </c>
      <c r="V115">
        <f>IF(ISBLANK(HLOOKUP(V$1, m_preprocess!$1:$1048576, monthly!$D115, FALSE)), "", HLOOKUP(V$1, m_preprocess!$1:$1048576, monthly!$D115, FALSE))</f>
        <v>872.61512368194838</v>
      </c>
      <c r="W115">
        <f>IF(ISBLANK(HLOOKUP(W$1, m_preprocess!$1:$1048576, monthly!$D115, FALSE)), "", HLOOKUP(W$1, m_preprocess!$1:$1048576, monthly!$D115, FALSE))</f>
        <v>104.21437798437351</v>
      </c>
      <c r="X115">
        <f>IF(ISBLANK(HLOOKUP(X$1, m_preprocess!$1:$1048576, monthly!$D115, FALSE)), "", HLOOKUP(X$1, m_preprocess!$1:$1048576, monthly!$D115, FALSE))</f>
        <v>675.42900600329244</v>
      </c>
    </row>
    <row r="116" spans="1:24" x14ac:dyDescent="0.25">
      <c r="A116" s="31">
        <v>37438</v>
      </c>
      <c r="B116">
        <v>2002</v>
      </c>
      <c r="C116">
        <v>7</v>
      </c>
      <c r="D116">
        <v>116</v>
      </c>
      <c r="E116">
        <f>IF(ISBLANK(HLOOKUP(E$1, m_preprocess!$1:$1048576, monthly!$D116, FALSE)), "", HLOOKUP(E$1, m_preprocess!$1:$1048576, monthly!$D116, FALSE))</f>
        <v>74.05461282130041</v>
      </c>
      <c r="F116">
        <f>IF(ISBLANK(HLOOKUP(F$1, m_preprocess!$1:$1048576, monthly!$D116, FALSE)), "", HLOOKUP(F$1, m_preprocess!$1:$1048576, monthly!$D116, FALSE))</f>
        <v>76.009326693775861</v>
      </c>
      <c r="G116">
        <f>IF(ISBLANK(HLOOKUP(G$1, m_preprocess!$1:$1048576, monthly!$D116, FALSE)), "", HLOOKUP(G$1, m_preprocess!$1:$1048576, monthly!$D116, FALSE))</f>
        <v>103.45010000409</v>
      </c>
      <c r="H116" t="str">
        <f>IF(ISBLANK(HLOOKUP(H$1, m_preprocess!$1:$1048576, monthly!$D116, FALSE)), "", HLOOKUP(H$1, m_preprocess!$1:$1048576, monthly!$D116, FALSE))</f>
        <v/>
      </c>
      <c r="I116" t="str">
        <f>IF(ISBLANK(HLOOKUP(I$1, m_preprocess!$1:$1048576, monthly!$D116, FALSE)), "", HLOOKUP(I$1, m_preprocess!$1:$1048576, monthly!$D116, FALSE))</f>
        <v/>
      </c>
      <c r="J116">
        <f>IF(ISBLANK(HLOOKUP(J$1, m_preprocess!$1:$1048576, monthly!$D116, FALSE)), "", HLOOKUP(J$1, m_preprocess!$1:$1048576, monthly!$D116, FALSE))</f>
        <v>86.33</v>
      </c>
      <c r="K116">
        <f>IF(ISBLANK(HLOOKUP(K$1, m_preprocess!$1:$1048576, monthly!$D116, FALSE)), "", HLOOKUP(K$1, m_preprocess!$1:$1048576, monthly!$D116, FALSE))</f>
        <v>92.324042755178709</v>
      </c>
      <c r="L116">
        <f>IF(ISBLANK(HLOOKUP(L$1, m_preprocess!$1:$1048576, monthly!$D116, FALSE)), "", HLOOKUP(L$1, m_preprocess!$1:$1048576, monthly!$D116, FALSE))</f>
        <v>99.4763745694015</v>
      </c>
      <c r="M116">
        <f>IF(ISBLANK(HLOOKUP(M$1, m_preprocess!$1:$1048576, monthly!$D116, FALSE)), "", HLOOKUP(M$1, m_preprocess!$1:$1048576, monthly!$D116, FALSE))</f>
        <v>39.14354885904693</v>
      </c>
      <c r="N116">
        <f>IF(ISBLANK(HLOOKUP(N$1, m_preprocess!$1:$1048576, monthly!$D116, FALSE)), "", HLOOKUP(N$1, m_preprocess!$1:$1048576, monthly!$D116, FALSE))</f>
        <v>60.332825710354562</v>
      </c>
      <c r="O116">
        <f>IF(ISBLANK(HLOOKUP(O$1, m_preprocess!$1:$1048576, monthly!$D116, FALSE)), "", HLOOKUP(O$1, m_preprocess!$1:$1048576, monthly!$D116, FALSE))</f>
        <v>9.4067045582589301</v>
      </c>
      <c r="P116">
        <f>IF(ISBLANK(HLOOKUP(P$1, m_preprocess!$1:$1048576, monthly!$D116, FALSE)), "", HLOOKUP(P$1, m_preprocess!$1:$1048576, monthly!$D116, FALSE))</f>
        <v>2.1946145941300368</v>
      </c>
      <c r="Q116">
        <f>IF(ISBLANK(HLOOKUP(Q$1, m_preprocess!$1:$1048576, monthly!$D116, FALSE)), "", HLOOKUP(Q$1, m_preprocess!$1:$1048576, monthly!$D116, FALSE))</f>
        <v>1.2287718005418011</v>
      </c>
      <c r="R116">
        <f>IF(ISBLANK(HLOOKUP(R$1, m_preprocess!$1:$1048576, monthly!$D116, FALSE)), "", HLOOKUP(R$1, m_preprocess!$1:$1048576, monthly!$D116, FALSE))</f>
        <v>0.96584279358823555</v>
      </c>
      <c r="S116">
        <f>IF(ISBLANK(HLOOKUP(S$1, m_preprocess!$1:$1048576, monthly!$D116, FALSE)), "", HLOOKUP(S$1, m_preprocess!$1:$1048576, monthly!$D116, FALSE))</f>
        <v>4.7040081268376541</v>
      </c>
      <c r="T116">
        <f>IF(ISBLANK(HLOOKUP(T$1, m_preprocess!$1:$1048576, monthly!$D116, FALSE)), "", HLOOKUP(T$1, m_preprocess!$1:$1048576, monthly!$D116, FALSE))</f>
        <v>2.5080818372912383</v>
      </c>
      <c r="U116">
        <f>IF(ISBLANK(HLOOKUP(U$1, m_preprocess!$1:$1048576, monthly!$D116, FALSE)), "", HLOOKUP(U$1, m_preprocess!$1:$1048576, monthly!$D116, FALSE))</f>
        <v>249.53202611365131</v>
      </c>
      <c r="V116">
        <f>IF(ISBLANK(HLOOKUP(V$1, m_preprocess!$1:$1048576, monthly!$D116, FALSE)), "", HLOOKUP(V$1, m_preprocess!$1:$1048576, monthly!$D116, FALSE))</f>
        <v>878.76438347490284</v>
      </c>
      <c r="W116">
        <f>IF(ISBLANK(HLOOKUP(W$1, m_preprocess!$1:$1048576, monthly!$D116, FALSE)), "", HLOOKUP(W$1, m_preprocess!$1:$1048576, monthly!$D116, FALSE))</f>
        <v>112.09254465888895</v>
      </c>
      <c r="X116">
        <f>IF(ISBLANK(HLOOKUP(X$1, m_preprocess!$1:$1048576, monthly!$D116, FALSE)), "", HLOOKUP(X$1, m_preprocess!$1:$1048576, monthly!$D116, FALSE))</f>
        <v>686.66348503903748</v>
      </c>
    </row>
    <row r="117" spans="1:24" x14ac:dyDescent="0.25">
      <c r="A117" s="31">
        <v>37469</v>
      </c>
      <c r="B117">
        <v>2002</v>
      </c>
      <c r="C117">
        <v>8</v>
      </c>
      <c r="D117">
        <v>117</v>
      </c>
      <c r="E117">
        <f>IF(ISBLANK(HLOOKUP(E$1, m_preprocess!$1:$1048576, monthly!$D117, FALSE)), "", HLOOKUP(E$1, m_preprocess!$1:$1048576, monthly!$D117, FALSE))</f>
        <v>74.38197985860883</v>
      </c>
      <c r="F117">
        <f>IF(ISBLANK(HLOOKUP(F$1, m_preprocess!$1:$1048576, monthly!$D117, FALSE)), "", HLOOKUP(F$1, m_preprocess!$1:$1048576, monthly!$D117, FALSE))</f>
        <v>75.216698665814178</v>
      </c>
      <c r="G117">
        <f>IF(ISBLANK(HLOOKUP(G$1, m_preprocess!$1:$1048576, monthly!$D117, FALSE)), "", HLOOKUP(G$1, m_preprocess!$1:$1048576, monthly!$D117, FALSE))</f>
        <v>104.79997595678699</v>
      </c>
      <c r="H117" t="str">
        <f>IF(ISBLANK(HLOOKUP(H$1, m_preprocess!$1:$1048576, monthly!$D117, FALSE)), "", HLOOKUP(H$1, m_preprocess!$1:$1048576, monthly!$D117, FALSE))</f>
        <v/>
      </c>
      <c r="I117" t="str">
        <f>IF(ISBLANK(HLOOKUP(I$1, m_preprocess!$1:$1048576, monthly!$D117, FALSE)), "", HLOOKUP(I$1, m_preprocess!$1:$1048576, monthly!$D117, FALSE))</f>
        <v/>
      </c>
      <c r="J117">
        <f>IF(ISBLANK(HLOOKUP(J$1, m_preprocess!$1:$1048576, monthly!$D117, FALSE)), "", HLOOKUP(J$1, m_preprocess!$1:$1048576, monthly!$D117, FALSE))</f>
        <v>87.52</v>
      </c>
      <c r="K117">
        <f>IF(ISBLANK(HLOOKUP(K$1, m_preprocess!$1:$1048576, monthly!$D117, FALSE)), "", HLOOKUP(K$1, m_preprocess!$1:$1048576, monthly!$D117, FALSE))</f>
        <v>95.032478736040886</v>
      </c>
      <c r="L117">
        <f>IF(ISBLANK(HLOOKUP(L$1, m_preprocess!$1:$1048576, monthly!$D117, FALSE)), "", HLOOKUP(L$1, m_preprocess!$1:$1048576, monthly!$D117, FALSE))</f>
        <v>82.353733428456792</v>
      </c>
      <c r="M117">
        <f>IF(ISBLANK(HLOOKUP(M$1, m_preprocess!$1:$1048576, monthly!$D117, FALSE)), "", HLOOKUP(M$1, m_preprocess!$1:$1048576, monthly!$D117, FALSE))</f>
        <v>36.781118745463715</v>
      </c>
      <c r="N117">
        <f>IF(ISBLANK(HLOOKUP(N$1, m_preprocess!$1:$1048576, monthly!$D117, FALSE)), "", HLOOKUP(N$1, m_preprocess!$1:$1048576, monthly!$D117, FALSE))</f>
        <v>45.572614682993077</v>
      </c>
      <c r="O117">
        <f>IF(ISBLANK(HLOOKUP(O$1, m_preprocess!$1:$1048576, monthly!$D117, FALSE)), "", HLOOKUP(O$1, m_preprocess!$1:$1048576, monthly!$D117, FALSE))</f>
        <v>9.9040397391856914</v>
      </c>
      <c r="P117">
        <f>IF(ISBLANK(HLOOKUP(P$1, m_preprocess!$1:$1048576, monthly!$D117, FALSE)), "", HLOOKUP(P$1, m_preprocess!$1:$1048576, monthly!$D117, FALSE))</f>
        <v>2.0257333320497883</v>
      </c>
      <c r="Q117">
        <f>IF(ISBLANK(HLOOKUP(Q$1, m_preprocess!$1:$1048576, monthly!$D117, FALSE)), "", HLOOKUP(Q$1, m_preprocess!$1:$1048576, monthly!$D117, FALSE))</f>
        <v>1.1200183675928057</v>
      </c>
      <c r="R117">
        <f>IF(ISBLANK(HLOOKUP(R$1, m_preprocess!$1:$1048576, monthly!$D117, FALSE)), "", HLOOKUP(R$1, m_preprocess!$1:$1048576, monthly!$D117, FALSE))</f>
        <v>0.90571496445698274</v>
      </c>
      <c r="S117">
        <f>IF(ISBLANK(HLOOKUP(S$1, m_preprocess!$1:$1048576, monthly!$D117, FALSE)), "", HLOOKUP(S$1, m_preprocess!$1:$1048576, monthly!$D117, FALSE))</f>
        <v>4.4558769312363404</v>
      </c>
      <c r="T117">
        <f>IF(ISBLANK(HLOOKUP(T$1, m_preprocess!$1:$1048576, monthly!$D117, FALSE)), "", HLOOKUP(T$1, m_preprocess!$1:$1048576, monthly!$D117, FALSE))</f>
        <v>3.422429475899563</v>
      </c>
      <c r="U117">
        <f>IF(ISBLANK(HLOOKUP(U$1, m_preprocess!$1:$1048576, monthly!$D117, FALSE)), "", HLOOKUP(U$1, m_preprocess!$1:$1048576, monthly!$D117, FALSE))</f>
        <v>246.61491626937055</v>
      </c>
      <c r="V117">
        <f>IF(ISBLANK(HLOOKUP(V$1, m_preprocess!$1:$1048576, monthly!$D117, FALSE)), "", HLOOKUP(V$1, m_preprocess!$1:$1048576, monthly!$D117, FALSE))</f>
        <v>878.18192631302213</v>
      </c>
      <c r="W117">
        <f>IF(ISBLANK(HLOOKUP(W$1, m_preprocess!$1:$1048576, monthly!$D117, FALSE)), "", HLOOKUP(W$1, m_preprocess!$1:$1048576, monthly!$D117, FALSE))</f>
        <v>117.72627685105483</v>
      </c>
      <c r="X117">
        <f>IF(ISBLANK(HLOOKUP(X$1, m_preprocess!$1:$1048576, monthly!$D117, FALSE)), "", HLOOKUP(X$1, m_preprocess!$1:$1048576, monthly!$D117, FALSE))</f>
        <v>688.17205039991313</v>
      </c>
    </row>
    <row r="118" spans="1:24" x14ac:dyDescent="0.25">
      <c r="A118" s="31">
        <v>37500</v>
      </c>
      <c r="B118">
        <v>2002</v>
      </c>
      <c r="C118">
        <v>9</v>
      </c>
      <c r="D118">
        <v>118</v>
      </c>
      <c r="E118">
        <f>IF(ISBLANK(HLOOKUP(E$1, m_preprocess!$1:$1048576, monthly!$D118, FALSE)), "", HLOOKUP(E$1, m_preprocess!$1:$1048576, monthly!$D118, FALSE))</f>
        <v>74.742307336970242</v>
      </c>
      <c r="F118">
        <f>IF(ISBLANK(HLOOKUP(F$1, m_preprocess!$1:$1048576, monthly!$D118, FALSE)), "", HLOOKUP(F$1, m_preprocess!$1:$1048576, monthly!$D118, FALSE))</f>
        <v>76.31096794375064</v>
      </c>
      <c r="G118">
        <f>IF(ISBLANK(HLOOKUP(G$1, m_preprocess!$1:$1048576, monthly!$D118, FALSE)), "", HLOOKUP(G$1, m_preprocess!$1:$1048576, monthly!$D118, FALSE))</f>
        <v>105.13133273479058</v>
      </c>
      <c r="H118" t="str">
        <f>IF(ISBLANK(HLOOKUP(H$1, m_preprocess!$1:$1048576, monthly!$D118, FALSE)), "", HLOOKUP(H$1, m_preprocess!$1:$1048576, monthly!$D118, FALSE))</f>
        <v/>
      </c>
      <c r="I118" t="str">
        <f>IF(ISBLANK(HLOOKUP(I$1, m_preprocess!$1:$1048576, monthly!$D118, FALSE)), "", HLOOKUP(I$1, m_preprocess!$1:$1048576, monthly!$D118, FALSE))</f>
        <v/>
      </c>
      <c r="J118">
        <f>IF(ISBLANK(HLOOKUP(J$1, m_preprocess!$1:$1048576, monthly!$D118, FALSE)), "", HLOOKUP(J$1, m_preprocess!$1:$1048576, monthly!$D118, FALSE))</f>
        <v>89.58</v>
      </c>
      <c r="K118">
        <f>IF(ISBLANK(HLOOKUP(K$1, m_preprocess!$1:$1048576, monthly!$D118, FALSE)), "", HLOOKUP(K$1, m_preprocess!$1:$1048576, monthly!$D118, FALSE))</f>
        <v>96.993303497554777</v>
      </c>
      <c r="L118">
        <f>IF(ISBLANK(HLOOKUP(L$1, m_preprocess!$1:$1048576, monthly!$D118, FALSE)), "", HLOOKUP(L$1, m_preprocess!$1:$1048576, monthly!$D118, FALSE))</f>
        <v>90.463260801026166</v>
      </c>
      <c r="M118">
        <f>IF(ISBLANK(HLOOKUP(M$1, m_preprocess!$1:$1048576, monthly!$D118, FALSE)), "", HLOOKUP(M$1, m_preprocess!$1:$1048576, monthly!$D118, FALSE))</f>
        <v>40.004016132188639</v>
      </c>
      <c r="N118">
        <f>IF(ISBLANK(HLOOKUP(N$1, m_preprocess!$1:$1048576, monthly!$D118, FALSE)), "", HLOOKUP(N$1, m_preprocess!$1:$1048576, monthly!$D118, FALSE))</f>
        <v>50.459244668837535</v>
      </c>
      <c r="O118">
        <f>IF(ISBLANK(HLOOKUP(O$1, m_preprocess!$1:$1048576, monthly!$D118, FALSE)), "", HLOOKUP(O$1, m_preprocess!$1:$1048576, monthly!$D118, FALSE))</f>
        <v>8.6525282386359468</v>
      </c>
      <c r="P118">
        <f>IF(ISBLANK(HLOOKUP(P$1, m_preprocess!$1:$1048576, monthly!$D118, FALSE)), "", HLOOKUP(P$1, m_preprocess!$1:$1048576, monthly!$D118, FALSE))</f>
        <v>1.8827577568949296</v>
      </c>
      <c r="Q118">
        <f>IF(ISBLANK(HLOOKUP(Q$1, m_preprocess!$1:$1048576, monthly!$D118, FALSE)), "", HLOOKUP(Q$1, m_preprocess!$1:$1048576, monthly!$D118, FALSE))</f>
        <v>1.0225558052839137</v>
      </c>
      <c r="R118">
        <f>IF(ISBLANK(HLOOKUP(R$1, m_preprocess!$1:$1048576, monthly!$D118, FALSE)), "", HLOOKUP(R$1, m_preprocess!$1:$1048576, monthly!$D118, FALSE))</f>
        <v>0.86020195161101598</v>
      </c>
      <c r="S118">
        <f>IF(ISBLANK(HLOOKUP(S$1, m_preprocess!$1:$1048576, monthly!$D118, FALSE)), "", HLOOKUP(S$1, m_preprocess!$1:$1048576, monthly!$D118, FALSE))</f>
        <v>4.0337512199178356</v>
      </c>
      <c r="T118">
        <f>IF(ISBLANK(HLOOKUP(T$1, m_preprocess!$1:$1048576, monthly!$D118, FALSE)), "", HLOOKUP(T$1, m_preprocess!$1:$1048576, monthly!$D118, FALSE))</f>
        <v>2.736019261823182</v>
      </c>
      <c r="U118">
        <f>IF(ISBLANK(HLOOKUP(U$1, m_preprocess!$1:$1048576, monthly!$D118, FALSE)), "", HLOOKUP(U$1, m_preprocess!$1:$1048576, monthly!$D118, FALSE))</f>
        <v>244.19566986150986</v>
      </c>
      <c r="V118">
        <f>IF(ISBLANK(HLOOKUP(V$1, m_preprocess!$1:$1048576, monthly!$D118, FALSE)), "", HLOOKUP(V$1, m_preprocess!$1:$1048576, monthly!$D118, FALSE))</f>
        <v>880.82892699916988</v>
      </c>
      <c r="W118">
        <f>IF(ISBLANK(HLOOKUP(W$1, m_preprocess!$1:$1048576, monthly!$D118, FALSE)), "", HLOOKUP(W$1, m_preprocess!$1:$1048576, monthly!$D118, FALSE))</f>
        <v>122.37150049102119</v>
      </c>
      <c r="X118">
        <f>IF(ISBLANK(HLOOKUP(X$1, m_preprocess!$1:$1048576, monthly!$D118, FALSE)), "", HLOOKUP(X$1, m_preprocess!$1:$1048576, monthly!$D118, FALSE))</f>
        <v>695.66319132014632</v>
      </c>
    </row>
    <row r="119" spans="1:24" x14ac:dyDescent="0.25">
      <c r="A119" s="31">
        <v>37530</v>
      </c>
      <c r="B119">
        <v>2002</v>
      </c>
      <c r="C119">
        <v>10</v>
      </c>
      <c r="D119">
        <v>119</v>
      </c>
      <c r="E119">
        <f>IF(ISBLANK(HLOOKUP(E$1, m_preprocess!$1:$1048576, monthly!$D119, FALSE)), "", HLOOKUP(E$1, m_preprocess!$1:$1048576, monthly!$D119, FALSE))</f>
        <v>80.450994297467687</v>
      </c>
      <c r="F119">
        <f>IF(ISBLANK(HLOOKUP(F$1, m_preprocess!$1:$1048576, monthly!$D119, FALSE)), "", HLOOKUP(F$1, m_preprocess!$1:$1048576, monthly!$D119, FALSE))</f>
        <v>79.576066311815069</v>
      </c>
      <c r="G119">
        <f>IF(ISBLANK(HLOOKUP(G$1, m_preprocess!$1:$1048576, monthly!$D119, FALSE)), "", HLOOKUP(G$1, m_preprocess!$1:$1048576, monthly!$D119, FALSE))</f>
        <v>105.84645864420618</v>
      </c>
      <c r="H119" t="str">
        <f>IF(ISBLANK(HLOOKUP(H$1, m_preprocess!$1:$1048576, monthly!$D119, FALSE)), "", HLOOKUP(H$1, m_preprocess!$1:$1048576, monthly!$D119, FALSE))</f>
        <v/>
      </c>
      <c r="I119" t="str">
        <f>IF(ISBLANK(HLOOKUP(I$1, m_preprocess!$1:$1048576, monthly!$D119, FALSE)), "", HLOOKUP(I$1, m_preprocess!$1:$1048576, monthly!$D119, FALSE))</f>
        <v/>
      </c>
      <c r="J119">
        <f>IF(ISBLANK(HLOOKUP(J$1, m_preprocess!$1:$1048576, monthly!$D119, FALSE)), "", HLOOKUP(J$1, m_preprocess!$1:$1048576, monthly!$D119, FALSE))</f>
        <v>95.46</v>
      </c>
      <c r="K119">
        <f>IF(ISBLANK(HLOOKUP(K$1, m_preprocess!$1:$1048576, monthly!$D119, FALSE)), "", HLOOKUP(K$1, m_preprocess!$1:$1048576, monthly!$D119, FALSE))</f>
        <v>96.986747738577051</v>
      </c>
      <c r="L119">
        <f>IF(ISBLANK(HLOOKUP(L$1, m_preprocess!$1:$1048576, monthly!$D119, FALSE)), "", HLOOKUP(L$1, m_preprocess!$1:$1048576, monthly!$D119, FALSE))</f>
        <v>89.45132151593279</v>
      </c>
      <c r="M119">
        <f>IF(ISBLANK(HLOOKUP(M$1, m_preprocess!$1:$1048576, monthly!$D119, FALSE)), "", HLOOKUP(M$1, m_preprocess!$1:$1048576, monthly!$D119, FALSE))</f>
        <v>38.426730451312643</v>
      </c>
      <c r="N119">
        <f>IF(ISBLANK(HLOOKUP(N$1, m_preprocess!$1:$1048576, monthly!$D119, FALSE)), "", HLOOKUP(N$1, m_preprocess!$1:$1048576, monthly!$D119, FALSE))</f>
        <v>51.024591064620147</v>
      </c>
      <c r="O119">
        <f>IF(ISBLANK(HLOOKUP(O$1, m_preprocess!$1:$1048576, monthly!$D119, FALSE)), "", HLOOKUP(O$1, m_preprocess!$1:$1048576, monthly!$D119, FALSE))</f>
        <v>9.3829830683492137</v>
      </c>
      <c r="P119">
        <f>IF(ISBLANK(HLOOKUP(P$1, m_preprocess!$1:$1048576, monthly!$D119, FALSE)), "", HLOOKUP(P$1, m_preprocess!$1:$1048576, monthly!$D119, FALSE))</f>
        <v>1.9562544202454193</v>
      </c>
      <c r="Q119">
        <f>IF(ISBLANK(HLOOKUP(Q$1, m_preprocess!$1:$1048576, monthly!$D119, FALSE)), "", HLOOKUP(Q$1, m_preprocess!$1:$1048576, monthly!$D119, FALSE))</f>
        <v>1.088123516791101</v>
      </c>
      <c r="R119">
        <f>IF(ISBLANK(HLOOKUP(R$1, m_preprocess!$1:$1048576, monthly!$D119, FALSE)), "", HLOOKUP(R$1, m_preprocess!$1:$1048576, monthly!$D119, FALSE))</f>
        <v>0.86813090345431831</v>
      </c>
      <c r="S119">
        <f>IF(ISBLANK(HLOOKUP(S$1, m_preprocess!$1:$1048576, monthly!$D119, FALSE)), "", HLOOKUP(S$1, m_preprocess!$1:$1048576, monthly!$D119, FALSE))</f>
        <v>4.5877305877197943</v>
      </c>
      <c r="T119">
        <f>IF(ISBLANK(HLOOKUP(T$1, m_preprocess!$1:$1048576, monthly!$D119, FALSE)), "", HLOOKUP(T$1, m_preprocess!$1:$1048576, monthly!$D119, FALSE))</f>
        <v>2.8389980603840002</v>
      </c>
      <c r="U119">
        <f>IF(ISBLANK(HLOOKUP(U$1, m_preprocess!$1:$1048576, monthly!$D119, FALSE)), "", HLOOKUP(U$1, m_preprocess!$1:$1048576, monthly!$D119, FALSE))</f>
        <v>249.72295501946934</v>
      </c>
      <c r="V119">
        <f>IF(ISBLANK(HLOOKUP(V$1, m_preprocess!$1:$1048576, monthly!$D119, FALSE)), "", HLOOKUP(V$1, m_preprocess!$1:$1048576, monthly!$D119, FALSE))</f>
        <v>892.89251366868268</v>
      </c>
      <c r="W119">
        <f>IF(ISBLANK(HLOOKUP(W$1, m_preprocess!$1:$1048576, monthly!$D119, FALSE)), "", HLOOKUP(W$1, m_preprocess!$1:$1048576, monthly!$D119, FALSE))</f>
        <v>124.50314849762978</v>
      </c>
      <c r="X119">
        <f>IF(ISBLANK(HLOOKUP(X$1, m_preprocess!$1:$1048576, monthly!$D119, FALSE)), "", HLOOKUP(X$1, m_preprocess!$1:$1048576, monthly!$D119, FALSE))</f>
        <v>694.26916484567857</v>
      </c>
    </row>
    <row r="120" spans="1:24" x14ac:dyDescent="0.25">
      <c r="A120" s="31">
        <v>37561</v>
      </c>
      <c r="B120">
        <v>2002</v>
      </c>
      <c r="C120">
        <v>11</v>
      </c>
      <c r="D120">
        <v>120</v>
      </c>
      <c r="E120">
        <f>IF(ISBLANK(HLOOKUP(E$1, m_preprocess!$1:$1048576, monthly!$D120, FALSE)), "", HLOOKUP(E$1, m_preprocess!$1:$1048576, monthly!$D120, FALSE))</f>
        <v>77.180004410259713</v>
      </c>
      <c r="F120">
        <f>IF(ISBLANK(HLOOKUP(F$1, m_preprocess!$1:$1048576, monthly!$D120, FALSE)), "", HLOOKUP(F$1, m_preprocess!$1:$1048576, monthly!$D120, FALSE))</f>
        <v>81.288509785852042</v>
      </c>
      <c r="G120">
        <f>IF(ISBLANK(HLOOKUP(G$1, m_preprocess!$1:$1048576, monthly!$D120, FALSE)), "", HLOOKUP(G$1, m_preprocess!$1:$1048576, monthly!$D120, FALSE))</f>
        <v>106.01954972782099</v>
      </c>
      <c r="H120" t="str">
        <f>IF(ISBLANK(HLOOKUP(H$1, m_preprocess!$1:$1048576, monthly!$D120, FALSE)), "", HLOOKUP(H$1, m_preprocess!$1:$1048576, monthly!$D120, FALSE))</f>
        <v/>
      </c>
      <c r="I120" t="str">
        <f>IF(ISBLANK(HLOOKUP(I$1, m_preprocess!$1:$1048576, monthly!$D120, FALSE)), "", HLOOKUP(I$1, m_preprocess!$1:$1048576, monthly!$D120, FALSE))</f>
        <v/>
      </c>
      <c r="J120">
        <f>IF(ISBLANK(HLOOKUP(J$1, m_preprocess!$1:$1048576, monthly!$D120, FALSE)), "", HLOOKUP(J$1, m_preprocess!$1:$1048576, monthly!$D120, FALSE))</f>
        <v>95.65</v>
      </c>
      <c r="K120">
        <f>IF(ISBLANK(HLOOKUP(K$1, m_preprocess!$1:$1048576, monthly!$D120, FALSE)), "", HLOOKUP(K$1, m_preprocess!$1:$1048576, monthly!$D120, FALSE))</f>
        <v>92.333386511324591</v>
      </c>
      <c r="L120">
        <f>IF(ISBLANK(HLOOKUP(L$1, m_preprocess!$1:$1048576, monthly!$D120, FALSE)), "", HLOOKUP(L$1, m_preprocess!$1:$1048576, monthly!$D120, FALSE))</f>
        <v>85.541458919806118</v>
      </c>
      <c r="M120">
        <f>IF(ISBLANK(HLOOKUP(M$1, m_preprocess!$1:$1048576, monthly!$D120, FALSE)), "", HLOOKUP(M$1, m_preprocess!$1:$1048576, monthly!$D120, FALSE))</f>
        <v>41.368845702804009</v>
      </c>
      <c r="N120">
        <f>IF(ISBLANK(HLOOKUP(N$1, m_preprocess!$1:$1048576, monthly!$D120, FALSE)), "", HLOOKUP(N$1, m_preprocess!$1:$1048576, monthly!$D120, FALSE))</f>
        <v>44.172613217002109</v>
      </c>
      <c r="O120">
        <f>IF(ISBLANK(HLOOKUP(O$1, m_preprocess!$1:$1048576, monthly!$D120, FALSE)), "", HLOOKUP(O$1, m_preprocess!$1:$1048576, monthly!$D120, FALSE))</f>
        <v>9.4731229466230698</v>
      </c>
      <c r="P120">
        <f>IF(ISBLANK(HLOOKUP(P$1, m_preprocess!$1:$1048576, monthly!$D120, FALSE)), "", HLOOKUP(P$1, m_preprocess!$1:$1048576, monthly!$D120, FALSE))</f>
        <v>2.0061268390365758</v>
      </c>
      <c r="Q120">
        <f>IF(ISBLANK(HLOOKUP(Q$1, m_preprocess!$1:$1048576, monthly!$D120, FALSE)), "", HLOOKUP(Q$1, m_preprocess!$1:$1048576, monthly!$D120, FALSE))</f>
        <v>1.0579377541264576</v>
      </c>
      <c r="R120">
        <f>IF(ISBLANK(HLOOKUP(R$1, m_preprocess!$1:$1048576, monthly!$D120, FALSE)), "", HLOOKUP(R$1, m_preprocess!$1:$1048576, monthly!$D120, FALSE))</f>
        <v>0.94818908491011822</v>
      </c>
      <c r="S120">
        <f>IF(ISBLANK(HLOOKUP(S$1, m_preprocess!$1:$1048576, monthly!$D120, FALSE)), "", HLOOKUP(S$1, m_preprocess!$1:$1048576, monthly!$D120, FALSE))</f>
        <v>4.1738816658802707</v>
      </c>
      <c r="T120">
        <f>IF(ISBLANK(HLOOKUP(T$1, m_preprocess!$1:$1048576, monthly!$D120, FALSE)), "", HLOOKUP(T$1, m_preprocess!$1:$1048576, monthly!$D120, FALSE))</f>
        <v>3.2931144417062246</v>
      </c>
      <c r="U120">
        <f>IF(ISBLANK(HLOOKUP(U$1, m_preprocess!$1:$1048576, monthly!$D120, FALSE)), "", HLOOKUP(U$1, m_preprocess!$1:$1048576, monthly!$D120, FALSE))</f>
        <v>251.55425199219187</v>
      </c>
      <c r="V120">
        <f>IF(ISBLANK(HLOOKUP(V$1, m_preprocess!$1:$1048576, monthly!$D120, FALSE)), "", HLOOKUP(V$1, m_preprocess!$1:$1048576, monthly!$D120, FALSE))</f>
        <v>895.75499240102374</v>
      </c>
      <c r="W120">
        <f>IF(ISBLANK(HLOOKUP(W$1, m_preprocess!$1:$1048576, monthly!$D120, FALSE)), "", HLOOKUP(W$1, m_preprocess!$1:$1048576, monthly!$D120, FALSE))</f>
        <v>120.21196974208065</v>
      </c>
      <c r="X120">
        <f>IF(ISBLANK(HLOOKUP(X$1, m_preprocess!$1:$1048576, monthly!$D120, FALSE)), "", HLOOKUP(X$1, m_preprocess!$1:$1048576, monthly!$D120, FALSE))</f>
        <v>691.43175728984409</v>
      </c>
    </row>
    <row r="121" spans="1:24" x14ac:dyDescent="0.25">
      <c r="A121" s="31">
        <v>37591</v>
      </c>
      <c r="B121">
        <v>2002</v>
      </c>
      <c r="C121">
        <v>12</v>
      </c>
      <c r="D121">
        <v>121</v>
      </c>
      <c r="E121">
        <f>IF(ISBLANK(HLOOKUP(E$1, m_preprocess!$1:$1048576, monthly!$D121, FALSE)), "", HLOOKUP(E$1, m_preprocess!$1:$1048576, monthly!$D121, FALSE))</f>
        <v>76.092686995970553</v>
      </c>
      <c r="F121">
        <f>IF(ISBLANK(HLOOKUP(F$1, m_preprocess!$1:$1048576, monthly!$D121, FALSE)), "", HLOOKUP(F$1, m_preprocess!$1:$1048576, monthly!$D121, FALSE))</f>
        <v>81.959952267521999</v>
      </c>
      <c r="G121">
        <f>IF(ISBLANK(HLOOKUP(G$1, m_preprocess!$1:$1048576, monthly!$D121, FALSE)), "", HLOOKUP(G$1, m_preprocess!$1:$1048576, monthly!$D121, FALSE))</f>
        <v>103.0953213881471</v>
      </c>
      <c r="H121" t="str">
        <f>IF(ISBLANK(HLOOKUP(H$1, m_preprocess!$1:$1048576, monthly!$D121, FALSE)), "", HLOOKUP(H$1, m_preprocess!$1:$1048576, monthly!$D121, FALSE))</f>
        <v/>
      </c>
      <c r="I121" t="str">
        <f>IF(ISBLANK(HLOOKUP(I$1, m_preprocess!$1:$1048576, monthly!$D121, FALSE)), "", HLOOKUP(I$1, m_preprocess!$1:$1048576, monthly!$D121, FALSE))</f>
        <v/>
      </c>
      <c r="J121">
        <f>IF(ISBLANK(HLOOKUP(J$1, m_preprocess!$1:$1048576, monthly!$D121, FALSE)), "", HLOOKUP(J$1, m_preprocess!$1:$1048576, monthly!$D121, FALSE))</f>
        <v>97.03</v>
      </c>
      <c r="K121">
        <f>IF(ISBLANK(HLOOKUP(K$1, m_preprocess!$1:$1048576, monthly!$D121, FALSE)), "", HLOOKUP(K$1, m_preprocess!$1:$1048576, monthly!$D121, FALSE))</f>
        <v>95.255982937365417</v>
      </c>
      <c r="L121">
        <f>IF(ISBLANK(HLOOKUP(L$1, m_preprocess!$1:$1048576, monthly!$D121, FALSE)), "", HLOOKUP(L$1, m_preprocess!$1:$1048576, monthly!$D121, FALSE))</f>
        <v>88.736677154425166</v>
      </c>
      <c r="M121">
        <f>IF(ISBLANK(HLOOKUP(M$1, m_preprocess!$1:$1048576, monthly!$D121, FALSE)), "", HLOOKUP(M$1, m_preprocess!$1:$1048576, monthly!$D121, FALSE))</f>
        <v>45.350521003545062</v>
      </c>
      <c r="N121">
        <f>IF(ISBLANK(HLOOKUP(N$1, m_preprocess!$1:$1048576, monthly!$D121, FALSE)), "", HLOOKUP(N$1, m_preprocess!$1:$1048576, monthly!$D121, FALSE))</f>
        <v>43.38615615088009</v>
      </c>
      <c r="O121">
        <f>IF(ISBLANK(HLOOKUP(O$1, m_preprocess!$1:$1048576, monthly!$D121, FALSE)), "", HLOOKUP(O$1, m_preprocess!$1:$1048576, monthly!$D121, FALSE))</f>
        <v>8.4429115731244799</v>
      </c>
      <c r="P121">
        <f>IF(ISBLANK(HLOOKUP(P$1, m_preprocess!$1:$1048576, monthly!$D121, FALSE)), "", HLOOKUP(P$1, m_preprocess!$1:$1048576, monthly!$D121, FALSE))</f>
        <v>1.737312224971632</v>
      </c>
      <c r="Q121">
        <f>IF(ISBLANK(HLOOKUP(Q$1, m_preprocess!$1:$1048576, monthly!$D121, FALSE)), "", HLOOKUP(Q$1, m_preprocess!$1:$1048576, monthly!$D121, FALSE))</f>
        <v>0.93491398461241004</v>
      </c>
      <c r="R121">
        <f>IF(ISBLANK(HLOOKUP(R$1, m_preprocess!$1:$1048576, monthly!$D121, FALSE)), "", HLOOKUP(R$1, m_preprocess!$1:$1048576, monthly!$D121, FALSE))</f>
        <v>0.80239824035922203</v>
      </c>
      <c r="S121">
        <f>IF(ISBLANK(HLOOKUP(S$1, m_preprocess!$1:$1048576, monthly!$D121, FALSE)), "", HLOOKUP(S$1, m_preprocess!$1:$1048576, monthly!$D121, FALSE))</f>
        <v>3.5660828115964236</v>
      </c>
      <c r="T121">
        <f>IF(ISBLANK(HLOOKUP(T$1, m_preprocess!$1:$1048576, monthly!$D121, FALSE)), "", HLOOKUP(T$1, m_preprocess!$1:$1048576, monthly!$D121, FALSE))</f>
        <v>3.1395165365564228</v>
      </c>
      <c r="U121">
        <f>IF(ISBLANK(HLOOKUP(U$1, m_preprocess!$1:$1048576, monthly!$D121, FALSE)), "", HLOOKUP(U$1, m_preprocess!$1:$1048576, monthly!$D121, FALSE))</f>
        <v>303.04083762827327</v>
      </c>
      <c r="V121">
        <f>IF(ISBLANK(HLOOKUP(V$1, m_preprocess!$1:$1048576, monthly!$D121, FALSE)), "", HLOOKUP(V$1, m_preprocess!$1:$1048576, monthly!$D121, FALSE))</f>
        <v>933.84839275256013</v>
      </c>
      <c r="W121">
        <f>IF(ISBLANK(HLOOKUP(W$1, m_preprocess!$1:$1048576, monthly!$D121, FALSE)), "", HLOOKUP(W$1, m_preprocess!$1:$1048576, monthly!$D121, FALSE))</f>
        <v>124.1614740849834</v>
      </c>
      <c r="X121">
        <f>IF(ISBLANK(HLOOKUP(X$1, m_preprocess!$1:$1048576, monthly!$D121, FALSE)), "", HLOOKUP(X$1, m_preprocess!$1:$1048576, monthly!$D121, FALSE))</f>
        <v>698.11287255655714</v>
      </c>
    </row>
    <row r="122" spans="1:24" x14ac:dyDescent="0.25">
      <c r="A122" s="31">
        <v>37622</v>
      </c>
      <c r="B122">
        <v>2003</v>
      </c>
      <c r="C122">
        <v>1</v>
      </c>
      <c r="D122">
        <v>122</v>
      </c>
      <c r="E122">
        <f>IF(ISBLANK(HLOOKUP(E$1, m_preprocess!$1:$1048576, monthly!$D122, FALSE)), "", HLOOKUP(E$1, m_preprocess!$1:$1048576, monthly!$D122, FALSE))</f>
        <v>69.247253910232899</v>
      </c>
      <c r="F122">
        <f>IF(ISBLANK(HLOOKUP(F$1, m_preprocess!$1:$1048576, monthly!$D122, FALSE)), "", HLOOKUP(F$1, m_preprocess!$1:$1048576, monthly!$D122, FALSE))</f>
        <v>69.403592775060957</v>
      </c>
      <c r="G122">
        <f>IF(ISBLANK(HLOOKUP(G$1, m_preprocess!$1:$1048576, monthly!$D122, FALSE)), "", HLOOKUP(G$1, m_preprocess!$1:$1048576, monthly!$D122, FALSE))</f>
        <v>98.937576054593407</v>
      </c>
      <c r="H122">
        <f>IF(ISBLANK(HLOOKUP(H$1, m_preprocess!$1:$1048576, monthly!$D122, FALSE)), "", HLOOKUP(H$1, m_preprocess!$1:$1048576, monthly!$D122, FALSE))</f>
        <v>47.620225670990322</v>
      </c>
      <c r="I122">
        <f>IF(ISBLANK(HLOOKUP(I$1, m_preprocess!$1:$1048576, monthly!$D122, FALSE)), "", HLOOKUP(I$1, m_preprocess!$1:$1048576, monthly!$D122, FALSE))</f>
        <v>40.4</v>
      </c>
      <c r="J122">
        <f>IF(ISBLANK(HLOOKUP(J$1, m_preprocess!$1:$1048576, monthly!$D122, FALSE)), "", HLOOKUP(J$1, m_preprocess!$1:$1048576, monthly!$D122, FALSE))</f>
        <v>84.65</v>
      </c>
      <c r="K122">
        <f>IF(ISBLANK(HLOOKUP(K$1, m_preprocess!$1:$1048576, monthly!$D122, FALSE)), "", HLOOKUP(K$1, m_preprocess!$1:$1048576, monthly!$D122, FALSE))</f>
        <v>98.72533110953816</v>
      </c>
      <c r="L122">
        <f>IF(ISBLANK(HLOOKUP(L$1, m_preprocess!$1:$1048576, monthly!$D122, FALSE)), "", HLOOKUP(L$1, m_preprocess!$1:$1048576, monthly!$D122, FALSE))</f>
        <v>73.186968131977977</v>
      </c>
      <c r="M122">
        <f>IF(ISBLANK(HLOOKUP(M$1, m_preprocess!$1:$1048576, monthly!$D122, FALSE)), "", HLOOKUP(M$1, m_preprocess!$1:$1048576, monthly!$D122, FALSE))</f>
        <v>39.0164618878838</v>
      </c>
      <c r="N122">
        <f>IF(ISBLANK(HLOOKUP(N$1, m_preprocess!$1:$1048576, monthly!$D122, FALSE)), "", HLOOKUP(N$1, m_preprocess!$1:$1048576, monthly!$D122, FALSE))</f>
        <v>34.170506244094177</v>
      </c>
      <c r="O122">
        <f>IF(ISBLANK(HLOOKUP(O$1, m_preprocess!$1:$1048576, monthly!$D122, FALSE)), "", HLOOKUP(O$1, m_preprocess!$1:$1048576, monthly!$D122, FALSE))</f>
        <v>9.4651634118233119</v>
      </c>
      <c r="P122">
        <f>IF(ISBLANK(HLOOKUP(P$1, m_preprocess!$1:$1048576, monthly!$D122, FALSE)), "", HLOOKUP(P$1, m_preprocess!$1:$1048576, monthly!$D122, FALSE))</f>
        <v>1.3332786101371306</v>
      </c>
      <c r="Q122">
        <f>IF(ISBLANK(HLOOKUP(Q$1, m_preprocess!$1:$1048576, monthly!$D122, FALSE)), "", HLOOKUP(Q$1, m_preprocess!$1:$1048576, monthly!$D122, FALSE))</f>
        <v>0.75533586288599075</v>
      </c>
      <c r="R122">
        <f>IF(ISBLANK(HLOOKUP(R$1, m_preprocess!$1:$1048576, monthly!$D122, FALSE)), "", HLOOKUP(R$1, m_preprocess!$1:$1048576, monthly!$D122, FALSE))</f>
        <v>0.57794274725114003</v>
      </c>
      <c r="S122">
        <f>IF(ISBLANK(HLOOKUP(S$1, m_preprocess!$1:$1048576, monthly!$D122, FALSE)), "", HLOOKUP(S$1, m_preprocess!$1:$1048576, monthly!$D122, FALSE))</f>
        <v>3.8467807163381571</v>
      </c>
      <c r="T122">
        <f>IF(ISBLANK(HLOOKUP(T$1, m_preprocess!$1:$1048576, monthly!$D122, FALSE)), "", HLOOKUP(T$1, m_preprocess!$1:$1048576, monthly!$D122, FALSE))</f>
        <v>4.2851040853480233</v>
      </c>
      <c r="U122">
        <f>IF(ISBLANK(HLOOKUP(U$1, m_preprocess!$1:$1048576, monthly!$D122, FALSE)), "", HLOOKUP(U$1, m_preprocess!$1:$1048576, monthly!$D122, FALSE))</f>
        <v>266.24943523165132</v>
      </c>
      <c r="V122">
        <f>IF(ISBLANK(HLOOKUP(V$1, m_preprocess!$1:$1048576, monthly!$D122, FALSE)), "", HLOOKUP(V$1, m_preprocess!$1:$1048576, monthly!$D122, FALSE))</f>
        <v>909.59479846794738</v>
      </c>
      <c r="W122">
        <f>IF(ISBLANK(HLOOKUP(W$1, m_preprocess!$1:$1048576, monthly!$D122, FALSE)), "", HLOOKUP(W$1, m_preprocess!$1:$1048576, monthly!$D122, FALSE))</f>
        <v>128.60414962085937</v>
      </c>
      <c r="X122">
        <f>IF(ISBLANK(HLOOKUP(X$1, m_preprocess!$1:$1048576, monthly!$D122, FALSE)), "", HLOOKUP(X$1, m_preprocess!$1:$1048576, monthly!$D122, FALSE))</f>
        <v>692.23471504793804</v>
      </c>
    </row>
    <row r="123" spans="1:24" x14ac:dyDescent="0.25">
      <c r="A123" s="31">
        <v>37653</v>
      </c>
      <c r="B123">
        <v>2003</v>
      </c>
      <c r="C123">
        <v>2</v>
      </c>
      <c r="D123">
        <v>123</v>
      </c>
      <c r="E123">
        <f>IF(ISBLANK(HLOOKUP(E$1, m_preprocess!$1:$1048576, monthly!$D123, FALSE)), "", HLOOKUP(E$1, m_preprocess!$1:$1048576, monthly!$D123, FALSE))</f>
        <v>68.791587020052901</v>
      </c>
      <c r="F123">
        <f>IF(ISBLANK(HLOOKUP(F$1, m_preprocess!$1:$1048576, monthly!$D123, FALSE)), "", HLOOKUP(F$1, m_preprocess!$1:$1048576, monthly!$D123, FALSE))</f>
        <v>69.112528493172263</v>
      </c>
      <c r="G123">
        <f>IF(ISBLANK(HLOOKUP(G$1, m_preprocess!$1:$1048576, monthly!$D123, FALSE)), "", HLOOKUP(G$1, m_preprocess!$1:$1048576, monthly!$D123, FALSE))</f>
        <v>102.41071002807823</v>
      </c>
      <c r="H123">
        <f>IF(ISBLANK(HLOOKUP(H$1, m_preprocess!$1:$1048576, monthly!$D123, FALSE)), "", HLOOKUP(H$1, m_preprocess!$1:$1048576, monthly!$D123, FALSE))</f>
        <v>45.910917030434483</v>
      </c>
      <c r="I123">
        <f>IF(ISBLANK(HLOOKUP(I$1, m_preprocess!$1:$1048576, monthly!$D123, FALSE)), "", HLOOKUP(I$1, m_preprocess!$1:$1048576, monthly!$D123, FALSE))</f>
        <v>37.4</v>
      </c>
      <c r="J123">
        <f>IF(ISBLANK(HLOOKUP(J$1, m_preprocess!$1:$1048576, monthly!$D123, FALSE)), "", HLOOKUP(J$1, m_preprocess!$1:$1048576, monthly!$D123, FALSE))</f>
        <v>80.7</v>
      </c>
      <c r="K123">
        <f>IF(ISBLANK(HLOOKUP(K$1, m_preprocess!$1:$1048576, monthly!$D123, FALSE)), "", HLOOKUP(K$1, m_preprocess!$1:$1048576, monthly!$D123, FALSE))</f>
        <v>100.32400902083893</v>
      </c>
      <c r="L123">
        <f>IF(ISBLANK(HLOOKUP(L$1, m_preprocess!$1:$1048576, monthly!$D123, FALSE)), "", HLOOKUP(L$1, m_preprocess!$1:$1048576, monthly!$D123, FALSE))</f>
        <v>79.384992802024769</v>
      </c>
      <c r="M123">
        <f>IF(ISBLANK(HLOOKUP(M$1, m_preprocess!$1:$1048576, monthly!$D123, FALSE)), "", HLOOKUP(M$1, m_preprocess!$1:$1048576, monthly!$D123, FALSE))</f>
        <v>34.834399003578646</v>
      </c>
      <c r="N123">
        <f>IF(ISBLANK(HLOOKUP(N$1, m_preprocess!$1:$1048576, monthly!$D123, FALSE)), "", HLOOKUP(N$1, m_preprocess!$1:$1048576, monthly!$D123, FALSE))</f>
        <v>44.550593798446123</v>
      </c>
      <c r="O123">
        <f>IF(ISBLANK(HLOOKUP(O$1, m_preprocess!$1:$1048576, monthly!$D123, FALSE)), "", HLOOKUP(O$1, m_preprocess!$1:$1048576, monthly!$D123, FALSE))</f>
        <v>7.8535282341447354</v>
      </c>
      <c r="P123">
        <f>IF(ISBLANK(HLOOKUP(P$1, m_preprocess!$1:$1048576, monthly!$D123, FALSE)), "", HLOOKUP(P$1, m_preprocess!$1:$1048576, monthly!$D123, FALSE))</f>
        <v>1.5680215987196704</v>
      </c>
      <c r="Q123">
        <f>IF(ISBLANK(HLOOKUP(Q$1, m_preprocess!$1:$1048576, monthly!$D123, FALSE)), "", HLOOKUP(Q$1, m_preprocess!$1:$1048576, monthly!$D123, FALSE))</f>
        <v>0.84978050028598962</v>
      </c>
      <c r="R123">
        <f>IF(ISBLANK(HLOOKUP(R$1, m_preprocess!$1:$1048576, monthly!$D123, FALSE)), "", HLOOKUP(R$1, m_preprocess!$1:$1048576, monthly!$D123, FALSE))</f>
        <v>0.718241098433681</v>
      </c>
      <c r="S123">
        <f>IF(ISBLANK(HLOOKUP(S$1, m_preprocess!$1:$1048576, monthly!$D123, FALSE)), "", HLOOKUP(S$1, m_preprocess!$1:$1048576, monthly!$D123, FALSE))</f>
        <v>3.7296325887205275</v>
      </c>
      <c r="T123">
        <f>IF(ISBLANK(HLOOKUP(T$1, m_preprocess!$1:$1048576, monthly!$D123, FALSE)), "", HLOOKUP(T$1, m_preprocess!$1:$1048576, monthly!$D123, FALSE))</f>
        <v>2.5558740467045395</v>
      </c>
      <c r="U123">
        <f>IF(ISBLANK(HLOOKUP(U$1, m_preprocess!$1:$1048576, monthly!$D123, FALSE)), "", HLOOKUP(U$1, m_preprocess!$1:$1048576, monthly!$D123, FALSE))</f>
        <v>257.48413208589136</v>
      </c>
      <c r="V123">
        <f>IF(ISBLANK(HLOOKUP(V$1, m_preprocess!$1:$1048576, monthly!$D123, FALSE)), "", HLOOKUP(V$1, m_preprocess!$1:$1048576, monthly!$D123, FALSE))</f>
        <v>900.74554686410272</v>
      </c>
      <c r="W123">
        <f>IF(ISBLANK(HLOOKUP(W$1, m_preprocess!$1:$1048576, monthly!$D123, FALSE)), "", HLOOKUP(W$1, m_preprocess!$1:$1048576, monthly!$D123, FALSE))</f>
        <v>130.03497505758253</v>
      </c>
      <c r="X123">
        <f>IF(ISBLANK(HLOOKUP(X$1, m_preprocess!$1:$1048576, monthly!$D123, FALSE)), "", HLOOKUP(X$1, m_preprocess!$1:$1048576, monthly!$D123, FALSE))</f>
        <v>689.10341653287549</v>
      </c>
    </row>
    <row r="124" spans="1:24" x14ac:dyDescent="0.25">
      <c r="A124" s="31">
        <v>37681</v>
      </c>
      <c r="B124">
        <v>2003</v>
      </c>
      <c r="C124">
        <v>3</v>
      </c>
      <c r="D124">
        <v>124</v>
      </c>
      <c r="E124">
        <f>IF(ISBLANK(HLOOKUP(E$1, m_preprocess!$1:$1048576, monthly!$D124, FALSE)), "", HLOOKUP(E$1, m_preprocess!$1:$1048576, monthly!$D124, FALSE))</f>
        <v>74.717880800445755</v>
      </c>
      <c r="F124">
        <f>IF(ISBLANK(HLOOKUP(F$1, m_preprocess!$1:$1048576, monthly!$D124, FALSE)), "", HLOOKUP(F$1, m_preprocess!$1:$1048576, monthly!$D124, FALSE))</f>
        <v>73.796044037562766</v>
      </c>
      <c r="G124">
        <f>IF(ISBLANK(HLOOKUP(G$1, m_preprocess!$1:$1048576, monthly!$D124, FALSE)), "", HLOOKUP(G$1, m_preprocess!$1:$1048576, monthly!$D124, FALSE))</f>
        <v>102.96818473848946</v>
      </c>
      <c r="H124">
        <f>IF(ISBLANK(HLOOKUP(H$1, m_preprocess!$1:$1048576, monthly!$D124, FALSE)), "", HLOOKUP(H$1, m_preprocess!$1:$1048576, monthly!$D124, FALSE))</f>
        <v>49.255113549812044</v>
      </c>
      <c r="I124">
        <f>IF(ISBLANK(HLOOKUP(I$1, m_preprocess!$1:$1048576, monthly!$D124, FALSE)), "", HLOOKUP(I$1, m_preprocess!$1:$1048576, monthly!$D124, FALSE))</f>
        <v>38.5</v>
      </c>
      <c r="J124">
        <f>IF(ISBLANK(HLOOKUP(J$1, m_preprocess!$1:$1048576, monthly!$D124, FALSE)), "", HLOOKUP(J$1, m_preprocess!$1:$1048576, monthly!$D124, FALSE))</f>
        <v>83.54</v>
      </c>
      <c r="K124">
        <f>IF(ISBLANK(HLOOKUP(K$1, m_preprocess!$1:$1048576, monthly!$D124, FALSE)), "", HLOOKUP(K$1, m_preprocess!$1:$1048576, monthly!$D124, FALSE))</f>
        <v>97.949434096287078</v>
      </c>
      <c r="L124">
        <f>IF(ISBLANK(HLOOKUP(L$1, m_preprocess!$1:$1048576, monthly!$D124, FALSE)), "", HLOOKUP(L$1, m_preprocess!$1:$1048576, monthly!$D124, FALSE))</f>
        <v>80.992662930118982</v>
      </c>
      <c r="M124">
        <f>IF(ISBLANK(HLOOKUP(M$1, m_preprocess!$1:$1048576, monthly!$D124, FALSE)), "", HLOOKUP(M$1, m_preprocess!$1:$1048576, monthly!$D124, FALSE))</f>
        <v>35.61810356272003</v>
      </c>
      <c r="N124">
        <f>IF(ISBLANK(HLOOKUP(N$1, m_preprocess!$1:$1048576, monthly!$D124, FALSE)), "", HLOOKUP(N$1, m_preprocess!$1:$1048576, monthly!$D124, FALSE))</f>
        <v>45.374559367398952</v>
      </c>
      <c r="O124">
        <f>IF(ISBLANK(HLOOKUP(O$1, m_preprocess!$1:$1048576, monthly!$D124, FALSE)), "", HLOOKUP(O$1, m_preprocess!$1:$1048576, monthly!$D124, FALSE))</f>
        <v>8.4606962505798098</v>
      </c>
      <c r="P124">
        <f>IF(ISBLANK(HLOOKUP(P$1, m_preprocess!$1:$1048576, monthly!$D124, FALSE)), "", HLOOKUP(P$1, m_preprocess!$1:$1048576, monthly!$D124, FALSE))</f>
        <v>1.6032268652735395</v>
      </c>
      <c r="Q124">
        <f>IF(ISBLANK(HLOOKUP(Q$1, m_preprocess!$1:$1048576, monthly!$D124, FALSE)), "", HLOOKUP(Q$1, m_preprocess!$1:$1048576, monthly!$D124, FALSE))</f>
        <v>0.86255194387481315</v>
      </c>
      <c r="R124">
        <f>IF(ISBLANK(HLOOKUP(R$1, m_preprocess!$1:$1048576, monthly!$D124, FALSE)), "", HLOOKUP(R$1, m_preprocess!$1:$1048576, monthly!$D124, FALSE))</f>
        <v>0.74067492139872637</v>
      </c>
      <c r="S124">
        <f>IF(ISBLANK(HLOOKUP(S$1, m_preprocess!$1:$1048576, monthly!$D124, FALSE)), "", HLOOKUP(S$1, m_preprocess!$1:$1048576, monthly!$D124, FALSE))</f>
        <v>3.9544061914551136</v>
      </c>
      <c r="T124">
        <f>IF(ISBLANK(HLOOKUP(T$1, m_preprocess!$1:$1048576, monthly!$D124, FALSE)), "", HLOOKUP(T$1, m_preprocess!$1:$1048576, monthly!$D124, FALSE))</f>
        <v>2.9030631938511533</v>
      </c>
      <c r="U124">
        <f>IF(ISBLANK(HLOOKUP(U$1, m_preprocess!$1:$1048576, monthly!$D124, FALSE)), "", HLOOKUP(U$1, m_preprocess!$1:$1048576, monthly!$D124, FALSE))</f>
        <v>255.59944556807881</v>
      </c>
      <c r="V124">
        <f>IF(ISBLANK(HLOOKUP(V$1, m_preprocess!$1:$1048576, monthly!$D124, FALSE)), "", HLOOKUP(V$1, m_preprocess!$1:$1048576, monthly!$D124, FALSE))</f>
        <v>898.65673339131774</v>
      </c>
      <c r="W124">
        <f>IF(ISBLANK(HLOOKUP(W$1, m_preprocess!$1:$1048576, monthly!$D124, FALSE)), "", HLOOKUP(W$1, m_preprocess!$1:$1048576, monthly!$D124, FALSE))</f>
        <v>129.70898872107693</v>
      </c>
      <c r="X124">
        <f>IF(ISBLANK(HLOOKUP(X$1, m_preprocess!$1:$1048576, monthly!$D124, FALSE)), "", HLOOKUP(X$1, m_preprocess!$1:$1048576, monthly!$D124, FALSE))</f>
        <v>687.86811458217369</v>
      </c>
    </row>
    <row r="125" spans="1:24" x14ac:dyDescent="0.25">
      <c r="A125" s="31">
        <v>37712</v>
      </c>
      <c r="B125">
        <v>2003</v>
      </c>
      <c r="C125">
        <v>4</v>
      </c>
      <c r="D125">
        <v>125</v>
      </c>
      <c r="E125">
        <f>IF(ISBLANK(HLOOKUP(E$1, m_preprocess!$1:$1048576, monthly!$D125, FALSE)), "", HLOOKUP(E$1, m_preprocess!$1:$1048576, monthly!$D125, FALSE))</f>
        <v>70.438511556654618</v>
      </c>
      <c r="F125">
        <f>IF(ISBLANK(HLOOKUP(F$1, m_preprocess!$1:$1048576, monthly!$D125, FALSE)), "", HLOOKUP(F$1, m_preprocess!$1:$1048576, monthly!$D125, FALSE))</f>
        <v>72.539934784053372</v>
      </c>
      <c r="G125">
        <f>IF(ISBLANK(HLOOKUP(G$1, m_preprocess!$1:$1048576, monthly!$D125, FALSE)), "", HLOOKUP(G$1, m_preprocess!$1:$1048576, monthly!$D125, FALSE))</f>
        <v>102.45021840628391</v>
      </c>
      <c r="H125">
        <f>IF(ISBLANK(HLOOKUP(H$1, m_preprocess!$1:$1048576, monthly!$D125, FALSE)), "", HLOOKUP(H$1, m_preprocess!$1:$1048576, monthly!$D125, FALSE))</f>
        <v>49.891757827228282</v>
      </c>
      <c r="I125">
        <f>IF(ISBLANK(HLOOKUP(I$1, m_preprocess!$1:$1048576, monthly!$D125, FALSE)), "", HLOOKUP(I$1, m_preprocess!$1:$1048576, monthly!$D125, FALSE))</f>
        <v>44.9</v>
      </c>
      <c r="J125">
        <f>IF(ISBLANK(HLOOKUP(J$1, m_preprocess!$1:$1048576, monthly!$D125, FALSE)), "", HLOOKUP(J$1, m_preprocess!$1:$1048576, monthly!$D125, FALSE))</f>
        <v>85.73</v>
      </c>
      <c r="K125">
        <f>IF(ISBLANK(HLOOKUP(K$1, m_preprocess!$1:$1048576, monthly!$D125, FALSE)), "", HLOOKUP(K$1, m_preprocess!$1:$1048576, monthly!$D125, FALSE))</f>
        <v>94.149943381707402</v>
      </c>
      <c r="L125">
        <f>IF(ISBLANK(HLOOKUP(L$1, m_preprocess!$1:$1048576, monthly!$D125, FALSE)), "", HLOOKUP(L$1, m_preprocess!$1:$1048576, monthly!$D125, FALSE))</f>
        <v>89.785598032779035</v>
      </c>
      <c r="M125">
        <f>IF(ISBLANK(HLOOKUP(M$1, m_preprocess!$1:$1048576, monthly!$D125, FALSE)), "", HLOOKUP(M$1, m_preprocess!$1:$1048576, monthly!$D125, FALSE))</f>
        <v>41.477545182507072</v>
      </c>
      <c r="N125">
        <f>IF(ISBLANK(HLOOKUP(N$1, m_preprocess!$1:$1048576, monthly!$D125, FALSE)), "", HLOOKUP(N$1, m_preprocess!$1:$1048576, monthly!$D125, FALSE))</f>
        <v>48.30805285027197</v>
      </c>
      <c r="O125">
        <f>IF(ISBLANK(HLOOKUP(O$1, m_preprocess!$1:$1048576, monthly!$D125, FALSE)), "", HLOOKUP(O$1, m_preprocess!$1:$1048576, monthly!$D125, FALSE))</f>
        <v>8.6461404973939224</v>
      </c>
      <c r="P125">
        <f>IF(ISBLANK(HLOOKUP(P$1, m_preprocess!$1:$1048576, monthly!$D125, FALSE)), "", HLOOKUP(P$1, m_preprocess!$1:$1048576, monthly!$D125, FALSE))</f>
        <v>1.6733096828820848</v>
      </c>
      <c r="Q125">
        <f>IF(ISBLANK(HLOOKUP(Q$1, m_preprocess!$1:$1048576, monthly!$D125, FALSE)), "", HLOOKUP(Q$1, m_preprocess!$1:$1048576, monthly!$D125, FALSE))</f>
        <v>0.88174982003491797</v>
      </c>
      <c r="R125">
        <f>IF(ISBLANK(HLOOKUP(R$1, m_preprocess!$1:$1048576, monthly!$D125, FALSE)), "", HLOOKUP(R$1, m_preprocess!$1:$1048576, monthly!$D125, FALSE))</f>
        <v>0.79155986284716673</v>
      </c>
      <c r="S125">
        <f>IF(ISBLANK(HLOOKUP(S$1, m_preprocess!$1:$1048576, monthly!$D125, FALSE)), "", HLOOKUP(S$1, m_preprocess!$1:$1048576, monthly!$D125, FALSE))</f>
        <v>4.3055122635625915</v>
      </c>
      <c r="T125">
        <f>IF(ISBLANK(HLOOKUP(T$1, m_preprocess!$1:$1048576, monthly!$D125, FALSE)), "", HLOOKUP(T$1, m_preprocess!$1:$1048576, monthly!$D125, FALSE))</f>
        <v>2.6673185509492443</v>
      </c>
      <c r="U125">
        <f>IF(ISBLANK(HLOOKUP(U$1, m_preprocess!$1:$1048576, monthly!$D125, FALSE)), "", HLOOKUP(U$1, m_preprocess!$1:$1048576, monthly!$D125, FALSE))</f>
        <v>255.33472312681857</v>
      </c>
      <c r="V125">
        <f>IF(ISBLANK(HLOOKUP(V$1, m_preprocess!$1:$1048576, monthly!$D125, FALSE)), "", HLOOKUP(V$1, m_preprocess!$1:$1048576, monthly!$D125, FALSE))</f>
        <v>895.84470373134047</v>
      </c>
      <c r="W125">
        <f>IF(ISBLANK(HLOOKUP(W$1, m_preprocess!$1:$1048576, monthly!$D125, FALSE)), "", HLOOKUP(W$1, m_preprocess!$1:$1048576, monthly!$D125, FALSE))</f>
        <v>126.7241028062533</v>
      </c>
      <c r="X125">
        <f>IF(ISBLANK(HLOOKUP(X$1, m_preprocess!$1:$1048576, monthly!$D125, FALSE)), "", HLOOKUP(X$1, m_preprocess!$1:$1048576, monthly!$D125, FALSE))</f>
        <v>687.54639993895194</v>
      </c>
    </row>
    <row r="126" spans="1:24" x14ac:dyDescent="0.25">
      <c r="A126" s="31">
        <v>37742</v>
      </c>
      <c r="B126">
        <v>2003</v>
      </c>
      <c r="C126">
        <v>5</v>
      </c>
      <c r="D126">
        <v>126</v>
      </c>
      <c r="E126">
        <f>IF(ISBLANK(HLOOKUP(E$1, m_preprocess!$1:$1048576, monthly!$D126, FALSE)), "", HLOOKUP(E$1, m_preprocess!$1:$1048576, monthly!$D126, FALSE))</f>
        <v>76.079162278996378</v>
      </c>
      <c r="F126">
        <f>IF(ISBLANK(HLOOKUP(F$1, m_preprocess!$1:$1048576, monthly!$D126, FALSE)), "", HLOOKUP(F$1, m_preprocess!$1:$1048576, monthly!$D126, FALSE))</f>
        <v>74.73085072383752</v>
      </c>
      <c r="G126">
        <f>IF(ISBLANK(HLOOKUP(G$1, m_preprocess!$1:$1048576, monthly!$D126, FALSE)), "", HLOOKUP(G$1, m_preprocess!$1:$1048576, monthly!$D126, FALSE))</f>
        <v>103.35555663977314</v>
      </c>
      <c r="H126">
        <f>IF(ISBLANK(HLOOKUP(H$1, m_preprocess!$1:$1048576, monthly!$D126, FALSE)), "", HLOOKUP(H$1, m_preprocess!$1:$1048576, monthly!$D126, FALSE))</f>
        <v>50.920425354087399</v>
      </c>
      <c r="I126">
        <f>IF(ISBLANK(HLOOKUP(I$1, m_preprocess!$1:$1048576, monthly!$D126, FALSE)), "", HLOOKUP(I$1, m_preprocess!$1:$1048576, monthly!$D126, FALSE))</f>
        <v>57.7</v>
      </c>
      <c r="J126">
        <f>IF(ISBLANK(HLOOKUP(J$1, m_preprocess!$1:$1048576, monthly!$D126, FALSE)), "", HLOOKUP(J$1, m_preprocess!$1:$1048576, monthly!$D126, FALSE))</f>
        <v>89.17</v>
      </c>
      <c r="K126">
        <f>IF(ISBLANK(HLOOKUP(K$1, m_preprocess!$1:$1048576, monthly!$D126, FALSE)), "", HLOOKUP(K$1, m_preprocess!$1:$1048576, monthly!$D126, FALSE))</f>
        <v>92.165227204360349</v>
      </c>
      <c r="L126">
        <f>IF(ISBLANK(HLOOKUP(L$1, m_preprocess!$1:$1048576, monthly!$D126, FALSE)), "", HLOOKUP(L$1, m_preprocess!$1:$1048576, monthly!$D126, FALSE))</f>
        <v>98.447117624506646</v>
      </c>
      <c r="M126">
        <f>IF(ISBLANK(HLOOKUP(M$1, m_preprocess!$1:$1048576, monthly!$D126, FALSE)), "", HLOOKUP(M$1, m_preprocess!$1:$1048576, monthly!$D126, FALSE))</f>
        <v>49.88479020151722</v>
      </c>
      <c r="N126">
        <f>IF(ISBLANK(HLOOKUP(N$1, m_preprocess!$1:$1048576, monthly!$D126, FALSE)), "", HLOOKUP(N$1, m_preprocess!$1:$1048576, monthly!$D126, FALSE))</f>
        <v>48.562327422989426</v>
      </c>
      <c r="O126">
        <f>IF(ISBLANK(HLOOKUP(O$1, m_preprocess!$1:$1048576, monthly!$D126, FALSE)), "", HLOOKUP(O$1, m_preprocess!$1:$1048576, monthly!$D126, FALSE))</f>
        <v>8.7448913432827524</v>
      </c>
      <c r="P126">
        <f>IF(ISBLANK(HLOOKUP(P$1, m_preprocess!$1:$1048576, monthly!$D126, FALSE)), "", HLOOKUP(P$1, m_preprocess!$1:$1048576, monthly!$D126, FALSE))</f>
        <v>1.8180651095198719</v>
      </c>
      <c r="Q126">
        <f>IF(ISBLANK(HLOOKUP(Q$1, m_preprocess!$1:$1048576, monthly!$D126, FALSE)), "", HLOOKUP(Q$1, m_preprocess!$1:$1048576, monthly!$D126, FALSE))</f>
        <v>0.93245109566386175</v>
      </c>
      <c r="R126">
        <f>IF(ISBLANK(HLOOKUP(R$1, m_preprocess!$1:$1048576, monthly!$D126, FALSE)), "", HLOOKUP(R$1, m_preprocess!$1:$1048576, monthly!$D126, FALSE))</f>
        <v>0.88561401385601013</v>
      </c>
      <c r="S126">
        <f>IF(ISBLANK(HLOOKUP(S$1, m_preprocess!$1:$1048576, monthly!$D126, FALSE)), "", HLOOKUP(S$1, m_preprocess!$1:$1048576, monthly!$D126, FALSE))</f>
        <v>4.0886460165937946</v>
      </c>
      <c r="T126">
        <f>IF(ISBLANK(HLOOKUP(T$1, m_preprocess!$1:$1048576, monthly!$D126, FALSE)), "", HLOOKUP(T$1, m_preprocess!$1:$1048576, monthly!$D126, FALSE))</f>
        <v>2.8381802171690849</v>
      </c>
      <c r="U126">
        <f>IF(ISBLANK(HLOOKUP(U$1, m_preprocess!$1:$1048576, monthly!$D126, FALSE)), "", HLOOKUP(U$1, m_preprocess!$1:$1048576, monthly!$D126, FALSE))</f>
        <v>243.83648881411631</v>
      </c>
      <c r="V126">
        <f>IF(ISBLANK(HLOOKUP(V$1, m_preprocess!$1:$1048576, monthly!$D126, FALSE)), "", HLOOKUP(V$1, m_preprocess!$1:$1048576, monthly!$D126, FALSE))</f>
        <v>889.33284607428823</v>
      </c>
      <c r="W126">
        <f>IF(ISBLANK(HLOOKUP(W$1, m_preprocess!$1:$1048576, monthly!$D126, FALSE)), "", HLOOKUP(W$1, m_preprocess!$1:$1048576, monthly!$D126, FALSE))</f>
        <v>125.40194409226457</v>
      </c>
      <c r="X126">
        <f>IF(ISBLANK(HLOOKUP(X$1, m_preprocess!$1:$1048576, monthly!$D126, FALSE)), "", HLOOKUP(X$1, m_preprocess!$1:$1048576, monthly!$D126, FALSE))</f>
        <v>689.19628442689827</v>
      </c>
    </row>
    <row r="127" spans="1:24" x14ac:dyDescent="0.25">
      <c r="A127" s="31">
        <v>37773</v>
      </c>
      <c r="B127">
        <v>2003</v>
      </c>
      <c r="C127">
        <v>6</v>
      </c>
      <c r="D127">
        <v>127</v>
      </c>
      <c r="E127">
        <f>IF(ISBLANK(HLOOKUP(E$1, m_preprocess!$1:$1048576, monthly!$D127, FALSE)), "", HLOOKUP(E$1, m_preprocess!$1:$1048576, monthly!$D127, FALSE))</f>
        <v>69.854676423378962</v>
      </c>
      <c r="F127">
        <f>IF(ISBLANK(HLOOKUP(F$1, m_preprocess!$1:$1048576, monthly!$D127, FALSE)), "", HLOOKUP(F$1, m_preprocess!$1:$1048576, monthly!$D127, FALSE))</f>
        <v>70.550606385410234</v>
      </c>
      <c r="G127">
        <f>IF(ISBLANK(HLOOKUP(G$1, m_preprocess!$1:$1048576, monthly!$D127, FALSE)), "", HLOOKUP(G$1, m_preprocess!$1:$1048576, monthly!$D127, FALSE))</f>
        <v>102.83789778136361</v>
      </c>
      <c r="H127">
        <f>IF(ISBLANK(HLOOKUP(H$1, m_preprocess!$1:$1048576, monthly!$D127, FALSE)), "", HLOOKUP(H$1, m_preprocess!$1:$1048576, monthly!$D127, FALSE))</f>
        <v>48.716425490094032</v>
      </c>
      <c r="I127">
        <f>IF(ISBLANK(HLOOKUP(I$1, m_preprocess!$1:$1048576, monthly!$D127, FALSE)), "", HLOOKUP(I$1, m_preprocess!$1:$1048576, monthly!$D127, FALSE))</f>
        <v>36.799999999999997</v>
      </c>
      <c r="J127">
        <f>IF(ISBLANK(HLOOKUP(J$1, m_preprocess!$1:$1048576, monthly!$D127, FALSE)), "", HLOOKUP(J$1, m_preprocess!$1:$1048576, monthly!$D127, FALSE))</f>
        <v>87.97</v>
      </c>
      <c r="K127">
        <f>IF(ISBLANK(HLOOKUP(K$1, m_preprocess!$1:$1048576, monthly!$D127, FALSE)), "", HLOOKUP(K$1, m_preprocess!$1:$1048576, monthly!$D127, FALSE))</f>
        <v>92.008082111585736</v>
      </c>
      <c r="L127">
        <f>IF(ISBLANK(HLOOKUP(L$1, m_preprocess!$1:$1048576, monthly!$D127, FALSE)), "", HLOOKUP(L$1, m_preprocess!$1:$1048576, monthly!$D127, FALSE))</f>
        <v>83.437468048516052</v>
      </c>
      <c r="M127">
        <f>IF(ISBLANK(HLOOKUP(M$1, m_preprocess!$1:$1048576, monthly!$D127, FALSE)), "", HLOOKUP(M$1, m_preprocess!$1:$1048576, monthly!$D127, FALSE))</f>
        <v>38.149595465228302</v>
      </c>
      <c r="N127">
        <f>IF(ISBLANK(HLOOKUP(N$1, m_preprocess!$1:$1048576, monthly!$D127, FALSE)), "", HLOOKUP(N$1, m_preprocess!$1:$1048576, monthly!$D127, FALSE))</f>
        <v>45.287872583287772</v>
      </c>
      <c r="O127">
        <f>IF(ISBLANK(HLOOKUP(O$1, m_preprocess!$1:$1048576, monthly!$D127, FALSE)), "", HLOOKUP(O$1, m_preprocess!$1:$1048576, monthly!$D127, FALSE))</f>
        <v>8.0142417981885394</v>
      </c>
      <c r="P127">
        <f>IF(ISBLANK(HLOOKUP(P$1, m_preprocess!$1:$1048576, monthly!$D127, FALSE)), "", HLOOKUP(P$1, m_preprocess!$1:$1048576, monthly!$D127, FALSE))</f>
        <v>1.528999967475033</v>
      </c>
      <c r="Q127">
        <f>IF(ISBLANK(HLOOKUP(Q$1, m_preprocess!$1:$1048576, monthly!$D127, FALSE)), "", HLOOKUP(Q$1, m_preprocess!$1:$1048576, monthly!$D127, FALSE))</f>
        <v>0.81516603757949968</v>
      </c>
      <c r="R127">
        <f>IF(ISBLANK(HLOOKUP(R$1, m_preprocess!$1:$1048576, monthly!$D127, FALSE)), "", HLOOKUP(R$1, m_preprocess!$1:$1048576, monthly!$D127, FALSE))</f>
        <v>0.7138339298955334</v>
      </c>
      <c r="S127">
        <f>IF(ISBLANK(HLOOKUP(S$1, m_preprocess!$1:$1048576, monthly!$D127, FALSE)), "", HLOOKUP(S$1, m_preprocess!$1:$1048576, monthly!$D127, FALSE))</f>
        <v>3.9407227851149114</v>
      </c>
      <c r="T127">
        <f>IF(ISBLANK(HLOOKUP(T$1, m_preprocess!$1:$1048576, monthly!$D127, FALSE)), "", HLOOKUP(T$1, m_preprocess!$1:$1048576, monthly!$D127, FALSE))</f>
        <v>2.5445190455985958</v>
      </c>
      <c r="U127">
        <f>IF(ISBLANK(HLOOKUP(U$1, m_preprocess!$1:$1048576, monthly!$D127, FALSE)), "", HLOOKUP(U$1, m_preprocess!$1:$1048576, monthly!$D127, FALSE))</f>
        <v>262.07577724116425</v>
      </c>
      <c r="V127">
        <f>IF(ISBLANK(HLOOKUP(V$1, m_preprocess!$1:$1048576, monthly!$D127, FALSE)), "", HLOOKUP(V$1, m_preprocess!$1:$1048576, monthly!$D127, FALSE))</f>
        <v>905.09331879711613</v>
      </c>
      <c r="W127">
        <f>IF(ISBLANK(HLOOKUP(W$1, m_preprocess!$1:$1048576, monthly!$D127, FALSE)), "", HLOOKUP(W$1, m_preprocess!$1:$1048576, monthly!$D127, FALSE))</f>
        <v>124.36376382462464</v>
      </c>
      <c r="X127">
        <f>IF(ISBLANK(HLOOKUP(X$1, m_preprocess!$1:$1048576, monthly!$D127, FALSE)), "", HLOOKUP(X$1, m_preprocess!$1:$1048576, monthly!$D127, FALSE))</f>
        <v>681.95134666596107</v>
      </c>
    </row>
    <row r="128" spans="1:24" x14ac:dyDescent="0.25">
      <c r="A128" s="31">
        <v>37803</v>
      </c>
      <c r="B128">
        <v>2003</v>
      </c>
      <c r="C128">
        <v>7</v>
      </c>
      <c r="D128">
        <v>128</v>
      </c>
      <c r="E128">
        <f>IF(ISBLANK(HLOOKUP(E$1, m_preprocess!$1:$1048576, monthly!$D128, FALSE)), "", HLOOKUP(E$1, m_preprocess!$1:$1048576, monthly!$D128, FALSE))</f>
        <v>77.278853770444584</v>
      </c>
      <c r="F128">
        <f>IF(ISBLANK(HLOOKUP(F$1, m_preprocess!$1:$1048576, monthly!$D128, FALSE)), "", HLOOKUP(F$1, m_preprocess!$1:$1048576, monthly!$D128, FALSE))</f>
        <v>79.02564710415237</v>
      </c>
      <c r="G128">
        <f>IF(ISBLANK(HLOOKUP(G$1, m_preprocess!$1:$1048576, monthly!$D128, FALSE)), "", HLOOKUP(G$1, m_preprocess!$1:$1048576, monthly!$D128, FALSE))</f>
        <v>101.54309180422035</v>
      </c>
      <c r="H128">
        <f>IF(ISBLANK(HLOOKUP(H$1, m_preprocess!$1:$1048576, monthly!$D128, FALSE)), "", HLOOKUP(H$1, m_preprocess!$1:$1048576, monthly!$D128, FALSE))</f>
        <v>52.78362267139201</v>
      </c>
      <c r="I128">
        <f>IF(ISBLANK(HLOOKUP(I$1, m_preprocess!$1:$1048576, monthly!$D128, FALSE)), "", HLOOKUP(I$1, m_preprocess!$1:$1048576, monthly!$D128, FALSE))</f>
        <v>54</v>
      </c>
      <c r="J128">
        <f>IF(ISBLANK(HLOOKUP(J$1, m_preprocess!$1:$1048576, monthly!$D128, FALSE)), "", HLOOKUP(J$1, m_preprocess!$1:$1048576, monthly!$D128, FALSE))</f>
        <v>90.01</v>
      </c>
      <c r="K128">
        <f>IF(ISBLANK(HLOOKUP(K$1, m_preprocess!$1:$1048576, monthly!$D128, FALSE)), "", HLOOKUP(K$1, m_preprocess!$1:$1048576, monthly!$D128, FALSE))</f>
        <v>92.99354912345153</v>
      </c>
      <c r="L128">
        <f>IF(ISBLANK(HLOOKUP(L$1, m_preprocess!$1:$1048576, monthly!$D128, FALSE)), "", HLOOKUP(L$1, m_preprocess!$1:$1048576, monthly!$D128, FALSE))</f>
        <v>104.98739013891543</v>
      </c>
      <c r="M128">
        <f>IF(ISBLANK(HLOOKUP(M$1, m_preprocess!$1:$1048576, monthly!$D128, FALSE)), "", HLOOKUP(M$1, m_preprocess!$1:$1048576, monthly!$D128, FALSE))</f>
        <v>50.799144544484406</v>
      </c>
      <c r="N128">
        <f>IF(ISBLANK(HLOOKUP(N$1, m_preprocess!$1:$1048576, monthly!$D128, FALSE)), "", HLOOKUP(N$1, m_preprocess!$1:$1048576, monthly!$D128, FALSE))</f>
        <v>54.188245594431038</v>
      </c>
      <c r="O128">
        <f>IF(ISBLANK(HLOOKUP(O$1, m_preprocess!$1:$1048576, monthly!$D128, FALSE)), "", HLOOKUP(O$1, m_preprocess!$1:$1048576, monthly!$D128, FALSE))</f>
        <v>9.6013637017853046</v>
      </c>
      <c r="P128">
        <f>IF(ISBLANK(HLOOKUP(P$1, m_preprocess!$1:$1048576, monthly!$D128, FALSE)), "", HLOOKUP(P$1, m_preprocess!$1:$1048576, monthly!$D128, FALSE))</f>
        <v>1.9161872760844991</v>
      </c>
      <c r="Q128">
        <f>IF(ISBLANK(HLOOKUP(Q$1, m_preprocess!$1:$1048576, monthly!$D128, FALSE)), "", HLOOKUP(Q$1, m_preprocess!$1:$1048576, monthly!$D128, FALSE))</f>
        <v>0.95571210374089022</v>
      </c>
      <c r="R128">
        <f>IF(ISBLANK(HLOOKUP(R$1, m_preprocess!$1:$1048576, monthly!$D128, FALSE)), "", HLOOKUP(R$1, m_preprocess!$1:$1048576, monthly!$D128, FALSE))</f>
        <v>0.96047517234360902</v>
      </c>
      <c r="S128">
        <f>IF(ISBLANK(HLOOKUP(S$1, m_preprocess!$1:$1048576, monthly!$D128, FALSE)), "", HLOOKUP(S$1, m_preprocess!$1:$1048576, monthly!$D128, FALSE))</f>
        <v>4.6002507184412504</v>
      </c>
      <c r="T128">
        <f>IF(ISBLANK(HLOOKUP(T$1, m_preprocess!$1:$1048576, monthly!$D128, FALSE)), "", HLOOKUP(T$1, m_preprocess!$1:$1048576, monthly!$D128, FALSE))</f>
        <v>3.0849257072595533</v>
      </c>
      <c r="U128">
        <f>IF(ISBLANK(HLOOKUP(U$1, m_preprocess!$1:$1048576, monthly!$D128, FALSE)), "", HLOOKUP(U$1, m_preprocess!$1:$1048576, monthly!$D128, FALSE))</f>
        <v>265.41879675754831</v>
      </c>
      <c r="V128">
        <f>IF(ISBLANK(HLOOKUP(V$1, m_preprocess!$1:$1048576, monthly!$D128, FALSE)), "", HLOOKUP(V$1, m_preprocess!$1:$1048576, monthly!$D128, FALSE))</f>
        <v>914.94646082873112</v>
      </c>
      <c r="W128">
        <f>IF(ISBLANK(HLOOKUP(W$1, m_preprocess!$1:$1048576, monthly!$D128, FALSE)), "", HLOOKUP(W$1, m_preprocess!$1:$1048576, monthly!$D128, FALSE))</f>
        <v>125.45549605585838</v>
      </c>
      <c r="X128">
        <f>IF(ISBLANK(HLOOKUP(X$1, m_preprocess!$1:$1048576, monthly!$D128, FALSE)), "", HLOOKUP(X$1, m_preprocess!$1:$1048576, monthly!$D128, FALSE))</f>
        <v>684.12982440436645</v>
      </c>
    </row>
    <row r="129" spans="1:24" x14ac:dyDescent="0.25">
      <c r="A129" s="31">
        <v>37834</v>
      </c>
      <c r="B129">
        <v>2003</v>
      </c>
      <c r="C129">
        <v>8</v>
      </c>
      <c r="D129">
        <v>129</v>
      </c>
      <c r="E129">
        <f>IF(ISBLANK(HLOOKUP(E$1, m_preprocess!$1:$1048576, monthly!$D129, FALSE)), "", HLOOKUP(E$1, m_preprocess!$1:$1048576, monthly!$D129, FALSE))</f>
        <v>72.846900906195529</v>
      </c>
      <c r="F129">
        <f>IF(ISBLANK(HLOOKUP(F$1, m_preprocess!$1:$1048576, monthly!$D129, FALSE)), "", HLOOKUP(F$1, m_preprocess!$1:$1048576, monthly!$D129, FALSE))</f>
        <v>73.620211974585729</v>
      </c>
      <c r="G129">
        <f>IF(ISBLANK(HLOOKUP(G$1, m_preprocess!$1:$1048576, monthly!$D129, FALSE)), "", HLOOKUP(G$1, m_preprocess!$1:$1048576, monthly!$D129, FALSE))</f>
        <v>103.7384392507243</v>
      </c>
      <c r="H129">
        <f>IF(ISBLANK(HLOOKUP(H$1, m_preprocess!$1:$1048576, monthly!$D129, FALSE)), "", HLOOKUP(H$1, m_preprocess!$1:$1048576, monthly!$D129, FALSE))</f>
        <v>51.543620614228871</v>
      </c>
      <c r="I129">
        <f>IF(ISBLANK(HLOOKUP(I$1, m_preprocess!$1:$1048576, monthly!$D129, FALSE)), "", HLOOKUP(I$1, m_preprocess!$1:$1048576, monthly!$D129, FALSE))</f>
        <v>47.6</v>
      </c>
      <c r="J129">
        <f>IF(ISBLANK(HLOOKUP(J$1, m_preprocess!$1:$1048576, monthly!$D129, FALSE)), "", HLOOKUP(J$1, m_preprocess!$1:$1048576, monthly!$D129, FALSE))</f>
        <v>89.99</v>
      </c>
      <c r="K129">
        <f>IF(ISBLANK(HLOOKUP(K$1, m_preprocess!$1:$1048576, monthly!$D129, FALSE)), "", HLOOKUP(K$1, m_preprocess!$1:$1048576, monthly!$D129, FALSE))</f>
        <v>93.529945178914502</v>
      </c>
      <c r="L129">
        <f>IF(ISBLANK(HLOOKUP(L$1, m_preprocess!$1:$1048576, monthly!$D129, FALSE)), "", HLOOKUP(L$1, m_preprocess!$1:$1048576, monthly!$D129, FALSE))</f>
        <v>89.785450384986774</v>
      </c>
      <c r="M129">
        <f>IF(ISBLANK(HLOOKUP(M$1, m_preprocess!$1:$1048576, monthly!$D129, FALSE)), "", HLOOKUP(M$1, m_preprocess!$1:$1048576, monthly!$D129, FALSE))</f>
        <v>40.659295551091901</v>
      </c>
      <c r="N129">
        <f>IF(ISBLANK(HLOOKUP(N$1, m_preprocess!$1:$1048576, monthly!$D129, FALSE)), "", HLOOKUP(N$1, m_preprocess!$1:$1048576, monthly!$D129, FALSE))</f>
        <v>49.12615483389488</v>
      </c>
      <c r="O129">
        <f>IF(ISBLANK(HLOOKUP(O$1, m_preprocess!$1:$1048576, monthly!$D129, FALSE)), "", HLOOKUP(O$1, m_preprocess!$1:$1048576, monthly!$D129, FALSE))</f>
        <v>8.7741864897879669</v>
      </c>
      <c r="P129">
        <f>IF(ISBLANK(HLOOKUP(P$1, m_preprocess!$1:$1048576, monthly!$D129, FALSE)), "", HLOOKUP(P$1, m_preprocess!$1:$1048576, monthly!$D129, FALSE))</f>
        <v>1.6778654744426371</v>
      </c>
      <c r="Q129">
        <f>IF(ISBLANK(HLOOKUP(Q$1, m_preprocess!$1:$1048576, monthly!$D129, FALSE)), "", HLOOKUP(Q$1, m_preprocess!$1:$1048576, monthly!$D129, FALSE))</f>
        <v>0.87994797610850073</v>
      </c>
      <c r="R129">
        <f>IF(ISBLANK(HLOOKUP(R$1, m_preprocess!$1:$1048576, monthly!$D129, FALSE)), "", HLOOKUP(R$1, m_preprocess!$1:$1048576, monthly!$D129, FALSE))</f>
        <v>0.79791749833413639</v>
      </c>
      <c r="S129">
        <f>IF(ISBLANK(HLOOKUP(S$1, m_preprocess!$1:$1048576, monthly!$D129, FALSE)), "", HLOOKUP(S$1, m_preprocess!$1:$1048576, monthly!$D129, FALSE))</f>
        <v>4.2470611711519615</v>
      </c>
      <c r="T129">
        <f>IF(ISBLANK(HLOOKUP(T$1, m_preprocess!$1:$1048576, monthly!$D129, FALSE)), "", HLOOKUP(T$1, m_preprocess!$1:$1048576, monthly!$D129, FALSE))</f>
        <v>2.8492598441933703</v>
      </c>
      <c r="U129">
        <f>IF(ISBLANK(HLOOKUP(U$1, m_preprocess!$1:$1048576, monthly!$D129, FALSE)), "", HLOOKUP(U$1, m_preprocess!$1:$1048576, monthly!$D129, FALSE))</f>
        <v>259.11617240752491</v>
      </c>
      <c r="V129">
        <f>IF(ISBLANK(HLOOKUP(V$1, m_preprocess!$1:$1048576, monthly!$D129, FALSE)), "", HLOOKUP(V$1, m_preprocess!$1:$1048576, monthly!$D129, FALSE))</f>
        <v>912.13124189574944</v>
      </c>
      <c r="W129">
        <f>IF(ISBLANK(HLOOKUP(W$1, m_preprocess!$1:$1048576, monthly!$D129, FALSE)), "", HLOOKUP(W$1, m_preprocess!$1:$1048576, monthly!$D129, FALSE))</f>
        <v>124.83596717876975</v>
      </c>
      <c r="X129">
        <f>IF(ISBLANK(HLOOKUP(X$1, m_preprocess!$1:$1048576, monthly!$D129, FALSE)), "", HLOOKUP(X$1, m_preprocess!$1:$1048576, monthly!$D129, FALSE))</f>
        <v>687.53293171550195</v>
      </c>
    </row>
    <row r="130" spans="1:24" x14ac:dyDescent="0.25">
      <c r="A130" s="31">
        <v>37865</v>
      </c>
      <c r="B130">
        <v>2003</v>
      </c>
      <c r="C130">
        <v>9</v>
      </c>
      <c r="D130">
        <v>130</v>
      </c>
      <c r="E130">
        <f>IF(ISBLANK(HLOOKUP(E$1, m_preprocess!$1:$1048576, monthly!$D130, FALSE)), "", HLOOKUP(E$1, m_preprocess!$1:$1048576, monthly!$D130, FALSE))</f>
        <v>78.994048851983791</v>
      </c>
      <c r="F130">
        <f>IF(ISBLANK(HLOOKUP(F$1, m_preprocess!$1:$1048576, monthly!$D130, FALSE)), "", HLOOKUP(F$1, m_preprocess!$1:$1048576, monthly!$D130, FALSE))</f>
        <v>79.34124874114292</v>
      </c>
      <c r="G130">
        <f>IF(ISBLANK(HLOOKUP(G$1, m_preprocess!$1:$1048576, monthly!$D130, FALSE)), "", HLOOKUP(G$1, m_preprocess!$1:$1048576, monthly!$D130, FALSE))</f>
        <v>104.84096143629488</v>
      </c>
      <c r="H130">
        <f>IF(ISBLANK(HLOOKUP(H$1, m_preprocess!$1:$1048576, monthly!$D130, FALSE)), "", HLOOKUP(H$1, m_preprocess!$1:$1048576, monthly!$D130, FALSE))</f>
        <v>49.87948274566596</v>
      </c>
      <c r="I130">
        <f>IF(ISBLANK(HLOOKUP(I$1, m_preprocess!$1:$1048576, monthly!$D130, FALSE)), "", HLOOKUP(I$1, m_preprocess!$1:$1048576, monthly!$D130, FALSE))</f>
        <v>46.1</v>
      </c>
      <c r="J130">
        <f>IF(ISBLANK(HLOOKUP(J$1, m_preprocess!$1:$1048576, monthly!$D130, FALSE)), "", HLOOKUP(J$1, m_preprocess!$1:$1048576, monthly!$D130, FALSE))</f>
        <v>93.43</v>
      </c>
      <c r="K130">
        <f>IF(ISBLANK(HLOOKUP(K$1, m_preprocess!$1:$1048576, monthly!$D130, FALSE)), "", HLOOKUP(K$1, m_preprocess!$1:$1048576, monthly!$D130, FALSE))</f>
        <v>91.64239286954583</v>
      </c>
      <c r="L130">
        <f>IF(ISBLANK(HLOOKUP(L$1, m_preprocess!$1:$1048576, monthly!$D130, FALSE)), "", HLOOKUP(L$1, m_preprocess!$1:$1048576, monthly!$D130, FALSE))</f>
        <v>90.817926573936745</v>
      </c>
      <c r="M130">
        <f>IF(ISBLANK(HLOOKUP(M$1, m_preprocess!$1:$1048576, monthly!$D130, FALSE)), "", HLOOKUP(M$1, m_preprocess!$1:$1048576, monthly!$D130, FALSE))</f>
        <v>36.11692467616642</v>
      </c>
      <c r="N130">
        <f>IF(ISBLANK(HLOOKUP(N$1, m_preprocess!$1:$1048576, monthly!$D130, FALSE)), "", HLOOKUP(N$1, m_preprocess!$1:$1048576, monthly!$D130, FALSE))</f>
        <v>54.70100189777034</v>
      </c>
      <c r="O130">
        <f>IF(ISBLANK(HLOOKUP(O$1, m_preprocess!$1:$1048576, monthly!$D130, FALSE)), "", HLOOKUP(O$1, m_preprocess!$1:$1048576, monthly!$D130, FALSE))</f>
        <v>9.4264224783202799</v>
      </c>
      <c r="P130">
        <f>IF(ISBLANK(HLOOKUP(P$1, m_preprocess!$1:$1048576, monthly!$D130, FALSE)), "", HLOOKUP(P$1, m_preprocess!$1:$1048576, monthly!$D130, FALSE))</f>
        <v>1.8452127000901224</v>
      </c>
      <c r="Q130">
        <f>IF(ISBLANK(HLOOKUP(Q$1, m_preprocess!$1:$1048576, monthly!$D130, FALSE)), "", HLOOKUP(Q$1, m_preprocess!$1:$1048576, monthly!$D130, FALSE))</f>
        <v>0.96983802767978944</v>
      </c>
      <c r="R130">
        <f>IF(ISBLANK(HLOOKUP(R$1, m_preprocess!$1:$1048576, monthly!$D130, FALSE)), "", HLOOKUP(R$1, m_preprocess!$1:$1048576, monthly!$D130, FALSE))</f>
        <v>0.87537467241033307</v>
      </c>
      <c r="S130">
        <f>IF(ISBLANK(HLOOKUP(S$1, m_preprocess!$1:$1048576, monthly!$D130, FALSE)), "", HLOOKUP(S$1, m_preprocess!$1:$1048576, monthly!$D130, FALSE))</f>
        <v>4.3838689327054245</v>
      </c>
      <c r="T130">
        <f>IF(ISBLANK(HLOOKUP(T$1, m_preprocess!$1:$1048576, monthly!$D130, FALSE)), "", HLOOKUP(T$1, m_preprocess!$1:$1048576, monthly!$D130, FALSE))</f>
        <v>3.1973408455247334</v>
      </c>
      <c r="U130">
        <f>IF(ISBLANK(HLOOKUP(U$1, m_preprocess!$1:$1048576, monthly!$D130, FALSE)), "", HLOOKUP(U$1, m_preprocess!$1:$1048576, monthly!$D130, FALSE))</f>
        <v>261.59893759408556</v>
      </c>
      <c r="V130">
        <f>IF(ISBLANK(HLOOKUP(V$1, m_preprocess!$1:$1048576, monthly!$D130, FALSE)), "", HLOOKUP(V$1, m_preprocess!$1:$1048576, monthly!$D130, FALSE))</f>
        <v>914.21362216539376</v>
      </c>
      <c r="W130">
        <f>IF(ISBLANK(HLOOKUP(W$1, m_preprocess!$1:$1048576, monthly!$D130, FALSE)), "", HLOOKUP(W$1, m_preprocess!$1:$1048576, monthly!$D130, FALSE))</f>
        <v>124.72623937939061</v>
      </c>
      <c r="X130">
        <f>IF(ISBLANK(HLOOKUP(X$1, m_preprocess!$1:$1048576, monthly!$D130, FALSE)), "", HLOOKUP(X$1, m_preprocess!$1:$1048576, monthly!$D130, FALSE))</f>
        <v>689.70789741954206</v>
      </c>
    </row>
    <row r="131" spans="1:24" x14ac:dyDescent="0.25">
      <c r="A131" s="31">
        <v>37895</v>
      </c>
      <c r="B131">
        <v>2003</v>
      </c>
      <c r="C131">
        <v>10</v>
      </c>
      <c r="D131">
        <v>131</v>
      </c>
      <c r="E131">
        <f>IF(ISBLANK(HLOOKUP(E$1, m_preprocess!$1:$1048576, monthly!$D131, FALSE)), "", HLOOKUP(E$1, m_preprocess!$1:$1048576, monthly!$D131, FALSE))</f>
        <v>81.59190369375203</v>
      </c>
      <c r="F131">
        <f>IF(ISBLANK(HLOOKUP(F$1, m_preprocess!$1:$1048576, monthly!$D131, FALSE)), "", HLOOKUP(F$1, m_preprocess!$1:$1048576, monthly!$D131, FALSE))</f>
        <v>82.388271783607877</v>
      </c>
      <c r="G131">
        <f>IF(ISBLANK(HLOOKUP(G$1, m_preprocess!$1:$1048576, monthly!$D131, FALSE)), "", HLOOKUP(G$1, m_preprocess!$1:$1048576, monthly!$D131, FALSE))</f>
        <v>105.79545048505123</v>
      </c>
      <c r="H131">
        <f>IF(ISBLANK(HLOOKUP(H$1, m_preprocess!$1:$1048576, monthly!$D131, FALSE)), "", HLOOKUP(H$1, m_preprocess!$1:$1048576, monthly!$D131, FALSE))</f>
        <v>52.542172217093004</v>
      </c>
      <c r="I131">
        <f>IF(ISBLANK(HLOOKUP(I$1, m_preprocess!$1:$1048576, monthly!$D131, FALSE)), "", HLOOKUP(I$1, m_preprocess!$1:$1048576, monthly!$D131, FALSE))</f>
        <v>59.7</v>
      </c>
      <c r="J131">
        <f>IF(ISBLANK(HLOOKUP(J$1, m_preprocess!$1:$1048576, monthly!$D131, FALSE)), "", HLOOKUP(J$1, m_preprocess!$1:$1048576, monthly!$D131, FALSE))</f>
        <v>99.6</v>
      </c>
      <c r="K131">
        <f>IF(ISBLANK(HLOOKUP(K$1, m_preprocess!$1:$1048576, monthly!$D131, FALSE)), "", HLOOKUP(K$1, m_preprocess!$1:$1048576, monthly!$D131, FALSE))</f>
        <v>92.49196083499784</v>
      </c>
      <c r="L131">
        <f>IF(ISBLANK(HLOOKUP(L$1, m_preprocess!$1:$1048576, monthly!$D131, FALSE)), "", HLOOKUP(L$1, m_preprocess!$1:$1048576, monthly!$D131, FALSE))</f>
        <v>96.650712201985655</v>
      </c>
      <c r="M131">
        <f>IF(ISBLANK(HLOOKUP(M$1, m_preprocess!$1:$1048576, monthly!$D131, FALSE)), "", HLOOKUP(M$1, m_preprocess!$1:$1048576, monthly!$D131, FALSE))</f>
        <v>46.160007955499957</v>
      </c>
      <c r="N131">
        <f>IF(ISBLANK(HLOOKUP(N$1, m_preprocess!$1:$1048576, monthly!$D131, FALSE)), "", HLOOKUP(N$1, m_preprocess!$1:$1048576, monthly!$D131, FALSE))</f>
        <v>50.490704246485713</v>
      </c>
      <c r="O131">
        <f>IF(ISBLANK(HLOOKUP(O$1, m_preprocess!$1:$1048576, monthly!$D131, FALSE)), "", HLOOKUP(O$1, m_preprocess!$1:$1048576, monthly!$D131, FALSE))</f>
        <v>9.5123442989377196</v>
      </c>
      <c r="P131">
        <f>IF(ISBLANK(HLOOKUP(P$1, m_preprocess!$1:$1048576, monthly!$D131, FALSE)), "", HLOOKUP(P$1, m_preprocess!$1:$1048576, monthly!$D131, FALSE))</f>
        <v>1.9918099965538629</v>
      </c>
      <c r="Q131">
        <f>IF(ISBLANK(HLOOKUP(Q$1, m_preprocess!$1:$1048576, monthly!$D131, FALSE)), "", HLOOKUP(Q$1, m_preprocess!$1:$1048576, monthly!$D131, FALSE))</f>
        <v>1.0509427962163971</v>
      </c>
      <c r="R131">
        <f>IF(ISBLANK(HLOOKUP(R$1, m_preprocess!$1:$1048576, monthly!$D131, FALSE)), "", HLOOKUP(R$1, m_preprocess!$1:$1048576, monthly!$D131, FALSE))</f>
        <v>0.94086720033746596</v>
      </c>
      <c r="S131">
        <f>IF(ISBLANK(HLOOKUP(S$1, m_preprocess!$1:$1048576, monthly!$D131, FALSE)), "", HLOOKUP(S$1, m_preprocess!$1:$1048576, monthly!$D131, FALSE))</f>
        <v>4.5389387662407614</v>
      </c>
      <c r="T131">
        <f>IF(ISBLANK(HLOOKUP(T$1, m_preprocess!$1:$1048576, monthly!$D131, FALSE)), "", HLOOKUP(T$1, m_preprocess!$1:$1048576, monthly!$D131, FALSE))</f>
        <v>2.9815955361430939</v>
      </c>
      <c r="U131">
        <f>IF(ISBLANK(HLOOKUP(U$1, m_preprocess!$1:$1048576, monthly!$D131, FALSE)), "", HLOOKUP(U$1, m_preprocess!$1:$1048576, monthly!$D131, FALSE))</f>
        <v>266.21055714646508</v>
      </c>
      <c r="V131">
        <f>IF(ISBLANK(HLOOKUP(V$1, m_preprocess!$1:$1048576, monthly!$D131, FALSE)), "", HLOOKUP(V$1, m_preprocess!$1:$1048576, monthly!$D131, FALSE))</f>
        <v>928.1756099357525</v>
      </c>
      <c r="W131">
        <f>IF(ISBLANK(HLOOKUP(W$1, m_preprocess!$1:$1048576, monthly!$D131, FALSE)), "", HLOOKUP(W$1, m_preprocess!$1:$1048576, monthly!$D131, FALSE))</f>
        <v>127.5735400147575</v>
      </c>
      <c r="X131">
        <f>IF(ISBLANK(HLOOKUP(X$1, m_preprocess!$1:$1048576, monthly!$D131, FALSE)), "", HLOOKUP(X$1, m_preprocess!$1:$1048576, monthly!$D131, FALSE))</f>
        <v>699.30160713257237</v>
      </c>
    </row>
    <row r="132" spans="1:24" x14ac:dyDescent="0.25">
      <c r="A132" s="31">
        <v>37926</v>
      </c>
      <c r="B132">
        <v>2003</v>
      </c>
      <c r="C132">
        <v>11</v>
      </c>
      <c r="D132">
        <v>132</v>
      </c>
      <c r="E132">
        <f>IF(ISBLANK(HLOOKUP(E$1, m_preprocess!$1:$1048576, monthly!$D132, FALSE)), "", HLOOKUP(E$1, m_preprocess!$1:$1048576, monthly!$D132, FALSE))</f>
        <v>80.74599271460778</v>
      </c>
      <c r="F132">
        <f>IF(ISBLANK(HLOOKUP(F$1, m_preprocess!$1:$1048576, monthly!$D132, FALSE)), "", HLOOKUP(F$1, m_preprocess!$1:$1048576, monthly!$D132, FALSE))</f>
        <v>81.952124087382387</v>
      </c>
      <c r="G132">
        <f>IF(ISBLANK(HLOOKUP(G$1, m_preprocess!$1:$1048576, monthly!$D132, FALSE)), "", HLOOKUP(G$1, m_preprocess!$1:$1048576, monthly!$D132, FALSE))</f>
        <v>106.73898949155489</v>
      </c>
      <c r="H132">
        <f>IF(ISBLANK(HLOOKUP(H$1, m_preprocess!$1:$1048576, monthly!$D132, FALSE)), "", HLOOKUP(H$1, m_preprocess!$1:$1048576, monthly!$D132, FALSE))</f>
        <v>52.292118046436102</v>
      </c>
      <c r="I132">
        <f>IF(ISBLANK(HLOOKUP(I$1, m_preprocess!$1:$1048576, monthly!$D132, FALSE)), "", HLOOKUP(I$1, m_preprocess!$1:$1048576, monthly!$D132, FALSE))</f>
        <v>54.7</v>
      </c>
      <c r="J132">
        <f>IF(ISBLANK(HLOOKUP(J$1, m_preprocess!$1:$1048576, monthly!$D132, FALSE)), "", HLOOKUP(J$1, m_preprocess!$1:$1048576, monthly!$D132, FALSE))</f>
        <v>100.43</v>
      </c>
      <c r="K132">
        <f>IF(ISBLANK(HLOOKUP(K$1, m_preprocess!$1:$1048576, monthly!$D132, FALSE)), "", HLOOKUP(K$1, m_preprocess!$1:$1048576, monthly!$D132, FALSE))</f>
        <v>92.139746723093339</v>
      </c>
      <c r="L132">
        <f>IF(ISBLANK(HLOOKUP(L$1, m_preprocess!$1:$1048576, monthly!$D132, FALSE)), "", HLOOKUP(L$1, m_preprocess!$1:$1048576, monthly!$D132, FALSE))</f>
        <v>90.165067030723606</v>
      </c>
      <c r="M132">
        <f>IF(ISBLANK(HLOOKUP(M$1, m_preprocess!$1:$1048576, monthly!$D132, FALSE)), "", HLOOKUP(M$1, m_preprocess!$1:$1048576, monthly!$D132, FALSE))</f>
        <v>39.753267798423906</v>
      </c>
      <c r="N132">
        <f>IF(ISBLANK(HLOOKUP(N$1, m_preprocess!$1:$1048576, monthly!$D132, FALSE)), "", HLOOKUP(N$1, m_preprocess!$1:$1048576, monthly!$D132, FALSE))</f>
        <v>50.4117992322997</v>
      </c>
      <c r="O132">
        <f>IF(ISBLANK(HLOOKUP(O$1, m_preprocess!$1:$1048576, monthly!$D132, FALSE)), "", HLOOKUP(O$1, m_preprocess!$1:$1048576, monthly!$D132, FALSE))</f>
        <v>8.2364252318307276</v>
      </c>
      <c r="P132">
        <f>IF(ISBLANK(HLOOKUP(P$1, m_preprocess!$1:$1048576, monthly!$D132, FALSE)), "", HLOOKUP(P$1, m_preprocess!$1:$1048576, monthly!$D132, FALSE))</f>
        <v>1.8414317755614664</v>
      </c>
      <c r="Q132">
        <f>IF(ISBLANK(HLOOKUP(Q$1, m_preprocess!$1:$1048576, monthly!$D132, FALSE)), "", HLOOKUP(Q$1, m_preprocess!$1:$1048576, monthly!$D132, FALSE))</f>
        <v>0.95321077470670923</v>
      </c>
      <c r="R132">
        <f>IF(ISBLANK(HLOOKUP(R$1, m_preprocess!$1:$1048576, monthly!$D132, FALSE)), "", HLOOKUP(R$1, m_preprocess!$1:$1048576, monthly!$D132, FALSE))</f>
        <v>0.88822100085475708</v>
      </c>
      <c r="S132">
        <f>IF(ISBLANK(HLOOKUP(S$1, m_preprocess!$1:$1048576, monthly!$D132, FALSE)), "", HLOOKUP(S$1, m_preprocess!$1:$1048576, monthly!$D132, FALSE))</f>
        <v>3.7135351608572451</v>
      </c>
      <c r="T132">
        <f>IF(ISBLANK(HLOOKUP(T$1, m_preprocess!$1:$1048576, monthly!$D132, FALSE)), "", HLOOKUP(T$1, m_preprocess!$1:$1048576, monthly!$D132, FALSE))</f>
        <v>2.6814582954120181</v>
      </c>
      <c r="U132">
        <f>IF(ISBLANK(HLOOKUP(U$1, m_preprocess!$1:$1048576, monthly!$D132, FALSE)), "", HLOOKUP(U$1, m_preprocess!$1:$1048576, monthly!$D132, FALSE))</f>
        <v>277.79275742976807</v>
      </c>
      <c r="V132">
        <f>IF(ISBLANK(HLOOKUP(V$1, m_preprocess!$1:$1048576, monthly!$D132, FALSE)), "", HLOOKUP(V$1, m_preprocess!$1:$1048576, monthly!$D132, FALSE))</f>
        <v>937.13665227447791</v>
      </c>
      <c r="W132">
        <f>IF(ISBLANK(HLOOKUP(W$1, m_preprocess!$1:$1048576, monthly!$D132, FALSE)), "", HLOOKUP(W$1, m_preprocess!$1:$1048576, monthly!$D132, FALSE))</f>
        <v>125.59499554409589</v>
      </c>
      <c r="X132">
        <f>IF(ISBLANK(HLOOKUP(X$1, m_preprocess!$1:$1048576, monthly!$D132, FALSE)), "", HLOOKUP(X$1, m_preprocess!$1:$1048576, monthly!$D132, FALSE))</f>
        <v>697.3096263120475</v>
      </c>
    </row>
    <row r="133" spans="1:24" x14ac:dyDescent="0.25">
      <c r="A133" s="31">
        <v>37956</v>
      </c>
      <c r="B133">
        <v>2003</v>
      </c>
      <c r="C133">
        <v>12</v>
      </c>
      <c r="D133">
        <v>133</v>
      </c>
      <c r="E133">
        <f>IF(ISBLANK(HLOOKUP(E$1, m_preprocess!$1:$1048576, monthly!$D133, FALSE)), "", HLOOKUP(E$1, m_preprocess!$1:$1048576, monthly!$D133, FALSE))</f>
        <v>78.714879079657351</v>
      </c>
      <c r="F133">
        <f>IF(ISBLANK(HLOOKUP(F$1, m_preprocess!$1:$1048576, monthly!$D133, FALSE)), "", HLOOKUP(F$1, m_preprocess!$1:$1048576, monthly!$D133, FALSE))</f>
        <v>84.14170379892029</v>
      </c>
      <c r="G133">
        <f>IF(ISBLANK(HLOOKUP(G$1, m_preprocess!$1:$1048576, monthly!$D133, FALSE)), "", HLOOKUP(G$1, m_preprocess!$1:$1048576, monthly!$D133, FALSE))</f>
        <v>103.86436472664306</v>
      </c>
      <c r="H133">
        <f>IF(ISBLANK(HLOOKUP(H$1, m_preprocess!$1:$1048576, monthly!$D133, FALSE)), "", HLOOKUP(H$1, m_preprocess!$1:$1048576, monthly!$D133, FALSE))</f>
        <v>75.905753872209218</v>
      </c>
      <c r="I133">
        <f>IF(ISBLANK(HLOOKUP(I$1, m_preprocess!$1:$1048576, monthly!$D133, FALSE)), "", HLOOKUP(I$1, m_preprocess!$1:$1048576, monthly!$D133, FALSE))</f>
        <v>55</v>
      </c>
      <c r="J133">
        <f>IF(ISBLANK(HLOOKUP(J$1, m_preprocess!$1:$1048576, monthly!$D133, FALSE)), "", HLOOKUP(J$1, m_preprocess!$1:$1048576, monthly!$D133, FALSE))</f>
        <v>102.49</v>
      </c>
      <c r="K133">
        <f>IF(ISBLANK(HLOOKUP(K$1, m_preprocess!$1:$1048576, monthly!$D133, FALSE)), "", HLOOKUP(K$1, m_preprocess!$1:$1048576, monthly!$D133, FALSE))</f>
        <v>91.863793255742124</v>
      </c>
      <c r="L133">
        <f>IF(ISBLANK(HLOOKUP(L$1, m_preprocess!$1:$1048576, monthly!$D133, FALSE)), "", HLOOKUP(L$1, m_preprocess!$1:$1048576, monthly!$D133, FALSE))</f>
        <v>97.71524070735822</v>
      </c>
      <c r="M133">
        <f>IF(ISBLANK(HLOOKUP(M$1, m_preprocess!$1:$1048576, monthly!$D133, FALSE)), "", HLOOKUP(M$1, m_preprocess!$1:$1048576, monthly!$D133, FALSE))</f>
        <v>41.380327231119509</v>
      </c>
      <c r="N133">
        <f>IF(ISBLANK(HLOOKUP(N$1, m_preprocess!$1:$1048576, monthly!$D133, FALSE)), "", HLOOKUP(N$1, m_preprocess!$1:$1048576, monthly!$D133, FALSE))</f>
        <v>56.334913476238725</v>
      </c>
      <c r="O133">
        <f>IF(ISBLANK(HLOOKUP(O$1, m_preprocess!$1:$1048576, monthly!$D133, FALSE)), "", HLOOKUP(O$1, m_preprocess!$1:$1048576, monthly!$D133, FALSE))</f>
        <v>10.179267867551397</v>
      </c>
      <c r="P133">
        <f>IF(ISBLANK(HLOOKUP(P$1, m_preprocess!$1:$1048576, monthly!$D133, FALSE)), "", HLOOKUP(P$1, m_preprocess!$1:$1048576, monthly!$D133, FALSE))</f>
        <v>1.8244248627555759</v>
      </c>
      <c r="Q133">
        <f>IF(ISBLANK(HLOOKUP(Q$1, m_preprocess!$1:$1048576, monthly!$D133, FALSE)), "", HLOOKUP(Q$1, m_preprocess!$1:$1048576, monthly!$D133, FALSE))</f>
        <v>0.88253335660962184</v>
      </c>
      <c r="R133">
        <f>IF(ISBLANK(HLOOKUP(R$1, m_preprocess!$1:$1048576, monthly!$D133, FALSE)), "", HLOOKUP(R$1, m_preprocess!$1:$1048576, monthly!$D133, FALSE))</f>
        <v>0.94189150614595407</v>
      </c>
      <c r="S133">
        <f>IF(ISBLANK(HLOOKUP(S$1, m_preprocess!$1:$1048576, monthly!$D133, FALSE)), "", HLOOKUP(S$1, m_preprocess!$1:$1048576, monthly!$D133, FALSE))</f>
        <v>4.2036713444940288</v>
      </c>
      <c r="T133">
        <f>IF(ISBLANK(HLOOKUP(T$1, m_preprocess!$1:$1048576, monthly!$D133, FALSE)), "", HLOOKUP(T$1, m_preprocess!$1:$1048576, monthly!$D133, FALSE))</f>
        <v>4.1511716603017916</v>
      </c>
      <c r="U133">
        <f>IF(ISBLANK(HLOOKUP(U$1, m_preprocess!$1:$1048576, monthly!$D133, FALSE)), "", HLOOKUP(U$1, m_preprocess!$1:$1048576, monthly!$D133, FALSE))</f>
        <v>327.74673805372879</v>
      </c>
      <c r="V133">
        <f>IF(ISBLANK(HLOOKUP(V$1, m_preprocess!$1:$1048576, monthly!$D133, FALSE)), "", HLOOKUP(V$1, m_preprocess!$1:$1048576, monthly!$D133, FALSE))</f>
        <v>983.28626172715519</v>
      </c>
      <c r="W133">
        <f>IF(ISBLANK(HLOOKUP(W$1, m_preprocess!$1:$1048576, monthly!$D133, FALSE)), "", HLOOKUP(W$1, m_preprocess!$1:$1048576, monthly!$D133, FALSE))</f>
        <v>124.66429488945127</v>
      </c>
      <c r="X133">
        <f>IF(ISBLANK(HLOOKUP(X$1, m_preprocess!$1:$1048576, monthly!$D133, FALSE)), "", HLOOKUP(X$1, m_preprocess!$1:$1048576, monthly!$D133, FALSE))</f>
        <v>691.7688417351153</v>
      </c>
    </row>
    <row r="134" spans="1:24" x14ac:dyDescent="0.25">
      <c r="A134" s="31">
        <v>37987</v>
      </c>
      <c r="B134">
        <v>2004</v>
      </c>
      <c r="C134">
        <v>1</v>
      </c>
      <c r="D134">
        <v>134</v>
      </c>
      <c r="E134">
        <f>IF(ISBLANK(HLOOKUP(E$1, m_preprocess!$1:$1048576, monthly!$D134, FALSE)), "", HLOOKUP(E$1, m_preprocess!$1:$1048576, monthly!$D134, FALSE))</f>
        <v>69.480570766419149</v>
      </c>
      <c r="F134">
        <f>IF(ISBLANK(HLOOKUP(F$1, m_preprocess!$1:$1048576, monthly!$D134, FALSE)), "", HLOOKUP(F$1, m_preprocess!$1:$1048576, monthly!$D134, FALSE))</f>
        <v>69.343126282829701</v>
      </c>
      <c r="G134">
        <f>IF(ISBLANK(HLOOKUP(G$1, m_preprocess!$1:$1048576, monthly!$D134, FALSE)), "", HLOOKUP(G$1, m_preprocess!$1:$1048576, monthly!$D134, FALSE))</f>
        <v>98.358083613517849</v>
      </c>
      <c r="H134">
        <f>IF(ISBLANK(HLOOKUP(H$1, m_preprocess!$1:$1048576, monthly!$D134, FALSE)), "", HLOOKUP(H$1, m_preprocess!$1:$1048576, monthly!$D134, FALSE))</f>
        <v>51.247865690478442</v>
      </c>
      <c r="I134">
        <f>IF(ISBLANK(HLOOKUP(I$1, m_preprocess!$1:$1048576, monthly!$D134, FALSE)), "", HLOOKUP(I$1, m_preprocess!$1:$1048576, monthly!$D134, FALSE))</f>
        <v>46.2</v>
      </c>
      <c r="J134">
        <f>IF(ISBLANK(HLOOKUP(J$1, m_preprocess!$1:$1048576, monthly!$D134, FALSE)), "", HLOOKUP(J$1, m_preprocess!$1:$1048576, monthly!$D134, FALSE))</f>
        <v>89.8</v>
      </c>
      <c r="K134">
        <f>IF(ISBLANK(HLOOKUP(K$1, m_preprocess!$1:$1048576, monthly!$D134, FALSE)), "", HLOOKUP(K$1, m_preprocess!$1:$1048576, monthly!$D134, FALSE))</f>
        <v>92.889385198118475</v>
      </c>
      <c r="L134">
        <f>IF(ISBLANK(HLOOKUP(L$1, m_preprocess!$1:$1048576, monthly!$D134, FALSE)), "", HLOOKUP(L$1, m_preprocess!$1:$1048576, monthly!$D134, FALSE))</f>
        <v>98.530800903018857</v>
      </c>
      <c r="M134">
        <f>IF(ISBLANK(HLOOKUP(M$1, m_preprocess!$1:$1048576, monthly!$D134, FALSE)), "", HLOOKUP(M$1, m_preprocess!$1:$1048576, monthly!$D134, FALSE))</f>
        <v>54.259732840634307</v>
      </c>
      <c r="N134">
        <f>IF(ISBLANK(HLOOKUP(N$1, m_preprocess!$1:$1048576, monthly!$D134, FALSE)), "", HLOOKUP(N$1, m_preprocess!$1:$1048576, monthly!$D134, FALSE))</f>
        <v>44.271068062384551</v>
      </c>
      <c r="O134">
        <f>IF(ISBLANK(HLOOKUP(O$1, m_preprocess!$1:$1048576, monthly!$D134, FALSE)), "", HLOOKUP(O$1, m_preprocess!$1:$1048576, monthly!$D134, FALSE))</f>
        <v>9.2448007368524117</v>
      </c>
      <c r="P134">
        <f>IF(ISBLANK(HLOOKUP(P$1, m_preprocess!$1:$1048576, monthly!$D134, FALSE)), "", HLOOKUP(P$1, m_preprocess!$1:$1048576, monthly!$D134, FALSE))</f>
        <v>1.4789188427313031</v>
      </c>
      <c r="Q134">
        <f>IF(ISBLANK(HLOOKUP(Q$1, m_preprocess!$1:$1048576, monthly!$D134, FALSE)), "", HLOOKUP(Q$1, m_preprocess!$1:$1048576, monthly!$D134, FALSE))</f>
        <v>0.77231694034857279</v>
      </c>
      <c r="R134">
        <f>IF(ISBLANK(HLOOKUP(R$1, m_preprocess!$1:$1048576, monthly!$D134, FALSE)), "", HLOOKUP(R$1, m_preprocess!$1:$1048576, monthly!$D134, FALSE))</f>
        <v>0.70660190238273024</v>
      </c>
      <c r="S134">
        <f>IF(ISBLANK(HLOOKUP(S$1, m_preprocess!$1:$1048576, monthly!$D134, FALSE)), "", HLOOKUP(S$1, m_preprocess!$1:$1048576, monthly!$D134, FALSE))</f>
        <v>4.4551426971364334</v>
      </c>
      <c r="T134">
        <f>IF(ISBLANK(HLOOKUP(T$1, m_preprocess!$1:$1048576, monthly!$D134, FALSE)), "", HLOOKUP(T$1, m_preprocess!$1:$1048576, monthly!$D134, FALSE))</f>
        <v>3.310739196984676</v>
      </c>
      <c r="U134">
        <f>IF(ISBLANK(HLOOKUP(U$1, m_preprocess!$1:$1048576, monthly!$D134, FALSE)), "", HLOOKUP(U$1, m_preprocess!$1:$1048576, monthly!$D134, FALSE))</f>
        <v>293.0117304152256</v>
      </c>
      <c r="V134">
        <f>IF(ISBLANK(HLOOKUP(V$1, m_preprocess!$1:$1048576, monthly!$D134, FALSE)), "", HLOOKUP(V$1, m_preprocess!$1:$1048576, monthly!$D134, FALSE))</f>
        <v>955.72997277123307</v>
      </c>
      <c r="W134">
        <f>IF(ISBLANK(HLOOKUP(W$1, m_preprocess!$1:$1048576, monthly!$D134, FALSE)), "", HLOOKUP(W$1, m_preprocess!$1:$1048576, monthly!$D134, FALSE))</f>
        <v>122.39442365003342</v>
      </c>
      <c r="X134">
        <f>IF(ISBLANK(HLOOKUP(X$1, m_preprocess!$1:$1048576, monthly!$D134, FALSE)), "", HLOOKUP(X$1, m_preprocess!$1:$1048576, monthly!$D134, FALSE))</f>
        <v>687.05861897610316</v>
      </c>
    </row>
    <row r="135" spans="1:24" x14ac:dyDescent="0.25">
      <c r="A135" s="31">
        <v>38018</v>
      </c>
      <c r="B135">
        <v>2004</v>
      </c>
      <c r="C135">
        <v>2</v>
      </c>
      <c r="D135">
        <v>135</v>
      </c>
      <c r="E135">
        <f>IF(ISBLANK(HLOOKUP(E$1, m_preprocess!$1:$1048576, monthly!$D135, FALSE)), "", HLOOKUP(E$1, m_preprocess!$1:$1048576, monthly!$D135, FALSE))</f>
        <v>72.58980917607829</v>
      </c>
      <c r="F135">
        <f>IF(ISBLANK(HLOOKUP(F$1, m_preprocess!$1:$1048576, monthly!$D135, FALSE)), "", HLOOKUP(F$1, m_preprocess!$1:$1048576, monthly!$D135, FALSE))</f>
        <v>73.463342749693879</v>
      </c>
      <c r="G135">
        <f>IF(ISBLANK(HLOOKUP(G$1, m_preprocess!$1:$1048576, monthly!$D135, FALSE)), "", HLOOKUP(G$1, m_preprocess!$1:$1048576, monthly!$D135, FALSE))</f>
        <v>101.91231872184639</v>
      </c>
      <c r="H135">
        <f>IF(ISBLANK(HLOOKUP(H$1, m_preprocess!$1:$1048576, monthly!$D135, FALSE)), "", HLOOKUP(H$1, m_preprocess!$1:$1048576, monthly!$D135, FALSE))</f>
        <v>49.532181256080207</v>
      </c>
      <c r="I135">
        <f>IF(ISBLANK(HLOOKUP(I$1, m_preprocess!$1:$1048576, monthly!$D135, FALSE)), "", HLOOKUP(I$1, m_preprocess!$1:$1048576, monthly!$D135, FALSE))</f>
        <v>38.299999999999997</v>
      </c>
      <c r="J135">
        <f>IF(ISBLANK(HLOOKUP(J$1, m_preprocess!$1:$1048576, monthly!$D135, FALSE)), "", HLOOKUP(J$1, m_preprocess!$1:$1048576, monthly!$D135, FALSE))</f>
        <v>85.51</v>
      </c>
      <c r="K135">
        <f>IF(ISBLANK(HLOOKUP(K$1, m_preprocess!$1:$1048576, monthly!$D135, FALSE)), "", HLOOKUP(K$1, m_preprocess!$1:$1048576, monthly!$D135, FALSE))</f>
        <v>92.586488714311699</v>
      </c>
      <c r="L135">
        <f>IF(ISBLANK(HLOOKUP(L$1, m_preprocess!$1:$1048576, monthly!$D135, FALSE)), "", HLOOKUP(L$1, m_preprocess!$1:$1048576, monthly!$D135, FALSE))</f>
        <v>85.897649683781935</v>
      </c>
      <c r="M135">
        <f>IF(ISBLANK(HLOOKUP(M$1, m_preprocess!$1:$1048576, monthly!$D135, FALSE)), "", HLOOKUP(M$1, m_preprocess!$1:$1048576, monthly!$D135, FALSE))</f>
        <v>36.233436201478291</v>
      </c>
      <c r="N135">
        <f>IF(ISBLANK(HLOOKUP(N$1, m_preprocess!$1:$1048576, monthly!$D135, FALSE)), "", HLOOKUP(N$1, m_preprocess!$1:$1048576, monthly!$D135, FALSE))</f>
        <v>49.66421348230363</v>
      </c>
      <c r="O135">
        <f>IF(ISBLANK(HLOOKUP(O$1, m_preprocess!$1:$1048576, monthly!$D135, FALSE)), "", HLOOKUP(O$1, m_preprocess!$1:$1048576, monthly!$D135, FALSE))</f>
        <v>8.4084866509624039</v>
      </c>
      <c r="P135">
        <f>IF(ISBLANK(HLOOKUP(P$1, m_preprocess!$1:$1048576, monthly!$D135, FALSE)), "", HLOOKUP(P$1, m_preprocess!$1:$1048576, monthly!$D135, FALSE))</f>
        <v>1.6055607196125172</v>
      </c>
      <c r="Q135">
        <f>IF(ISBLANK(HLOOKUP(Q$1, m_preprocess!$1:$1048576, monthly!$D135, FALSE)), "", HLOOKUP(Q$1, m_preprocess!$1:$1048576, monthly!$D135, FALSE))</f>
        <v>0.8186006970286297</v>
      </c>
      <c r="R135">
        <f>IF(ISBLANK(HLOOKUP(R$1, m_preprocess!$1:$1048576, monthly!$D135, FALSE)), "", HLOOKUP(R$1, m_preprocess!$1:$1048576, monthly!$D135, FALSE))</f>
        <v>0.78696002258388764</v>
      </c>
      <c r="S135">
        <f>IF(ISBLANK(HLOOKUP(S$1, m_preprocess!$1:$1048576, monthly!$D135, FALSE)), "", HLOOKUP(S$1, m_preprocess!$1:$1048576, monthly!$D135, FALSE))</f>
        <v>4.0528980610206364</v>
      </c>
      <c r="T135">
        <f>IF(ISBLANK(HLOOKUP(T$1, m_preprocess!$1:$1048576, monthly!$D135, FALSE)), "", HLOOKUP(T$1, m_preprocess!$1:$1048576, monthly!$D135, FALSE))</f>
        <v>2.7500278703292484</v>
      </c>
      <c r="U135">
        <f>IF(ISBLANK(HLOOKUP(U$1, m_preprocess!$1:$1048576, monthly!$D135, FALSE)), "", HLOOKUP(U$1, m_preprocess!$1:$1048576, monthly!$D135, FALSE))</f>
        <v>284.06378775996188</v>
      </c>
      <c r="V135">
        <f>IF(ISBLANK(HLOOKUP(V$1, m_preprocess!$1:$1048576, monthly!$D135, FALSE)), "", HLOOKUP(V$1, m_preprocess!$1:$1048576, monthly!$D135, FALSE))</f>
        <v>947.69117957123353</v>
      </c>
      <c r="W135">
        <f>IF(ISBLANK(HLOOKUP(W$1, m_preprocess!$1:$1048576, monthly!$D135, FALSE)), "", HLOOKUP(W$1, m_preprocess!$1:$1048576, monthly!$D135, FALSE))</f>
        <v>119.87490650263581</v>
      </c>
      <c r="X135">
        <f>IF(ISBLANK(HLOOKUP(X$1, m_preprocess!$1:$1048576, monthly!$D135, FALSE)), "", HLOOKUP(X$1, m_preprocess!$1:$1048576, monthly!$D135, FALSE))</f>
        <v>685.62298882856624</v>
      </c>
    </row>
    <row r="136" spans="1:24" x14ac:dyDescent="0.25">
      <c r="A136" s="31">
        <v>38047</v>
      </c>
      <c r="B136">
        <v>2004</v>
      </c>
      <c r="C136">
        <v>3</v>
      </c>
      <c r="D136">
        <v>136</v>
      </c>
      <c r="E136">
        <f>IF(ISBLANK(HLOOKUP(E$1, m_preprocess!$1:$1048576, monthly!$D136, FALSE)), "", HLOOKUP(E$1, m_preprocess!$1:$1048576, monthly!$D136, FALSE))</f>
        <v>81.121234071519638</v>
      </c>
      <c r="F136">
        <f>IF(ISBLANK(HLOOKUP(F$1, m_preprocess!$1:$1048576, monthly!$D136, FALSE)), "", HLOOKUP(F$1, m_preprocess!$1:$1048576, monthly!$D136, FALSE))</f>
        <v>80.258973611276573</v>
      </c>
      <c r="G136">
        <f>IF(ISBLANK(HLOOKUP(G$1, m_preprocess!$1:$1048576, monthly!$D136, FALSE)), "", HLOOKUP(G$1, m_preprocess!$1:$1048576, monthly!$D136, FALSE))</f>
        <v>102.77441983615952</v>
      </c>
      <c r="H136">
        <f>IF(ISBLANK(HLOOKUP(H$1, m_preprocess!$1:$1048576, monthly!$D136, FALSE)), "", HLOOKUP(H$1, m_preprocess!$1:$1048576, monthly!$D136, FALSE))</f>
        <v>51.282162673407939</v>
      </c>
      <c r="I136">
        <f>IF(ISBLANK(HLOOKUP(I$1, m_preprocess!$1:$1048576, monthly!$D136, FALSE)), "", HLOOKUP(I$1, m_preprocess!$1:$1048576, monthly!$D136, FALSE))</f>
        <v>46.3</v>
      </c>
      <c r="J136">
        <f>IF(ISBLANK(HLOOKUP(J$1, m_preprocess!$1:$1048576, monthly!$D136, FALSE)), "", HLOOKUP(J$1, m_preprocess!$1:$1048576, monthly!$D136, FALSE))</f>
        <v>88.88</v>
      </c>
      <c r="K136">
        <f>IF(ISBLANK(HLOOKUP(K$1, m_preprocess!$1:$1048576, monthly!$D136, FALSE)), "", HLOOKUP(K$1, m_preprocess!$1:$1048576, monthly!$D136, FALSE))</f>
        <v>93.815368181620428</v>
      </c>
      <c r="L136">
        <f>IF(ISBLANK(HLOOKUP(L$1, m_preprocess!$1:$1048576, monthly!$D136, FALSE)), "", HLOOKUP(L$1, m_preprocess!$1:$1048576, monthly!$D136, FALSE))</f>
        <v>99.799664524163276</v>
      </c>
      <c r="M136">
        <f>IF(ISBLANK(HLOOKUP(M$1, m_preprocess!$1:$1048576, monthly!$D136, FALSE)), "", HLOOKUP(M$1, m_preprocess!$1:$1048576, monthly!$D136, FALSE))</f>
        <v>43.632844457147847</v>
      </c>
      <c r="N136">
        <f>IF(ISBLANK(HLOOKUP(N$1, m_preprocess!$1:$1048576, monthly!$D136, FALSE)), "", HLOOKUP(N$1, m_preprocess!$1:$1048576, monthly!$D136, FALSE))</f>
        <v>56.166820067015415</v>
      </c>
      <c r="O136">
        <f>IF(ISBLANK(HLOOKUP(O$1, m_preprocess!$1:$1048576, monthly!$D136, FALSE)), "", HLOOKUP(O$1, m_preprocess!$1:$1048576, monthly!$D136, FALSE))</f>
        <v>10.18194513088833</v>
      </c>
      <c r="P136">
        <f>IF(ISBLANK(HLOOKUP(P$1, m_preprocess!$1:$1048576, monthly!$D136, FALSE)), "", HLOOKUP(P$1, m_preprocess!$1:$1048576, monthly!$D136, FALSE))</f>
        <v>1.8522341152766806</v>
      </c>
      <c r="Q136">
        <f>IF(ISBLANK(HLOOKUP(Q$1, m_preprocess!$1:$1048576, monthly!$D136, FALSE)), "", HLOOKUP(Q$1, m_preprocess!$1:$1048576, monthly!$D136, FALSE))</f>
        <v>0.93379918994359923</v>
      </c>
      <c r="R136">
        <f>IF(ISBLANK(HLOOKUP(R$1, m_preprocess!$1:$1048576, monthly!$D136, FALSE)), "", HLOOKUP(R$1, m_preprocess!$1:$1048576, monthly!$D136, FALSE))</f>
        <v>0.91843492533308124</v>
      </c>
      <c r="S136">
        <f>IF(ISBLANK(HLOOKUP(S$1, m_preprocess!$1:$1048576, monthly!$D136, FALSE)), "", HLOOKUP(S$1, m_preprocess!$1:$1048576, monthly!$D136, FALSE))</f>
        <v>4.9600287929859261</v>
      </c>
      <c r="T136">
        <f>IF(ISBLANK(HLOOKUP(T$1, m_preprocess!$1:$1048576, monthly!$D136, FALSE)), "", HLOOKUP(T$1, m_preprocess!$1:$1048576, monthly!$D136, FALSE))</f>
        <v>3.3696822226257224</v>
      </c>
      <c r="U136">
        <f>IF(ISBLANK(HLOOKUP(U$1, m_preprocess!$1:$1048576, monthly!$D136, FALSE)), "", HLOOKUP(U$1, m_preprocess!$1:$1048576, monthly!$D136, FALSE))</f>
        <v>287.30510532089738</v>
      </c>
      <c r="V136">
        <f>IF(ISBLANK(HLOOKUP(V$1, m_preprocess!$1:$1048576, monthly!$D136, FALSE)), "", HLOOKUP(V$1, m_preprocess!$1:$1048576, monthly!$D136, FALSE))</f>
        <v>951.75284495805715</v>
      </c>
      <c r="W136">
        <f>IF(ISBLANK(HLOOKUP(W$1, m_preprocess!$1:$1048576, monthly!$D136, FALSE)), "", HLOOKUP(W$1, m_preprocess!$1:$1048576, monthly!$D136, FALSE))</f>
        <v>116.50632953369036</v>
      </c>
      <c r="X136">
        <f>IF(ISBLANK(HLOOKUP(X$1, m_preprocess!$1:$1048576, monthly!$D136, FALSE)), "", HLOOKUP(X$1, m_preprocess!$1:$1048576, monthly!$D136, FALSE))</f>
        <v>674.97272525271501</v>
      </c>
    </row>
    <row r="137" spans="1:24" x14ac:dyDescent="0.25">
      <c r="A137" s="31">
        <v>38078</v>
      </c>
      <c r="B137">
        <v>2004</v>
      </c>
      <c r="C137">
        <v>4</v>
      </c>
      <c r="D137">
        <v>137</v>
      </c>
      <c r="E137">
        <f>IF(ISBLANK(HLOOKUP(E$1, m_preprocess!$1:$1048576, monthly!$D137, FALSE)), "", HLOOKUP(E$1, m_preprocess!$1:$1048576, monthly!$D137, FALSE))</f>
        <v>73.386700082777537</v>
      </c>
      <c r="F137">
        <f>IF(ISBLANK(HLOOKUP(F$1, m_preprocess!$1:$1048576, monthly!$D137, FALSE)), "", HLOOKUP(F$1, m_preprocess!$1:$1048576, monthly!$D137, FALSE))</f>
        <v>75.0564010107651</v>
      </c>
      <c r="G137">
        <f>IF(ISBLANK(HLOOKUP(G$1, m_preprocess!$1:$1048576, monthly!$D137, FALSE)), "", HLOOKUP(G$1, m_preprocess!$1:$1048576, monthly!$D137, FALSE))</f>
        <v>102.72547670532802</v>
      </c>
      <c r="H137">
        <f>IF(ISBLANK(HLOOKUP(H$1, m_preprocess!$1:$1048576, monthly!$D137, FALSE)), "", HLOOKUP(H$1, m_preprocess!$1:$1048576, monthly!$D137, FALSE))</f>
        <v>50.711550420663308</v>
      </c>
      <c r="I137">
        <f>IF(ISBLANK(HLOOKUP(I$1, m_preprocess!$1:$1048576, monthly!$D137, FALSE)), "", HLOOKUP(I$1, m_preprocess!$1:$1048576, monthly!$D137, FALSE))</f>
        <v>50.3</v>
      </c>
      <c r="J137">
        <f>IF(ISBLANK(HLOOKUP(J$1, m_preprocess!$1:$1048576, monthly!$D137, FALSE)), "", HLOOKUP(J$1, m_preprocess!$1:$1048576, monthly!$D137, FALSE))</f>
        <v>88.88</v>
      </c>
      <c r="K137">
        <f>IF(ISBLANK(HLOOKUP(K$1, m_preprocess!$1:$1048576, monthly!$D137, FALSE)), "", HLOOKUP(K$1, m_preprocess!$1:$1048576, monthly!$D137, FALSE))</f>
        <v>94.223517835257823</v>
      </c>
      <c r="L137">
        <f>IF(ISBLANK(HLOOKUP(L$1, m_preprocess!$1:$1048576, monthly!$D137, FALSE)), "", HLOOKUP(L$1, m_preprocess!$1:$1048576, monthly!$D137, FALSE))</f>
        <v>105.00835071253857</v>
      </c>
      <c r="M137">
        <f>IF(ISBLANK(HLOOKUP(M$1, m_preprocess!$1:$1048576, monthly!$D137, FALSE)), "", HLOOKUP(M$1, m_preprocess!$1:$1048576, monthly!$D137, FALSE))</f>
        <v>45.184725487694884</v>
      </c>
      <c r="N137">
        <f>IF(ISBLANK(HLOOKUP(N$1, m_preprocess!$1:$1048576, monthly!$D137, FALSE)), "", HLOOKUP(N$1, m_preprocess!$1:$1048576, monthly!$D137, FALSE))</f>
        <v>59.823625224843703</v>
      </c>
      <c r="O137">
        <f>IF(ISBLANK(HLOOKUP(O$1, m_preprocess!$1:$1048576, monthly!$D137, FALSE)), "", HLOOKUP(O$1, m_preprocess!$1:$1048576, monthly!$D137, FALSE))</f>
        <v>10.565686605560227</v>
      </c>
      <c r="P137">
        <f>IF(ISBLANK(HLOOKUP(P$1, m_preprocess!$1:$1048576, monthly!$D137, FALSE)), "", HLOOKUP(P$1, m_preprocess!$1:$1048576, monthly!$D137, FALSE))</f>
        <v>1.9525762931008468</v>
      </c>
      <c r="Q137">
        <f>IF(ISBLANK(HLOOKUP(Q$1, m_preprocess!$1:$1048576, monthly!$D137, FALSE)), "", HLOOKUP(Q$1, m_preprocess!$1:$1048576, monthly!$D137, FALSE))</f>
        <v>1.0067015826966994</v>
      </c>
      <c r="R137">
        <f>IF(ISBLANK(HLOOKUP(R$1, m_preprocess!$1:$1048576, monthly!$D137, FALSE)), "", HLOOKUP(R$1, m_preprocess!$1:$1048576, monthly!$D137, FALSE))</f>
        <v>0.94587471040414739</v>
      </c>
      <c r="S137">
        <f>IF(ISBLANK(HLOOKUP(S$1, m_preprocess!$1:$1048576, monthly!$D137, FALSE)), "", HLOOKUP(S$1, m_preprocess!$1:$1048576, monthly!$D137, FALSE))</f>
        <v>5.1927480210475609</v>
      </c>
      <c r="T137">
        <f>IF(ISBLANK(HLOOKUP(T$1, m_preprocess!$1:$1048576, monthly!$D137, FALSE)), "", HLOOKUP(T$1, m_preprocess!$1:$1048576, monthly!$D137, FALSE))</f>
        <v>3.4203622914118212</v>
      </c>
      <c r="U137">
        <f>IF(ISBLANK(HLOOKUP(U$1, m_preprocess!$1:$1048576, monthly!$D137, FALSE)), "", HLOOKUP(U$1, m_preprocess!$1:$1048576, monthly!$D137, FALSE))</f>
        <v>271.74189850648122</v>
      </c>
      <c r="V137">
        <f>IF(ISBLANK(HLOOKUP(V$1, m_preprocess!$1:$1048576, monthly!$D137, FALSE)), "", HLOOKUP(V$1, m_preprocess!$1:$1048576, monthly!$D137, FALSE))</f>
        <v>938.40562012638668</v>
      </c>
      <c r="W137">
        <f>IF(ISBLANK(HLOOKUP(W$1, m_preprocess!$1:$1048576, monthly!$D137, FALSE)), "", HLOOKUP(W$1, m_preprocess!$1:$1048576, monthly!$D137, FALSE))</f>
        <v>114.75758082678571</v>
      </c>
      <c r="X137">
        <f>IF(ISBLANK(HLOOKUP(X$1, m_preprocess!$1:$1048576, monthly!$D137, FALSE)), "", HLOOKUP(X$1, m_preprocess!$1:$1048576, monthly!$D137, FALSE))</f>
        <v>679.71242530459074</v>
      </c>
    </row>
    <row r="138" spans="1:24" x14ac:dyDescent="0.25">
      <c r="A138" s="31">
        <v>38108</v>
      </c>
      <c r="B138">
        <v>2004</v>
      </c>
      <c r="C138">
        <v>5</v>
      </c>
      <c r="D138">
        <v>138</v>
      </c>
      <c r="E138">
        <f>IF(ISBLANK(HLOOKUP(E$1, m_preprocess!$1:$1048576, monthly!$D138, FALSE)), "", HLOOKUP(E$1, m_preprocess!$1:$1048576, monthly!$D138, FALSE))</f>
        <v>78.664469327460864</v>
      </c>
      <c r="F138">
        <f>IF(ISBLANK(HLOOKUP(F$1, m_preprocess!$1:$1048576, monthly!$D138, FALSE)), "", HLOOKUP(F$1, m_preprocess!$1:$1048576, monthly!$D138, FALSE))</f>
        <v>76.799006799151584</v>
      </c>
      <c r="G138">
        <f>IF(ISBLANK(HLOOKUP(G$1, m_preprocess!$1:$1048576, monthly!$D138, FALSE)), "", HLOOKUP(G$1, m_preprocess!$1:$1048576, monthly!$D138, FALSE))</f>
        <v>104.08533549281429</v>
      </c>
      <c r="H138">
        <f>IF(ISBLANK(HLOOKUP(H$1, m_preprocess!$1:$1048576, monthly!$D138, FALSE)), "", HLOOKUP(H$1, m_preprocess!$1:$1048576, monthly!$D138, FALSE))</f>
        <v>53.761510857248446</v>
      </c>
      <c r="I138">
        <f>IF(ISBLANK(HLOOKUP(I$1, m_preprocess!$1:$1048576, monthly!$D138, FALSE)), "", HLOOKUP(I$1, m_preprocess!$1:$1048576, monthly!$D138, FALSE))</f>
        <v>43.3</v>
      </c>
      <c r="J138">
        <f>IF(ISBLANK(HLOOKUP(J$1, m_preprocess!$1:$1048576, monthly!$D138, FALSE)), "", HLOOKUP(J$1, m_preprocess!$1:$1048576, monthly!$D138, FALSE))</f>
        <v>92.89</v>
      </c>
      <c r="K138">
        <f>IF(ISBLANK(HLOOKUP(K$1, m_preprocess!$1:$1048576, monthly!$D138, FALSE)), "", HLOOKUP(K$1, m_preprocess!$1:$1048576, monthly!$D138, FALSE))</f>
        <v>97.528858969155934</v>
      </c>
      <c r="L138">
        <f>IF(ISBLANK(HLOOKUP(L$1, m_preprocess!$1:$1048576, monthly!$D138, FALSE)), "", HLOOKUP(L$1, m_preprocess!$1:$1048576, monthly!$D138, FALSE))</f>
        <v>104.75396191824588</v>
      </c>
      <c r="M138">
        <f>IF(ISBLANK(HLOOKUP(M$1, m_preprocess!$1:$1048576, monthly!$D138, FALSE)), "", HLOOKUP(M$1, m_preprocess!$1:$1048576, monthly!$D138, FALSE))</f>
        <v>47.643760820964715</v>
      </c>
      <c r="N138">
        <f>IF(ISBLANK(HLOOKUP(N$1, m_preprocess!$1:$1048576, monthly!$D138, FALSE)), "", HLOOKUP(N$1, m_preprocess!$1:$1048576, monthly!$D138, FALSE))</f>
        <v>57.110201097281163</v>
      </c>
      <c r="O138">
        <f>IF(ISBLANK(HLOOKUP(O$1, m_preprocess!$1:$1048576, monthly!$D138, FALSE)), "", HLOOKUP(O$1, m_preprocess!$1:$1048576, monthly!$D138, FALSE))</f>
        <v>10.441675316051048</v>
      </c>
      <c r="P138">
        <f>IF(ISBLANK(HLOOKUP(P$1, m_preprocess!$1:$1048576, monthly!$D138, FALSE)), "", HLOOKUP(P$1, m_preprocess!$1:$1048576, monthly!$D138, FALSE))</f>
        <v>1.9338787689143913</v>
      </c>
      <c r="Q138">
        <f>IF(ISBLANK(HLOOKUP(Q$1, m_preprocess!$1:$1048576, monthly!$D138, FALSE)), "", HLOOKUP(Q$1, m_preprocess!$1:$1048576, monthly!$D138, FALSE))</f>
        <v>0.91697178862648931</v>
      </c>
      <c r="R138">
        <f>IF(ISBLANK(HLOOKUP(R$1, m_preprocess!$1:$1048576, monthly!$D138, FALSE)), "", HLOOKUP(R$1, m_preprocess!$1:$1048576, monthly!$D138, FALSE))</f>
        <v>1.0169069802879021</v>
      </c>
      <c r="S138">
        <f>IF(ISBLANK(HLOOKUP(S$1, m_preprocess!$1:$1048576, monthly!$D138, FALSE)), "", HLOOKUP(S$1, m_preprocess!$1:$1048576, monthly!$D138, FALSE))</f>
        <v>5.122972131917944</v>
      </c>
      <c r="T138">
        <f>IF(ISBLANK(HLOOKUP(T$1, m_preprocess!$1:$1048576, monthly!$D138, FALSE)), "", HLOOKUP(T$1, m_preprocess!$1:$1048576, monthly!$D138, FALSE))</f>
        <v>3.384824415218711</v>
      </c>
      <c r="U138">
        <f>IF(ISBLANK(HLOOKUP(U$1, m_preprocess!$1:$1048576, monthly!$D138, FALSE)), "", HLOOKUP(U$1, m_preprocess!$1:$1048576, monthly!$D138, FALSE))</f>
        <v>270.62712186764168</v>
      </c>
      <c r="V138">
        <f>IF(ISBLANK(HLOOKUP(V$1, m_preprocess!$1:$1048576, monthly!$D138, FALSE)), "", HLOOKUP(V$1, m_preprocess!$1:$1048576, monthly!$D138, FALSE))</f>
        <v>944.88645542186464</v>
      </c>
      <c r="W138">
        <f>IF(ISBLANK(HLOOKUP(W$1, m_preprocess!$1:$1048576, monthly!$D138, FALSE)), "", HLOOKUP(W$1, m_preprocess!$1:$1048576, monthly!$D138, FALSE))</f>
        <v>118.17502575607826</v>
      </c>
      <c r="X138">
        <f>IF(ISBLANK(HLOOKUP(X$1, m_preprocess!$1:$1048576, monthly!$D138, FALSE)), "", HLOOKUP(X$1, m_preprocess!$1:$1048576, monthly!$D138, FALSE))</f>
        <v>686.50890243971651</v>
      </c>
    </row>
    <row r="139" spans="1:24" x14ac:dyDescent="0.25">
      <c r="A139" s="31">
        <v>38139</v>
      </c>
      <c r="B139">
        <v>2004</v>
      </c>
      <c r="C139">
        <v>6</v>
      </c>
      <c r="D139">
        <v>139</v>
      </c>
      <c r="E139">
        <f>IF(ISBLANK(HLOOKUP(E$1, m_preprocess!$1:$1048576, monthly!$D139, FALSE)), "", HLOOKUP(E$1, m_preprocess!$1:$1048576, monthly!$D139, FALSE))</f>
        <v>78.166871083785793</v>
      </c>
      <c r="F139">
        <f>IF(ISBLANK(HLOOKUP(F$1, m_preprocess!$1:$1048576, monthly!$D139, FALSE)), "", HLOOKUP(F$1, m_preprocess!$1:$1048576, monthly!$D139, FALSE))</f>
        <v>79.591032397030986</v>
      </c>
      <c r="G139">
        <f>IF(ISBLANK(HLOOKUP(G$1, m_preprocess!$1:$1048576, monthly!$D139, FALSE)), "", HLOOKUP(G$1, m_preprocess!$1:$1048576, monthly!$D139, FALSE))</f>
        <v>103.79558909260076</v>
      </c>
      <c r="H139">
        <f>IF(ISBLANK(HLOOKUP(H$1, m_preprocess!$1:$1048576, monthly!$D139, FALSE)), "", HLOOKUP(H$1, m_preprocess!$1:$1048576, monthly!$D139, FALSE))</f>
        <v>51.662348482976917</v>
      </c>
      <c r="I139">
        <f>IF(ISBLANK(HLOOKUP(I$1, m_preprocess!$1:$1048576, monthly!$D139, FALSE)), "", HLOOKUP(I$1, m_preprocess!$1:$1048576, monthly!$D139, FALSE))</f>
        <v>41</v>
      </c>
      <c r="J139">
        <f>IF(ISBLANK(HLOOKUP(J$1, m_preprocess!$1:$1048576, monthly!$D139, FALSE)), "", HLOOKUP(J$1, m_preprocess!$1:$1048576, monthly!$D139, FALSE))</f>
        <v>92.53</v>
      </c>
      <c r="K139">
        <f>IF(ISBLANK(HLOOKUP(K$1, m_preprocess!$1:$1048576, monthly!$D139, FALSE)), "", HLOOKUP(K$1, m_preprocess!$1:$1048576, monthly!$D139, FALSE))</f>
        <v>97.151969290453934</v>
      </c>
      <c r="L139">
        <f>IF(ISBLANK(HLOOKUP(L$1, m_preprocess!$1:$1048576, monthly!$D139, FALSE)), "", HLOOKUP(L$1, m_preprocess!$1:$1048576, monthly!$D139, FALSE))</f>
        <v>112.45715547765575</v>
      </c>
      <c r="M139">
        <f>IF(ISBLANK(HLOOKUP(M$1, m_preprocess!$1:$1048576, monthly!$D139, FALSE)), "", HLOOKUP(M$1, m_preprocess!$1:$1048576, monthly!$D139, FALSE))</f>
        <v>49.584254982867307</v>
      </c>
      <c r="N139">
        <f>IF(ISBLANK(HLOOKUP(N$1, m_preprocess!$1:$1048576, monthly!$D139, FALSE)), "", HLOOKUP(N$1, m_preprocess!$1:$1048576, monthly!$D139, FALSE))</f>
        <v>62.872900494788439</v>
      </c>
      <c r="O139">
        <f>IF(ISBLANK(HLOOKUP(O$1, m_preprocess!$1:$1048576, monthly!$D139, FALSE)), "", HLOOKUP(O$1, m_preprocess!$1:$1048576, monthly!$D139, FALSE))</f>
        <v>10.384351082592403</v>
      </c>
      <c r="P139">
        <f>IF(ISBLANK(HLOOKUP(P$1, m_preprocess!$1:$1048576, monthly!$D139, FALSE)), "", HLOOKUP(P$1, m_preprocess!$1:$1048576, monthly!$D139, FALSE))</f>
        <v>2.0636298388767331</v>
      </c>
      <c r="Q139">
        <f>IF(ISBLANK(HLOOKUP(Q$1, m_preprocess!$1:$1048576, monthly!$D139, FALSE)), "", HLOOKUP(Q$1, m_preprocess!$1:$1048576, monthly!$D139, FALSE))</f>
        <v>0.98106990398004357</v>
      </c>
      <c r="R139">
        <f>IF(ISBLANK(HLOOKUP(R$1, m_preprocess!$1:$1048576, monthly!$D139, FALSE)), "", HLOOKUP(R$1, m_preprocess!$1:$1048576, monthly!$D139, FALSE))</f>
        <v>1.0825599348966897</v>
      </c>
      <c r="S139">
        <f>IF(ISBLANK(HLOOKUP(S$1, m_preprocess!$1:$1048576, monthly!$D139, FALSE)), "", HLOOKUP(S$1, m_preprocess!$1:$1048576, monthly!$D139, FALSE))</f>
        <v>5.4834329427710546</v>
      </c>
      <c r="T139">
        <f>IF(ISBLANK(HLOOKUP(T$1, m_preprocess!$1:$1048576, monthly!$D139, FALSE)), "", HLOOKUP(T$1, m_preprocess!$1:$1048576, monthly!$D139, FALSE))</f>
        <v>2.8372883009446164</v>
      </c>
      <c r="U139">
        <f>IF(ISBLANK(HLOOKUP(U$1, m_preprocess!$1:$1048576, monthly!$D139, FALSE)), "", HLOOKUP(U$1, m_preprocess!$1:$1048576, monthly!$D139, FALSE))</f>
        <v>289.67394881474007</v>
      </c>
      <c r="V139">
        <f>IF(ISBLANK(HLOOKUP(V$1, m_preprocess!$1:$1048576, monthly!$D139, FALSE)), "", HLOOKUP(V$1, m_preprocess!$1:$1048576, monthly!$D139, FALSE))</f>
        <v>987.01990441246801</v>
      </c>
      <c r="W139">
        <f>IF(ISBLANK(HLOOKUP(W$1, m_preprocess!$1:$1048576, monthly!$D139, FALSE)), "", HLOOKUP(W$1, m_preprocess!$1:$1048576, monthly!$D139, FALSE))</f>
        <v>117.74685533290996</v>
      </c>
      <c r="X139">
        <f>IF(ISBLANK(HLOOKUP(X$1, m_preprocess!$1:$1048576, monthly!$D139, FALSE)), "", HLOOKUP(X$1, m_preprocess!$1:$1048576, monthly!$D139, FALSE))</f>
        <v>690.57505716764945</v>
      </c>
    </row>
    <row r="140" spans="1:24" x14ac:dyDescent="0.25">
      <c r="A140" s="31">
        <v>38169</v>
      </c>
      <c r="B140">
        <v>2004</v>
      </c>
      <c r="C140">
        <v>7</v>
      </c>
      <c r="D140">
        <v>140</v>
      </c>
      <c r="E140">
        <f>IF(ISBLANK(HLOOKUP(E$1, m_preprocess!$1:$1048576, monthly!$D140, FALSE)), "", HLOOKUP(E$1, m_preprocess!$1:$1048576, monthly!$D140, FALSE))</f>
        <v>80.336756130904632</v>
      </c>
      <c r="F140">
        <f>IF(ISBLANK(HLOOKUP(F$1, m_preprocess!$1:$1048576, monthly!$D140, FALSE)), "", HLOOKUP(F$1, m_preprocess!$1:$1048576, monthly!$D140, FALSE))</f>
        <v>80.83770405725717</v>
      </c>
      <c r="G140">
        <f>IF(ISBLANK(HLOOKUP(G$1, m_preprocess!$1:$1048576, monthly!$D140, FALSE)), "", HLOOKUP(G$1, m_preprocess!$1:$1048576, monthly!$D140, FALSE))</f>
        <v>103.54460788498093</v>
      </c>
      <c r="H140">
        <f>IF(ISBLANK(HLOOKUP(H$1, m_preprocess!$1:$1048576, monthly!$D140, FALSE)), "", HLOOKUP(H$1, m_preprocess!$1:$1048576, monthly!$D140, FALSE))</f>
        <v>55.726967425616088</v>
      </c>
      <c r="I140">
        <f>IF(ISBLANK(HLOOKUP(I$1, m_preprocess!$1:$1048576, monthly!$D140, FALSE)), "", HLOOKUP(I$1, m_preprocess!$1:$1048576, monthly!$D140, FALSE))</f>
        <v>45.1</v>
      </c>
      <c r="J140">
        <f>IF(ISBLANK(HLOOKUP(J$1, m_preprocess!$1:$1048576, monthly!$D140, FALSE)), "", HLOOKUP(J$1, m_preprocess!$1:$1048576, monthly!$D140, FALSE))</f>
        <v>93.31</v>
      </c>
      <c r="K140">
        <f>IF(ISBLANK(HLOOKUP(K$1, m_preprocess!$1:$1048576, monthly!$D140, FALSE)), "", HLOOKUP(K$1, m_preprocess!$1:$1048576, monthly!$D140, FALSE))</f>
        <v>95.7142978873826</v>
      </c>
      <c r="L140">
        <f>IF(ISBLANK(HLOOKUP(L$1, m_preprocess!$1:$1048576, monthly!$D140, FALSE)), "", HLOOKUP(L$1, m_preprocess!$1:$1048576, monthly!$D140, FALSE))</f>
        <v>123.59839817844036</v>
      </c>
      <c r="M140">
        <f>IF(ISBLANK(HLOOKUP(M$1, m_preprocess!$1:$1048576, monthly!$D140, FALSE)), "", HLOOKUP(M$1, m_preprocess!$1:$1048576, monthly!$D140, FALSE))</f>
        <v>58.042356043741613</v>
      </c>
      <c r="N140">
        <f>IF(ISBLANK(HLOOKUP(N$1, m_preprocess!$1:$1048576, monthly!$D140, FALSE)), "", HLOOKUP(N$1, m_preprocess!$1:$1048576, monthly!$D140, FALSE))</f>
        <v>65.556042134698757</v>
      </c>
      <c r="O140">
        <f>IF(ISBLANK(HLOOKUP(O$1, m_preprocess!$1:$1048576, monthly!$D140, FALSE)), "", HLOOKUP(O$1, m_preprocess!$1:$1048576, monthly!$D140, FALSE))</f>
        <v>10.864520803830793</v>
      </c>
      <c r="P140">
        <f>IF(ISBLANK(HLOOKUP(P$1, m_preprocess!$1:$1048576, monthly!$D140, FALSE)), "", HLOOKUP(P$1, m_preprocess!$1:$1048576, monthly!$D140, FALSE))</f>
        <v>1.9415123707242181</v>
      </c>
      <c r="Q140">
        <f>IF(ISBLANK(HLOOKUP(Q$1, m_preprocess!$1:$1048576, monthly!$D140, FALSE)), "", HLOOKUP(Q$1, m_preprocess!$1:$1048576, monthly!$D140, FALSE))</f>
        <v>0.88646403342961644</v>
      </c>
      <c r="R140">
        <f>IF(ISBLANK(HLOOKUP(R$1, m_preprocess!$1:$1048576, monthly!$D140, FALSE)), "", HLOOKUP(R$1, m_preprocess!$1:$1048576, monthly!$D140, FALSE))</f>
        <v>1.0550483372946018</v>
      </c>
      <c r="S140">
        <f>IF(ISBLANK(HLOOKUP(S$1, m_preprocess!$1:$1048576, monthly!$D140, FALSE)), "", HLOOKUP(S$1, m_preprocess!$1:$1048576, monthly!$D140, FALSE))</f>
        <v>5.4830883385121343</v>
      </c>
      <c r="T140">
        <f>IF(ISBLANK(HLOOKUP(T$1, m_preprocess!$1:$1048576, monthly!$D140, FALSE)), "", HLOOKUP(T$1, m_preprocess!$1:$1048576, monthly!$D140, FALSE))</f>
        <v>3.4399200945944428</v>
      </c>
      <c r="U140">
        <f>IF(ISBLANK(HLOOKUP(U$1, m_preprocess!$1:$1048576, monthly!$D140, FALSE)), "", HLOOKUP(U$1, m_preprocess!$1:$1048576, monthly!$D140, FALSE))</f>
        <v>278.5763631254369</v>
      </c>
      <c r="V140">
        <f>IF(ISBLANK(HLOOKUP(V$1, m_preprocess!$1:$1048576, monthly!$D140, FALSE)), "", HLOOKUP(V$1, m_preprocess!$1:$1048576, monthly!$D140, FALSE))</f>
        <v>977.85832405885242</v>
      </c>
      <c r="W140">
        <f>IF(ISBLANK(HLOOKUP(W$1, m_preprocess!$1:$1048576, monthly!$D140, FALSE)), "", HLOOKUP(W$1, m_preprocess!$1:$1048576, monthly!$D140, FALSE))</f>
        <v>115.04856397759013</v>
      </c>
      <c r="X140">
        <f>IF(ISBLANK(HLOOKUP(X$1, m_preprocess!$1:$1048576, monthly!$D140, FALSE)), "", HLOOKUP(X$1, m_preprocess!$1:$1048576, monthly!$D140, FALSE))</f>
        <v>701.62195879581839</v>
      </c>
    </row>
    <row r="141" spans="1:24" x14ac:dyDescent="0.25">
      <c r="A141" s="31">
        <v>38200</v>
      </c>
      <c r="B141">
        <v>2004</v>
      </c>
      <c r="C141">
        <v>8</v>
      </c>
      <c r="D141">
        <v>141</v>
      </c>
      <c r="E141">
        <f>IF(ISBLANK(HLOOKUP(E$1, m_preprocess!$1:$1048576, monthly!$D141, FALSE)), "", HLOOKUP(E$1, m_preprocess!$1:$1048576, monthly!$D141, FALSE))</f>
        <v>79.774180052933218</v>
      </c>
      <c r="F141">
        <f>IF(ISBLANK(HLOOKUP(F$1, m_preprocess!$1:$1048576, monthly!$D141, FALSE)), "", HLOOKUP(F$1, m_preprocess!$1:$1048576, monthly!$D141, FALSE))</f>
        <v>80.670751562456132</v>
      </c>
      <c r="G141">
        <f>IF(ISBLANK(HLOOKUP(G$1, m_preprocess!$1:$1048576, monthly!$D141, FALSE)), "", HLOOKUP(G$1, m_preprocess!$1:$1048576, monthly!$D141, FALSE))</f>
        <v>104.46635863005604</v>
      </c>
      <c r="H141">
        <f>IF(ISBLANK(HLOOKUP(H$1, m_preprocess!$1:$1048576, monthly!$D141, FALSE)), "", HLOOKUP(H$1, m_preprocess!$1:$1048576, monthly!$D141, FALSE))</f>
        <v>53.257188123833444</v>
      </c>
      <c r="I141">
        <f>IF(ISBLANK(HLOOKUP(I$1, m_preprocess!$1:$1048576, monthly!$D141, FALSE)), "", HLOOKUP(I$1, m_preprocess!$1:$1048576, monthly!$D141, FALSE))</f>
        <v>43.4</v>
      </c>
      <c r="J141">
        <f>IF(ISBLANK(HLOOKUP(J$1, m_preprocess!$1:$1048576, monthly!$D141, FALSE)), "", HLOOKUP(J$1, m_preprocess!$1:$1048576, monthly!$D141, FALSE))</f>
        <v>94.75</v>
      </c>
      <c r="K141">
        <f>IF(ISBLANK(HLOOKUP(K$1, m_preprocess!$1:$1048576, monthly!$D141, FALSE)), "", HLOOKUP(K$1, m_preprocess!$1:$1048576, monthly!$D141, FALSE))</f>
        <v>96.589973739669716</v>
      </c>
      <c r="L141">
        <f>IF(ISBLANK(HLOOKUP(L$1, m_preprocess!$1:$1048576, monthly!$D141, FALSE)), "", HLOOKUP(L$1, m_preprocess!$1:$1048576, monthly!$D141, FALSE))</f>
        <v>121.21884593698094</v>
      </c>
      <c r="M141">
        <f>IF(ISBLANK(HLOOKUP(M$1, m_preprocess!$1:$1048576, monthly!$D141, FALSE)), "", HLOOKUP(M$1, m_preprocess!$1:$1048576, monthly!$D141, FALSE))</f>
        <v>50.641980174143583</v>
      </c>
      <c r="N141">
        <f>IF(ISBLANK(HLOOKUP(N$1, m_preprocess!$1:$1048576, monthly!$D141, FALSE)), "", HLOOKUP(N$1, m_preprocess!$1:$1048576, monthly!$D141, FALSE))</f>
        <v>70.576865762837357</v>
      </c>
      <c r="O141">
        <f>IF(ISBLANK(HLOOKUP(O$1, m_preprocess!$1:$1048576, monthly!$D141, FALSE)), "", HLOOKUP(O$1, m_preprocess!$1:$1048576, monthly!$D141, FALSE))</f>
        <v>11.354777273026574</v>
      </c>
      <c r="P141">
        <f>IF(ISBLANK(HLOOKUP(P$1, m_preprocess!$1:$1048576, monthly!$D141, FALSE)), "", HLOOKUP(P$1, m_preprocess!$1:$1048576, monthly!$D141, FALSE))</f>
        <v>2.0985879026965026</v>
      </c>
      <c r="Q141">
        <f>IF(ISBLANK(HLOOKUP(Q$1, m_preprocess!$1:$1048576, monthly!$D141, FALSE)), "", HLOOKUP(Q$1, m_preprocess!$1:$1048576, monthly!$D141, FALSE))</f>
        <v>0.99700893194329276</v>
      </c>
      <c r="R141">
        <f>IF(ISBLANK(HLOOKUP(R$1, m_preprocess!$1:$1048576, monthly!$D141, FALSE)), "", HLOOKUP(R$1, m_preprocess!$1:$1048576, monthly!$D141, FALSE))</f>
        <v>1.1015789707532095</v>
      </c>
      <c r="S141">
        <f>IF(ISBLANK(HLOOKUP(S$1, m_preprocess!$1:$1048576, monthly!$D141, FALSE)), "", HLOOKUP(S$1, m_preprocess!$1:$1048576, monthly!$D141, FALSE))</f>
        <v>5.7326999301619601</v>
      </c>
      <c r="T141">
        <f>IF(ISBLANK(HLOOKUP(T$1, m_preprocess!$1:$1048576, monthly!$D141, FALSE)), "", HLOOKUP(T$1, m_preprocess!$1:$1048576, monthly!$D141, FALSE))</f>
        <v>3.5234894401681118</v>
      </c>
      <c r="U141">
        <f>IF(ISBLANK(HLOOKUP(U$1, m_preprocess!$1:$1048576, monthly!$D141, FALSE)), "", HLOOKUP(U$1, m_preprocess!$1:$1048576, monthly!$D141, FALSE))</f>
        <v>275.84104357035733</v>
      </c>
      <c r="V141">
        <f>IF(ISBLANK(HLOOKUP(V$1, m_preprocess!$1:$1048576, monthly!$D141, FALSE)), "", HLOOKUP(V$1, m_preprocess!$1:$1048576, monthly!$D141, FALSE))</f>
        <v>990.37855071389242</v>
      </c>
      <c r="W141">
        <f>IF(ISBLANK(HLOOKUP(W$1, m_preprocess!$1:$1048576, monthly!$D141, FALSE)), "", HLOOKUP(W$1, m_preprocess!$1:$1048576, monthly!$D141, FALSE))</f>
        <v>112.59953061530348</v>
      </c>
      <c r="X141">
        <f>IF(ISBLANK(HLOOKUP(X$1, m_preprocess!$1:$1048576, monthly!$D141, FALSE)), "", HLOOKUP(X$1, m_preprocess!$1:$1048576, monthly!$D141, FALSE))</f>
        <v>706.24595111632493</v>
      </c>
    </row>
    <row r="142" spans="1:24" x14ac:dyDescent="0.25">
      <c r="A142" s="31">
        <v>38231</v>
      </c>
      <c r="B142">
        <v>2004</v>
      </c>
      <c r="C142">
        <v>9</v>
      </c>
      <c r="D142">
        <v>142</v>
      </c>
      <c r="E142">
        <f>IF(ISBLANK(HLOOKUP(E$1, m_preprocess!$1:$1048576, monthly!$D142, FALSE)), "", HLOOKUP(E$1, m_preprocess!$1:$1048576, monthly!$D142, FALSE))</f>
        <v>82.003165258112304</v>
      </c>
      <c r="F142">
        <f>IF(ISBLANK(HLOOKUP(F$1, m_preprocess!$1:$1048576, monthly!$D142, FALSE)), "", HLOOKUP(F$1, m_preprocess!$1:$1048576, monthly!$D142, FALSE))</f>
        <v>80.515082977279448</v>
      </c>
      <c r="G142">
        <f>IF(ISBLANK(HLOOKUP(G$1, m_preprocess!$1:$1048576, monthly!$D142, FALSE)), "", HLOOKUP(G$1, m_preprocess!$1:$1048576, monthly!$D142, FALSE))</f>
        <v>105.20462235155379</v>
      </c>
      <c r="H142">
        <f>IF(ISBLANK(HLOOKUP(H$1, m_preprocess!$1:$1048576, monthly!$D142, FALSE)), "", HLOOKUP(H$1, m_preprocess!$1:$1048576, monthly!$D142, FALSE))</f>
        <v>52.879570732941595</v>
      </c>
      <c r="I142">
        <f>IF(ISBLANK(HLOOKUP(I$1, m_preprocess!$1:$1048576, monthly!$D142, FALSE)), "", HLOOKUP(I$1, m_preprocess!$1:$1048576, monthly!$D142, FALSE))</f>
        <v>50</v>
      </c>
      <c r="J142">
        <f>IF(ISBLANK(HLOOKUP(J$1, m_preprocess!$1:$1048576, monthly!$D142, FALSE)), "", HLOOKUP(J$1, m_preprocess!$1:$1048576, monthly!$D142, FALSE))</f>
        <v>97.5</v>
      </c>
      <c r="K142">
        <f>IF(ISBLANK(HLOOKUP(K$1, m_preprocess!$1:$1048576, monthly!$D142, FALSE)), "", HLOOKUP(K$1, m_preprocess!$1:$1048576, monthly!$D142, FALSE))</f>
        <v>96.42409454534959</v>
      </c>
      <c r="L142">
        <f>IF(ISBLANK(HLOOKUP(L$1, m_preprocess!$1:$1048576, monthly!$D142, FALSE)), "", HLOOKUP(L$1, m_preprocess!$1:$1048576, monthly!$D142, FALSE))</f>
        <v>122.17458681734738</v>
      </c>
      <c r="M142">
        <f>IF(ISBLANK(HLOOKUP(M$1, m_preprocess!$1:$1048576, monthly!$D142, FALSE)), "", HLOOKUP(M$1, m_preprocess!$1:$1048576, monthly!$D142, FALSE))</f>
        <v>56.631312614991344</v>
      </c>
      <c r="N142">
        <f>IF(ISBLANK(HLOOKUP(N$1, m_preprocess!$1:$1048576, monthly!$D142, FALSE)), "", HLOOKUP(N$1, m_preprocess!$1:$1048576, monthly!$D142, FALSE))</f>
        <v>65.543274202356031</v>
      </c>
      <c r="O142">
        <f>IF(ISBLANK(HLOOKUP(O$1, m_preprocess!$1:$1048576, monthly!$D142, FALSE)), "", HLOOKUP(O$1, m_preprocess!$1:$1048576, monthly!$D142, FALSE))</f>
        <v>10.655401639057095</v>
      </c>
      <c r="P142">
        <f>IF(ISBLANK(HLOOKUP(P$1, m_preprocess!$1:$1048576, monthly!$D142, FALSE)), "", HLOOKUP(P$1, m_preprocess!$1:$1048576, monthly!$D142, FALSE))</f>
        <v>2.1405103649568225</v>
      </c>
      <c r="Q142">
        <f>IF(ISBLANK(HLOOKUP(Q$1, m_preprocess!$1:$1048576, monthly!$D142, FALSE)), "", HLOOKUP(Q$1, m_preprocess!$1:$1048576, monthly!$D142, FALSE))</f>
        <v>1.0699538274507083</v>
      </c>
      <c r="R142">
        <f>IF(ISBLANK(HLOOKUP(R$1, m_preprocess!$1:$1048576, monthly!$D142, FALSE)), "", HLOOKUP(R$1, m_preprocess!$1:$1048576, monthly!$D142, FALSE))</f>
        <v>1.0705565375061139</v>
      </c>
      <c r="S142">
        <f>IF(ISBLANK(HLOOKUP(S$1, m_preprocess!$1:$1048576, monthly!$D142, FALSE)), "", HLOOKUP(S$1, m_preprocess!$1:$1048576, monthly!$D142, FALSE))</f>
        <v>5.1495879834997362</v>
      </c>
      <c r="T142">
        <f>IF(ISBLANK(HLOOKUP(T$1, m_preprocess!$1:$1048576, monthly!$D142, FALSE)), "", HLOOKUP(T$1, m_preprocess!$1:$1048576, monthly!$D142, FALSE))</f>
        <v>3.3653032906005373</v>
      </c>
      <c r="U142">
        <f>IF(ISBLANK(HLOOKUP(U$1, m_preprocess!$1:$1048576, monthly!$D142, FALSE)), "", HLOOKUP(U$1, m_preprocess!$1:$1048576, monthly!$D142, FALSE))</f>
        <v>283.44438831760772</v>
      </c>
      <c r="V142">
        <f>IF(ISBLANK(HLOOKUP(V$1, m_preprocess!$1:$1048576, monthly!$D142, FALSE)), "", HLOOKUP(V$1, m_preprocess!$1:$1048576, monthly!$D142, FALSE))</f>
        <v>993.32710031393469</v>
      </c>
      <c r="W142">
        <f>IF(ISBLANK(HLOOKUP(W$1, m_preprocess!$1:$1048576, monthly!$D142, FALSE)), "", HLOOKUP(W$1, m_preprocess!$1:$1048576, monthly!$D142, FALSE))</f>
        <v>111.02392537746472</v>
      </c>
      <c r="X142">
        <f>IF(ISBLANK(HLOOKUP(X$1, m_preprocess!$1:$1048576, monthly!$D142, FALSE)), "", HLOOKUP(X$1, m_preprocess!$1:$1048576, monthly!$D142, FALSE))</f>
        <v>711.54179331858347</v>
      </c>
    </row>
    <row r="143" spans="1:24" x14ac:dyDescent="0.25">
      <c r="A143" s="31">
        <v>38261</v>
      </c>
      <c r="B143">
        <v>2004</v>
      </c>
      <c r="C143">
        <v>10</v>
      </c>
      <c r="D143">
        <v>143</v>
      </c>
      <c r="E143">
        <f>IF(ISBLANK(HLOOKUP(E$1, m_preprocess!$1:$1048576, monthly!$D143, FALSE)), "", HLOOKUP(E$1, m_preprocess!$1:$1048576, monthly!$D143, FALSE))</f>
        <v>84.680385192234425</v>
      </c>
      <c r="F143">
        <f>IF(ISBLANK(HLOOKUP(F$1, m_preprocess!$1:$1048576, monthly!$D143, FALSE)), "", HLOOKUP(F$1, m_preprocess!$1:$1048576, monthly!$D143, FALSE))</f>
        <v>85.676260887598218</v>
      </c>
      <c r="G143">
        <f>IF(ISBLANK(HLOOKUP(G$1, m_preprocess!$1:$1048576, monthly!$D143, FALSE)), "", HLOOKUP(G$1, m_preprocess!$1:$1048576, monthly!$D143, FALSE))</f>
        <v>105.99651933560436</v>
      </c>
      <c r="H143">
        <f>IF(ISBLANK(HLOOKUP(H$1, m_preprocess!$1:$1048576, monthly!$D143, FALSE)), "", HLOOKUP(H$1, m_preprocess!$1:$1048576, monthly!$D143, FALSE))</f>
        <v>56.495093120424542</v>
      </c>
      <c r="I143">
        <f>IF(ISBLANK(HLOOKUP(I$1, m_preprocess!$1:$1048576, monthly!$D143, FALSE)), "", HLOOKUP(I$1, m_preprocess!$1:$1048576, monthly!$D143, FALSE))</f>
        <v>42</v>
      </c>
      <c r="J143">
        <f>IF(ISBLANK(HLOOKUP(J$1, m_preprocess!$1:$1048576, monthly!$D143, FALSE)), "", HLOOKUP(J$1, m_preprocess!$1:$1048576, monthly!$D143, FALSE))</f>
        <v>105.35</v>
      </c>
      <c r="K143">
        <f>IF(ISBLANK(HLOOKUP(K$1, m_preprocess!$1:$1048576, monthly!$D143, FALSE)), "", HLOOKUP(K$1, m_preprocess!$1:$1048576, monthly!$D143, FALSE))</f>
        <v>99.925183208514198</v>
      </c>
      <c r="L143">
        <f>IF(ISBLANK(HLOOKUP(L$1, m_preprocess!$1:$1048576, monthly!$D143, FALSE)), "", HLOOKUP(L$1, m_preprocess!$1:$1048576, monthly!$D143, FALSE))</f>
        <v>118.0426940980587</v>
      </c>
      <c r="M143">
        <f>IF(ISBLANK(HLOOKUP(M$1, m_preprocess!$1:$1048576, monthly!$D143, FALSE)), "", HLOOKUP(M$1, m_preprocess!$1:$1048576, monthly!$D143, FALSE))</f>
        <v>57.706570946839832</v>
      </c>
      <c r="N143">
        <f>IF(ISBLANK(HLOOKUP(N$1, m_preprocess!$1:$1048576, monthly!$D143, FALSE)), "", HLOOKUP(N$1, m_preprocess!$1:$1048576, monthly!$D143, FALSE))</f>
        <v>60.336123151218892</v>
      </c>
      <c r="O143">
        <f>IF(ISBLANK(HLOOKUP(O$1, m_preprocess!$1:$1048576, monthly!$D143, FALSE)), "", HLOOKUP(O$1, m_preprocess!$1:$1048576, monthly!$D143, FALSE))</f>
        <v>11.202964320689691</v>
      </c>
      <c r="P143">
        <f>IF(ISBLANK(HLOOKUP(P$1, m_preprocess!$1:$1048576, monthly!$D143, FALSE)), "", HLOOKUP(P$1, m_preprocess!$1:$1048576, monthly!$D143, FALSE))</f>
        <v>2.3790492311115243</v>
      </c>
      <c r="Q143">
        <f>IF(ISBLANK(HLOOKUP(Q$1, m_preprocess!$1:$1048576, monthly!$D143, FALSE)), "", HLOOKUP(Q$1, m_preprocess!$1:$1048576, monthly!$D143, FALSE))</f>
        <v>1.106797033791235</v>
      </c>
      <c r="R143">
        <f>IF(ISBLANK(HLOOKUP(R$1, m_preprocess!$1:$1048576, monthly!$D143, FALSE)), "", HLOOKUP(R$1, m_preprocess!$1:$1048576, monthly!$D143, FALSE))</f>
        <v>1.2722521973202896</v>
      </c>
      <c r="S143">
        <f>IF(ISBLANK(HLOOKUP(S$1, m_preprocess!$1:$1048576, monthly!$D143, FALSE)), "", HLOOKUP(S$1, m_preprocess!$1:$1048576, monthly!$D143, FALSE))</f>
        <v>5.2879945212530695</v>
      </c>
      <c r="T143">
        <f>IF(ISBLANK(HLOOKUP(T$1, m_preprocess!$1:$1048576, monthly!$D143, FALSE)), "", HLOOKUP(T$1, m_preprocess!$1:$1048576, monthly!$D143, FALSE))</f>
        <v>3.5359205683250972</v>
      </c>
      <c r="U143">
        <f>IF(ISBLANK(HLOOKUP(U$1, m_preprocess!$1:$1048576, monthly!$D143, FALSE)), "", HLOOKUP(U$1, m_preprocess!$1:$1048576, monthly!$D143, FALSE))</f>
        <v>283.12151896545311</v>
      </c>
      <c r="V143">
        <f>IF(ISBLANK(HLOOKUP(V$1, m_preprocess!$1:$1048576, monthly!$D143, FALSE)), "", HLOOKUP(V$1, m_preprocess!$1:$1048576, monthly!$D143, FALSE))</f>
        <v>993.27806642660244</v>
      </c>
      <c r="W143">
        <f>IF(ISBLANK(HLOOKUP(W$1, m_preprocess!$1:$1048576, monthly!$D143, FALSE)), "", HLOOKUP(W$1, m_preprocess!$1:$1048576, monthly!$D143, FALSE))</f>
        <v>113.08923198731532</v>
      </c>
      <c r="X143">
        <f>IF(ISBLANK(HLOOKUP(X$1, m_preprocess!$1:$1048576, monthly!$D143, FALSE)), "", HLOOKUP(X$1, m_preprocess!$1:$1048576, monthly!$D143, FALSE))</f>
        <v>718.36497826565426</v>
      </c>
    </row>
    <row r="144" spans="1:24" x14ac:dyDescent="0.25">
      <c r="A144" s="31">
        <v>38292</v>
      </c>
      <c r="B144">
        <v>2004</v>
      </c>
      <c r="C144">
        <v>11</v>
      </c>
      <c r="D144">
        <v>144</v>
      </c>
      <c r="E144">
        <f>IF(ISBLANK(HLOOKUP(E$1, m_preprocess!$1:$1048576, monthly!$D144, FALSE)), "", HLOOKUP(E$1, m_preprocess!$1:$1048576, monthly!$D144, FALSE))</f>
        <v>87.035993693053911</v>
      </c>
      <c r="F144">
        <f>IF(ISBLANK(HLOOKUP(F$1, m_preprocess!$1:$1048576, monthly!$D144, FALSE)), "", HLOOKUP(F$1, m_preprocess!$1:$1048576, monthly!$D144, FALSE))</f>
        <v>88.252086324960558</v>
      </c>
      <c r="G144">
        <f>IF(ISBLANK(HLOOKUP(G$1, m_preprocess!$1:$1048576, monthly!$D144, FALSE)), "", HLOOKUP(G$1, m_preprocess!$1:$1048576, monthly!$D144, FALSE))</f>
        <v>106.73885909454557</v>
      </c>
      <c r="H144">
        <f>IF(ISBLANK(HLOOKUP(H$1, m_preprocess!$1:$1048576, monthly!$D144, FALSE)), "", HLOOKUP(H$1, m_preprocess!$1:$1048576, monthly!$D144, FALSE))</f>
        <v>53.874919961661504</v>
      </c>
      <c r="I144">
        <f>IF(ISBLANK(HLOOKUP(I$1, m_preprocess!$1:$1048576, monthly!$D144, FALSE)), "", HLOOKUP(I$1, m_preprocess!$1:$1048576, monthly!$D144, FALSE))</f>
        <v>42.6</v>
      </c>
      <c r="J144">
        <f>IF(ISBLANK(HLOOKUP(J$1, m_preprocess!$1:$1048576, monthly!$D144, FALSE)), "", HLOOKUP(J$1, m_preprocess!$1:$1048576, monthly!$D144, FALSE))</f>
        <v>107.41</v>
      </c>
      <c r="K144">
        <f>IF(ISBLANK(HLOOKUP(K$1, m_preprocess!$1:$1048576, monthly!$D144, FALSE)), "", HLOOKUP(K$1, m_preprocess!$1:$1048576, monthly!$D144, FALSE))</f>
        <v>96.492991445782707</v>
      </c>
      <c r="L144">
        <f>IF(ISBLANK(HLOOKUP(L$1, m_preprocess!$1:$1048576, monthly!$D144, FALSE)), "", HLOOKUP(L$1, m_preprocess!$1:$1048576, monthly!$D144, FALSE))</f>
        <v>126.86436562654677</v>
      </c>
      <c r="M144">
        <f>IF(ISBLANK(HLOOKUP(M$1, m_preprocess!$1:$1048576, monthly!$D144, FALSE)), "", HLOOKUP(M$1, m_preprocess!$1:$1048576, monthly!$D144, FALSE))</f>
        <v>56.176072004783379</v>
      </c>
      <c r="N144">
        <f>IF(ISBLANK(HLOOKUP(N$1, m_preprocess!$1:$1048576, monthly!$D144, FALSE)), "", HLOOKUP(N$1, m_preprocess!$1:$1048576, monthly!$D144, FALSE))</f>
        <v>70.688293621763393</v>
      </c>
      <c r="O144">
        <f>IF(ISBLANK(HLOOKUP(O$1, m_preprocess!$1:$1048576, monthly!$D144, FALSE)), "", HLOOKUP(O$1, m_preprocess!$1:$1048576, monthly!$D144, FALSE))</f>
        <v>12.285233649395847</v>
      </c>
      <c r="P144">
        <f>IF(ISBLANK(HLOOKUP(P$1, m_preprocess!$1:$1048576, monthly!$D144, FALSE)), "", HLOOKUP(P$1, m_preprocess!$1:$1048576, monthly!$D144, FALSE))</f>
        <v>2.5305255827279649</v>
      </c>
      <c r="Q144">
        <f>IF(ISBLANK(HLOOKUP(Q$1, m_preprocess!$1:$1048576, monthly!$D144, FALSE)), "", HLOOKUP(Q$1, m_preprocess!$1:$1048576, monthly!$D144, FALSE))</f>
        <v>1.228186444398722</v>
      </c>
      <c r="R144">
        <f>IF(ISBLANK(HLOOKUP(R$1, m_preprocess!$1:$1048576, monthly!$D144, FALSE)), "", HLOOKUP(R$1, m_preprocess!$1:$1048576, monthly!$D144, FALSE))</f>
        <v>1.3023391383292429</v>
      </c>
      <c r="S144">
        <f>IF(ISBLANK(HLOOKUP(S$1, m_preprocess!$1:$1048576, monthly!$D144, FALSE)), "", HLOOKUP(S$1, m_preprocess!$1:$1048576, monthly!$D144, FALSE))</f>
        <v>5.4510120345520789</v>
      </c>
      <c r="T144">
        <f>IF(ISBLANK(HLOOKUP(T$1, m_preprocess!$1:$1048576, monthly!$D144, FALSE)), "", HLOOKUP(T$1, m_preprocess!$1:$1048576, monthly!$D144, FALSE))</f>
        <v>4.3036960321158011</v>
      </c>
      <c r="U144">
        <f>IF(ISBLANK(HLOOKUP(U$1, m_preprocess!$1:$1048576, monthly!$D144, FALSE)), "", HLOOKUP(U$1, m_preprocess!$1:$1048576, monthly!$D144, FALSE))</f>
        <v>297.18434210154658</v>
      </c>
      <c r="V144">
        <f>IF(ISBLANK(HLOOKUP(V$1, m_preprocess!$1:$1048576, monthly!$D144, FALSE)), "", HLOOKUP(V$1, m_preprocess!$1:$1048576, monthly!$D144, FALSE))</f>
        <v>1033.5516422392516</v>
      </c>
      <c r="W144">
        <f>IF(ISBLANK(HLOOKUP(W$1, m_preprocess!$1:$1048576, monthly!$D144, FALSE)), "", HLOOKUP(W$1, m_preprocess!$1:$1048576, monthly!$D144, FALSE))</f>
        <v>112.14725733288917</v>
      </c>
      <c r="X144">
        <f>IF(ISBLANK(HLOOKUP(X$1, m_preprocess!$1:$1048576, monthly!$D144, FALSE)), "", HLOOKUP(X$1, m_preprocess!$1:$1048576, monthly!$D144, FALSE))</f>
        <v>725.44041588002187</v>
      </c>
    </row>
    <row r="145" spans="1:24" x14ac:dyDescent="0.25">
      <c r="A145" s="31">
        <v>38322</v>
      </c>
      <c r="B145">
        <v>2004</v>
      </c>
      <c r="C145">
        <v>12</v>
      </c>
      <c r="D145">
        <v>145</v>
      </c>
      <c r="E145">
        <f>IF(ISBLANK(HLOOKUP(E$1, m_preprocess!$1:$1048576, monthly!$D145, FALSE)), "", HLOOKUP(E$1, m_preprocess!$1:$1048576, monthly!$D145, FALSE))</f>
        <v>85.013379821376404</v>
      </c>
      <c r="F145">
        <f>IF(ISBLANK(HLOOKUP(F$1, m_preprocess!$1:$1048576, monthly!$D145, FALSE)), "", HLOOKUP(F$1, m_preprocess!$1:$1048576, monthly!$D145, FALSE))</f>
        <v>90.503859387541695</v>
      </c>
      <c r="G145">
        <f>IF(ISBLANK(HLOOKUP(G$1, m_preprocess!$1:$1048576, monthly!$D145, FALSE)), "", HLOOKUP(G$1, m_preprocess!$1:$1048576, monthly!$D145, FALSE))</f>
        <v>103.71880491446626</v>
      </c>
      <c r="H145">
        <f>IF(ISBLANK(HLOOKUP(H$1, m_preprocess!$1:$1048576, monthly!$D145, FALSE)), "", HLOOKUP(H$1, m_preprocess!$1:$1048576, monthly!$D145, FALSE))</f>
        <v>81.1363946321881</v>
      </c>
      <c r="I145">
        <f>IF(ISBLANK(HLOOKUP(I$1, m_preprocess!$1:$1048576, monthly!$D145, FALSE)), "", HLOOKUP(I$1, m_preprocess!$1:$1048576, monthly!$D145, FALSE))</f>
        <v>49.5</v>
      </c>
      <c r="J145">
        <f>IF(ISBLANK(HLOOKUP(J$1, m_preprocess!$1:$1048576, monthly!$D145, FALSE)), "", HLOOKUP(J$1, m_preprocess!$1:$1048576, monthly!$D145, FALSE))</f>
        <v>109.45</v>
      </c>
      <c r="K145">
        <f>IF(ISBLANK(HLOOKUP(K$1, m_preprocess!$1:$1048576, monthly!$D145, FALSE)), "", HLOOKUP(K$1, m_preprocess!$1:$1048576, monthly!$D145, FALSE))</f>
        <v>92.784117739830791</v>
      </c>
      <c r="L145">
        <f>IF(ISBLANK(HLOOKUP(L$1, m_preprocess!$1:$1048576, monthly!$D145, FALSE)), "", HLOOKUP(L$1, m_preprocess!$1:$1048576, monthly!$D145, FALSE))</f>
        <v>138.43511213224485</v>
      </c>
      <c r="M145">
        <f>IF(ISBLANK(HLOOKUP(M$1, m_preprocess!$1:$1048576, monthly!$D145, FALSE)), "", HLOOKUP(M$1, m_preprocess!$1:$1048576, monthly!$D145, FALSE))</f>
        <v>64.986516032794611</v>
      </c>
      <c r="N145">
        <f>IF(ISBLANK(HLOOKUP(N$1, m_preprocess!$1:$1048576, monthly!$D145, FALSE)), "", HLOOKUP(N$1, m_preprocess!$1:$1048576, monthly!$D145, FALSE))</f>
        <v>73.448596099450256</v>
      </c>
      <c r="O145">
        <f>IF(ISBLANK(HLOOKUP(O$1, m_preprocess!$1:$1048576, monthly!$D145, FALSE)), "", HLOOKUP(O$1, m_preprocess!$1:$1048576, monthly!$D145, FALSE))</f>
        <v>13.834257681458203</v>
      </c>
      <c r="P145">
        <f>IF(ISBLANK(HLOOKUP(P$1, m_preprocess!$1:$1048576, monthly!$D145, FALSE)), "", HLOOKUP(P$1, m_preprocess!$1:$1048576, monthly!$D145, FALSE))</f>
        <v>2.533965504970884</v>
      </c>
      <c r="Q145">
        <f>IF(ISBLANK(HLOOKUP(Q$1, m_preprocess!$1:$1048576, monthly!$D145, FALSE)), "", HLOOKUP(Q$1, m_preprocess!$1:$1048576, monthly!$D145, FALSE))</f>
        <v>1.1712650950304053</v>
      </c>
      <c r="R145">
        <f>IF(ISBLANK(HLOOKUP(R$1, m_preprocess!$1:$1048576, monthly!$D145, FALSE)), "", HLOOKUP(R$1, m_preprocess!$1:$1048576, monthly!$D145, FALSE))</f>
        <v>1.3627004099404789</v>
      </c>
      <c r="S145">
        <f>IF(ISBLANK(HLOOKUP(S$1, m_preprocess!$1:$1048576, monthly!$D145, FALSE)), "", HLOOKUP(S$1, m_preprocess!$1:$1048576, monthly!$D145, FALSE))</f>
        <v>5.7716256582410352</v>
      </c>
      <c r="T145">
        <f>IF(ISBLANK(HLOOKUP(T$1, m_preprocess!$1:$1048576, monthly!$D145, FALSE)), "", HLOOKUP(T$1, m_preprocess!$1:$1048576, monthly!$D145, FALSE))</f>
        <v>5.5286665182462889</v>
      </c>
      <c r="U145">
        <f>IF(ISBLANK(HLOOKUP(U$1, m_preprocess!$1:$1048576, monthly!$D145, FALSE)), "", HLOOKUP(U$1, m_preprocess!$1:$1048576, monthly!$D145, FALSE))</f>
        <v>362.97396075346563</v>
      </c>
      <c r="V145">
        <f>IF(ISBLANK(HLOOKUP(V$1, m_preprocess!$1:$1048576, monthly!$D145, FALSE)), "", HLOOKUP(V$1, m_preprocess!$1:$1048576, monthly!$D145, FALSE))</f>
        <v>1101.4044653626777</v>
      </c>
      <c r="W145">
        <f>IF(ISBLANK(HLOOKUP(W$1, m_preprocess!$1:$1048576, monthly!$D145, FALSE)), "", HLOOKUP(W$1, m_preprocess!$1:$1048576, monthly!$D145, FALSE))</f>
        <v>107.02804721309826</v>
      </c>
      <c r="X145">
        <f>IF(ISBLANK(HLOOKUP(X$1, m_preprocess!$1:$1048576, monthly!$D145, FALSE)), "", HLOOKUP(X$1, m_preprocess!$1:$1048576, monthly!$D145, FALSE))</f>
        <v>722.38954411968132</v>
      </c>
    </row>
    <row r="146" spans="1:24" x14ac:dyDescent="0.25">
      <c r="A146" s="31">
        <v>38353</v>
      </c>
      <c r="B146">
        <v>2005</v>
      </c>
      <c r="C146">
        <v>1</v>
      </c>
      <c r="D146">
        <v>146</v>
      </c>
      <c r="E146">
        <f>IF(ISBLANK(HLOOKUP(E$1, m_preprocess!$1:$1048576, monthly!$D146, FALSE)), "", HLOOKUP(E$1, m_preprocess!$1:$1048576, monthly!$D146, FALSE))</f>
        <v>73.203974247600101</v>
      </c>
      <c r="F146">
        <f>IF(ISBLANK(HLOOKUP(F$1, m_preprocess!$1:$1048576, monthly!$D146, FALSE)), "", HLOOKUP(F$1, m_preprocess!$1:$1048576, monthly!$D146, FALSE))</f>
        <v>72.81856149275238</v>
      </c>
      <c r="G146">
        <f>IF(ISBLANK(HLOOKUP(G$1, m_preprocess!$1:$1048576, monthly!$D146, FALSE)), "", HLOOKUP(G$1, m_preprocess!$1:$1048576, monthly!$D146, FALSE))</f>
        <v>99.266847716189645</v>
      </c>
      <c r="H146">
        <f>IF(ISBLANK(HLOOKUP(H$1, m_preprocess!$1:$1048576, monthly!$D146, FALSE)), "", HLOOKUP(H$1, m_preprocess!$1:$1048576, monthly!$D146, FALSE))</f>
        <v>55.702700730272632</v>
      </c>
      <c r="I146">
        <f>IF(ISBLANK(HLOOKUP(I$1, m_preprocess!$1:$1048576, monthly!$D146, FALSE)), "", HLOOKUP(I$1, m_preprocess!$1:$1048576, monthly!$D146, FALSE))</f>
        <v>43.6</v>
      </c>
      <c r="J146">
        <f>IF(ISBLANK(HLOOKUP(J$1, m_preprocess!$1:$1048576, monthly!$D146, FALSE)), "", HLOOKUP(J$1, m_preprocess!$1:$1048576, monthly!$D146, FALSE))</f>
        <v>94.2</v>
      </c>
      <c r="K146">
        <f>IF(ISBLANK(HLOOKUP(K$1, m_preprocess!$1:$1048576, monthly!$D146, FALSE)), "", HLOOKUP(K$1, m_preprocess!$1:$1048576, monthly!$D146, FALSE))</f>
        <v>94.313548229755085</v>
      </c>
      <c r="L146">
        <f>IF(ISBLANK(HLOOKUP(L$1, m_preprocess!$1:$1048576, monthly!$D146, FALSE)), "", HLOOKUP(L$1, m_preprocess!$1:$1048576, monthly!$D146, FALSE))</f>
        <v>115.83830726231237</v>
      </c>
      <c r="M146">
        <f>IF(ISBLANK(HLOOKUP(M$1, m_preprocess!$1:$1048576, monthly!$D146, FALSE)), "", HLOOKUP(M$1, m_preprocess!$1:$1048576, monthly!$D146, FALSE))</f>
        <v>57.083637876407131</v>
      </c>
      <c r="N146">
        <f>IF(ISBLANK(HLOOKUP(N$1, m_preprocess!$1:$1048576, monthly!$D146, FALSE)), "", HLOOKUP(N$1, m_preprocess!$1:$1048576, monthly!$D146, FALSE))</f>
        <v>58.754669385905245</v>
      </c>
      <c r="O146">
        <f>IF(ISBLANK(HLOOKUP(O$1, m_preprocess!$1:$1048576, monthly!$D146, FALSE)), "", HLOOKUP(O$1, m_preprocess!$1:$1048576, monthly!$D146, FALSE))</f>
        <v>11.599125585687057</v>
      </c>
      <c r="P146">
        <f>IF(ISBLANK(HLOOKUP(P$1, m_preprocess!$1:$1048576, monthly!$D146, FALSE)), "", HLOOKUP(P$1, m_preprocess!$1:$1048576, monthly!$D146, FALSE))</f>
        <v>1.9926203861029039</v>
      </c>
      <c r="Q146">
        <f>IF(ISBLANK(HLOOKUP(Q$1, m_preprocess!$1:$1048576, monthly!$D146, FALSE)), "", HLOOKUP(Q$1, m_preprocess!$1:$1048576, monthly!$D146, FALSE))</f>
        <v>0.93978082310856625</v>
      </c>
      <c r="R146">
        <f>IF(ISBLANK(HLOOKUP(R$1, m_preprocess!$1:$1048576, monthly!$D146, FALSE)), "", HLOOKUP(R$1, m_preprocess!$1:$1048576, monthly!$D146, FALSE))</f>
        <v>1.0528395629943377</v>
      </c>
      <c r="S146">
        <f>IF(ISBLANK(HLOOKUP(S$1, m_preprocess!$1:$1048576, monthly!$D146, FALSE)), "", HLOOKUP(S$1, m_preprocess!$1:$1048576, monthly!$D146, FALSE))</f>
        <v>5.377876701344686</v>
      </c>
      <c r="T146">
        <f>IF(ISBLANK(HLOOKUP(T$1, m_preprocess!$1:$1048576, monthly!$D146, FALSE)), "", HLOOKUP(T$1, m_preprocess!$1:$1048576, monthly!$D146, FALSE))</f>
        <v>4.2286284982394688</v>
      </c>
      <c r="U146">
        <f>IF(ISBLANK(HLOOKUP(U$1, m_preprocess!$1:$1048576, monthly!$D146, FALSE)), "", HLOOKUP(U$1, m_preprocess!$1:$1048576, monthly!$D146, FALSE))</f>
        <v>318.89363147076398</v>
      </c>
      <c r="V146">
        <f>IF(ISBLANK(HLOOKUP(V$1, m_preprocess!$1:$1048576, monthly!$D146, FALSE)), "", HLOOKUP(V$1, m_preprocess!$1:$1048576, monthly!$D146, FALSE))</f>
        <v>1074.1352407829054</v>
      </c>
      <c r="W146">
        <f>IF(ISBLANK(HLOOKUP(W$1, m_preprocess!$1:$1048576, monthly!$D146, FALSE)), "", HLOOKUP(W$1, m_preprocess!$1:$1048576, monthly!$D146, FALSE))</f>
        <v>103.79679540923721</v>
      </c>
      <c r="X146">
        <f>IF(ISBLANK(HLOOKUP(X$1, m_preprocess!$1:$1048576, monthly!$D146, FALSE)), "", HLOOKUP(X$1, m_preprocess!$1:$1048576, monthly!$D146, FALSE))</f>
        <v>718.39065651660474</v>
      </c>
    </row>
    <row r="147" spans="1:24" x14ac:dyDescent="0.25">
      <c r="A147" s="31">
        <v>38384</v>
      </c>
      <c r="B147">
        <v>2005</v>
      </c>
      <c r="C147">
        <v>2</v>
      </c>
      <c r="D147">
        <v>147</v>
      </c>
      <c r="E147">
        <f>IF(ISBLANK(HLOOKUP(E$1, m_preprocess!$1:$1048576, monthly!$D147, FALSE)), "", HLOOKUP(E$1, m_preprocess!$1:$1048576, monthly!$D147, FALSE))</f>
        <v>76.081554688569057</v>
      </c>
      <c r="F147">
        <f>IF(ISBLANK(HLOOKUP(F$1, m_preprocess!$1:$1048576, monthly!$D147, FALSE)), "", HLOOKUP(F$1, m_preprocess!$1:$1048576, monthly!$D147, FALSE))</f>
        <v>76.744191997939382</v>
      </c>
      <c r="G147">
        <f>IF(ISBLANK(HLOOKUP(G$1, m_preprocess!$1:$1048576, monthly!$D147, FALSE)), "", HLOOKUP(G$1, m_preprocess!$1:$1048576, monthly!$D147, FALSE))</f>
        <v>103.25654873291933</v>
      </c>
      <c r="H147">
        <f>IF(ISBLANK(HLOOKUP(H$1, m_preprocess!$1:$1048576, monthly!$D147, FALSE)), "", HLOOKUP(H$1, m_preprocess!$1:$1048576, monthly!$D147, FALSE))</f>
        <v>51.821509700838568</v>
      </c>
      <c r="I147">
        <f>IF(ISBLANK(HLOOKUP(I$1, m_preprocess!$1:$1048576, monthly!$D147, FALSE)), "", HLOOKUP(I$1, m_preprocess!$1:$1048576, monthly!$D147, FALSE))</f>
        <v>48.2</v>
      </c>
      <c r="J147">
        <f>IF(ISBLANK(HLOOKUP(J$1, m_preprocess!$1:$1048576, monthly!$D147, FALSE)), "", HLOOKUP(J$1, m_preprocess!$1:$1048576, monthly!$D147, FALSE))</f>
        <v>89.68</v>
      </c>
      <c r="K147">
        <f>IF(ISBLANK(HLOOKUP(K$1, m_preprocess!$1:$1048576, monthly!$D147, FALSE)), "", HLOOKUP(K$1, m_preprocess!$1:$1048576, monthly!$D147, FALSE))</f>
        <v>96.01601592342584</v>
      </c>
      <c r="L147">
        <f>IF(ISBLANK(HLOOKUP(L$1, m_preprocess!$1:$1048576, monthly!$D147, FALSE)), "", HLOOKUP(L$1, m_preprocess!$1:$1048576, monthly!$D147, FALSE))</f>
        <v>126.32208203460115</v>
      </c>
      <c r="M147">
        <f>IF(ISBLANK(HLOOKUP(M$1, m_preprocess!$1:$1048576, monthly!$D147, FALSE)), "", HLOOKUP(M$1, m_preprocess!$1:$1048576, monthly!$D147, FALSE))</f>
        <v>63.261635224415933</v>
      </c>
      <c r="N147">
        <f>IF(ISBLANK(HLOOKUP(N$1, m_preprocess!$1:$1048576, monthly!$D147, FALSE)), "", HLOOKUP(N$1, m_preprocess!$1:$1048576, monthly!$D147, FALSE))</f>
        <v>63.060446810185219</v>
      </c>
      <c r="O147">
        <f>IF(ISBLANK(HLOOKUP(O$1, m_preprocess!$1:$1048576, monthly!$D147, FALSE)), "", HLOOKUP(O$1, m_preprocess!$1:$1048576, monthly!$D147, FALSE))</f>
        <v>11.6153127745471</v>
      </c>
      <c r="P147">
        <f>IF(ISBLANK(HLOOKUP(P$1, m_preprocess!$1:$1048576, monthly!$D147, FALSE)), "", HLOOKUP(P$1, m_preprocess!$1:$1048576, monthly!$D147, FALSE))</f>
        <v>2.2258013831116799</v>
      </c>
      <c r="Q147">
        <f>IF(ISBLANK(HLOOKUP(Q$1, m_preprocess!$1:$1048576, monthly!$D147, FALSE)), "", HLOOKUP(Q$1, m_preprocess!$1:$1048576, monthly!$D147, FALSE))</f>
        <v>1.0456862185958562</v>
      </c>
      <c r="R147">
        <f>IF(ISBLANK(HLOOKUP(R$1, m_preprocess!$1:$1048576, monthly!$D147, FALSE)), "", HLOOKUP(R$1, m_preprocess!$1:$1048576, monthly!$D147, FALSE))</f>
        <v>1.1801151645158237</v>
      </c>
      <c r="S147">
        <f>IF(ISBLANK(HLOOKUP(S$1, m_preprocess!$1:$1048576, monthly!$D147, FALSE)), "", HLOOKUP(S$1, m_preprocess!$1:$1048576, monthly!$D147, FALSE))</f>
        <v>5.5250706793406215</v>
      </c>
      <c r="T147">
        <f>IF(ISBLANK(HLOOKUP(T$1, m_preprocess!$1:$1048576, monthly!$D147, FALSE)), "", HLOOKUP(T$1, m_preprocess!$1:$1048576, monthly!$D147, FALSE))</f>
        <v>3.8644407120948019</v>
      </c>
      <c r="U147">
        <f>IF(ISBLANK(HLOOKUP(U$1, m_preprocess!$1:$1048576, monthly!$D147, FALSE)), "", HLOOKUP(U$1, m_preprocess!$1:$1048576, monthly!$D147, FALSE))</f>
        <v>310.51010065222374</v>
      </c>
      <c r="V147">
        <f>IF(ISBLANK(HLOOKUP(V$1, m_preprocess!$1:$1048576, monthly!$D147, FALSE)), "", HLOOKUP(V$1, m_preprocess!$1:$1048576, monthly!$D147, FALSE))</f>
        <v>1059.1162686216776</v>
      </c>
      <c r="W147">
        <f>IF(ISBLANK(HLOOKUP(W$1, m_preprocess!$1:$1048576, monthly!$D147, FALSE)), "", HLOOKUP(W$1, m_preprocess!$1:$1048576, monthly!$D147, FALSE))</f>
        <v>101.95165363062641</v>
      </c>
      <c r="X147">
        <f>IF(ISBLANK(HLOOKUP(X$1, m_preprocess!$1:$1048576, monthly!$D147, FALSE)), "", HLOOKUP(X$1, m_preprocess!$1:$1048576, monthly!$D147, FALSE))</f>
        <v>716.75305287537026</v>
      </c>
    </row>
    <row r="148" spans="1:24" x14ac:dyDescent="0.25">
      <c r="A148" s="31">
        <v>38412</v>
      </c>
      <c r="B148">
        <v>2005</v>
      </c>
      <c r="C148">
        <v>3</v>
      </c>
      <c r="D148">
        <v>148</v>
      </c>
      <c r="E148">
        <f>IF(ISBLANK(HLOOKUP(E$1, m_preprocess!$1:$1048576, monthly!$D148, FALSE)), "", HLOOKUP(E$1, m_preprocess!$1:$1048576, monthly!$D148, FALSE))</f>
        <v>80.320935579822915</v>
      </c>
      <c r="F148">
        <f>IF(ISBLANK(HLOOKUP(F$1, m_preprocess!$1:$1048576, monthly!$D148, FALSE)), "", HLOOKUP(F$1, m_preprocess!$1:$1048576, monthly!$D148, FALSE))</f>
        <v>79.707681848767891</v>
      </c>
      <c r="G148">
        <f>IF(ISBLANK(HLOOKUP(G$1, m_preprocess!$1:$1048576, monthly!$D148, FALSE)), "", HLOOKUP(G$1, m_preprocess!$1:$1048576, monthly!$D148, FALSE))</f>
        <v>102.83739434201004</v>
      </c>
      <c r="H148">
        <f>IF(ISBLANK(HLOOKUP(H$1, m_preprocess!$1:$1048576, monthly!$D148, FALSE)), "", HLOOKUP(H$1, m_preprocess!$1:$1048576, monthly!$D148, FALSE))</f>
        <v>53.603190921976989</v>
      </c>
      <c r="I148">
        <f>IF(ISBLANK(HLOOKUP(I$1, m_preprocess!$1:$1048576, monthly!$D148, FALSE)), "", HLOOKUP(I$1, m_preprocess!$1:$1048576, monthly!$D148, FALSE))</f>
        <v>51.9</v>
      </c>
      <c r="J148">
        <f>IF(ISBLANK(HLOOKUP(J$1, m_preprocess!$1:$1048576, monthly!$D148, FALSE)), "", HLOOKUP(J$1, m_preprocess!$1:$1048576, monthly!$D148, FALSE))</f>
        <v>91.6</v>
      </c>
      <c r="K148">
        <f>IF(ISBLANK(HLOOKUP(K$1, m_preprocess!$1:$1048576, monthly!$D148, FALSE)), "", HLOOKUP(K$1, m_preprocess!$1:$1048576, monthly!$D148, FALSE))</f>
        <v>98.604274188838659</v>
      </c>
      <c r="L148">
        <f>IF(ISBLANK(HLOOKUP(L$1, m_preprocess!$1:$1048576, monthly!$D148, FALSE)), "", HLOOKUP(L$1, m_preprocess!$1:$1048576, monthly!$D148, FALSE))</f>
        <v>137.87889644215591</v>
      </c>
      <c r="M148">
        <f>IF(ISBLANK(HLOOKUP(M$1, m_preprocess!$1:$1048576, monthly!$D148, FALSE)), "", HLOOKUP(M$1, m_preprocess!$1:$1048576, monthly!$D148, FALSE))</f>
        <v>69.84671418390657</v>
      </c>
      <c r="N148">
        <f>IF(ISBLANK(HLOOKUP(N$1, m_preprocess!$1:$1048576, monthly!$D148, FALSE)), "", HLOOKUP(N$1, m_preprocess!$1:$1048576, monthly!$D148, FALSE))</f>
        <v>68.03218225824935</v>
      </c>
      <c r="O148">
        <f>IF(ISBLANK(HLOOKUP(O$1, m_preprocess!$1:$1048576, monthly!$D148, FALSE)), "", HLOOKUP(O$1, m_preprocess!$1:$1048576, monthly!$D148, FALSE))</f>
        <v>12.877759536192771</v>
      </c>
      <c r="P148">
        <f>IF(ISBLANK(HLOOKUP(P$1, m_preprocess!$1:$1048576, monthly!$D148, FALSE)), "", HLOOKUP(P$1, m_preprocess!$1:$1048576, monthly!$D148, FALSE))</f>
        <v>2.3355694633733224</v>
      </c>
      <c r="Q148">
        <f>IF(ISBLANK(HLOOKUP(Q$1, m_preprocess!$1:$1048576, monthly!$D148, FALSE)), "", HLOOKUP(Q$1, m_preprocess!$1:$1048576, monthly!$D148, FALSE))</f>
        <v>1.1509861616989567</v>
      </c>
      <c r="R148">
        <f>IF(ISBLANK(HLOOKUP(R$1, m_preprocess!$1:$1048576, monthly!$D148, FALSE)), "", HLOOKUP(R$1, m_preprocess!$1:$1048576, monthly!$D148, FALSE))</f>
        <v>1.1845833016743659</v>
      </c>
      <c r="S148">
        <f>IF(ISBLANK(HLOOKUP(S$1, m_preprocess!$1:$1048576, monthly!$D148, FALSE)), "", HLOOKUP(S$1, m_preprocess!$1:$1048576, monthly!$D148, FALSE))</f>
        <v>6.1313066666774487</v>
      </c>
      <c r="T148">
        <f>IF(ISBLANK(HLOOKUP(T$1, m_preprocess!$1:$1048576, monthly!$D148, FALSE)), "", HLOOKUP(T$1, m_preprocess!$1:$1048576, monthly!$D148, FALSE))</f>
        <v>4.4108834061419984</v>
      </c>
      <c r="U148">
        <f>IF(ISBLANK(HLOOKUP(U$1, m_preprocess!$1:$1048576, monthly!$D148, FALSE)), "", HLOOKUP(U$1, m_preprocess!$1:$1048576, monthly!$D148, FALSE))</f>
        <v>314.31210224458692</v>
      </c>
      <c r="V148">
        <f>IF(ISBLANK(HLOOKUP(V$1, m_preprocess!$1:$1048576, monthly!$D148, FALSE)), "", HLOOKUP(V$1, m_preprocess!$1:$1048576, monthly!$D148, FALSE))</f>
        <v>1086.322883186439</v>
      </c>
      <c r="W148">
        <f>IF(ISBLANK(HLOOKUP(W$1, m_preprocess!$1:$1048576, monthly!$D148, FALSE)), "", HLOOKUP(W$1, m_preprocess!$1:$1048576, monthly!$D148, FALSE))</f>
        <v>103.0465793583583</v>
      </c>
      <c r="X148">
        <f>IF(ISBLANK(HLOOKUP(X$1, m_preprocess!$1:$1048576, monthly!$D148, FALSE)), "", HLOOKUP(X$1, m_preprocess!$1:$1048576, monthly!$D148, FALSE))</f>
        <v>723.87124311210493</v>
      </c>
    </row>
    <row r="149" spans="1:24" x14ac:dyDescent="0.25">
      <c r="A149" s="31">
        <v>38443</v>
      </c>
      <c r="B149">
        <v>2005</v>
      </c>
      <c r="C149">
        <v>4</v>
      </c>
      <c r="D149">
        <v>149</v>
      </c>
      <c r="E149">
        <f>IF(ISBLANK(HLOOKUP(E$1, m_preprocess!$1:$1048576, monthly!$D149, FALSE)), "", HLOOKUP(E$1, m_preprocess!$1:$1048576, monthly!$D149, FALSE))</f>
        <v>83.247779746101784</v>
      </c>
      <c r="F149">
        <f>IF(ISBLANK(HLOOKUP(F$1, m_preprocess!$1:$1048576, monthly!$D149, FALSE)), "", HLOOKUP(F$1, m_preprocess!$1:$1048576, monthly!$D149, FALSE))</f>
        <v>83.636896410902253</v>
      </c>
      <c r="G149">
        <f>IF(ISBLANK(HLOOKUP(G$1, m_preprocess!$1:$1048576, monthly!$D149, FALSE)), "", HLOOKUP(G$1, m_preprocess!$1:$1048576, monthly!$D149, FALSE))</f>
        <v>103.76905307762374</v>
      </c>
      <c r="H149">
        <f>IF(ISBLANK(HLOOKUP(H$1, m_preprocess!$1:$1048576, monthly!$D149, FALSE)), "", HLOOKUP(H$1, m_preprocess!$1:$1048576, monthly!$D149, FALSE))</f>
        <v>59.189648031273649</v>
      </c>
      <c r="I149">
        <f>IF(ISBLANK(HLOOKUP(I$1, m_preprocess!$1:$1048576, monthly!$D149, FALSE)), "", HLOOKUP(I$1, m_preprocess!$1:$1048576, monthly!$D149, FALSE))</f>
        <v>43.3</v>
      </c>
      <c r="J149">
        <f>IF(ISBLANK(HLOOKUP(J$1, m_preprocess!$1:$1048576, monthly!$D149, FALSE)), "", HLOOKUP(J$1, m_preprocess!$1:$1048576, monthly!$D149, FALSE))</f>
        <v>95.94</v>
      </c>
      <c r="K149">
        <f>IF(ISBLANK(HLOOKUP(K$1, m_preprocess!$1:$1048576, monthly!$D149, FALSE)), "", HLOOKUP(K$1, m_preprocess!$1:$1048576, monthly!$D149, FALSE))</f>
        <v>98.029831010562987</v>
      </c>
      <c r="L149">
        <f>IF(ISBLANK(HLOOKUP(L$1, m_preprocess!$1:$1048576, monthly!$D149, FALSE)), "", HLOOKUP(L$1, m_preprocess!$1:$1048576, monthly!$D149, FALSE))</f>
        <v>135.4167954273444</v>
      </c>
      <c r="M149">
        <f>IF(ISBLANK(HLOOKUP(M$1, m_preprocess!$1:$1048576, monthly!$D149, FALSE)), "", HLOOKUP(M$1, m_preprocess!$1:$1048576, monthly!$D149, FALSE))</f>
        <v>60.547994613513723</v>
      </c>
      <c r="N149">
        <f>IF(ISBLANK(HLOOKUP(N$1, m_preprocess!$1:$1048576, monthly!$D149, FALSE)), "", HLOOKUP(N$1, m_preprocess!$1:$1048576, monthly!$D149, FALSE))</f>
        <v>74.868800813830688</v>
      </c>
      <c r="O149">
        <f>IF(ISBLANK(HLOOKUP(O$1, m_preprocess!$1:$1048576, monthly!$D149, FALSE)), "", HLOOKUP(O$1, m_preprocess!$1:$1048576, monthly!$D149, FALSE))</f>
        <v>14.516248339014455</v>
      </c>
      <c r="P149">
        <f>IF(ISBLANK(HLOOKUP(P$1, m_preprocess!$1:$1048576, monthly!$D149, FALSE)), "", HLOOKUP(P$1, m_preprocess!$1:$1048576, monthly!$D149, FALSE))</f>
        <v>2.5161235332011724</v>
      </c>
      <c r="Q149">
        <f>IF(ISBLANK(HLOOKUP(Q$1, m_preprocess!$1:$1048576, monthly!$D149, FALSE)), "", HLOOKUP(Q$1, m_preprocess!$1:$1048576, monthly!$D149, FALSE))</f>
        <v>1.1884623301221056</v>
      </c>
      <c r="R149">
        <f>IF(ISBLANK(HLOOKUP(R$1, m_preprocess!$1:$1048576, monthly!$D149, FALSE)), "", HLOOKUP(R$1, m_preprocess!$1:$1048576, monthly!$D149, FALSE))</f>
        <v>1.3276612030790671</v>
      </c>
      <c r="S149">
        <f>IF(ISBLANK(HLOOKUP(S$1, m_preprocess!$1:$1048576, monthly!$D149, FALSE)), "", HLOOKUP(S$1, m_preprocess!$1:$1048576, monthly!$D149, FALSE))</f>
        <v>6.4857596863269515</v>
      </c>
      <c r="T149">
        <f>IF(ISBLANK(HLOOKUP(T$1, m_preprocess!$1:$1048576, monthly!$D149, FALSE)), "", HLOOKUP(T$1, m_preprocess!$1:$1048576, monthly!$D149, FALSE))</f>
        <v>5.5143651194863299</v>
      </c>
      <c r="U149">
        <f>IF(ISBLANK(HLOOKUP(U$1, m_preprocess!$1:$1048576, monthly!$D149, FALSE)), "", HLOOKUP(U$1, m_preprocess!$1:$1048576, monthly!$D149, FALSE))</f>
        <v>310.00201406916517</v>
      </c>
      <c r="V149">
        <f>IF(ISBLANK(HLOOKUP(V$1, m_preprocess!$1:$1048576, monthly!$D149, FALSE)), "", HLOOKUP(V$1, m_preprocess!$1:$1048576, monthly!$D149, FALSE))</f>
        <v>1086.0773661849</v>
      </c>
      <c r="W149">
        <f>IF(ISBLANK(HLOOKUP(W$1, m_preprocess!$1:$1048576, monthly!$D149, FALSE)), "", HLOOKUP(W$1, m_preprocess!$1:$1048576, monthly!$D149, FALSE))</f>
        <v>102.35890906192506</v>
      </c>
      <c r="X149">
        <f>IF(ISBLANK(HLOOKUP(X$1, m_preprocess!$1:$1048576, monthly!$D149, FALSE)), "", HLOOKUP(X$1, m_preprocess!$1:$1048576, monthly!$D149, FALSE))</f>
        <v>729.63293359162981</v>
      </c>
    </row>
    <row r="150" spans="1:24" x14ac:dyDescent="0.25">
      <c r="A150" s="31">
        <v>38473</v>
      </c>
      <c r="B150">
        <v>2005</v>
      </c>
      <c r="C150">
        <v>5</v>
      </c>
      <c r="D150">
        <v>150</v>
      </c>
      <c r="E150">
        <f>IF(ISBLANK(HLOOKUP(E$1, m_preprocess!$1:$1048576, monthly!$D150, FALSE)), "", HLOOKUP(E$1, m_preprocess!$1:$1048576, monthly!$D150, FALSE))</f>
        <v>82.137909290664922</v>
      </c>
      <c r="F150">
        <f>IF(ISBLANK(HLOOKUP(F$1, m_preprocess!$1:$1048576, monthly!$D150, FALSE)), "", HLOOKUP(F$1, m_preprocess!$1:$1048576, monthly!$D150, FALSE))</f>
        <v>80.723106310482393</v>
      </c>
      <c r="G150">
        <f>IF(ISBLANK(HLOOKUP(G$1, m_preprocess!$1:$1048576, monthly!$D150, FALSE)), "", HLOOKUP(G$1, m_preprocess!$1:$1048576, monthly!$D150, FALSE))</f>
        <v>104.09101329176571</v>
      </c>
      <c r="H150">
        <f>IF(ISBLANK(HLOOKUP(H$1, m_preprocess!$1:$1048576, monthly!$D150, FALSE)), "", HLOOKUP(H$1, m_preprocess!$1:$1048576, monthly!$D150, FALSE))</f>
        <v>58.127226071550623</v>
      </c>
      <c r="I150">
        <f>IF(ISBLANK(HLOOKUP(I$1, m_preprocess!$1:$1048576, monthly!$D150, FALSE)), "", HLOOKUP(I$1, m_preprocess!$1:$1048576, monthly!$D150, FALSE))</f>
        <v>49</v>
      </c>
      <c r="J150">
        <f>IF(ISBLANK(HLOOKUP(J$1, m_preprocess!$1:$1048576, monthly!$D150, FALSE)), "", HLOOKUP(J$1, m_preprocess!$1:$1048576, monthly!$D150, FALSE))</f>
        <v>97.13</v>
      </c>
      <c r="K150">
        <f>IF(ISBLANK(HLOOKUP(K$1, m_preprocess!$1:$1048576, monthly!$D150, FALSE)), "", HLOOKUP(K$1, m_preprocess!$1:$1048576, monthly!$D150, FALSE))</f>
        <v>97.348245301337528</v>
      </c>
      <c r="L150">
        <f>IF(ISBLANK(HLOOKUP(L$1, m_preprocess!$1:$1048576, monthly!$D150, FALSE)), "", HLOOKUP(L$1, m_preprocess!$1:$1048576, monthly!$D150, FALSE))</f>
        <v>140.95593204846898</v>
      </c>
      <c r="M150">
        <f>IF(ISBLANK(HLOOKUP(M$1, m_preprocess!$1:$1048576, monthly!$D150, FALSE)), "", HLOOKUP(M$1, m_preprocess!$1:$1048576, monthly!$D150, FALSE))</f>
        <v>65.666469211636837</v>
      </c>
      <c r="N150">
        <f>IF(ISBLANK(HLOOKUP(N$1, m_preprocess!$1:$1048576, monthly!$D150, FALSE)), "", HLOOKUP(N$1, m_preprocess!$1:$1048576, monthly!$D150, FALSE))</f>
        <v>75.289462836832129</v>
      </c>
      <c r="O150">
        <f>IF(ISBLANK(HLOOKUP(O$1, m_preprocess!$1:$1048576, monthly!$D150, FALSE)), "", HLOOKUP(O$1, m_preprocess!$1:$1048576, monthly!$D150, FALSE))</f>
        <v>13.859761608092491</v>
      </c>
      <c r="P150">
        <f>IF(ISBLANK(HLOOKUP(P$1, m_preprocess!$1:$1048576, monthly!$D150, FALSE)), "", HLOOKUP(P$1, m_preprocess!$1:$1048576, monthly!$D150, FALSE))</f>
        <v>2.3695088492707566</v>
      </c>
      <c r="Q150">
        <f>IF(ISBLANK(HLOOKUP(Q$1, m_preprocess!$1:$1048576, monthly!$D150, FALSE)), "", HLOOKUP(Q$1, m_preprocess!$1:$1048576, monthly!$D150, FALSE))</f>
        <v>1.1027421150808345</v>
      </c>
      <c r="R150">
        <f>IF(ISBLANK(HLOOKUP(R$1, m_preprocess!$1:$1048576, monthly!$D150, FALSE)), "", HLOOKUP(R$1, m_preprocess!$1:$1048576, monthly!$D150, FALSE))</f>
        <v>1.2667667341899222</v>
      </c>
      <c r="S150">
        <f>IF(ISBLANK(HLOOKUP(S$1, m_preprocess!$1:$1048576, monthly!$D150, FALSE)), "", HLOOKUP(S$1, m_preprocess!$1:$1048576, monthly!$D150, FALSE))</f>
        <v>6.1869009483265476</v>
      </c>
      <c r="T150">
        <f>IF(ISBLANK(HLOOKUP(T$1, m_preprocess!$1:$1048576, monthly!$D150, FALSE)), "", HLOOKUP(T$1, m_preprocess!$1:$1048576, monthly!$D150, FALSE))</f>
        <v>5.3033518104951858</v>
      </c>
      <c r="U150">
        <f>IF(ISBLANK(HLOOKUP(U$1, m_preprocess!$1:$1048576, monthly!$D150, FALSE)), "", HLOOKUP(U$1, m_preprocess!$1:$1048576, monthly!$D150, FALSE))</f>
        <v>305.99468985673883</v>
      </c>
      <c r="V150">
        <f>IF(ISBLANK(HLOOKUP(V$1, m_preprocess!$1:$1048576, monthly!$D150, FALSE)), "", HLOOKUP(V$1, m_preprocess!$1:$1048576, monthly!$D150, FALSE))</f>
        <v>1086.2794311478383</v>
      </c>
      <c r="W150">
        <f>IF(ISBLANK(HLOOKUP(W$1, m_preprocess!$1:$1048576, monthly!$D150, FALSE)), "", HLOOKUP(W$1, m_preprocess!$1:$1048576, monthly!$D150, FALSE))</f>
        <v>100.8427747335098</v>
      </c>
      <c r="X150">
        <f>IF(ISBLANK(HLOOKUP(X$1, m_preprocess!$1:$1048576, monthly!$D150, FALSE)), "", HLOOKUP(X$1, m_preprocess!$1:$1048576, monthly!$D150, FALSE))</f>
        <v>735.4616760134719</v>
      </c>
    </row>
    <row r="151" spans="1:24" x14ac:dyDescent="0.25">
      <c r="A151" s="31">
        <v>38504</v>
      </c>
      <c r="B151">
        <v>2005</v>
      </c>
      <c r="C151">
        <v>6</v>
      </c>
      <c r="D151">
        <v>151</v>
      </c>
      <c r="E151">
        <f>IF(ISBLANK(HLOOKUP(E$1, m_preprocess!$1:$1048576, monthly!$D151, FALSE)), "", HLOOKUP(E$1, m_preprocess!$1:$1048576, monthly!$D151, FALSE))</f>
        <v>81.848298423304328</v>
      </c>
      <c r="F151">
        <f>IF(ISBLANK(HLOOKUP(F$1, m_preprocess!$1:$1048576, monthly!$D151, FALSE)), "", HLOOKUP(F$1, m_preprocess!$1:$1048576, monthly!$D151, FALSE))</f>
        <v>84.906497851612301</v>
      </c>
      <c r="G151">
        <f>IF(ISBLANK(HLOOKUP(G$1, m_preprocess!$1:$1048576, monthly!$D151, FALSE)), "", HLOOKUP(G$1, m_preprocess!$1:$1048576, monthly!$D151, FALSE))</f>
        <v>103.69345143902339</v>
      </c>
      <c r="H151">
        <f>IF(ISBLANK(HLOOKUP(H$1, m_preprocess!$1:$1048576, monthly!$D151, FALSE)), "", HLOOKUP(H$1, m_preprocess!$1:$1048576, monthly!$D151, FALSE))</f>
        <v>55.8935476784538</v>
      </c>
      <c r="I151">
        <f>IF(ISBLANK(HLOOKUP(I$1, m_preprocess!$1:$1048576, monthly!$D151, FALSE)), "", HLOOKUP(I$1, m_preprocess!$1:$1048576, monthly!$D151, FALSE))</f>
        <v>58.6</v>
      </c>
      <c r="J151">
        <f>IF(ISBLANK(HLOOKUP(J$1, m_preprocess!$1:$1048576, monthly!$D151, FALSE)), "", HLOOKUP(J$1, m_preprocess!$1:$1048576, monthly!$D151, FALSE))</f>
        <v>97.35</v>
      </c>
      <c r="K151">
        <f>IF(ISBLANK(HLOOKUP(K$1, m_preprocess!$1:$1048576, monthly!$D151, FALSE)), "", HLOOKUP(K$1, m_preprocess!$1:$1048576, monthly!$D151, FALSE))</f>
        <v>99.616622762132579</v>
      </c>
      <c r="L151">
        <f>IF(ISBLANK(HLOOKUP(L$1, m_preprocess!$1:$1048576, monthly!$D151, FALSE)), "", HLOOKUP(L$1, m_preprocess!$1:$1048576, monthly!$D151, FALSE))</f>
        <v>166.54448010989563</v>
      </c>
      <c r="M151">
        <f>IF(ISBLANK(HLOOKUP(M$1, m_preprocess!$1:$1048576, monthly!$D151, FALSE)), "", HLOOKUP(M$1, m_preprocess!$1:$1048576, monthly!$D151, FALSE))</f>
        <v>88.088162335402671</v>
      </c>
      <c r="N151">
        <f>IF(ISBLANK(HLOOKUP(N$1, m_preprocess!$1:$1048576, monthly!$D151, FALSE)), "", HLOOKUP(N$1, m_preprocess!$1:$1048576, monthly!$D151, FALSE))</f>
        <v>78.456317774492931</v>
      </c>
      <c r="O151">
        <f>IF(ISBLANK(HLOOKUP(O$1, m_preprocess!$1:$1048576, monthly!$D151, FALSE)), "", HLOOKUP(O$1, m_preprocess!$1:$1048576, monthly!$D151, FALSE))</f>
        <v>14.329568242982267</v>
      </c>
      <c r="P151">
        <f>IF(ISBLANK(HLOOKUP(P$1, m_preprocess!$1:$1048576, monthly!$D151, FALSE)), "", HLOOKUP(P$1, m_preprocess!$1:$1048576, monthly!$D151, FALSE))</f>
        <v>2.4355652057111365</v>
      </c>
      <c r="Q151">
        <f>IF(ISBLANK(HLOOKUP(Q$1, m_preprocess!$1:$1048576, monthly!$D151, FALSE)), "", HLOOKUP(Q$1, m_preprocess!$1:$1048576, monthly!$D151, FALSE))</f>
        <v>1.1747915094289112</v>
      </c>
      <c r="R151">
        <f>IF(ISBLANK(HLOOKUP(R$1, m_preprocess!$1:$1048576, monthly!$D151, FALSE)), "", HLOOKUP(R$1, m_preprocess!$1:$1048576, monthly!$D151, FALSE))</f>
        <v>1.2607736962822251</v>
      </c>
      <c r="S151">
        <f>IF(ISBLANK(HLOOKUP(S$1, m_preprocess!$1:$1048576, monthly!$D151, FALSE)), "", HLOOKUP(S$1, m_preprocess!$1:$1048576, monthly!$D151, FALSE))</f>
        <v>6.5744272939609214</v>
      </c>
      <c r="T151">
        <f>IF(ISBLANK(HLOOKUP(T$1, m_preprocess!$1:$1048576, monthly!$D151, FALSE)), "", HLOOKUP(T$1, m_preprocess!$1:$1048576, monthly!$D151, FALSE))</f>
        <v>5.3195757433102075</v>
      </c>
      <c r="U151">
        <f>IF(ISBLANK(HLOOKUP(U$1, m_preprocess!$1:$1048576, monthly!$D151, FALSE)), "", HLOOKUP(U$1, m_preprocess!$1:$1048576, monthly!$D151, FALSE))</f>
        <v>329.60002173589874</v>
      </c>
      <c r="V151">
        <f>IF(ISBLANK(HLOOKUP(V$1, m_preprocess!$1:$1048576, monthly!$D151, FALSE)), "", HLOOKUP(V$1, m_preprocess!$1:$1048576, monthly!$D151, FALSE))</f>
        <v>1120.8956191466921</v>
      </c>
      <c r="W151">
        <f>IF(ISBLANK(HLOOKUP(W$1, m_preprocess!$1:$1048576, monthly!$D151, FALSE)), "", HLOOKUP(W$1, m_preprocess!$1:$1048576, monthly!$D151, FALSE))</f>
        <v>99.192257648045157</v>
      </c>
      <c r="X151">
        <f>IF(ISBLANK(HLOOKUP(X$1, m_preprocess!$1:$1048576, monthly!$D151, FALSE)), "", HLOOKUP(X$1, m_preprocess!$1:$1048576, monthly!$D151, FALSE))</f>
        <v>746.74305194065573</v>
      </c>
    </row>
    <row r="152" spans="1:24" x14ac:dyDescent="0.25">
      <c r="A152" s="31">
        <v>38534</v>
      </c>
      <c r="B152">
        <v>2005</v>
      </c>
      <c r="C152">
        <v>7</v>
      </c>
      <c r="D152">
        <v>152</v>
      </c>
      <c r="E152">
        <f>IF(ISBLANK(HLOOKUP(E$1, m_preprocess!$1:$1048576, monthly!$D152, FALSE)), "", HLOOKUP(E$1, m_preprocess!$1:$1048576, monthly!$D152, FALSE))</f>
        <v>80.284119451713579</v>
      </c>
      <c r="F152">
        <f>IF(ISBLANK(HLOOKUP(F$1, m_preprocess!$1:$1048576, monthly!$D152, FALSE)), "", HLOOKUP(F$1, m_preprocess!$1:$1048576, monthly!$D152, FALSE))</f>
        <v>79.992172296117431</v>
      </c>
      <c r="G152">
        <f>IF(ISBLANK(HLOOKUP(G$1, m_preprocess!$1:$1048576, monthly!$D152, FALSE)), "", HLOOKUP(G$1, m_preprocess!$1:$1048576, monthly!$D152, FALSE))</f>
        <v>103.57476036278246</v>
      </c>
      <c r="H152">
        <f>IF(ISBLANK(HLOOKUP(H$1, m_preprocess!$1:$1048576, monthly!$D152, FALSE)), "", HLOOKUP(H$1, m_preprocess!$1:$1048576, monthly!$D152, FALSE))</f>
        <v>61.844644608489347</v>
      </c>
      <c r="I152">
        <f>IF(ISBLANK(HLOOKUP(I$1, m_preprocess!$1:$1048576, monthly!$D152, FALSE)), "", HLOOKUP(I$1, m_preprocess!$1:$1048576, monthly!$D152, FALSE))</f>
        <v>44.6</v>
      </c>
      <c r="J152">
        <f>IF(ISBLANK(HLOOKUP(J$1, m_preprocess!$1:$1048576, monthly!$D152, FALSE)), "", HLOOKUP(J$1, m_preprocess!$1:$1048576, monthly!$D152, FALSE))</f>
        <v>97.29</v>
      </c>
      <c r="K152">
        <f>IF(ISBLANK(HLOOKUP(K$1, m_preprocess!$1:$1048576, monthly!$D152, FALSE)), "", HLOOKUP(K$1, m_preprocess!$1:$1048576, monthly!$D152, FALSE))</f>
        <v>99.873016015551741</v>
      </c>
      <c r="L152">
        <f>IF(ISBLANK(HLOOKUP(L$1, m_preprocess!$1:$1048576, monthly!$D152, FALSE)), "", HLOOKUP(L$1, m_preprocess!$1:$1048576, monthly!$D152, FALSE))</f>
        <v>131.5420310939129</v>
      </c>
      <c r="M152">
        <f>IF(ISBLANK(HLOOKUP(M$1, m_preprocess!$1:$1048576, monthly!$D152, FALSE)), "", HLOOKUP(M$1, m_preprocess!$1:$1048576, monthly!$D152, FALSE))</f>
        <v>59.966331466627416</v>
      </c>
      <c r="N152">
        <f>IF(ISBLANK(HLOOKUP(N$1, m_preprocess!$1:$1048576, monthly!$D152, FALSE)), "", HLOOKUP(N$1, m_preprocess!$1:$1048576, monthly!$D152, FALSE))</f>
        <v>71.575699627285488</v>
      </c>
      <c r="O152">
        <f>IF(ISBLANK(HLOOKUP(O$1, m_preprocess!$1:$1048576, monthly!$D152, FALSE)), "", HLOOKUP(O$1, m_preprocess!$1:$1048576, monthly!$D152, FALSE))</f>
        <v>13.308142841123704</v>
      </c>
      <c r="P152">
        <f>IF(ISBLANK(HLOOKUP(P$1, m_preprocess!$1:$1048576, monthly!$D152, FALSE)), "", HLOOKUP(P$1, m_preprocess!$1:$1048576, monthly!$D152, FALSE))</f>
        <v>2.4969652632735033</v>
      </c>
      <c r="Q152">
        <f>IF(ISBLANK(HLOOKUP(Q$1, m_preprocess!$1:$1048576, monthly!$D152, FALSE)), "", HLOOKUP(Q$1, m_preprocess!$1:$1048576, monthly!$D152, FALSE))</f>
        <v>1.1214514715356148</v>
      </c>
      <c r="R152">
        <f>IF(ISBLANK(HLOOKUP(R$1, m_preprocess!$1:$1048576, monthly!$D152, FALSE)), "", HLOOKUP(R$1, m_preprocess!$1:$1048576, monthly!$D152, FALSE))</f>
        <v>1.3755137917378888</v>
      </c>
      <c r="S152">
        <f>IF(ISBLANK(HLOOKUP(S$1, m_preprocess!$1:$1048576, monthly!$D152, FALSE)), "", HLOOKUP(S$1, m_preprocess!$1:$1048576, monthly!$D152, FALSE))</f>
        <v>5.9999876689372664</v>
      </c>
      <c r="T152">
        <f>IF(ISBLANK(HLOOKUP(T$1, m_preprocess!$1:$1048576, monthly!$D152, FALSE)), "", HLOOKUP(T$1, m_preprocess!$1:$1048576, monthly!$D152, FALSE))</f>
        <v>4.8111899089129286</v>
      </c>
      <c r="U152">
        <f>IF(ISBLANK(HLOOKUP(U$1, m_preprocess!$1:$1048576, monthly!$D152, FALSE)), "", HLOOKUP(U$1, m_preprocess!$1:$1048576, monthly!$D152, FALSE))</f>
        <v>313.39243707697068</v>
      </c>
      <c r="V152">
        <f>IF(ISBLANK(HLOOKUP(V$1, m_preprocess!$1:$1048576, monthly!$D152, FALSE)), "", HLOOKUP(V$1, m_preprocess!$1:$1048576, monthly!$D152, FALSE))</f>
        <v>1112.4148153641008</v>
      </c>
      <c r="W152">
        <f>IF(ISBLANK(HLOOKUP(W$1, m_preprocess!$1:$1048576, monthly!$D152, FALSE)), "", HLOOKUP(W$1, m_preprocess!$1:$1048576, monthly!$D152, FALSE))</f>
        <v>98.765680468108485</v>
      </c>
      <c r="X152">
        <f>IF(ISBLANK(HLOOKUP(X$1, m_preprocess!$1:$1048576, monthly!$D152, FALSE)), "", HLOOKUP(X$1, m_preprocess!$1:$1048576, monthly!$D152, FALSE))</f>
        <v>749.8517559709253</v>
      </c>
    </row>
    <row r="153" spans="1:24" x14ac:dyDescent="0.25">
      <c r="A153" s="31">
        <v>38565</v>
      </c>
      <c r="B153">
        <v>2005</v>
      </c>
      <c r="C153">
        <v>8</v>
      </c>
      <c r="D153">
        <v>153</v>
      </c>
      <c r="E153">
        <f>IF(ISBLANK(HLOOKUP(E$1, m_preprocess!$1:$1048576, monthly!$D153, FALSE)), "", HLOOKUP(E$1, m_preprocess!$1:$1048576, monthly!$D153, FALSE))</f>
        <v>85.695912581473692</v>
      </c>
      <c r="F153">
        <f>IF(ISBLANK(HLOOKUP(F$1, m_preprocess!$1:$1048576, monthly!$D153, FALSE)), "", HLOOKUP(F$1, m_preprocess!$1:$1048576, monthly!$D153, FALSE))</f>
        <v>85.046290585702224</v>
      </c>
      <c r="G153">
        <f>IF(ISBLANK(HLOOKUP(G$1, m_preprocess!$1:$1048576, monthly!$D153, FALSE)), "", HLOOKUP(G$1, m_preprocess!$1:$1048576, monthly!$D153, FALSE))</f>
        <v>104.97648665267006</v>
      </c>
      <c r="H153">
        <f>IF(ISBLANK(HLOOKUP(H$1, m_preprocess!$1:$1048576, monthly!$D153, FALSE)), "", HLOOKUP(H$1, m_preprocess!$1:$1048576, monthly!$D153, FALSE))</f>
        <v>58.868047559411572</v>
      </c>
      <c r="I153">
        <f>IF(ISBLANK(HLOOKUP(I$1, m_preprocess!$1:$1048576, monthly!$D153, FALSE)), "", HLOOKUP(I$1, m_preprocess!$1:$1048576, monthly!$D153, FALSE))</f>
        <v>44.6</v>
      </c>
      <c r="J153">
        <f>IF(ISBLANK(HLOOKUP(J$1, m_preprocess!$1:$1048576, monthly!$D153, FALSE)), "", HLOOKUP(J$1, m_preprocess!$1:$1048576, monthly!$D153, FALSE))</f>
        <v>100.19</v>
      </c>
      <c r="K153">
        <f>IF(ISBLANK(HLOOKUP(K$1, m_preprocess!$1:$1048576, monthly!$D153, FALSE)), "", HLOOKUP(K$1, m_preprocess!$1:$1048576, monthly!$D153, FALSE))</f>
        <v>101.11203529376731</v>
      </c>
      <c r="L153">
        <f>IF(ISBLANK(HLOOKUP(L$1, m_preprocess!$1:$1048576, monthly!$D153, FALSE)), "", HLOOKUP(L$1, m_preprocess!$1:$1048576, monthly!$D153, FALSE))</f>
        <v>148.28054209488121</v>
      </c>
      <c r="M153">
        <f>IF(ISBLANK(HLOOKUP(M$1, m_preprocess!$1:$1048576, monthly!$D153, FALSE)), "", HLOOKUP(M$1, m_preprocess!$1:$1048576, monthly!$D153, FALSE))</f>
        <v>74.596014707147276</v>
      </c>
      <c r="N153">
        <f>IF(ISBLANK(HLOOKUP(N$1, m_preprocess!$1:$1048576, monthly!$D153, FALSE)), "", HLOOKUP(N$1, m_preprocess!$1:$1048576, monthly!$D153, FALSE))</f>
        <v>73.684527387733951</v>
      </c>
      <c r="O153">
        <f>IF(ISBLANK(HLOOKUP(O$1, m_preprocess!$1:$1048576, monthly!$D153, FALSE)), "", HLOOKUP(O$1, m_preprocess!$1:$1048576, monthly!$D153, FALSE))</f>
        <v>15.612986194549173</v>
      </c>
      <c r="P153">
        <f>IF(ISBLANK(HLOOKUP(P$1, m_preprocess!$1:$1048576, monthly!$D153, FALSE)), "", HLOOKUP(P$1, m_preprocess!$1:$1048576, monthly!$D153, FALSE))</f>
        <v>2.9218715794252397</v>
      </c>
      <c r="Q153">
        <f>IF(ISBLANK(HLOOKUP(Q$1, m_preprocess!$1:$1048576, monthly!$D153, FALSE)), "", HLOOKUP(Q$1, m_preprocess!$1:$1048576, monthly!$D153, FALSE))</f>
        <v>1.3043164715424636</v>
      </c>
      <c r="R153">
        <f>IF(ISBLANK(HLOOKUP(R$1, m_preprocess!$1:$1048576, monthly!$D153, FALSE)), "", HLOOKUP(R$1, m_preprocess!$1:$1048576, monthly!$D153, FALSE))</f>
        <v>1.6175551078827759</v>
      </c>
      <c r="S153">
        <f>IF(ISBLANK(HLOOKUP(S$1, m_preprocess!$1:$1048576, monthly!$D153, FALSE)), "", HLOOKUP(S$1, m_preprocess!$1:$1048576, monthly!$D153, FALSE))</f>
        <v>7.4149028037956883</v>
      </c>
      <c r="T153">
        <f>IF(ISBLANK(HLOOKUP(T$1, m_preprocess!$1:$1048576, monthly!$D153, FALSE)), "", HLOOKUP(T$1, m_preprocess!$1:$1048576, monthly!$D153, FALSE))</f>
        <v>5.2762118113282437</v>
      </c>
      <c r="U153">
        <f>IF(ISBLANK(HLOOKUP(U$1, m_preprocess!$1:$1048576, monthly!$D153, FALSE)), "", HLOOKUP(U$1, m_preprocess!$1:$1048576, monthly!$D153, FALSE))</f>
        <v>323.19416327589278</v>
      </c>
      <c r="V153">
        <f>IF(ISBLANK(HLOOKUP(V$1, m_preprocess!$1:$1048576, monthly!$D153, FALSE)), "", HLOOKUP(V$1, m_preprocess!$1:$1048576, monthly!$D153, FALSE))</f>
        <v>1132.3428286281464</v>
      </c>
      <c r="W153">
        <f>IF(ISBLANK(HLOOKUP(W$1, m_preprocess!$1:$1048576, monthly!$D153, FALSE)), "", HLOOKUP(W$1, m_preprocess!$1:$1048576, monthly!$D153, FALSE))</f>
        <v>99.065998169897753</v>
      </c>
      <c r="X153">
        <f>IF(ISBLANK(HLOOKUP(X$1, m_preprocess!$1:$1048576, monthly!$D153, FALSE)), "", HLOOKUP(X$1, m_preprocess!$1:$1048576, monthly!$D153, FALSE))</f>
        <v>753.27713777712597</v>
      </c>
    </row>
    <row r="154" spans="1:24" x14ac:dyDescent="0.25">
      <c r="A154" s="31">
        <v>38596</v>
      </c>
      <c r="B154">
        <v>2005</v>
      </c>
      <c r="C154">
        <v>9</v>
      </c>
      <c r="D154">
        <v>154</v>
      </c>
      <c r="E154">
        <f>IF(ISBLANK(HLOOKUP(E$1, m_preprocess!$1:$1048576, monthly!$D154, FALSE)), "", HLOOKUP(E$1, m_preprocess!$1:$1048576, monthly!$D154, FALSE))</f>
        <v>86.114147193164271</v>
      </c>
      <c r="F154">
        <f>IF(ISBLANK(HLOOKUP(F$1, m_preprocess!$1:$1048576, monthly!$D154, FALSE)), "", HLOOKUP(F$1, m_preprocess!$1:$1048576, monthly!$D154, FALSE))</f>
        <v>86.937925623853801</v>
      </c>
      <c r="G154">
        <f>IF(ISBLANK(HLOOKUP(G$1, m_preprocess!$1:$1048576, monthly!$D154, FALSE)), "", HLOOKUP(G$1, m_preprocess!$1:$1048576, monthly!$D154, FALSE))</f>
        <v>105.19602985438927</v>
      </c>
      <c r="H154">
        <f>IF(ISBLANK(HLOOKUP(H$1, m_preprocess!$1:$1048576, monthly!$D154, FALSE)), "", HLOOKUP(H$1, m_preprocess!$1:$1048576, monthly!$D154, FALSE))</f>
        <v>59.433159125355111</v>
      </c>
      <c r="I154">
        <f>IF(ISBLANK(HLOOKUP(I$1, m_preprocess!$1:$1048576, monthly!$D154, FALSE)), "", HLOOKUP(I$1, m_preprocess!$1:$1048576, monthly!$D154, FALSE))</f>
        <v>44.7</v>
      </c>
      <c r="J154">
        <f>IF(ISBLANK(HLOOKUP(J$1, m_preprocess!$1:$1048576, monthly!$D154, FALSE)), "", HLOOKUP(J$1, m_preprocess!$1:$1048576, monthly!$D154, FALSE))</f>
        <v>103.22</v>
      </c>
      <c r="K154">
        <f>IF(ISBLANK(HLOOKUP(K$1, m_preprocess!$1:$1048576, monthly!$D154, FALSE)), "", HLOOKUP(K$1, m_preprocess!$1:$1048576, monthly!$D154, FALSE))</f>
        <v>100.88647019801498</v>
      </c>
      <c r="L154">
        <f>IF(ISBLANK(HLOOKUP(L$1, m_preprocess!$1:$1048576, monthly!$D154, FALSE)), "", HLOOKUP(L$1, m_preprocess!$1:$1048576, monthly!$D154, FALSE))</f>
        <v>151.17995498068757</v>
      </c>
      <c r="M154">
        <f>IF(ISBLANK(HLOOKUP(M$1, m_preprocess!$1:$1048576, monthly!$D154, FALSE)), "", HLOOKUP(M$1, m_preprocess!$1:$1048576, monthly!$D154, FALSE))</f>
        <v>73.344443139856779</v>
      </c>
      <c r="N154">
        <f>IF(ISBLANK(HLOOKUP(N$1, m_preprocess!$1:$1048576, monthly!$D154, FALSE)), "", HLOOKUP(N$1, m_preprocess!$1:$1048576, monthly!$D154, FALSE))</f>
        <v>77.835511840830776</v>
      </c>
      <c r="O154">
        <f>IF(ISBLANK(HLOOKUP(O$1, m_preprocess!$1:$1048576, monthly!$D154, FALSE)), "", HLOOKUP(O$1, m_preprocess!$1:$1048576, monthly!$D154, FALSE))</f>
        <v>15.541565779063944</v>
      </c>
      <c r="P154">
        <f>IF(ISBLANK(HLOOKUP(P$1, m_preprocess!$1:$1048576, monthly!$D154, FALSE)), "", HLOOKUP(P$1, m_preprocess!$1:$1048576, monthly!$D154, FALSE))</f>
        <v>3.1116435683257051</v>
      </c>
      <c r="Q154">
        <f>IF(ISBLANK(HLOOKUP(Q$1, m_preprocess!$1:$1048576, monthly!$D154, FALSE)), "", HLOOKUP(Q$1, m_preprocess!$1:$1048576, monthly!$D154, FALSE))</f>
        <v>1.3900267407563409</v>
      </c>
      <c r="R154">
        <f>IF(ISBLANK(HLOOKUP(R$1, m_preprocess!$1:$1048576, monthly!$D154, FALSE)), "", HLOOKUP(R$1, m_preprocess!$1:$1048576, monthly!$D154, FALSE))</f>
        <v>1.7216168275693644</v>
      </c>
      <c r="S154">
        <f>IF(ISBLANK(HLOOKUP(S$1, m_preprocess!$1:$1048576, monthly!$D154, FALSE)), "", HLOOKUP(S$1, m_preprocess!$1:$1048576, monthly!$D154, FALSE))</f>
        <v>6.5014897402525618</v>
      </c>
      <c r="T154">
        <f>IF(ISBLANK(HLOOKUP(T$1, m_preprocess!$1:$1048576, monthly!$D154, FALSE)), "", HLOOKUP(T$1, m_preprocess!$1:$1048576, monthly!$D154, FALSE))</f>
        <v>5.9284324704856788</v>
      </c>
      <c r="U154">
        <f>IF(ISBLANK(HLOOKUP(U$1, m_preprocess!$1:$1048576, monthly!$D154, FALSE)), "", HLOOKUP(U$1, m_preprocess!$1:$1048576, monthly!$D154, FALSE))</f>
        <v>313.81636919515574</v>
      </c>
      <c r="V154">
        <f>IF(ISBLANK(HLOOKUP(V$1, m_preprocess!$1:$1048576, monthly!$D154, FALSE)), "", HLOOKUP(V$1, m_preprocess!$1:$1048576, monthly!$D154, FALSE))</f>
        <v>1143.2993214571843</v>
      </c>
      <c r="W154">
        <f>IF(ISBLANK(HLOOKUP(W$1, m_preprocess!$1:$1048576, monthly!$D154, FALSE)), "", HLOOKUP(W$1, m_preprocess!$1:$1048576, monthly!$D154, FALSE))</f>
        <v>99.051506051652353</v>
      </c>
      <c r="X154">
        <f>IF(ISBLANK(HLOOKUP(X$1, m_preprocess!$1:$1048576, monthly!$D154, FALSE)), "", HLOOKUP(X$1, m_preprocess!$1:$1048576, monthly!$D154, FALSE))</f>
        <v>757.58418785335255</v>
      </c>
    </row>
    <row r="155" spans="1:24" x14ac:dyDescent="0.25">
      <c r="A155" s="31">
        <v>38626</v>
      </c>
      <c r="B155">
        <v>2005</v>
      </c>
      <c r="C155">
        <v>10</v>
      </c>
      <c r="D155">
        <v>155</v>
      </c>
      <c r="E155">
        <f>IF(ISBLANK(HLOOKUP(E$1, m_preprocess!$1:$1048576, monthly!$D155, FALSE)), "", HLOOKUP(E$1, m_preprocess!$1:$1048576, monthly!$D155, FALSE))</f>
        <v>86.450302318743269</v>
      </c>
      <c r="F155">
        <f>IF(ISBLANK(HLOOKUP(F$1, m_preprocess!$1:$1048576, monthly!$D155, FALSE)), "", HLOOKUP(F$1, m_preprocess!$1:$1048576, monthly!$D155, FALSE))</f>
        <v>85.970351847310454</v>
      </c>
      <c r="G155">
        <f>IF(ISBLANK(HLOOKUP(G$1, m_preprocess!$1:$1048576, monthly!$D155, FALSE)), "", HLOOKUP(G$1, m_preprocess!$1:$1048576, monthly!$D155, FALSE))</f>
        <v>106.09953005840728</v>
      </c>
      <c r="H155">
        <f>IF(ISBLANK(HLOOKUP(H$1, m_preprocess!$1:$1048576, monthly!$D155, FALSE)), "", HLOOKUP(H$1, m_preprocess!$1:$1048576, monthly!$D155, FALSE))</f>
        <v>61.90814086037156</v>
      </c>
      <c r="I155">
        <f>IF(ISBLANK(HLOOKUP(I$1, m_preprocess!$1:$1048576, monthly!$D155, FALSE)), "", HLOOKUP(I$1, m_preprocess!$1:$1048576, monthly!$D155, FALSE))</f>
        <v>44.8</v>
      </c>
      <c r="J155">
        <f>IF(ISBLANK(HLOOKUP(J$1, m_preprocess!$1:$1048576, monthly!$D155, FALSE)), "", HLOOKUP(J$1, m_preprocess!$1:$1048576, monthly!$D155, FALSE))</f>
        <v>109.63</v>
      </c>
      <c r="K155">
        <f>IF(ISBLANK(HLOOKUP(K$1, m_preprocess!$1:$1048576, monthly!$D155, FALSE)), "", HLOOKUP(K$1, m_preprocess!$1:$1048576, monthly!$D155, FALSE))</f>
        <v>100.7682959909697</v>
      </c>
      <c r="L155">
        <f>IF(ISBLANK(HLOOKUP(L$1, m_preprocess!$1:$1048576, monthly!$D155, FALSE)), "", HLOOKUP(L$1, m_preprocess!$1:$1048576, monthly!$D155, FALSE))</f>
        <v>142.17221867558499</v>
      </c>
      <c r="M155">
        <f>IF(ISBLANK(HLOOKUP(M$1, m_preprocess!$1:$1048576, monthly!$D155, FALSE)), "", HLOOKUP(M$1, m_preprocess!$1:$1048576, monthly!$D155, FALSE))</f>
        <v>69.197860520440827</v>
      </c>
      <c r="N155">
        <f>IF(ISBLANK(HLOOKUP(N$1, m_preprocess!$1:$1048576, monthly!$D155, FALSE)), "", HLOOKUP(N$1, m_preprocess!$1:$1048576, monthly!$D155, FALSE))</f>
        <v>72.974358155144145</v>
      </c>
      <c r="O155">
        <f>IF(ISBLANK(HLOOKUP(O$1, m_preprocess!$1:$1048576, monthly!$D155, FALSE)), "", HLOOKUP(O$1, m_preprocess!$1:$1048576, monthly!$D155, FALSE))</f>
        <v>13.727204232896115</v>
      </c>
      <c r="P155">
        <f>IF(ISBLANK(HLOOKUP(P$1, m_preprocess!$1:$1048576, monthly!$D155, FALSE)), "", HLOOKUP(P$1, m_preprocess!$1:$1048576, monthly!$D155, FALSE))</f>
        <v>2.9631619876225339</v>
      </c>
      <c r="Q155">
        <f>IF(ISBLANK(HLOOKUP(Q$1, m_preprocess!$1:$1048576, monthly!$D155, FALSE)), "", HLOOKUP(Q$1, m_preprocess!$1:$1048576, monthly!$D155, FALSE))</f>
        <v>1.3658447003376799</v>
      </c>
      <c r="R155">
        <f>IF(ISBLANK(HLOOKUP(R$1, m_preprocess!$1:$1048576, monthly!$D155, FALSE)), "", HLOOKUP(R$1, m_preprocess!$1:$1048576, monthly!$D155, FALSE))</f>
        <v>1.5973172872848542</v>
      </c>
      <c r="S155">
        <f>IF(ISBLANK(HLOOKUP(S$1, m_preprocess!$1:$1048576, monthly!$D155, FALSE)), "", HLOOKUP(S$1, m_preprocess!$1:$1048576, monthly!$D155, FALSE))</f>
        <v>6.0867488524743303</v>
      </c>
      <c r="T155">
        <f>IF(ISBLANK(HLOOKUP(T$1, m_preprocess!$1:$1048576, monthly!$D155, FALSE)), "", HLOOKUP(T$1, m_preprocess!$1:$1048576, monthly!$D155, FALSE))</f>
        <v>4.6772933927992488</v>
      </c>
      <c r="U155">
        <f>IF(ISBLANK(HLOOKUP(U$1, m_preprocess!$1:$1048576, monthly!$D155, FALSE)), "", HLOOKUP(U$1, m_preprocess!$1:$1048576, monthly!$D155, FALSE))</f>
        <v>320.07432129017116</v>
      </c>
      <c r="V155">
        <f>IF(ISBLANK(HLOOKUP(V$1, m_preprocess!$1:$1048576, monthly!$D155, FALSE)), "", HLOOKUP(V$1, m_preprocess!$1:$1048576, monthly!$D155, FALSE))</f>
        <v>1161.288311635265</v>
      </c>
      <c r="W155">
        <f>IF(ISBLANK(HLOOKUP(W$1, m_preprocess!$1:$1048576, monthly!$D155, FALSE)), "", HLOOKUP(W$1, m_preprocess!$1:$1048576, monthly!$D155, FALSE))</f>
        <v>98.371634626462097</v>
      </c>
      <c r="X155">
        <f>IF(ISBLANK(HLOOKUP(X$1, m_preprocess!$1:$1048576, monthly!$D155, FALSE)), "", HLOOKUP(X$1, m_preprocess!$1:$1048576, monthly!$D155, FALSE))</f>
        <v>766.9801912997915</v>
      </c>
    </row>
    <row r="156" spans="1:24" x14ac:dyDescent="0.25">
      <c r="A156" s="31">
        <v>38657</v>
      </c>
      <c r="B156">
        <v>2005</v>
      </c>
      <c r="C156">
        <v>11</v>
      </c>
      <c r="D156">
        <v>156</v>
      </c>
      <c r="E156">
        <f>IF(ISBLANK(HLOOKUP(E$1, m_preprocess!$1:$1048576, monthly!$D156, FALSE)), "", HLOOKUP(E$1, m_preprocess!$1:$1048576, monthly!$D156, FALSE))</f>
        <v>88.288252243601605</v>
      </c>
      <c r="F156">
        <f>IF(ISBLANK(HLOOKUP(F$1, m_preprocess!$1:$1048576, monthly!$D156, FALSE)), "", HLOOKUP(F$1, m_preprocess!$1:$1048576, monthly!$D156, FALSE))</f>
        <v>90.704803392818917</v>
      </c>
      <c r="G156">
        <f>IF(ISBLANK(HLOOKUP(G$1, m_preprocess!$1:$1048576, monthly!$D156, FALSE)), "", HLOOKUP(G$1, m_preprocess!$1:$1048576, monthly!$D156, FALSE))</f>
        <v>106.64066494723259</v>
      </c>
      <c r="H156">
        <f>IF(ISBLANK(HLOOKUP(H$1, m_preprocess!$1:$1048576, monthly!$D156, FALSE)), "", HLOOKUP(H$1, m_preprocess!$1:$1048576, monthly!$D156, FALSE))</f>
        <v>59.398836930631141</v>
      </c>
      <c r="I156">
        <f>IF(ISBLANK(HLOOKUP(I$1, m_preprocess!$1:$1048576, monthly!$D156, FALSE)), "", HLOOKUP(I$1, m_preprocess!$1:$1048576, monthly!$D156, FALSE))</f>
        <v>51.1</v>
      </c>
      <c r="J156">
        <f>IF(ISBLANK(HLOOKUP(J$1, m_preprocess!$1:$1048576, monthly!$D156, FALSE)), "", HLOOKUP(J$1, m_preprocess!$1:$1048576, monthly!$D156, FALSE))</f>
        <v>110.79</v>
      </c>
      <c r="K156">
        <f>IF(ISBLANK(HLOOKUP(K$1, m_preprocess!$1:$1048576, monthly!$D156, FALSE)), "", HLOOKUP(K$1, m_preprocess!$1:$1048576, monthly!$D156, FALSE))</f>
        <v>98.846376831917411</v>
      </c>
      <c r="L156">
        <f>IF(ISBLANK(HLOOKUP(L$1, m_preprocess!$1:$1048576, monthly!$D156, FALSE)), "", HLOOKUP(L$1, m_preprocess!$1:$1048576, monthly!$D156, FALSE))</f>
        <v>148.2993568830336</v>
      </c>
      <c r="M156">
        <f>IF(ISBLANK(HLOOKUP(M$1, m_preprocess!$1:$1048576, monthly!$D156, FALSE)), "", HLOOKUP(M$1, m_preprocess!$1:$1048576, monthly!$D156, FALSE))</f>
        <v>70.920728971703952</v>
      </c>
      <c r="N156">
        <f>IF(ISBLANK(HLOOKUP(N$1, m_preprocess!$1:$1048576, monthly!$D156, FALSE)), "", HLOOKUP(N$1, m_preprocess!$1:$1048576, monthly!$D156, FALSE))</f>
        <v>77.37862791132963</v>
      </c>
      <c r="O156">
        <f>IF(ISBLANK(HLOOKUP(O$1, m_preprocess!$1:$1048576, monthly!$D156, FALSE)), "", HLOOKUP(O$1, m_preprocess!$1:$1048576, monthly!$D156, FALSE))</f>
        <v>15.502477004234962</v>
      </c>
      <c r="P156">
        <f>IF(ISBLANK(HLOOKUP(P$1, m_preprocess!$1:$1048576, monthly!$D156, FALSE)), "", HLOOKUP(P$1, m_preprocess!$1:$1048576, monthly!$D156, FALSE))</f>
        <v>3.1947328285902348</v>
      </c>
      <c r="Q156">
        <f>IF(ISBLANK(HLOOKUP(Q$1, m_preprocess!$1:$1048576, monthly!$D156, FALSE)), "", HLOOKUP(Q$1, m_preprocess!$1:$1048576, monthly!$D156, FALSE))</f>
        <v>1.535086268123679</v>
      </c>
      <c r="R156">
        <f>IF(ISBLANK(HLOOKUP(R$1, m_preprocess!$1:$1048576, monthly!$D156, FALSE)), "", HLOOKUP(R$1, m_preprocess!$1:$1048576, monthly!$D156, FALSE))</f>
        <v>1.6596465604665558</v>
      </c>
      <c r="S156">
        <f>IF(ISBLANK(HLOOKUP(S$1, m_preprocess!$1:$1048576, monthly!$D156, FALSE)), "", HLOOKUP(S$1, m_preprocess!$1:$1048576, monthly!$D156, FALSE))</f>
        <v>6.8785119996150419</v>
      </c>
      <c r="T156">
        <f>IF(ISBLANK(HLOOKUP(T$1, m_preprocess!$1:$1048576, monthly!$D156, FALSE)), "", HLOOKUP(T$1, m_preprocess!$1:$1048576, monthly!$D156, FALSE))</f>
        <v>5.4292321760296902</v>
      </c>
      <c r="U156">
        <f>IF(ISBLANK(HLOOKUP(U$1, m_preprocess!$1:$1048576, monthly!$D156, FALSE)), "", HLOOKUP(U$1, m_preprocess!$1:$1048576, monthly!$D156, FALSE))</f>
        <v>355.77509611236707</v>
      </c>
      <c r="V156">
        <f>IF(ISBLANK(HLOOKUP(V$1, m_preprocess!$1:$1048576, monthly!$D156, FALSE)), "", HLOOKUP(V$1, m_preprocess!$1:$1048576, monthly!$D156, FALSE))</f>
        <v>1212.2081092530552</v>
      </c>
      <c r="W156">
        <f>IF(ISBLANK(HLOOKUP(W$1, m_preprocess!$1:$1048576, monthly!$D156, FALSE)), "", HLOOKUP(W$1, m_preprocess!$1:$1048576, monthly!$D156, FALSE))</f>
        <v>96.710422960995359</v>
      </c>
      <c r="X156">
        <f>IF(ISBLANK(HLOOKUP(X$1, m_preprocess!$1:$1048576, monthly!$D156, FALSE)), "", HLOOKUP(X$1, m_preprocess!$1:$1048576, monthly!$D156, FALSE))</f>
        <v>778.49087246850252</v>
      </c>
    </row>
    <row r="157" spans="1:24" x14ac:dyDescent="0.25">
      <c r="A157" s="31">
        <v>38687</v>
      </c>
      <c r="B157">
        <v>2005</v>
      </c>
      <c r="C157">
        <v>12</v>
      </c>
      <c r="D157">
        <v>157</v>
      </c>
      <c r="E157">
        <f>IF(ISBLANK(HLOOKUP(E$1, m_preprocess!$1:$1048576, monthly!$D157, FALSE)), "", HLOOKUP(E$1, m_preprocess!$1:$1048576, monthly!$D157, FALSE))</f>
        <v>85.728034941052215</v>
      </c>
      <c r="F157">
        <f>IF(ISBLANK(HLOOKUP(F$1, m_preprocess!$1:$1048576, monthly!$D157, FALSE)), "", HLOOKUP(F$1, m_preprocess!$1:$1048576, monthly!$D157, FALSE))</f>
        <v>92.726973462834195</v>
      </c>
      <c r="G157">
        <f>IF(ISBLANK(HLOOKUP(G$1, m_preprocess!$1:$1048576, monthly!$D157, FALSE)), "", HLOOKUP(G$1, m_preprocess!$1:$1048576, monthly!$D157, FALSE))</f>
        <v>104.28762253186513</v>
      </c>
      <c r="H157">
        <f>IF(ISBLANK(HLOOKUP(H$1, m_preprocess!$1:$1048576, monthly!$D157, FALSE)), "", HLOOKUP(H$1, m_preprocess!$1:$1048576, monthly!$D157, FALSE))</f>
        <v>89.269740741242927</v>
      </c>
      <c r="I157">
        <f>IF(ISBLANK(HLOOKUP(I$1, m_preprocess!$1:$1048576, monthly!$D157, FALSE)), "", HLOOKUP(I$1, m_preprocess!$1:$1048576, monthly!$D157, FALSE))</f>
        <v>47.5</v>
      </c>
      <c r="J157">
        <f>IF(ISBLANK(HLOOKUP(J$1, m_preprocess!$1:$1048576, monthly!$D157, FALSE)), "", HLOOKUP(J$1, m_preprocess!$1:$1048576, monthly!$D157, FALSE))</f>
        <v>112.97</v>
      </c>
      <c r="K157">
        <f>IF(ISBLANK(HLOOKUP(K$1, m_preprocess!$1:$1048576, monthly!$D157, FALSE)), "", HLOOKUP(K$1, m_preprocess!$1:$1048576, monthly!$D157, FALSE))</f>
        <v>98.826643595612495</v>
      </c>
      <c r="L157">
        <f>IF(ISBLANK(HLOOKUP(L$1, m_preprocess!$1:$1048576, monthly!$D157, FALSE)), "", HLOOKUP(L$1, m_preprocess!$1:$1048576, monthly!$D157, FALSE))</f>
        <v>157.73955397762347</v>
      </c>
      <c r="M157">
        <f>IF(ISBLANK(HLOOKUP(M$1, m_preprocess!$1:$1048576, monthly!$D157, FALSE)), "", HLOOKUP(M$1, m_preprocess!$1:$1048576, monthly!$D157, FALSE))</f>
        <v>78.382023928423649</v>
      </c>
      <c r="N157">
        <f>IF(ISBLANK(HLOOKUP(N$1, m_preprocess!$1:$1048576, monthly!$D157, FALSE)), "", HLOOKUP(N$1, m_preprocess!$1:$1048576, monthly!$D157, FALSE))</f>
        <v>79.357530049199838</v>
      </c>
      <c r="O157">
        <f>IF(ISBLANK(HLOOKUP(O$1, m_preprocess!$1:$1048576, monthly!$D157, FALSE)), "", HLOOKUP(O$1, m_preprocess!$1:$1048576, monthly!$D157, FALSE))</f>
        <v>16.183472064038323</v>
      </c>
      <c r="P157">
        <f>IF(ISBLANK(HLOOKUP(P$1, m_preprocess!$1:$1048576, monthly!$D157, FALSE)), "", HLOOKUP(P$1, m_preprocess!$1:$1048576, monthly!$D157, FALSE))</f>
        <v>3.2058700398980138</v>
      </c>
      <c r="Q157">
        <f>IF(ISBLANK(HLOOKUP(Q$1, m_preprocess!$1:$1048576, monthly!$D157, FALSE)), "", HLOOKUP(Q$1, m_preprocess!$1:$1048576, monthly!$D157, FALSE))</f>
        <v>1.4607851052373388</v>
      </c>
      <c r="R157">
        <f>IF(ISBLANK(HLOOKUP(R$1, m_preprocess!$1:$1048576, monthly!$D157, FALSE)), "", HLOOKUP(R$1, m_preprocess!$1:$1048576, monthly!$D157, FALSE))</f>
        <v>1.7450849346606749</v>
      </c>
      <c r="S157">
        <f>IF(ISBLANK(HLOOKUP(S$1, m_preprocess!$1:$1048576, monthly!$D157, FALSE)), "", HLOOKUP(S$1, m_preprocess!$1:$1048576, monthly!$D157, FALSE))</f>
        <v>6.6789470946646627</v>
      </c>
      <c r="T157">
        <f>IF(ISBLANK(HLOOKUP(T$1, m_preprocess!$1:$1048576, monthly!$D157, FALSE)), "", HLOOKUP(T$1, m_preprocess!$1:$1048576, monthly!$D157, FALSE))</f>
        <v>6.2986549294756475</v>
      </c>
      <c r="U157">
        <f>IF(ISBLANK(HLOOKUP(U$1, m_preprocess!$1:$1048576, monthly!$D157, FALSE)), "", HLOOKUP(U$1, m_preprocess!$1:$1048576, monthly!$D157, FALSE))</f>
        <v>407.74627234267291</v>
      </c>
      <c r="V157">
        <f>IF(ISBLANK(HLOOKUP(V$1, m_preprocess!$1:$1048576, monthly!$D157, FALSE)), "", HLOOKUP(V$1, m_preprocess!$1:$1048576, monthly!$D157, FALSE))</f>
        <v>1237.6290718174528</v>
      </c>
      <c r="W157">
        <f>IF(ISBLANK(HLOOKUP(W$1, m_preprocess!$1:$1048576, monthly!$D157, FALSE)), "", HLOOKUP(W$1, m_preprocess!$1:$1048576, monthly!$D157, FALSE))</f>
        <v>96.845787881182133</v>
      </c>
      <c r="X157">
        <f>IF(ISBLANK(HLOOKUP(X$1, m_preprocess!$1:$1048576, monthly!$D157, FALSE)), "", HLOOKUP(X$1, m_preprocess!$1:$1048576, monthly!$D157, FALSE))</f>
        <v>792.67154034081989</v>
      </c>
    </row>
    <row r="158" spans="1:24" x14ac:dyDescent="0.25">
      <c r="A158" s="31">
        <v>38718</v>
      </c>
      <c r="B158">
        <v>2006</v>
      </c>
      <c r="C158">
        <v>1</v>
      </c>
      <c r="D158">
        <v>158</v>
      </c>
      <c r="E158">
        <f>IF(ISBLANK(HLOOKUP(E$1, m_preprocess!$1:$1048576, monthly!$D158, FALSE)), "", HLOOKUP(E$1, m_preprocess!$1:$1048576, monthly!$D158, FALSE))</f>
        <v>77.190936534554965</v>
      </c>
      <c r="F158">
        <f>IF(ISBLANK(HLOOKUP(F$1, m_preprocess!$1:$1048576, monthly!$D158, FALSE)), "", HLOOKUP(F$1, m_preprocess!$1:$1048576, monthly!$D158, FALSE))</f>
        <v>76.412340489706125</v>
      </c>
      <c r="G158">
        <f>IF(ISBLANK(HLOOKUP(G$1, m_preprocess!$1:$1048576, monthly!$D158, FALSE)), "", HLOOKUP(G$1, m_preprocess!$1:$1048576, monthly!$D158, FALSE))</f>
        <v>99.054983963691996</v>
      </c>
      <c r="H158">
        <f>IF(ISBLANK(HLOOKUP(H$1, m_preprocess!$1:$1048576, monthly!$D158, FALSE)), "", HLOOKUP(H$1, m_preprocess!$1:$1048576, monthly!$D158, FALSE))</f>
        <v>60.984913159464114</v>
      </c>
      <c r="I158">
        <f>IF(ISBLANK(HLOOKUP(I$1, m_preprocess!$1:$1048576, monthly!$D158, FALSE)), "", HLOOKUP(I$1, m_preprocess!$1:$1048576, monthly!$D158, FALSE))</f>
        <v>55.6</v>
      </c>
      <c r="J158">
        <f>IF(ISBLANK(HLOOKUP(J$1, m_preprocess!$1:$1048576, monthly!$D158, FALSE)), "", HLOOKUP(J$1, m_preprocess!$1:$1048576, monthly!$D158, FALSE))</f>
        <v>97.97</v>
      </c>
      <c r="K158">
        <f>IF(ISBLANK(HLOOKUP(K$1, m_preprocess!$1:$1048576, monthly!$D158, FALSE)), "", HLOOKUP(K$1, m_preprocess!$1:$1048576, monthly!$D158, FALSE))</f>
        <v>100.17518593001866</v>
      </c>
      <c r="L158">
        <f>IF(ISBLANK(HLOOKUP(L$1, m_preprocess!$1:$1048576, monthly!$D158, FALSE)), "", HLOOKUP(L$1, m_preprocess!$1:$1048576, monthly!$D158, FALSE))</f>
        <v>133.72847177605033</v>
      </c>
      <c r="M158">
        <f>IF(ISBLANK(HLOOKUP(M$1, m_preprocess!$1:$1048576, monthly!$D158, FALSE)), "", HLOOKUP(M$1, m_preprocess!$1:$1048576, monthly!$D158, FALSE))</f>
        <v>67.485368224671504</v>
      </c>
      <c r="N158">
        <f>IF(ISBLANK(HLOOKUP(N$1, m_preprocess!$1:$1048576, monthly!$D158, FALSE)), "", HLOOKUP(N$1, m_preprocess!$1:$1048576, monthly!$D158, FALSE))</f>
        <v>66.243103551378837</v>
      </c>
      <c r="O158">
        <f>IF(ISBLANK(HLOOKUP(O$1, m_preprocess!$1:$1048576, monthly!$D158, FALSE)), "", HLOOKUP(O$1, m_preprocess!$1:$1048576, monthly!$D158, FALSE))</f>
        <v>14.434172042347114</v>
      </c>
      <c r="P158">
        <f>IF(ISBLANK(HLOOKUP(P$1, m_preprocess!$1:$1048576, monthly!$D158, FALSE)), "", HLOOKUP(P$1, m_preprocess!$1:$1048576, monthly!$D158, FALSE))</f>
        <v>2.4513786751541096</v>
      </c>
      <c r="Q158">
        <f>IF(ISBLANK(HLOOKUP(Q$1, m_preprocess!$1:$1048576, monthly!$D158, FALSE)), "", HLOOKUP(Q$1, m_preprocess!$1:$1048576, monthly!$D158, FALSE))</f>
        <v>1.1540568461696508</v>
      </c>
      <c r="R158">
        <f>IF(ISBLANK(HLOOKUP(R$1, m_preprocess!$1:$1048576, monthly!$D158, FALSE)), "", HLOOKUP(R$1, m_preprocess!$1:$1048576, monthly!$D158, FALSE))</f>
        <v>1.297321828984459</v>
      </c>
      <c r="S158">
        <f>IF(ISBLANK(HLOOKUP(S$1, m_preprocess!$1:$1048576, monthly!$D158, FALSE)), "", HLOOKUP(S$1, m_preprocess!$1:$1048576, monthly!$D158, FALSE))</f>
        <v>6.906011479588039</v>
      </c>
      <c r="T158">
        <f>IF(ISBLANK(HLOOKUP(T$1, m_preprocess!$1:$1048576, monthly!$D158, FALSE)), "", HLOOKUP(T$1, m_preprocess!$1:$1048576, monthly!$D158, FALSE))</f>
        <v>5.0767818876049668</v>
      </c>
      <c r="U158">
        <f>IF(ISBLANK(HLOOKUP(U$1, m_preprocess!$1:$1048576, monthly!$D158, FALSE)), "", HLOOKUP(U$1, m_preprocess!$1:$1048576, monthly!$D158, FALSE))</f>
        <v>362.34295027748033</v>
      </c>
      <c r="V158">
        <f>IF(ISBLANK(HLOOKUP(V$1, m_preprocess!$1:$1048576, monthly!$D158, FALSE)), "", HLOOKUP(V$1, m_preprocess!$1:$1048576, monthly!$D158, FALSE))</f>
        <v>1213.8653985138992</v>
      </c>
      <c r="W158">
        <f>IF(ISBLANK(HLOOKUP(W$1, m_preprocess!$1:$1048576, monthly!$D158, FALSE)), "", HLOOKUP(W$1, m_preprocess!$1:$1048576, monthly!$D158, FALSE))</f>
        <v>96.930919293024104</v>
      </c>
      <c r="X158">
        <f>IF(ISBLANK(HLOOKUP(X$1, m_preprocess!$1:$1048576, monthly!$D158, FALSE)), "", HLOOKUP(X$1, m_preprocess!$1:$1048576, monthly!$D158, FALSE))</f>
        <v>800.10663727043743</v>
      </c>
    </row>
    <row r="159" spans="1:24" x14ac:dyDescent="0.25">
      <c r="A159" s="31">
        <v>38749</v>
      </c>
      <c r="B159">
        <v>2006</v>
      </c>
      <c r="C159">
        <v>2</v>
      </c>
      <c r="D159">
        <v>159</v>
      </c>
      <c r="E159">
        <f>IF(ISBLANK(HLOOKUP(E$1, m_preprocess!$1:$1048576, monthly!$D159, FALSE)), "", HLOOKUP(E$1, m_preprocess!$1:$1048576, monthly!$D159, FALSE))</f>
        <v>80.171545497395144</v>
      </c>
      <c r="F159">
        <f>IF(ISBLANK(HLOOKUP(F$1, m_preprocess!$1:$1048576, monthly!$D159, FALSE)), "", HLOOKUP(F$1, m_preprocess!$1:$1048576, monthly!$D159, FALSE))</f>
        <v>82.424202400998183</v>
      </c>
      <c r="G159">
        <f>IF(ISBLANK(HLOOKUP(G$1, m_preprocess!$1:$1048576, monthly!$D159, FALSE)), "", HLOOKUP(G$1, m_preprocess!$1:$1048576, monthly!$D159, FALSE))</f>
        <v>103.43029901034573</v>
      </c>
      <c r="H159">
        <f>IF(ISBLANK(HLOOKUP(H$1, m_preprocess!$1:$1048576, monthly!$D159, FALSE)), "", HLOOKUP(H$1, m_preprocess!$1:$1048576, monthly!$D159, FALSE))</f>
        <v>57.172466152534355</v>
      </c>
      <c r="I159">
        <f>IF(ISBLANK(HLOOKUP(I$1, m_preprocess!$1:$1048576, monthly!$D159, FALSE)), "", HLOOKUP(I$1, m_preprocess!$1:$1048576, monthly!$D159, FALSE))</f>
        <v>52.8</v>
      </c>
      <c r="J159">
        <f>IF(ISBLANK(HLOOKUP(J$1, m_preprocess!$1:$1048576, monthly!$D159, FALSE)), "", HLOOKUP(J$1, m_preprocess!$1:$1048576, monthly!$D159, FALSE))</f>
        <v>93.82</v>
      </c>
      <c r="K159">
        <f>IF(ISBLANK(HLOOKUP(K$1, m_preprocess!$1:$1048576, monthly!$D159, FALSE)), "", HLOOKUP(K$1, m_preprocess!$1:$1048576, monthly!$D159, FALSE))</f>
        <v>99.111912404246766</v>
      </c>
      <c r="L159">
        <f>IF(ISBLANK(HLOOKUP(L$1, m_preprocess!$1:$1048576, monthly!$D159, FALSE)), "", HLOOKUP(L$1, m_preprocess!$1:$1048576, monthly!$D159, FALSE))</f>
        <v>151.11265230116521</v>
      </c>
      <c r="M159">
        <f>IF(ISBLANK(HLOOKUP(M$1, m_preprocess!$1:$1048576, monthly!$D159, FALSE)), "", HLOOKUP(M$1, m_preprocess!$1:$1048576, monthly!$D159, FALSE))</f>
        <v>77.278164371176956</v>
      </c>
      <c r="N159">
        <f>IF(ISBLANK(HLOOKUP(N$1, m_preprocess!$1:$1048576, monthly!$D159, FALSE)), "", HLOOKUP(N$1, m_preprocess!$1:$1048576, monthly!$D159, FALSE))</f>
        <v>73.834487929988242</v>
      </c>
      <c r="O159">
        <f>IF(ISBLANK(HLOOKUP(O$1, m_preprocess!$1:$1048576, monthly!$D159, FALSE)), "", HLOOKUP(O$1, m_preprocess!$1:$1048576, monthly!$D159, FALSE))</f>
        <v>13.688106641860198</v>
      </c>
      <c r="P159">
        <f>IF(ISBLANK(HLOOKUP(P$1, m_preprocess!$1:$1048576, monthly!$D159, FALSE)), "", HLOOKUP(P$1, m_preprocess!$1:$1048576, monthly!$D159, FALSE))</f>
        <v>2.8227827752578758</v>
      </c>
      <c r="Q159">
        <f>IF(ISBLANK(HLOOKUP(Q$1, m_preprocess!$1:$1048576, monthly!$D159, FALSE)), "", HLOOKUP(Q$1, m_preprocess!$1:$1048576, monthly!$D159, FALSE))</f>
        <v>1.239536346477194</v>
      </c>
      <c r="R159">
        <f>IF(ISBLANK(HLOOKUP(R$1, m_preprocess!$1:$1048576, monthly!$D159, FALSE)), "", HLOOKUP(R$1, m_preprocess!$1:$1048576, monthly!$D159, FALSE))</f>
        <v>1.5832464287806816</v>
      </c>
      <c r="S159">
        <f>IF(ISBLANK(HLOOKUP(S$1, m_preprocess!$1:$1048576, monthly!$D159, FALSE)), "", HLOOKUP(S$1, m_preprocess!$1:$1048576, monthly!$D159, FALSE))</f>
        <v>6.262304669716154</v>
      </c>
      <c r="T159">
        <f>IF(ISBLANK(HLOOKUP(T$1, m_preprocess!$1:$1048576, monthly!$D159, FALSE)), "", HLOOKUP(T$1, m_preprocess!$1:$1048576, monthly!$D159, FALSE))</f>
        <v>4.6030191968861702</v>
      </c>
      <c r="U159">
        <f>IF(ISBLANK(HLOOKUP(U$1, m_preprocess!$1:$1048576, monthly!$D159, FALSE)), "", HLOOKUP(U$1, m_preprocess!$1:$1048576, monthly!$D159, FALSE))</f>
        <v>350.60405473465397</v>
      </c>
      <c r="V159">
        <f>IF(ISBLANK(HLOOKUP(V$1, m_preprocess!$1:$1048576, monthly!$D159, FALSE)), "", HLOOKUP(V$1, m_preprocess!$1:$1048576, monthly!$D159, FALSE))</f>
        <v>1206.1815296623945</v>
      </c>
      <c r="W159">
        <f>IF(ISBLANK(HLOOKUP(W$1, m_preprocess!$1:$1048576, monthly!$D159, FALSE)), "", HLOOKUP(W$1, m_preprocess!$1:$1048576, monthly!$D159, FALSE))</f>
        <v>95.347750284530818</v>
      </c>
      <c r="X159">
        <f>IF(ISBLANK(HLOOKUP(X$1, m_preprocess!$1:$1048576, monthly!$D159, FALSE)), "", HLOOKUP(X$1, m_preprocess!$1:$1048576, monthly!$D159, FALSE))</f>
        <v>811.78958608835978</v>
      </c>
    </row>
    <row r="160" spans="1:24" x14ac:dyDescent="0.25">
      <c r="A160" s="31">
        <v>38777</v>
      </c>
      <c r="B160">
        <v>2006</v>
      </c>
      <c r="C160">
        <v>3</v>
      </c>
      <c r="D160">
        <v>160</v>
      </c>
      <c r="E160">
        <f>IF(ISBLANK(HLOOKUP(E$1, m_preprocess!$1:$1048576, monthly!$D160, FALSE)), "", HLOOKUP(E$1, m_preprocess!$1:$1048576, monthly!$D160, FALSE))</f>
        <v>89.707515629978175</v>
      </c>
      <c r="F160">
        <f>IF(ISBLANK(HLOOKUP(F$1, m_preprocess!$1:$1048576, monthly!$D160, FALSE)), "", HLOOKUP(F$1, m_preprocess!$1:$1048576, monthly!$D160, FALSE))</f>
        <v>89.446240664605142</v>
      </c>
      <c r="G160">
        <f>IF(ISBLANK(HLOOKUP(G$1, m_preprocess!$1:$1048576, monthly!$D160, FALSE)), "", HLOOKUP(G$1, m_preprocess!$1:$1048576, monthly!$D160, FALSE))</f>
        <v>104.16697704264517</v>
      </c>
      <c r="H160">
        <f>IF(ISBLANK(HLOOKUP(H$1, m_preprocess!$1:$1048576, monthly!$D160, FALSE)), "", HLOOKUP(H$1, m_preprocess!$1:$1048576, monthly!$D160, FALSE))</f>
        <v>62.011985986496924</v>
      </c>
      <c r="I160">
        <f>IF(ISBLANK(HLOOKUP(I$1, m_preprocess!$1:$1048576, monthly!$D160, FALSE)), "", HLOOKUP(I$1, m_preprocess!$1:$1048576, monthly!$D160, FALSE))</f>
        <v>56.8</v>
      </c>
      <c r="J160">
        <f>IF(ISBLANK(HLOOKUP(J$1, m_preprocess!$1:$1048576, monthly!$D160, FALSE)), "", HLOOKUP(J$1, m_preprocess!$1:$1048576, monthly!$D160, FALSE))</f>
        <v>97.62</v>
      </c>
      <c r="K160">
        <f>IF(ISBLANK(HLOOKUP(K$1, m_preprocess!$1:$1048576, monthly!$D160, FALSE)), "", HLOOKUP(K$1, m_preprocess!$1:$1048576, monthly!$D160, FALSE))</f>
        <v>100.20824921614025</v>
      </c>
      <c r="L160">
        <f>IF(ISBLANK(HLOOKUP(L$1, m_preprocess!$1:$1048576, monthly!$D160, FALSE)), "", HLOOKUP(L$1, m_preprocess!$1:$1048576, monthly!$D160, FALSE))</f>
        <v>154.48087494966933</v>
      </c>
      <c r="M160">
        <f>IF(ISBLANK(HLOOKUP(M$1, m_preprocess!$1:$1048576, monthly!$D160, FALSE)), "", HLOOKUP(M$1, m_preprocess!$1:$1048576, monthly!$D160, FALSE))</f>
        <v>71.782215688065449</v>
      </c>
      <c r="N160">
        <f>IF(ISBLANK(HLOOKUP(N$1, m_preprocess!$1:$1048576, monthly!$D160, FALSE)), "", HLOOKUP(N$1, m_preprocess!$1:$1048576, monthly!$D160, FALSE))</f>
        <v>82.698659261603879</v>
      </c>
      <c r="O160">
        <f>IF(ISBLANK(HLOOKUP(O$1, m_preprocess!$1:$1048576, monthly!$D160, FALSE)), "", HLOOKUP(O$1, m_preprocess!$1:$1048576, monthly!$D160, FALSE))</f>
        <v>17.278270320935341</v>
      </c>
      <c r="P160">
        <f>IF(ISBLANK(HLOOKUP(P$1, m_preprocess!$1:$1048576, monthly!$D160, FALSE)), "", HLOOKUP(P$1, m_preprocess!$1:$1048576, monthly!$D160, FALSE))</f>
        <v>3.2097897442389933</v>
      </c>
      <c r="Q160">
        <f>IF(ISBLANK(HLOOKUP(Q$1, m_preprocess!$1:$1048576, monthly!$D160, FALSE)), "", HLOOKUP(Q$1, m_preprocess!$1:$1048576, monthly!$D160, FALSE))</f>
        <v>1.5106259229903287</v>
      </c>
      <c r="R160">
        <f>IF(ISBLANK(HLOOKUP(R$1, m_preprocess!$1:$1048576, monthly!$D160, FALSE)), "", HLOOKUP(R$1, m_preprocess!$1:$1048576, monthly!$D160, FALSE))</f>
        <v>1.6991638212486648</v>
      </c>
      <c r="S160">
        <f>IF(ISBLANK(HLOOKUP(S$1, m_preprocess!$1:$1048576, monthly!$D160, FALSE)), "", HLOOKUP(S$1, m_preprocess!$1:$1048576, monthly!$D160, FALSE))</f>
        <v>7.7190089660995156</v>
      </c>
      <c r="T160">
        <f>IF(ISBLANK(HLOOKUP(T$1, m_preprocess!$1:$1048576, monthly!$D160, FALSE)), "", HLOOKUP(T$1, m_preprocess!$1:$1048576, monthly!$D160, FALSE))</f>
        <v>6.3494716105968321</v>
      </c>
      <c r="U160">
        <f>IF(ISBLANK(HLOOKUP(U$1, m_preprocess!$1:$1048576, monthly!$D160, FALSE)), "", HLOOKUP(U$1, m_preprocess!$1:$1048576, monthly!$D160, FALSE))</f>
        <v>349.37387268697751</v>
      </c>
      <c r="V160">
        <f>IF(ISBLANK(HLOOKUP(V$1, m_preprocess!$1:$1048576, monthly!$D160, FALSE)), "", HLOOKUP(V$1, m_preprocess!$1:$1048576, monthly!$D160, FALSE))</f>
        <v>1195.6329901089093</v>
      </c>
      <c r="W160">
        <f>IF(ISBLANK(HLOOKUP(W$1, m_preprocess!$1:$1048576, monthly!$D160, FALSE)), "", HLOOKUP(W$1, m_preprocess!$1:$1048576, monthly!$D160, FALSE))</f>
        <v>95.517562960095276</v>
      </c>
      <c r="X160">
        <f>IF(ISBLANK(HLOOKUP(X$1, m_preprocess!$1:$1048576, monthly!$D160, FALSE)), "", HLOOKUP(X$1, m_preprocess!$1:$1048576, monthly!$D160, FALSE))</f>
        <v>810.23772403741748</v>
      </c>
    </row>
    <row r="161" spans="1:24" x14ac:dyDescent="0.25">
      <c r="A161" s="31">
        <v>38808</v>
      </c>
      <c r="B161">
        <v>2006</v>
      </c>
      <c r="C161">
        <v>4</v>
      </c>
      <c r="D161">
        <v>161</v>
      </c>
      <c r="E161">
        <f>IF(ISBLANK(HLOOKUP(E$1, m_preprocess!$1:$1048576, monthly!$D161, FALSE)), "", HLOOKUP(E$1, m_preprocess!$1:$1048576, monthly!$D161, FALSE))</f>
        <v>80.807434225923174</v>
      </c>
      <c r="F161">
        <f>IF(ISBLANK(HLOOKUP(F$1, m_preprocess!$1:$1048576, monthly!$D161, FALSE)), "", HLOOKUP(F$1, m_preprocess!$1:$1048576, monthly!$D161, FALSE))</f>
        <v>82.485695935043665</v>
      </c>
      <c r="G161">
        <f>IF(ISBLANK(HLOOKUP(G$1, m_preprocess!$1:$1048576, monthly!$D161, FALSE)), "", HLOOKUP(G$1, m_preprocess!$1:$1048576, monthly!$D161, FALSE))</f>
        <v>104.34555319560462</v>
      </c>
      <c r="H161">
        <f>IF(ISBLANK(HLOOKUP(H$1, m_preprocess!$1:$1048576, monthly!$D161, FALSE)), "", HLOOKUP(H$1, m_preprocess!$1:$1048576, monthly!$D161, FALSE))</f>
        <v>65.271125669423554</v>
      </c>
      <c r="I161">
        <f>IF(ISBLANK(HLOOKUP(I$1, m_preprocess!$1:$1048576, monthly!$D161, FALSE)), "", HLOOKUP(I$1, m_preprocess!$1:$1048576, monthly!$D161, FALSE))</f>
        <v>38.799999999999997</v>
      </c>
      <c r="J161">
        <f>IF(ISBLANK(HLOOKUP(J$1, m_preprocess!$1:$1048576, monthly!$D161, FALSE)), "", HLOOKUP(J$1, m_preprocess!$1:$1048576, monthly!$D161, FALSE))</f>
        <v>99.15</v>
      </c>
      <c r="K161">
        <f>IF(ISBLANK(HLOOKUP(K$1, m_preprocess!$1:$1048576, monthly!$D161, FALSE)), "", HLOOKUP(K$1, m_preprocess!$1:$1048576, monthly!$D161, FALSE))</f>
        <v>103.7636279113413</v>
      </c>
      <c r="L161">
        <f>IF(ISBLANK(HLOOKUP(L$1, m_preprocess!$1:$1048576, monthly!$D161, FALSE)), "", HLOOKUP(L$1, m_preprocess!$1:$1048576, monthly!$D161, FALSE))</f>
        <v>143.12955683507928</v>
      </c>
      <c r="M161">
        <f>IF(ISBLANK(HLOOKUP(M$1, m_preprocess!$1:$1048576, monthly!$D161, FALSE)), "", HLOOKUP(M$1, m_preprocess!$1:$1048576, monthly!$D161, FALSE))</f>
        <v>70.733199613678067</v>
      </c>
      <c r="N161">
        <f>IF(ISBLANK(HLOOKUP(N$1, m_preprocess!$1:$1048576, monthly!$D161, FALSE)), "", HLOOKUP(N$1, m_preprocess!$1:$1048576, monthly!$D161, FALSE))</f>
        <v>72.396357221401246</v>
      </c>
      <c r="O161">
        <f>IF(ISBLANK(HLOOKUP(O$1, m_preprocess!$1:$1048576, monthly!$D161, FALSE)), "", HLOOKUP(O$1, m_preprocess!$1:$1048576, monthly!$D161, FALSE))</f>
        <v>15.339442074477219</v>
      </c>
      <c r="P161">
        <f>IF(ISBLANK(HLOOKUP(P$1, m_preprocess!$1:$1048576, monthly!$D161, FALSE)), "", HLOOKUP(P$1, m_preprocess!$1:$1048576, monthly!$D161, FALSE))</f>
        <v>3.0314630989721478</v>
      </c>
      <c r="Q161">
        <f>IF(ISBLANK(HLOOKUP(Q$1, m_preprocess!$1:$1048576, monthly!$D161, FALSE)), "", HLOOKUP(Q$1, m_preprocess!$1:$1048576, monthly!$D161, FALSE))</f>
        <v>1.2392136144909112</v>
      </c>
      <c r="R161">
        <f>IF(ISBLANK(HLOOKUP(R$1, m_preprocess!$1:$1048576, monthly!$D161, FALSE)), "", HLOOKUP(R$1, m_preprocess!$1:$1048576, monthly!$D161, FALSE))</f>
        <v>1.7922494844812369</v>
      </c>
      <c r="S161">
        <f>IF(ISBLANK(HLOOKUP(S$1, m_preprocess!$1:$1048576, monthly!$D161, FALSE)), "", HLOOKUP(S$1, m_preprocess!$1:$1048576, monthly!$D161, FALSE))</f>
        <v>6.7004521746257595</v>
      </c>
      <c r="T161">
        <f>IF(ISBLANK(HLOOKUP(T$1, m_preprocess!$1:$1048576, monthly!$D161, FALSE)), "", HLOOKUP(T$1, m_preprocess!$1:$1048576, monthly!$D161, FALSE))</f>
        <v>5.607526800879314</v>
      </c>
      <c r="U161">
        <f>IF(ISBLANK(HLOOKUP(U$1, m_preprocess!$1:$1048576, monthly!$D161, FALSE)), "", HLOOKUP(U$1, m_preprocess!$1:$1048576, monthly!$D161, FALSE))</f>
        <v>350.66031970055133</v>
      </c>
      <c r="V161">
        <f>IF(ISBLANK(HLOOKUP(V$1, m_preprocess!$1:$1048576, monthly!$D161, FALSE)), "", HLOOKUP(V$1, m_preprocess!$1:$1048576, monthly!$D161, FALSE))</f>
        <v>1210.0593187992131</v>
      </c>
      <c r="W161">
        <f>IF(ISBLANK(HLOOKUP(W$1, m_preprocess!$1:$1048576, monthly!$D161, FALSE)), "", HLOOKUP(W$1, m_preprocess!$1:$1048576, monthly!$D161, FALSE))</f>
        <v>99.756743482500156</v>
      </c>
      <c r="X161">
        <f>IF(ISBLANK(HLOOKUP(X$1, m_preprocess!$1:$1048576, monthly!$D161, FALSE)), "", HLOOKUP(X$1, m_preprocess!$1:$1048576, monthly!$D161, FALSE))</f>
        <v>835.04353935322843</v>
      </c>
    </row>
    <row r="162" spans="1:24" x14ac:dyDescent="0.25">
      <c r="A162" s="31">
        <v>38838</v>
      </c>
      <c r="B162">
        <v>2006</v>
      </c>
      <c r="C162">
        <v>5</v>
      </c>
      <c r="D162">
        <v>162</v>
      </c>
      <c r="E162">
        <f>IF(ISBLANK(HLOOKUP(E$1, m_preprocess!$1:$1048576, monthly!$D162, FALSE)), "", HLOOKUP(E$1, m_preprocess!$1:$1048576, monthly!$D162, FALSE))</f>
        <v>90.934613654382616</v>
      </c>
      <c r="F162">
        <f>IF(ISBLANK(HLOOKUP(F$1, m_preprocess!$1:$1048576, monthly!$D162, FALSE)), "", HLOOKUP(F$1, m_preprocess!$1:$1048576, monthly!$D162, FALSE))</f>
        <v>90.760974039172865</v>
      </c>
      <c r="G162">
        <f>IF(ISBLANK(HLOOKUP(G$1, m_preprocess!$1:$1048576, monthly!$D162, FALSE)), "", HLOOKUP(G$1, m_preprocess!$1:$1048576, monthly!$D162, FALSE))</f>
        <v>105.31514659905032</v>
      </c>
      <c r="H162">
        <f>IF(ISBLANK(HLOOKUP(H$1, m_preprocess!$1:$1048576, monthly!$D162, FALSE)), "", HLOOKUP(H$1, m_preprocess!$1:$1048576, monthly!$D162, FALSE))</f>
        <v>65.874361153949465</v>
      </c>
      <c r="I162">
        <f>IF(ISBLANK(HLOOKUP(I$1, m_preprocess!$1:$1048576, monthly!$D162, FALSE)), "", HLOOKUP(I$1, m_preprocess!$1:$1048576, monthly!$D162, FALSE))</f>
        <v>64.900000000000006</v>
      </c>
      <c r="J162">
        <f>IF(ISBLANK(HLOOKUP(J$1, m_preprocess!$1:$1048576, monthly!$D162, FALSE)), "", HLOOKUP(J$1, m_preprocess!$1:$1048576, monthly!$D162, FALSE))</f>
        <v>103.48</v>
      </c>
      <c r="K162">
        <f>IF(ISBLANK(HLOOKUP(K$1, m_preprocess!$1:$1048576, monthly!$D162, FALSE)), "", HLOOKUP(K$1, m_preprocess!$1:$1048576, monthly!$D162, FALSE))</f>
        <v>105.55397601470946</v>
      </c>
      <c r="L162">
        <f>IF(ISBLANK(HLOOKUP(L$1, m_preprocess!$1:$1048576, monthly!$D162, FALSE)), "", HLOOKUP(L$1, m_preprocess!$1:$1048576, monthly!$D162, FALSE))</f>
        <v>162.73814082195526</v>
      </c>
      <c r="M162">
        <f>IF(ISBLANK(HLOOKUP(M$1, m_preprocess!$1:$1048576, monthly!$D162, FALSE)), "", HLOOKUP(M$1, m_preprocess!$1:$1048576, monthly!$D162, FALSE))</f>
        <v>79.781335062479528</v>
      </c>
      <c r="N162">
        <f>IF(ISBLANK(HLOOKUP(N$1, m_preprocess!$1:$1048576, monthly!$D162, FALSE)), "", HLOOKUP(N$1, m_preprocess!$1:$1048576, monthly!$D162, FALSE))</f>
        <v>82.956805759475714</v>
      </c>
      <c r="O162">
        <f>IF(ISBLANK(HLOOKUP(O$1, m_preprocess!$1:$1048576, monthly!$D162, FALSE)), "", HLOOKUP(O$1, m_preprocess!$1:$1048576, monthly!$D162, FALSE))</f>
        <v>17.22703828575996</v>
      </c>
      <c r="P162">
        <f>IF(ISBLANK(HLOOKUP(P$1, m_preprocess!$1:$1048576, monthly!$D162, FALSE)), "", HLOOKUP(P$1, m_preprocess!$1:$1048576, monthly!$D162, FALSE))</f>
        <v>3.5264833760532985</v>
      </c>
      <c r="Q162">
        <f>IF(ISBLANK(HLOOKUP(Q$1, m_preprocess!$1:$1048576, monthly!$D162, FALSE)), "", HLOOKUP(Q$1, m_preprocess!$1:$1048576, monthly!$D162, FALSE))</f>
        <v>1.5229311444388525</v>
      </c>
      <c r="R162">
        <f>IF(ISBLANK(HLOOKUP(R$1, m_preprocess!$1:$1048576, monthly!$D162, FALSE)), "", HLOOKUP(R$1, m_preprocess!$1:$1048576, monthly!$D162, FALSE))</f>
        <v>2.0035522316144458</v>
      </c>
      <c r="S162">
        <f>IF(ISBLANK(HLOOKUP(S$1, m_preprocess!$1:$1048576, monthly!$D162, FALSE)), "", HLOOKUP(S$1, m_preprocess!$1:$1048576, monthly!$D162, FALSE))</f>
        <v>7.3280609900683036</v>
      </c>
      <c r="T162">
        <f>IF(ISBLANK(HLOOKUP(T$1, m_preprocess!$1:$1048576, monthly!$D162, FALSE)), "", HLOOKUP(T$1, m_preprocess!$1:$1048576, monthly!$D162, FALSE))</f>
        <v>6.3724939196383588</v>
      </c>
      <c r="U162">
        <f>IF(ISBLANK(HLOOKUP(U$1, m_preprocess!$1:$1048576, monthly!$D162, FALSE)), "", HLOOKUP(U$1, m_preprocess!$1:$1048576, monthly!$D162, FALSE))</f>
        <v>362.75093295748178</v>
      </c>
      <c r="V162">
        <f>IF(ISBLANK(HLOOKUP(V$1, m_preprocess!$1:$1048576, monthly!$D162, FALSE)), "", HLOOKUP(V$1, m_preprocess!$1:$1048576, monthly!$D162, FALSE))</f>
        <v>1244.965047281547</v>
      </c>
      <c r="W162">
        <f>IF(ISBLANK(HLOOKUP(W$1, m_preprocess!$1:$1048576, monthly!$D162, FALSE)), "", HLOOKUP(W$1, m_preprocess!$1:$1048576, monthly!$D162, FALSE))</f>
        <v>104.60775569145486</v>
      </c>
      <c r="X162">
        <f>IF(ISBLANK(HLOOKUP(X$1, m_preprocess!$1:$1048576, monthly!$D162, FALSE)), "", HLOOKUP(X$1, m_preprocess!$1:$1048576, monthly!$D162, FALSE))</f>
        <v>863.24604296377368</v>
      </c>
    </row>
    <row r="163" spans="1:24" x14ac:dyDescent="0.25">
      <c r="A163" s="31">
        <v>38869</v>
      </c>
      <c r="B163">
        <v>2006</v>
      </c>
      <c r="C163">
        <v>6</v>
      </c>
      <c r="D163">
        <v>163</v>
      </c>
      <c r="E163">
        <f>IF(ISBLANK(HLOOKUP(E$1, m_preprocess!$1:$1048576, monthly!$D163, FALSE)), "", HLOOKUP(E$1, m_preprocess!$1:$1048576, monthly!$D163, FALSE))</f>
        <v>89.464296626010523</v>
      </c>
      <c r="F163">
        <f>IF(ISBLANK(HLOOKUP(F$1, m_preprocess!$1:$1048576, monthly!$D163, FALSE)), "", HLOOKUP(F$1, m_preprocess!$1:$1048576, monthly!$D163, FALSE))</f>
        <v>93.167063520213389</v>
      </c>
      <c r="G163">
        <f>IF(ISBLANK(HLOOKUP(G$1, m_preprocess!$1:$1048576, monthly!$D163, FALSE)), "", HLOOKUP(G$1, m_preprocess!$1:$1048576, monthly!$D163, FALSE))</f>
        <v>105.98700317861564</v>
      </c>
      <c r="H163">
        <f>IF(ISBLANK(HLOOKUP(H$1, m_preprocess!$1:$1048576, monthly!$D163, FALSE)), "", HLOOKUP(H$1, m_preprocess!$1:$1048576, monthly!$D163, FALSE))</f>
        <v>65.587727060712183</v>
      </c>
      <c r="I163">
        <f>IF(ISBLANK(HLOOKUP(I$1, m_preprocess!$1:$1048576, monthly!$D163, FALSE)), "", HLOOKUP(I$1, m_preprocess!$1:$1048576, monthly!$D163, FALSE))</f>
        <v>50.2</v>
      </c>
      <c r="J163">
        <f>IF(ISBLANK(HLOOKUP(J$1, m_preprocess!$1:$1048576, monthly!$D163, FALSE)), "", HLOOKUP(J$1, m_preprocess!$1:$1048576, monthly!$D163, FALSE))</f>
        <v>103.66</v>
      </c>
      <c r="K163">
        <f>IF(ISBLANK(HLOOKUP(K$1, m_preprocess!$1:$1048576, monthly!$D163, FALSE)), "", HLOOKUP(K$1, m_preprocess!$1:$1048576, monthly!$D163, FALSE))</f>
        <v>107.42419357055833</v>
      </c>
      <c r="L163">
        <f>IF(ISBLANK(HLOOKUP(L$1, m_preprocess!$1:$1048576, monthly!$D163, FALSE)), "", HLOOKUP(L$1, m_preprocess!$1:$1048576, monthly!$D163, FALSE))</f>
        <v>143.52124178042351</v>
      </c>
      <c r="M163">
        <f>IF(ISBLANK(HLOOKUP(M$1, m_preprocess!$1:$1048576, monthly!$D163, FALSE)), "", HLOOKUP(M$1, m_preprocess!$1:$1048576, monthly!$D163, FALSE))</f>
        <v>68.209285253408765</v>
      </c>
      <c r="N163">
        <f>IF(ISBLANK(HLOOKUP(N$1, m_preprocess!$1:$1048576, monthly!$D163, FALSE)), "", HLOOKUP(N$1, m_preprocess!$1:$1048576, monthly!$D163, FALSE))</f>
        <v>75.311956527014729</v>
      </c>
      <c r="O163">
        <f>IF(ISBLANK(HLOOKUP(O$1, m_preprocess!$1:$1048576, monthly!$D163, FALSE)), "", HLOOKUP(O$1, m_preprocess!$1:$1048576, monthly!$D163, FALSE))</f>
        <v>16.812111724286098</v>
      </c>
      <c r="P163">
        <f>IF(ISBLANK(HLOOKUP(P$1, m_preprocess!$1:$1048576, monthly!$D163, FALSE)), "", HLOOKUP(P$1, m_preprocess!$1:$1048576, monthly!$D163, FALSE))</f>
        <v>3.3432163652572098</v>
      </c>
      <c r="Q163">
        <f>IF(ISBLANK(HLOOKUP(Q$1, m_preprocess!$1:$1048576, monthly!$D163, FALSE)), "", HLOOKUP(Q$1, m_preprocess!$1:$1048576, monthly!$D163, FALSE))</f>
        <v>1.3605437021902484</v>
      </c>
      <c r="R163">
        <f>IF(ISBLANK(HLOOKUP(R$1, m_preprocess!$1:$1048576, monthly!$D163, FALSE)), "", HLOOKUP(R$1, m_preprocess!$1:$1048576, monthly!$D163, FALSE))</f>
        <v>1.9826726630669618</v>
      </c>
      <c r="S163">
        <f>IF(ISBLANK(HLOOKUP(S$1, m_preprocess!$1:$1048576, monthly!$D163, FALSE)), "", HLOOKUP(S$1, m_preprocess!$1:$1048576, monthly!$D163, FALSE))</f>
        <v>7.3959147857450871</v>
      </c>
      <c r="T163">
        <f>IF(ISBLANK(HLOOKUP(T$1, m_preprocess!$1:$1048576, monthly!$D163, FALSE)), "", HLOOKUP(T$1, m_preprocess!$1:$1048576, monthly!$D163, FALSE))</f>
        <v>6.0729805732838056</v>
      </c>
      <c r="U163">
        <f>IF(ISBLANK(HLOOKUP(U$1, m_preprocess!$1:$1048576, monthly!$D163, FALSE)), "", HLOOKUP(U$1, m_preprocess!$1:$1048576, monthly!$D163, FALSE))</f>
        <v>380.49076818654879</v>
      </c>
      <c r="V163">
        <f>IF(ISBLANK(HLOOKUP(V$1, m_preprocess!$1:$1048576, monthly!$D163, FALSE)), "", HLOOKUP(V$1, m_preprocess!$1:$1048576, monthly!$D163, FALSE))</f>
        <v>1269.7547141793766</v>
      </c>
      <c r="W163">
        <f>IF(ISBLANK(HLOOKUP(W$1, m_preprocess!$1:$1048576, monthly!$D163, FALSE)), "", HLOOKUP(W$1, m_preprocess!$1:$1048576, monthly!$D163, FALSE))</f>
        <v>109.4991706203168</v>
      </c>
      <c r="X163">
        <f>IF(ISBLANK(HLOOKUP(X$1, m_preprocess!$1:$1048576, monthly!$D163, FALSE)), "", HLOOKUP(X$1, m_preprocess!$1:$1048576, monthly!$D163, FALSE))</f>
        <v>890.81226594550117</v>
      </c>
    </row>
    <row r="164" spans="1:24" x14ac:dyDescent="0.25">
      <c r="A164" s="31">
        <v>38899</v>
      </c>
      <c r="B164">
        <v>2006</v>
      </c>
      <c r="C164">
        <v>7</v>
      </c>
      <c r="D164">
        <v>164</v>
      </c>
      <c r="E164">
        <f>IF(ISBLANK(HLOOKUP(E$1, m_preprocess!$1:$1048576, monthly!$D164, FALSE)), "", HLOOKUP(E$1, m_preprocess!$1:$1048576, monthly!$D164, FALSE))</f>
        <v>90.60656990910023</v>
      </c>
      <c r="F164">
        <f>IF(ISBLANK(HLOOKUP(F$1, m_preprocess!$1:$1048576, monthly!$D164, FALSE)), "", HLOOKUP(F$1, m_preprocess!$1:$1048576, monthly!$D164, FALSE))</f>
        <v>92.849170594674959</v>
      </c>
      <c r="G164">
        <f>IF(ISBLANK(HLOOKUP(G$1, m_preprocess!$1:$1048576, monthly!$D164, FALSE)), "", HLOOKUP(G$1, m_preprocess!$1:$1048576, monthly!$D164, FALSE))</f>
        <v>106.44080512379603</v>
      </c>
      <c r="H164">
        <f>IF(ISBLANK(HLOOKUP(H$1, m_preprocess!$1:$1048576, monthly!$D164, FALSE)), "", HLOOKUP(H$1, m_preprocess!$1:$1048576, monthly!$D164, FALSE))</f>
        <v>71.380561571692709</v>
      </c>
      <c r="I164">
        <f>IF(ISBLANK(HLOOKUP(I$1, m_preprocess!$1:$1048576, monthly!$D164, FALSE)), "", HLOOKUP(I$1, m_preprocess!$1:$1048576, monthly!$D164, FALSE))</f>
        <v>60.2</v>
      </c>
      <c r="J164">
        <f>IF(ISBLANK(HLOOKUP(J$1, m_preprocess!$1:$1048576, monthly!$D164, FALSE)), "", HLOOKUP(J$1, m_preprocess!$1:$1048576, monthly!$D164, FALSE))</f>
        <v>104.46</v>
      </c>
      <c r="K164">
        <f>IF(ISBLANK(HLOOKUP(K$1, m_preprocess!$1:$1048576, monthly!$D164, FALSE)), "", HLOOKUP(K$1, m_preprocess!$1:$1048576, monthly!$D164, FALSE))</f>
        <v>107.99686711980398</v>
      </c>
      <c r="L164">
        <f>IF(ISBLANK(HLOOKUP(L$1, m_preprocess!$1:$1048576, monthly!$D164, FALSE)), "", HLOOKUP(L$1, m_preprocess!$1:$1048576, monthly!$D164, FALSE))</f>
        <v>150.36180118647678</v>
      </c>
      <c r="M164">
        <f>IF(ISBLANK(HLOOKUP(M$1, m_preprocess!$1:$1048576, monthly!$D164, FALSE)), "", HLOOKUP(M$1, m_preprocess!$1:$1048576, monthly!$D164, FALSE))</f>
        <v>76.701759361419576</v>
      </c>
      <c r="N164">
        <f>IF(ISBLANK(HLOOKUP(N$1, m_preprocess!$1:$1048576, monthly!$D164, FALSE)), "", HLOOKUP(N$1, m_preprocess!$1:$1048576, monthly!$D164, FALSE))</f>
        <v>73.66004182505722</v>
      </c>
      <c r="O164">
        <f>IF(ISBLANK(HLOOKUP(O$1, m_preprocess!$1:$1048576, monthly!$D164, FALSE)), "", HLOOKUP(O$1, m_preprocess!$1:$1048576, monthly!$D164, FALSE))</f>
        <v>16.561968982509622</v>
      </c>
      <c r="P164">
        <f>IF(ISBLANK(HLOOKUP(P$1, m_preprocess!$1:$1048576, monthly!$D164, FALSE)), "", HLOOKUP(P$1, m_preprocess!$1:$1048576, monthly!$D164, FALSE))</f>
        <v>3.2471614141121905</v>
      </c>
      <c r="Q164">
        <f>IF(ISBLANK(HLOOKUP(Q$1, m_preprocess!$1:$1048576, monthly!$D164, FALSE)), "", HLOOKUP(Q$1, m_preprocess!$1:$1048576, monthly!$D164, FALSE))</f>
        <v>1.3564202562373611</v>
      </c>
      <c r="R164">
        <f>IF(ISBLANK(HLOOKUP(R$1, m_preprocess!$1:$1048576, monthly!$D164, FALSE)), "", HLOOKUP(R$1, m_preprocess!$1:$1048576, monthly!$D164, FALSE))</f>
        <v>1.8907411578748297</v>
      </c>
      <c r="S164">
        <f>IF(ISBLANK(HLOOKUP(S$1, m_preprocess!$1:$1048576, monthly!$D164, FALSE)), "", HLOOKUP(S$1, m_preprocess!$1:$1048576, monthly!$D164, FALSE))</f>
        <v>7.259815503767145</v>
      </c>
      <c r="T164">
        <f>IF(ISBLANK(HLOOKUP(T$1, m_preprocess!$1:$1048576, monthly!$D164, FALSE)), "", HLOOKUP(T$1, m_preprocess!$1:$1048576, monthly!$D164, FALSE))</f>
        <v>6.0549920646302828</v>
      </c>
      <c r="U164">
        <f>IF(ISBLANK(HLOOKUP(U$1, m_preprocess!$1:$1048576, monthly!$D164, FALSE)), "", HLOOKUP(U$1, m_preprocess!$1:$1048576, monthly!$D164, FALSE))</f>
        <v>375.62030147358092</v>
      </c>
      <c r="V164">
        <f>IF(ISBLANK(HLOOKUP(V$1, m_preprocess!$1:$1048576, monthly!$D164, FALSE)), "", HLOOKUP(V$1, m_preprocess!$1:$1048576, monthly!$D164, FALSE))</f>
        <v>1290.9090009602153</v>
      </c>
      <c r="W164">
        <f>IF(ISBLANK(HLOOKUP(W$1, m_preprocess!$1:$1048576, monthly!$D164, FALSE)), "", HLOOKUP(W$1, m_preprocess!$1:$1048576, monthly!$D164, FALSE))</f>
        <v>107.16868343944022</v>
      </c>
      <c r="X164">
        <f>IF(ISBLANK(HLOOKUP(X$1, m_preprocess!$1:$1048576, monthly!$D164, FALSE)), "", HLOOKUP(X$1, m_preprocess!$1:$1048576, monthly!$D164, FALSE))</f>
        <v>909.78791934021797</v>
      </c>
    </row>
    <row r="165" spans="1:24" x14ac:dyDescent="0.25">
      <c r="A165" s="31">
        <v>38930</v>
      </c>
      <c r="B165">
        <v>2006</v>
      </c>
      <c r="C165">
        <v>8</v>
      </c>
      <c r="D165">
        <v>165</v>
      </c>
      <c r="E165">
        <f>IF(ISBLANK(HLOOKUP(E$1, m_preprocess!$1:$1048576, monthly!$D165, FALSE)), "", HLOOKUP(E$1, m_preprocess!$1:$1048576, monthly!$D165, FALSE))</f>
        <v>95.855665718801831</v>
      </c>
      <c r="F165">
        <f>IF(ISBLANK(HLOOKUP(F$1, m_preprocess!$1:$1048576, monthly!$D165, FALSE)), "", HLOOKUP(F$1, m_preprocess!$1:$1048576, monthly!$D165, FALSE))</f>
        <v>97.274014232229064</v>
      </c>
      <c r="G165">
        <f>IF(ISBLANK(HLOOKUP(G$1, m_preprocess!$1:$1048576, monthly!$D165, FALSE)), "", HLOOKUP(G$1, m_preprocess!$1:$1048576, monthly!$D165, FALSE))</f>
        <v>108.23232720438084</v>
      </c>
      <c r="H165">
        <f>IF(ISBLANK(HLOOKUP(H$1, m_preprocess!$1:$1048576, monthly!$D165, FALSE)), "", HLOOKUP(H$1, m_preprocess!$1:$1048576, monthly!$D165, FALSE))</f>
        <v>67.708348223307638</v>
      </c>
      <c r="I165">
        <f>IF(ISBLANK(HLOOKUP(I$1, m_preprocess!$1:$1048576, monthly!$D165, FALSE)), "", HLOOKUP(I$1, m_preprocess!$1:$1048576, monthly!$D165, FALSE))</f>
        <v>68.5</v>
      </c>
      <c r="J165">
        <f>IF(ISBLANK(HLOOKUP(J$1, m_preprocess!$1:$1048576, monthly!$D165, FALSE)), "", HLOOKUP(J$1, m_preprocess!$1:$1048576, monthly!$D165, FALSE))</f>
        <v>106.98</v>
      </c>
      <c r="K165">
        <f>IF(ISBLANK(HLOOKUP(K$1, m_preprocess!$1:$1048576, monthly!$D165, FALSE)), "", HLOOKUP(K$1, m_preprocess!$1:$1048576, monthly!$D165, FALSE))</f>
        <v>105.34334509383983</v>
      </c>
      <c r="L165">
        <f>IF(ISBLANK(HLOOKUP(L$1, m_preprocess!$1:$1048576, monthly!$D165, FALSE)), "", HLOOKUP(L$1, m_preprocess!$1:$1048576, monthly!$D165, FALSE))</f>
        <v>156.14530588356897</v>
      </c>
      <c r="M165">
        <f>IF(ISBLANK(HLOOKUP(M$1, m_preprocess!$1:$1048576, monthly!$D165, FALSE)), "", HLOOKUP(M$1, m_preprocess!$1:$1048576, monthly!$D165, FALSE))</f>
        <v>76.113162719697328</v>
      </c>
      <c r="N165">
        <f>IF(ISBLANK(HLOOKUP(N$1, m_preprocess!$1:$1048576, monthly!$D165, FALSE)), "", HLOOKUP(N$1, m_preprocess!$1:$1048576, monthly!$D165, FALSE))</f>
        <v>80.032143163871638</v>
      </c>
      <c r="O165">
        <f>IF(ISBLANK(HLOOKUP(O$1, m_preprocess!$1:$1048576, monthly!$D165, FALSE)), "", HLOOKUP(O$1, m_preprocess!$1:$1048576, monthly!$D165, FALSE))</f>
        <v>18.233140802550391</v>
      </c>
      <c r="P165">
        <f>IF(ISBLANK(HLOOKUP(P$1, m_preprocess!$1:$1048576, monthly!$D165, FALSE)), "", HLOOKUP(P$1, m_preprocess!$1:$1048576, monthly!$D165, FALSE))</f>
        <v>3.6884422501970824</v>
      </c>
      <c r="Q165">
        <f>IF(ISBLANK(HLOOKUP(Q$1, m_preprocess!$1:$1048576, monthly!$D165, FALSE)), "", HLOOKUP(Q$1, m_preprocess!$1:$1048576, monthly!$D165, FALSE))</f>
        <v>1.6386750939821491</v>
      </c>
      <c r="R165">
        <f>IF(ISBLANK(HLOOKUP(R$1, m_preprocess!$1:$1048576, monthly!$D165, FALSE)), "", HLOOKUP(R$1, m_preprocess!$1:$1048576, monthly!$D165, FALSE))</f>
        <v>2.0497671562149331</v>
      </c>
      <c r="S165">
        <f>IF(ISBLANK(HLOOKUP(S$1, m_preprocess!$1:$1048576, monthly!$D165, FALSE)), "", HLOOKUP(S$1, m_preprocess!$1:$1048576, monthly!$D165, FALSE))</f>
        <v>8.3236838407507676</v>
      </c>
      <c r="T165">
        <f>IF(ISBLANK(HLOOKUP(T$1, m_preprocess!$1:$1048576, monthly!$D165, FALSE)), "", HLOOKUP(T$1, m_preprocess!$1:$1048576, monthly!$D165, FALSE))</f>
        <v>6.2210147116025434</v>
      </c>
      <c r="U165">
        <f>IF(ISBLANK(HLOOKUP(U$1, m_preprocess!$1:$1048576, monthly!$D165, FALSE)), "", HLOOKUP(U$1, m_preprocess!$1:$1048576, monthly!$D165, FALSE))</f>
        <v>389.40555240133261</v>
      </c>
      <c r="V165">
        <f>IF(ISBLANK(HLOOKUP(V$1, m_preprocess!$1:$1048576, monthly!$D165, FALSE)), "", HLOOKUP(V$1, m_preprocess!$1:$1048576, monthly!$D165, FALSE))</f>
        <v>1302.5808717789882</v>
      </c>
      <c r="W165">
        <f>IF(ISBLANK(HLOOKUP(W$1, m_preprocess!$1:$1048576, monthly!$D165, FALSE)), "", HLOOKUP(W$1, m_preprocess!$1:$1048576, monthly!$D165, FALSE))</f>
        <v>102.19371442957552</v>
      </c>
      <c r="X165">
        <f>IF(ISBLANK(HLOOKUP(X$1, m_preprocess!$1:$1048576, monthly!$D165, FALSE)), "", HLOOKUP(X$1, m_preprocess!$1:$1048576, monthly!$D165, FALSE))</f>
        <v>923.97282315004134</v>
      </c>
    </row>
    <row r="166" spans="1:24" x14ac:dyDescent="0.25">
      <c r="A166" s="31">
        <v>38961</v>
      </c>
      <c r="B166">
        <v>2006</v>
      </c>
      <c r="C166">
        <v>9</v>
      </c>
      <c r="D166">
        <v>166</v>
      </c>
      <c r="E166">
        <f>IF(ISBLANK(HLOOKUP(E$1, m_preprocess!$1:$1048576, monthly!$D166, FALSE)), "", HLOOKUP(E$1, m_preprocess!$1:$1048576, monthly!$D166, FALSE))</f>
        <v>98.445871041433364</v>
      </c>
      <c r="F166">
        <f>IF(ISBLANK(HLOOKUP(F$1, m_preprocess!$1:$1048576, monthly!$D166, FALSE)), "", HLOOKUP(F$1, m_preprocess!$1:$1048576, monthly!$D166, FALSE))</f>
        <v>99.220207174964131</v>
      </c>
      <c r="G166">
        <f>IF(ISBLANK(HLOOKUP(G$1, m_preprocess!$1:$1048576, monthly!$D166, FALSE)), "", HLOOKUP(G$1, m_preprocess!$1:$1048576, monthly!$D166, FALSE))</f>
        <v>109.67116318093699</v>
      </c>
      <c r="H166">
        <f>IF(ISBLANK(HLOOKUP(H$1, m_preprocess!$1:$1048576, monthly!$D166, FALSE)), "", HLOOKUP(H$1, m_preprocess!$1:$1048576, monthly!$D166, FALSE))</f>
        <v>71.112651302182158</v>
      </c>
      <c r="I166">
        <f>IF(ISBLANK(HLOOKUP(I$1, m_preprocess!$1:$1048576, monthly!$D166, FALSE)), "", HLOOKUP(I$1, m_preprocess!$1:$1048576, monthly!$D166, FALSE))</f>
        <v>57.5</v>
      </c>
      <c r="J166">
        <f>IF(ISBLANK(HLOOKUP(J$1, m_preprocess!$1:$1048576, monthly!$D166, FALSE)), "", HLOOKUP(J$1, m_preprocess!$1:$1048576, monthly!$D166, FALSE))</f>
        <v>110.88</v>
      </c>
      <c r="K166">
        <f>IF(ISBLANK(HLOOKUP(K$1, m_preprocess!$1:$1048576, monthly!$D166, FALSE)), "", HLOOKUP(K$1, m_preprocess!$1:$1048576, monthly!$D166, FALSE))</f>
        <v>102.48390979937466</v>
      </c>
      <c r="L166">
        <f>IF(ISBLANK(HLOOKUP(L$1, m_preprocess!$1:$1048576, monthly!$D166, FALSE)), "", HLOOKUP(L$1, m_preprocess!$1:$1048576, monthly!$D166, FALSE))</f>
        <v>157.72402871010735</v>
      </c>
      <c r="M166">
        <f>IF(ISBLANK(HLOOKUP(M$1, m_preprocess!$1:$1048576, monthly!$D166, FALSE)), "", HLOOKUP(M$1, m_preprocess!$1:$1048576, monthly!$D166, FALSE))</f>
        <v>69.518597824625658</v>
      </c>
      <c r="N166">
        <f>IF(ISBLANK(HLOOKUP(N$1, m_preprocess!$1:$1048576, monthly!$D166, FALSE)), "", HLOOKUP(N$1, m_preprocess!$1:$1048576, monthly!$D166, FALSE))</f>
        <v>88.20543088548169</v>
      </c>
      <c r="O166">
        <f>IF(ISBLANK(HLOOKUP(O$1, m_preprocess!$1:$1048576, monthly!$D166, FALSE)), "", HLOOKUP(O$1, m_preprocess!$1:$1048576, monthly!$D166, FALSE))</f>
        <v>17.697573554511774</v>
      </c>
      <c r="P166">
        <f>IF(ISBLANK(HLOOKUP(P$1, m_preprocess!$1:$1048576, monthly!$D166, FALSE)), "", HLOOKUP(P$1, m_preprocess!$1:$1048576, monthly!$D166, FALSE))</f>
        <v>3.7738383473989781</v>
      </c>
      <c r="Q166">
        <f>IF(ISBLANK(HLOOKUP(Q$1, m_preprocess!$1:$1048576, monthly!$D166, FALSE)), "", HLOOKUP(Q$1, m_preprocess!$1:$1048576, monthly!$D166, FALSE))</f>
        <v>1.748814623783538</v>
      </c>
      <c r="R166">
        <f>IF(ISBLANK(HLOOKUP(R$1, m_preprocess!$1:$1048576, monthly!$D166, FALSE)), "", HLOOKUP(R$1, m_preprocess!$1:$1048576, monthly!$D166, FALSE))</f>
        <v>2.0250237236154405</v>
      </c>
      <c r="S166">
        <f>IF(ISBLANK(HLOOKUP(S$1, m_preprocess!$1:$1048576, monthly!$D166, FALSE)), "", HLOOKUP(S$1, m_preprocess!$1:$1048576, monthly!$D166, FALSE))</f>
        <v>7.8670226402110783</v>
      </c>
      <c r="T166">
        <f>IF(ISBLANK(HLOOKUP(T$1, m_preprocess!$1:$1048576, monthly!$D166, FALSE)), "", HLOOKUP(T$1, m_preprocess!$1:$1048576, monthly!$D166, FALSE))</f>
        <v>6.0567125669017186</v>
      </c>
      <c r="U166">
        <f>IF(ISBLANK(HLOOKUP(U$1, m_preprocess!$1:$1048576, monthly!$D166, FALSE)), "", HLOOKUP(U$1, m_preprocess!$1:$1048576, monthly!$D166, FALSE))</f>
        <v>371.8117163894126</v>
      </c>
      <c r="V166">
        <f>IF(ISBLANK(HLOOKUP(V$1, m_preprocess!$1:$1048576, monthly!$D166, FALSE)), "", HLOOKUP(V$1, m_preprocess!$1:$1048576, monthly!$D166, FALSE))</f>
        <v>1282.7918578469489</v>
      </c>
      <c r="W166">
        <f>IF(ISBLANK(HLOOKUP(W$1, m_preprocess!$1:$1048576, monthly!$D166, FALSE)), "", HLOOKUP(W$1, m_preprocess!$1:$1048576, monthly!$D166, FALSE))</f>
        <v>102.03951613951459</v>
      </c>
      <c r="X166">
        <f>IF(ISBLANK(HLOOKUP(X$1, m_preprocess!$1:$1048576, monthly!$D166, FALSE)), "", HLOOKUP(X$1, m_preprocess!$1:$1048576, monthly!$D166, FALSE))</f>
        <v>945.47336567247953</v>
      </c>
    </row>
    <row r="167" spans="1:24" x14ac:dyDescent="0.25">
      <c r="A167" s="31">
        <v>38991</v>
      </c>
      <c r="B167">
        <v>2006</v>
      </c>
      <c r="C167">
        <v>10</v>
      </c>
      <c r="D167">
        <v>167</v>
      </c>
      <c r="E167">
        <f>IF(ISBLANK(HLOOKUP(E$1, m_preprocess!$1:$1048576, monthly!$D167, FALSE)), "", HLOOKUP(E$1, m_preprocess!$1:$1048576, monthly!$D167, FALSE))</f>
        <v>100.45578580533542</v>
      </c>
      <c r="F167">
        <f>IF(ISBLANK(HLOOKUP(F$1, m_preprocess!$1:$1048576, monthly!$D167, FALSE)), "", HLOOKUP(F$1, m_preprocess!$1:$1048576, monthly!$D167, FALSE))</f>
        <v>98.857419886467767</v>
      </c>
      <c r="G167">
        <f>IF(ISBLANK(HLOOKUP(G$1, m_preprocess!$1:$1048576, monthly!$D167, FALSE)), "", HLOOKUP(G$1, m_preprocess!$1:$1048576, monthly!$D167, FALSE))</f>
        <v>110.53081813572793</v>
      </c>
      <c r="H167">
        <f>IF(ISBLANK(HLOOKUP(H$1, m_preprocess!$1:$1048576, monthly!$D167, FALSE)), "", HLOOKUP(H$1, m_preprocess!$1:$1048576, monthly!$D167, FALSE))</f>
        <v>72.53959011884811</v>
      </c>
      <c r="I167">
        <f>IF(ISBLANK(HLOOKUP(I$1, m_preprocess!$1:$1048576, monthly!$D167, FALSE)), "", HLOOKUP(I$1, m_preprocess!$1:$1048576, monthly!$D167, FALSE))</f>
        <v>66.3</v>
      </c>
      <c r="J167">
        <f>IF(ISBLANK(HLOOKUP(J$1, m_preprocess!$1:$1048576, monthly!$D167, FALSE)), "", HLOOKUP(J$1, m_preprocess!$1:$1048576, monthly!$D167, FALSE))</f>
        <v>117.78</v>
      </c>
      <c r="K167">
        <f>IF(ISBLANK(HLOOKUP(K$1, m_preprocess!$1:$1048576, monthly!$D167, FALSE)), "", HLOOKUP(K$1, m_preprocess!$1:$1048576, monthly!$D167, FALSE))</f>
        <v>100.34100941275274</v>
      </c>
      <c r="L167">
        <f>IF(ISBLANK(HLOOKUP(L$1, m_preprocess!$1:$1048576, monthly!$D167, FALSE)), "", HLOOKUP(L$1, m_preprocess!$1:$1048576, monthly!$D167, FALSE))</f>
        <v>174.78855648582626</v>
      </c>
      <c r="M167">
        <f>IF(ISBLANK(HLOOKUP(M$1, m_preprocess!$1:$1048576, monthly!$D167, FALSE)), "", HLOOKUP(M$1, m_preprocess!$1:$1048576, monthly!$D167, FALSE))</f>
        <v>86.304255244419267</v>
      </c>
      <c r="N167">
        <f>IF(ISBLANK(HLOOKUP(N$1, m_preprocess!$1:$1048576, monthly!$D167, FALSE)), "", HLOOKUP(N$1, m_preprocess!$1:$1048576, monthly!$D167, FALSE))</f>
        <v>88.484301241406968</v>
      </c>
      <c r="O167">
        <f>IF(ISBLANK(HLOOKUP(O$1, m_preprocess!$1:$1048576, monthly!$D167, FALSE)), "", HLOOKUP(O$1, m_preprocess!$1:$1048576, monthly!$D167, FALSE))</f>
        <v>18.5104127880428</v>
      </c>
      <c r="P167">
        <f>IF(ISBLANK(HLOOKUP(P$1, m_preprocess!$1:$1048576, monthly!$D167, FALSE)), "", HLOOKUP(P$1, m_preprocess!$1:$1048576, monthly!$D167, FALSE))</f>
        <v>4.0379296522510639</v>
      </c>
      <c r="Q167">
        <f>IF(ISBLANK(HLOOKUP(Q$1, m_preprocess!$1:$1048576, monthly!$D167, FALSE)), "", HLOOKUP(Q$1, m_preprocess!$1:$1048576, monthly!$D167, FALSE))</f>
        <v>1.7454903028200046</v>
      </c>
      <c r="R167">
        <f>IF(ISBLANK(HLOOKUP(R$1, m_preprocess!$1:$1048576, monthly!$D167, FALSE)), "", HLOOKUP(R$1, m_preprocess!$1:$1048576, monthly!$D167, FALSE))</f>
        <v>2.2924393494310591</v>
      </c>
      <c r="S167">
        <f>IF(ISBLANK(HLOOKUP(S$1, m_preprocess!$1:$1048576, monthly!$D167, FALSE)), "", HLOOKUP(S$1, m_preprocess!$1:$1048576, monthly!$D167, FALSE))</f>
        <v>7.8590772572006795</v>
      </c>
      <c r="T167">
        <f>IF(ISBLANK(HLOOKUP(T$1, m_preprocess!$1:$1048576, monthly!$D167, FALSE)), "", HLOOKUP(T$1, m_preprocess!$1:$1048576, monthly!$D167, FALSE))</f>
        <v>6.6134058785910623</v>
      </c>
      <c r="U167">
        <f>IF(ISBLANK(HLOOKUP(U$1, m_preprocess!$1:$1048576, monthly!$D167, FALSE)), "", HLOOKUP(U$1, m_preprocess!$1:$1048576, monthly!$D167, FALSE))</f>
        <v>379.55165136797427</v>
      </c>
      <c r="V167">
        <f>IF(ISBLANK(HLOOKUP(V$1, m_preprocess!$1:$1048576, monthly!$D167, FALSE)), "", HLOOKUP(V$1, m_preprocess!$1:$1048576, monthly!$D167, FALSE))</f>
        <v>1310.2479704999141</v>
      </c>
      <c r="W167">
        <f>IF(ISBLANK(HLOOKUP(W$1, m_preprocess!$1:$1048576, monthly!$D167, FALSE)), "", HLOOKUP(W$1, m_preprocess!$1:$1048576, monthly!$D167, FALSE))</f>
        <v>100.01385017283366</v>
      </c>
      <c r="X167">
        <f>IF(ISBLANK(HLOOKUP(X$1, m_preprocess!$1:$1048576, monthly!$D167, FALSE)), "", HLOOKUP(X$1, m_preprocess!$1:$1048576, monthly!$D167, FALSE))</f>
        <v>963.16488970357557</v>
      </c>
    </row>
    <row r="168" spans="1:24" x14ac:dyDescent="0.25">
      <c r="A168" s="31">
        <v>39022</v>
      </c>
      <c r="B168">
        <v>2006</v>
      </c>
      <c r="C168">
        <v>11</v>
      </c>
      <c r="D168">
        <v>168</v>
      </c>
      <c r="E168">
        <f>IF(ISBLANK(HLOOKUP(E$1, m_preprocess!$1:$1048576, monthly!$D168, FALSE)), "", HLOOKUP(E$1, m_preprocess!$1:$1048576, monthly!$D168, FALSE))</f>
        <v>101.73909289846867</v>
      </c>
      <c r="F168">
        <f>IF(ISBLANK(HLOOKUP(F$1, m_preprocess!$1:$1048576, monthly!$D168, FALSE)), "", HLOOKUP(F$1, m_preprocess!$1:$1048576, monthly!$D168, FALSE))</f>
        <v>102.78828492647088</v>
      </c>
      <c r="G168">
        <f>IF(ISBLANK(HLOOKUP(G$1, m_preprocess!$1:$1048576, monthly!$D168, FALSE)), "", HLOOKUP(G$1, m_preprocess!$1:$1048576, monthly!$D168, FALSE))</f>
        <v>111.19195377918074</v>
      </c>
      <c r="H168">
        <f>IF(ISBLANK(HLOOKUP(H$1, m_preprocess!$1:$1048576, monthly!$D168, FALSE)), "", HLOOKUP(H$1, m_preprocess!$1:$1048576, monthly!$D168, FALSE))</f>
        <v>70.823927902380362</v>
      </c>
      <c r="I168">
        <f>IF(ISBLANK(HLOOKUP(I$1, m_preprocess!$1:$1048576, monthly!$D168, FALSE)), "", HLOOKUP(I$1, m_preprocess!$1:$1048576, monthly!$D168, FALSE))</f>
        <v>62.9</v>
      </c>
      <c r="J168">
        <f>IF(ISBLANK(HLOOKUP(J$1, m_preprocess!$1:$1048576, monthly!$D168, FALSE)), "", HLOOKUP(J$1, m_preprocess!$1:$1048576, monthly!$D168, FALSE))</f>
        <v>119.82</v>
      </c>
      <c r="K168">
        <f>IF(ISBLANK(HLOOKUP(K$1, m_preprocess!$1:$1048576, monthly!$D168, FALSE)), "", HLOOKUP(K$1, m_preprocess!$1:$1048576, monthly!$D168, FALSE))</f>
        <v>98.965949960530921</v>
      </c>
      <c r="L168">
        <f>IF(ISBLANK(HLOOKUP(L$1, m_preprocess!$1:$1048576, monthly!$D168, FALSE)), "", HLOOKUP(L$1, m_preprocess!$1:$1048576, monthly!$D168, FALSE))</f>
        <v>169.42507925521608</v>
      </c>
      <c r="M168">
        <f>IF(ISBLANK(HLOOKUP(M$1, m_preprocess!$1:$1048576, monthly!$D168, FALSE)), "", HLOOKUP(M$1, m_preprocess!$1:$1048576, monthly!$D168, FALSE))</f>
        <v>73.963924463275518</v>
      </c>
      <c r="N168">
        <f>IF(ISBLANK(HLOOKUP(N$1, m_preprocess!$1:$1048576, monthly!$D168, FALSE)), "", HLOOKUP(N$1, m_preprocess!$1:$1048576, monthly!$D168, FALSE))</f>
        <v>95.461154791940572</v>
      </c>
      <c r="O168">
        <f>IF(ISBLANK(HLOOKUP(O$1, m_preprocess!$1:$1048576, monthly!$D168, FALSE)), "", HLOOKUP(O$1, m_preprocess!$1:$1048576, monthly!$D168, FALSE))</f>
        <v>19.835801371004756</v>
      </c>
      <c r="P168">
        <f>IF(ISBLANK(HLOOKUP(P$1, m_preprocess!$1:$1048576, monthly!$D168, FALSE)), "", HLOOKUP(P$1, m_preprocess!$1:$1048576, monthly!$D168, FALSE))</f>
        <v>4.4242869170206305</v>
      </c>
      <c r="Q168">
        <f>IF(ISBLANK(HLOOKUP(Q$1, m_preprocess!$1:$1048576, monthly!$D168, FALSE)), "", HLOOKUP(Q$1, m_preprocess!$1:$1048576, monthly!$D168, FALSE))</f>
        <v>1.9590814417145921</v>
      </c>
      <c r="R168">
        <f>IF(ISBLANK(HLOOKUP(R$1, m_preprocess!$1:$1048576, monthly!$D168, FALSE)), "", HLOOKUP(R$1, m_preprocess!$1:$1048576, monthly!$D168, FALSE))</f>
        <v>2.4652054753060382</v>
      </c>
      <c r="S168">
        <f>IF(ISBLANK(HLOOKUP(S$1, m_preprocess!$1:$1048576, monthly!$D168, FALSE)), "", HLOOKUP(S$1, m_preprocess!$1:$1048576, monthly!$D168, FALSE))</f>
        <v>8.7659626989122792</v>
      </c>
      <c r="T168">
        <f>IF(ISBLANK(HLOOKUP(T$1, m_preprocess!$1:$1048576, monthly!$D168, FALSE)), "", HLOOKUP(T$1, m_preprocess!$1:$1048576, monthly!$D168, FALSE))</f>
        <v>6.6455517550718408</v>
      </c>
      <c r="U168">
        <f>IF(ISBLANK(HLOOKUP(U$1, m_preprocess!$1:$1048576, monthly!$D168, FALSE)), "", HLOOKUP(U$1, m_preprocess!$1:$1048576, monthly!$D168, FALSE))</f>
        <v>402.49817873492344</v>
      </c>
      <c r="V168">
        <f>IF(ISBLANK(HLOOKUP(V$1, m_preprocess!$1:$1048576, monthly!$D168, FALSE)), "", HLOOKUP(V$1, m_preprocess!$1:$1048576, monthly!$D168, FALSE))</f>
        <v>1365.2354465821743</v>
      </c>
      <c r="W168">
        <f>IF(ISBLANK(HLOOKUP(W$1, m_preprocess!$1:$1048576, monthly!$D168, FALSE)), "", HLOOKUP(W$1, m_preprocess!$1:$1048576, monthly!$D168, FALSE))</f>
        <v>97.546838678281716</v>
      </c>
      <c r="X168">
        <f>IF(ISBLANK(HLOOKUP(X$1, m_preprocess!$1:$1048576, monthly!$D168, FALSE)), "", HLOOKUP(X$1, m_preprocess!$1:$1048576, monthly!$D168, FALSE))</f>
        <v>987.4544555725098</v>
      </c>
    </row>
    <row r="169" spans="1:24" x14ac:dyDescent="0.25">
      <c r="A169" s="31">
        <v>39052</v>
      </c>
      <c r="B169">
        <v>2006</v>
      </c>
      <c r="C169">
        <v>12</v>
      </c>
      <c r="D169">
        <v>169</v>
      </c>
      <c r="E169">
        <f>IF(ISBLANK(HLOOKUP(E$1, m_preprocess!$1:$1048576, monthly!$D169, FALSE)), "", HLOOKUP(E$1, m_preprocess!$1:$1048576, monthly!$D169, FALSE))</f>
        <v>95.435879493134649</v>
      </c>
      <c r="F169">
        <f>IF(ISBLANK(HLOOKUP(F$1, m_preprocess!$1:$1048576, monthly!$D169, FALSE)), "", HLOOKUP(F$1, m_preprocess!$1:$1048576, monthly!$D169, FALSE))</f>
        <v>101.76291693413516</v>
      </c>
      <c r="G169">
        <f>IF(ISBLANK(HLOOKUP(G$1, m_preprocess!$1:$1048576, monthly!$D169, FALSE)), "", HLOOKUP(G$1, m_preprocess!$1:$1048576, monthly!$D169, FALSE))</f>
        <v>108.15560145085973</v>
      </c>
      <c r="H169">
        <f>IF(ISBLANK(HLOOKUP(H$1, m_preprocess!$1:$1048576, monthly!$D169, FALSE)), "", HLOOKUP(H$1, m_preprocess!$1:$1048576, monthly!$D169, FALSE))</f>
        <v>100.13192086637987</v>
      </c>
      <c r="I169">
        <f>IF(ISBLANK(HLOOKUP(I$1, m_preprocess!$1:$1048576, monthly!$D169, FALSE)), "", HLOOKUP(I$1, m_preprocess!$1:$1048576, monthly!$D169, FALSE))</f>
        <v>79.2</v>
      </c>
      <c r="J169">
        <f>IF(ISBLANK(HLOOKUP(J$1, m_preprocess!$1:$1048576, monthly!$D169, FALSE)), "", HLOOKUP(J$1, m_preprocess!$1:$1048576, monthly!$D169, FALSE))</f>
        <v>119.95</v>
      </c>
      <c r="K169">
        <f>IF(ISBLANK(HLOOKUP(K$1, m_preprocess!$1:$1048576, monthly!$D169, FALSE)), "", HLOOKUP(K$1, m_preprocess!$1:$1048576, monthly!$D169, FALSE))</f>
        <v>99.039865795043056</v>
      </c>
      <c r="L169">
        <f>IF(ISBLANK(HLOOKUP(L$1, m_preprocess!$1:$1048576, monthly!$D169, FALSE)), "", HLOOKUP(L$1, m_preprocess!$1:$1048576, monthly!$D169, FALSE))</f>
        <v>169.15258446656262</v>
      </c>
      <c r="M169">
        <f>IF(ISBLANK(HLOOKUP(M$1, m_preprocess!$1:$1048576, monthly!$D169, FALSE)), "", HLOOKUP(M$1, m_preprocess!$1:$1048576, monthly!$D169, FALSE))</f>
        <v>83.321043539295331</v>
      </c>
      <c r="N169">
        <f>IF(ISBLANK(HLOOKUP(N$1, m_preprocess!$1:$1048576, monthly!$D169, FALSE)), "", HLOOKUP(N$1, m_preprocess!$1:$1048576, monthly!$D169, FALSE))</f>
        <v>85.831540927267284</v>
      </c>
      <c r="O169">
        <f>IF(ISBLANK(HLOOKUP(O$1, m_preprocess!$1:$1048576, monthly!$D169, FALSE)), "", HLOOKUP(O$1, m_preprocess!$1:$1048576, monthly!$D169, FALSE))</f>
        <v>18.423837780930779</v>
      </c>
      <c r="P169">
        <f>IF(ISBLANK(HLOOKUP(P$1, m_preprocess!$1:$1048576, monthly!$D169, FALSE)), "", HLOOKUP(P$1, m_preprocess!$1:$1048576, monthly!$D169, FALSE))</f>
        <v>3.6742665547956981</v>
      </c>
      <c r="Q169">
        <f>IF(ISBLANK(HLOOKUP(Q$1, m_preprocess!$1:$1048576, monthly!$D169, FALSE)), "", HLOOKUP(Q$1, m_preprocess!$1:$1048576, monthly!$D169, FALSE))</f>
        <v>1.7091950465251966</v>
      </c>
      <c r="R169">
        <f>IF(ISBLANK(HLOOKUP(R$1, m_preprocess!$1:$1048576, monthly!$D169, FALSE)), "", HLOOKUP(R$1, m_preprocess!$1:$1048576, monthly!$D169, FALSE))</f>
        <v>1.9650715082705017</v>
      </c>
      <c r="S169">
        <f>IF(ISBLANK(HLOOKUP(S$1, m_preprocess!$1:$1048576, monthly!$D169, FALSE)), "", HLOOKUP(S$1, m_preprocess!$1:$1048576, monthly!$D169, FALSE))</f>
        <v>7.5641853951735598</v>
      </c>
      <c r="T169">
        <f>IF(ISBLANK(HLOOKUP(T$1, m_preprocess!$1:$1048576, monthly!$D169, FALSE)), "", HLOOKUP(T$1, m_preprocess!$1:$1048576, monthly!$D169, FALSE))</f>
        <v>7.1853858309615246</v>
      </c>
      <c r="U169">
        <f>IF(ISBLANK(HLOOKUP(U$1, m_preprocess!$1:$1048576, monthly!$D169, FALSE)), "", HLOOKUP(U$1, m_preprocess!$1:$1048576, monthly!$D169, FALSE))</f>
        <v>461.22659662652092</v>
      </c>
      <c r="V169">
        <f>IF(ISBLANK(HLOOKUP(V$1, m_preprocess!$1:$1048576, monthly!$D169, FALSE)), "", HLOOKUP(V$1, m_preprocess!$1:$1048576, monthly!$D169, FALSE))</f>
        <v>1390.5193997620131</v>
      </c>
      <c r="W169">
        <f>IF(ISBLANK(HLOOKUP(W$1, m_preprocess!$1:$1048576, monthly!$D169, FALSE)), "", HLOOKUP(W$1, m_preprocess!$1:$1048576, monthly!$D169, FALSE))</f>
        <v>96.595533165564717</v>
      </c>
      <c r="X169">
        <f>IF(ISBLANK(HLOOKUP(X$1, m_preprocess!$1:$1048576, monthly!$D169, FALSE)), "", HLOOKUP(X$1, m_preprocess!$1:$1048576, monthly!$D169, FALSE))</f>
        <v>1002.2168542434707</v>
      </c>
    </row>
    <row r="170" spans="1:24" x14ac:dyDescent="0.25">
      <c r="A170" s="31">
        <v>39083</v>
      </c>
      <c r="B170">
        <v>2007</v>
      </c>
      <c r="C170">
        <v>1</v>
      </c>
      <c r="D170">
        <v>170</v>
      </c>
      <c r="E170">
        <f>IF(ISBLANK(HLOOKUP(E$1, m_preprocess!$1:$1048576, monthly!$D170, FALSE)), "", HLOOKUP(E$1, m_preprocess!$1:$1048576, monthly!$D170, FALSE))</f>
        <v>87.403030685039028</v>
      </c>
      <c r="F170">
        <f>IF(ISBLANK(HLOOKUP(F$1, m_preprocess!$1:$1048576, monthly!$D170, FALSE)), "", HLOOKUP(F$1, m_preprocess!$1:$1048576, monthly!$D170, FALSE))</f>
        <v>86.315393582018814</v>
      </c>
      <c r="G170">
        <f>IF(ISBLANK(HLOOKUP(G$1, m_preprocess!$1:$1048576, monthly!$D170, FALSE)), "", HLOOKUP(G$1, m_preprocess!$1:$1048576, monthly!$D170, FALSE))</f>
        <v>103.40491611495328</v>
      </c>
      <c r="H170">
        <f>IF(ISBLANK(HLOOKUP(H$1, m_preprocess!$1:$1048576, monthly!$D170, FALSE)), "", HLOOKUP(H$1, m_preprocess!$1:$1048576, monthly!$D170, FALSE))</f>
        <v>70.512974364111997</v>
      </c>
      <c r="I170">
        <f>IF(ISBLANK(HLOOKUP(I$1, m_preprocess!$1:$1048576, monthly!$D170, FALSE)), "", HLOOKUP(I$1, m_preprocess!$1:$1048576, monthly!$D170, FALSE))</f>
        <v>61.2</v>
      </c>
      <c r="J170">
        <f>IF(ISBLANK(HLOOKUP(J$1, m_preprocess!$1:$1048576, monthly!$D170, FALSE)), "", HLOOKUP(J$1, m_preprocess!$1:$1048576, monthly!$D170, FALSE))</f>
        <v>105.02</v>
      </c>
      <c r="K170">
        <f>IF(ISBLANK(HLOOKUP(K$1, m_preprocess!$1:$1048576, monthly!$D170, FALSE)), "", HLOOKUP(K$1, m_preprocess!$1:$1048576, monthly!$D170, FALSE))</f>
        <v>100.84299946873428</v>
      </c>
      <c r="L170">
        <f>IF(ISBLANK(HLOOKUP(L$1, m_preprocess!$1:$1048576, monthly!$D170, FALSE)), "", HLOOKUP(L$1, m_preprocess!$1:$1048576, monthly!$D170, FALSE))</f>
        <v>144.40428782233596</v>
      </c>
      <c r="M170">
        <f>IF(ISBLANK(HLOOKUP(M$1, m_preprocess!$1:$1048576, monthly!$D170, FALSE)), "", HLOOKUP(M$1, m_preprocess!$1:$1048576, monthly!$D170, FALSE))</f>
        <v>70.266174774306222</v>
      </c>
      <c r="N170">
        <f>IF(ISBLANK(HLOOKUP(N$1, m_preprocess!$1:$1048576, monthly!$D170, FALSE)), "", HLOOKUP(N$1, m_preprocess!$1:$1048576, monthly!$D170, FALSE))</f>
        <v>74.138113048029751</v>
      </c>
      <c r="O170">
        <f>IF(ISBLANK(HLOOKUP(O$1, m_preprocess!$1:$1048576, monthly!$D170, FALSE)), "", HLOOKUP(O$1, m_preprocess!$1:$1048576, monthly!$D170, FALSE))</f>
        <v>18.211978868900893</v>
      </c>
      <c r="P170">
        <f>IF(ISBLANK(HLOOKUP(P$1, m_preprocess!$1:$1048576, monthly!$D170, FALSE)), "", HLOOKUP(P$1, m_preprocess!$1:$1048576, monthly!$D170, FALSE))</f>
        <v>3.431282580496231</v>
      </c>
      <c r="Q170">
        <f>IF(ISBLANK(HLOOKUP(Q$1, m_preprocess!$1:$1048576, monthly!$D170, FALSE)), "", HLOOKUP(Q$1, m_preprocess!$1:$1048576, monthly!$D170, FALSE))</f>
        <v>1.5890099363974213</v>
      </c>
      <c r="R170">
        <f>IF(ISBLANK(HLOOKUP(R$1, m_preprocess!$1:$1048576, monthly!$D170, FALSE)), "", HLOOKUP(R$1, m_preprocess!$1:$1048576, monthly!$D170, FALSE))</f>
        <v>1.8422726440988095</v>
      </c>
      <c r="S170">
        <f>IF(ISBLANK(HLOOKUP(S$1, m_preprocess!$1:$1048576, monthly!$D170, FALSE)), "", HLOOKUP(S$1, m_preprocess!$1:$1048576, monthly!$D170, FALSE))</f>
        <v>8.5612818921275</v>
      </c>
      <c r="T170">
        <f>IF(ISBLANK(HLOOKUP(T$1, m_preprocess!$1:$1048576, monthly!$D170, FALSE)), "", HLOOKUP(T$1, m_preprocess!$1:$1048576, monthly!$D170, FALSE))</f>
        <v>6.2194143962771653</v>
      </c>
      <c r="U170">
        <f>IF(ISBLANK(HLOOKUP(U$1, m_preprocess!$1:$1048576, monthly!$D170, FALSE)), "", HLOOKUP(U$1, m_preprocess!$1:$1048576, monthly!$D170, FALSE))</f>
        <v>411.28732073780463</v>
      </c>
      <c r="V170">
        <f>IF(ISBLANK(HLOOKUP(V$1, m_preprocess!$1:$1048576, monthly!$D170, FALSE)), "", HLOOKUP(V$1, m_preprocess!$1:$1048576, monthly!$D170, FALSE))</f>
        <v>1352.2054774264623</v>
      </c>
      <c r="W170">
        <f>IF(ISBLANK(HLOOKUP(W$1, m_preprocess!$1:$1048576, monthly!$D170, FALSE)), "", HLOOKUP(W$1, m_preprocess!$1:$1048576, monthly!$D170, FALSE))</f>
        <v>94.672200136792554</v>
      </c>
      <c r="X170">
        <f>IF(ISBLANK(HLOOKUP(X$1, m_preprocess!$1:$1048576, monthly!$D170, FALSE)), "", HLOOKUP(X$1, m_preprocess!$1:$1048576, monthly!$D170, FALSE))</f>
        <v>1005.8934624521237</v>
      </c>
    </row>
    <row r="171" spans="1:24" x14ac:dyDescent="0.25">
      <c r="A171" s="31">
        <v>39114</v>
      </c>
      <c r="B171">
        <v>2007</v>
      </c>
      <c r="C171">
        <v>2</v>
      </c>
      <c r="D171">
        <v>171</v>
      </c>
      <c r="E171">
        <f>IF(ISBLANK(HLOOKUP(E$1, m_preprocess!$1:$1048576, monthly!$D171, FALSE)), "", HLOOKUP(E$1, m_preprocess!$1:$1048576, monthly!$D171, FALSE))</f>
        <v>90.951824612566142</v>
      </c>
      <c r="F171">
        <f>IF(ISBLANK(HLOOKUP(F$1, m_preprocess!$1:$1048576, monthly!$D171, FALSE)), "", HLOOKUP(F$1, m_preprocess!$1:$1048576, monthly!$D171, FALSE))</f>
        <v>91.86975670669716</v>
      </c>
      <c r="G171">
        <f>IF(ISBLANK(HLOOKUP(G$1, m_preprocess!$1:$1048576, monthly!$D171, FALSE)), "", HLOOKUP(G$1, m_preprocess!$1:$1048576, monthly!$D171, FALSE))</f>
        <v>107.74448461201169</v>
      </c>
      <c r="H171">
        <f>IF(ISBLANK(HLOOKUP(H$1, m_preprocess!$1:$1048576, monthly!$D171, FALSE)), "", HLOOKUP(H$1, m_preprocess!$1:$1048576, monthly!$D171, FALSE))</f>
        <v>65.98460307246242</v>
      </c>
      <c r="I171">
        <f>IF(ISBLANK(HLOOKUP(I$1, m_preprocess!$1:$1048576, monthly!$D171, FALSE)), "", HLOOKUP(I$1, m_preprocess!$1:$1048576, monthly!$D171, FALSE))</f>
        <v>72</v>
      </c>
      <c r="J171">
        <f>IF(ISBLANK(HLOOKUP(J$1, m_preprocess!$1:$1048576, monthly!$D171, FALSE)), "", HLOOKUP(J$1, m_preprocess!$1:$1048576, monthly!$D171, FALSE))</f>
        <v>100.65</v>
      </c>
      <c r="K171">
        <f>IF(ISBLANK(HLOOKUP(K$1, m_preprocess!$1:$1048576, monthly!$D171, FALSE)), "", HLOOKUP(K$1, m_preprocess!$1:$1048576, monthly!$D171, FALSE))</f>
        <v>100.72934959232786</v>
      </c>
      <c r="L171">
        <f>IF(ISBLANK(HLOOKUP(L$1, m_preprocess!$1:$1048576, monthly!$D171, FALSE)), "", HLOOKUP(L$1, m_preprocess!$1:$1048576, monthly!$D171, FALSE))</f>
        <v>150.50921184417507</v>
      </c>
      <c r="M171">
        <f>IF(ISBLANK(HLOOKUP(M$1, m_preprocess!$1:$1048576, monthly!$D171, FALSE)), "", HLOOKUP(M$1, m_preprocess!$1:$1048576, monthly!$D171, FALSE))</f>
        <v>63.879396815513211</v>
      </c>
      <c r="N171">
        <f>IF(ISBLANK(HLOOKUP(N$1, m_preprocess!$1:$1048576, monthly!$D171, FALSE)), "", HLOOKUP(N$1, m_preprocess!$1:$1048576, monthly!$D171, FALSE))</f>
        <v>86.629815028661852</v>
      </c>
      <c r="O171">
        <f>IF(ISBLANK(HLOOKUP(O$1, m_preprocess!$1:$1048576, monthly!$D171, FALSE)), "", HLOOKUP(O$1, m_preprocess!$1:$1048576, monthly!$D171, FALSE))</f>
        <v>18.310771217809759</v>
      </c>
      <c r="P171">
        <f>IF(ISBLANK(HLOOKUP(P$1, m_preprocess!$1:$1048576, monthly!$D171, FALSE)), "", HLOOKUP(P$1, m_preprocess!$1:$1048576, monthly!$D171, FALSE))</f>
        <v>3.5793390641151341</v>
      </c>
      <c r="Q171">
        <f>IF(ISBLANK(HLOOKUP(Q$1, m_preprocess!$1:$1048576, monthly!$D171, FALSE)), "", HLOOKUP(Q$1, m_preprocess!$1:$1048576, monthly!$D171, FALSE))</f>
        <v>1.4855240162682342</v>
      </c>
      <c r="R171">
        <f>IF(ISBLANK(HLOOKUP(R$1, m_preprocess!$1:$1048576, monthly!$D171, FALSE)), "", HLOOKUP(R$1, m_preprocess!$1:$1048576, monthly!$D171, FALSE))</f>
        <v>2.0938150478469</v>
      </c>
      <c r="S171">
        <f>IF(ISBLANK(HLOOKUP(S$1, m_preprocess!$1:$1048576, monthly!$D171, FALSE)), "", HLOOKUP(S$1, m_preprocess!$1:$1048576, monthly!$D171, FALSE))</f>
        <v>7.3551780344234512</v>
      </c>
      <c r="T171">
        <f>IF(ISBLANK(HLOOKUP(T$1, m_preprocess!$1:$1048576, monthly!$D171, FALSE)), "", HLOOKUP(T$1, m_preprocess!$1:$1048576, monthly!$D171, FALSE))</f>
        <v>7.376254119271171</v>
      </c>
      <c r="U171">
        <f>IF(ISBLANK(HLOOKUP(U$1, m_preprocess!$1:$1048576, monthly!$D171, FALSE)), "", HLOOKUP(U$1, m_preprocess!$1:$1048576, monthly!$D171, FALSE))</f>
        <v>402.13878683200437</v>
      </c>
      <c r="V171">
        <f>IF(ISBLANK(HLOOKUP(V$1, m_preprocess!$1:$1048576, monthly!$D171, FALSE)), "", HLOOKUP(V$1, m_preprocess!$1:$1048576, monthly!$D171, FALSE))</f>
        <v>1367.035359414944</v>
      </c>
      <c r="W171">
        <f>IF(ISBLANK(HLOOKUP(W$1, m_preprocess!$1:$1048576, monthly!$D171, FALSE)), "", HLOOKUP(W$1, m_preprocess!$1:$1048576, monthly!$D171, FALSE))</f>
        <v>93.726236788118015</v>
      </c>
      <c r="X171">
        <f>IF(ISBLANK(HLOOKUP(X$1, m_preprocess!$1:$1048576, monthly!$D171, FALSE)), "", HLOOKUP(X$1, m_preprocess!$1:$1048576, monthly!$D171, FALSE))</f>
        <v>1017.7609694138994</v>
      </c>
    </row>
    <row r="172" spans="1:24" x14ac:dyDescent="0.25">
      <c r="A172" s="31">
        <v>39142</v>
      </c>
      <c r="B172">
        <v>2007</v>
      </c>
      <c r="C172">
        <v>3</v>
      </c>
      <c r="D172">
        <v>172</v>
      </c>
      <c r="E172">
        <f>IF(ISBLANK(HLOOKUP(E$1, m_preprocess!$1:$1048576, monthly!$D172, FALSE)), "", HLOOKUP(E$1, m_preprocess!$1:$1048576, monthly!$D172, FALSE))</f>
        <v>101.17541110997553</v>
      </c>
      <c r="F172">
        <f>IF(ISBLANK(HLOOKUP(F$1, m_preprocess!$1:$1048576, monthly!$D172, FALSE)), "", HLOOKUP(F$1, m_preprocess!$1:$1048576, monthly!$D172, FALSE))</f>
        <v>100.46596705823151</v>
      </c>
      <c r="G172">
        <f>IF(ISBLANK(HLOOKUP(G$1, m_preprocess!$1:$1048576, monthly!$D172, FALSE)), "", HLOOKUP(G$1, m_preprocess!$1:$1048576, monthly!$D172, FALSE))</f>
        <v>108.18156646288749</v>
      </c>
      <c r="H172">
        <f>IF(ISBLANK(HLOOKUP(H$1, m_preprocess!$1:$1048576, monthly!$D172, FALSE)), "", HLOOKUP(H$1, m_preprocess!$1:$1048576, monthly!$D172, FALSE))</f>
        <v>74.671930116684479</v>
      </c>
      <c r="I172">
        <f>IF(ISBLANK(HLOOKUP(I$1, m_preprocess!$1:$1048576, monthly!$D172, FALSE)), "", HLOOKUP(I$1, m_preprocess!$1:$1048576, monthly!$D172, FALSE))</f>
        <v>69.5</v>
      </c>
      <c r="J172">
        <f>IF(ISBLANK(HLOOKUP(J$1, m_preprocess!$1:$1048576, monthly!$D172, FALSE)), "", HLOOKUP(J$1, m_preprocess!$1:$1048576, monthly!$D172, FALSE))</f>
        <v>104.48</v>
      </c>
      <c r="K172">
        <f>IF(ISBLANK(HLOOKUP(K$1, m_preprocess!$1:$1048576, monthly!$D172, FALSE)), "", HLOOKUP(K$1, m_preprocess!$1:$1048576, monthly!$D172, FALSE))</f>
        <v>100.70682289239979</v>
      </c>
      <c r="L172">
        <f>IF(ISBLANK(HLOOKUP(L$1, m_preprocess!$1:$1048576, monthly!$D172, FALSE)), "", HLOOKUP(L$1, m_preprocess!$1:$1048576, monthly!$D172, FALSE))</f>
        <v>189.68661492285614</v>
      </c>
      <c r="M172">
        <f>IF(ISBLANK(HLOOKUP(M$1, m_preprocess!$1:$1048576, monthly!$D172, FALSE)), "", HLOOKUP(M$1, m_preprocess!$1:$1048576, monthly!$D172, FALSE))</f>
        <v>90.041048316645188</v>
      </c>
      <c r="N172">
        <f>IF(ISBLANK(HLOOKUP(N$1, m_preprocess!$1:$1048576, monthly!$D172, FALSE)), "", HLOOKUP(N$1, m_preprocess!$1:$1048576, monthly!$D172, FALSE))</f>
        <v>99.64556660621092</v>
      </c>
      <c r="O172">
        <f>IF(ISBLANK(HLOOKUP(O$1, m_preprocess!$1:$1048576, monthly!$D172, FALSE)), "", HLOOKUP(O$1, m_preprocess!$1:$1048576, monthly!$D172, FALSE))</f>
        <v>22.200517188176267</v>
      </c>
      <c r="P172">
        <f>IF(ISBLANK(HLOOKUP(P$1, m_preprocess!$1:$1048576, monthly!$D172, FALSE)), "", HLOOKUP(P$1, m_preprocess!$1:$1048576, monthly!$D172, FALSE))</f>
        <v>4.2791828380817316</v>
      </c>
      <c r="Q172">
        <f>IF(ISBLANK(HLOOKUP(Q$1, m_preprocess!$1:$1048576, monthly!$D172, FALSE)), "", HLOOKUP(Q$1, m_preprocess!$1:$1048576, monthly!$D172, FALSE))</f>
        <v>1.7447323546987645</v>
      </c>
      <c r="R172">
        <f>IF(ISBLANK(HLOOKUP(R$1, m_preprocess!$1:$1048576, monthly!$D172, FALSE)), "", HLOOKUP(R$1, m_preprocess!$1:$1048576, monthly!$D172, FALSE))</f>
        <v>2.5344504833829662</v>
      </c>
      <c r="S172">
        <f>IF(ISBLANK(HLOOKUP(S$1, m_preprocess!$1:$1048576, monthly!$D172, FALSE)), "", HLOOKUP(S$1, m_preprocess!$1:$1048576, monthly!$D172, FALSE))</f>
        <v>9.8743748264674984</v>
      </c>
      <c r="T172">
        <f>IF(ISBLANK(HLOOKUP(T$1, m_preprocess!$1:$1048576, monthly!$D172, FALSE)), "", HLOOKUP(T$1, m_preprocess!$1:$1048576, monthly!$D172, FALSE))</f>
        <v>8.0469595236270415</v>
      </c>
      <c r="U172">
        <f>IF(ISBLANK(HLOOKUP(U$1, m_preprocess!$1:$1048576, monthly!$D172, FALSE)), "", HLOOKUP(U$1, m_preprocess!$1:$1048576, monthly!$D172, FALSE))</f>
        <v>389.98066542071524</v>
      </c>
      <c r="V172">
        <f>IF(ISBLANK(HLOOKUP(V$1, m_preprocess!$1:$1048576, monthly!$D172, FALSE)), "", HLOOKUP(V$1, m_preprocess!$1:$1048576, monthly!$D172, FALSE))</f>
        <v>1396.9796435557205</v>
      </c>
      <c r="W172">
        <f>IF(ISBLANK(HLOOKUP(W$1, m_preprocess!$1:$1048576, monthly!$D172, FALSE)), "", HLOOKUP(W$1, m_preprocess!$1:$1048576, monthly!$D172, FALSE))</f>
        <v>92.310306336925294</v>
      </c>
      <c r="X172">
        <f>IF(ISBLANK(HLOOKUP(X$1, m_preprocess!$1:$1048576, monthly!$D172, FALSE)), "", HLOOKUP(X$1, m_preprocess!$1:$1048576, monthly!$D172, FALSE))</f>
        <v>1029.9783144245957</v>
      </c>
    </row>
    <row r="173" spans="1:24" x14ac:dyDescent="0.25">
      <c r="A173" s="31">
        <v>39173</v>
      </c>
      <c r="B173">
        <v>2007</v>
      </c>
      <c r="C173">
        <v>4</v>
      </c>
      <c r="D173">
        <v>173</v>
      </c>
      <c r="E173">
        <f>IF(ISBLANK(HLOOKUP(E$1, m_preprocess!$1:$1048576, monthly!$D173, FALSE)), "", HLOOKUP(E$1, m_preprocess!$1:$1048576, monthly!$D173, FALSE))</f>
        <v>90.834261045236246</v>
      </c>
      <c r="F173">
        <f>IF(ISBLANK(HLOOKUP(F$1, m_preprocess!$1:$1048576, monthly!$D173, FALSE)), "", HLOOKUP(F$1, m_preprocess!$1:$1048576, monthly!$D173, FALSE))</f>
        <v>91.022998083733725</v>
      </c>
      <c r="G173">
        <f>IF(ISBLANK(HLOOKUP(G$1, m_preprocess!$1:$1048576, monthly!$D173, FALSE)), "", HLOOKUP(G$1, m_preprocess!$1:$1048576, monthly!$D173, FALSE))</f>
        <v>108.41684882245475</v>
      </c>
      <c r="H173">
        <f>IF(ISBLANK(HLOOKUP(H$1, m_preprocess!$1:$1048576, monthly!$D173, FALSE)), "", HLOOKUP(H$1, m_preprocess!$1:$1048576, monthly!$D173, FALSE))</f>
        <v>70.200535213375247</v>
      </c>
      <c r="I173">
        <f>IF(ISBLANK(HLOOKUP(I$1, m_preprocess!$1:$1048576, monthly!$D173, FALSE)), "", HLOOKUP(I$1, m_preprocess!$1:$1048576, monthly!$D173, FALSE))</f>
        <v>51.7</v>
      </c>
      <c r="J173">
        <f>IF(ISBLANK(HLOOKUP(J$1, m_preprocess!$1:$1048576, monthly!$D173, FALSE)), "", HLOOKUP(J$1, m_preprocess!$1:$1048576, monthly!$D173, FALSE))</f>
        <v>104.72</v>
      </c>
      <c r="K173">
        <f>IF(ISBLANK(HLOOKUP(K$1, m_preprocess!$1:$1048576, monthly!$D173, FALSE)), "", HLOOKUP(K$1, m_preprocess!$1:$1048576, monthly!$D173, FALSE))</f>
        <v>101.93182670231522</v>
      </c>
      <c r="L173">
        <f>IF(ISBLANK(HLOOKUP(L$1, m_preprocess!$1:$1048576, monthly!$D173, FALSE)), "", HLOOKUP(L$1, m_preprocess!$1:$1048576, monthly!$D173, FALSE))</f>
        <v>202.56442552574504</v>
      </c>
      <c r="M173">
        <f>IF(ISBLANK(HLOOKUP(M$1, m_preprocess!$1:$1048576, monthly!$D173, FALSE)), "", HLOOKUP(M$1, m_preprocess!$1:$1048576, monthly!$D173, FALSE))</f>
        <v>108.36939188527757</v>
      </c>
      <c r="N173">
        <f>IF(ISBLANK(HLOOKUP(N$1, m_preprocess!$1:$1048576, monthly!$D173, FALSE)), "", HLOOKUP(N$1, m_preprocess!$1:$1048576, monthly!$D173, FALSE))</f>
        <v>94.195033640467457</v>
      </c>
      <c r="O173">
        <f>IF(ISBLANK(HLOOKUP(O$1, m_preprocess!$1:$1048576, monthly!$D173, FALSE)), "", HLOOKUP(O$1, m_preprocess!$1:$1048576, monthly!$D173, FALSE))</f>
        <v>20.388222814286429</v>
      </c>
      <c r="P173">
        <f>IF(ISBLANK(HLOOKUP(P$1, m_preprocess!$1:$1048576, monthly!$D173, FALSE)), "", HLOOKUP(P$1, m_preprocess!$1:$1048576, monthly!$D173, FALSE))</f>
        <v>4.2458964958245984</v>
      </c>
      <c r="Q173">
        <f>IF(ISBLANK(HLOOKUP(Q$1, m_preprocess!$1:$1048576, monthly!$D173, FALSE)), "", HLOOKUP(Q$1, m_preprocess!$1:$1048576, monthly!$D173, FALSE))</f>
        <v>1.6535290020884841</v>
      </c>
      <c r="R173">
        <f>IF(ISBLANK(HLOOKUP(R$1, m_preprocess!$1:$1048576, monthly!$D173, FALSE)), "", HLOOKUP(R$1, m_preprocess!$1:$1048576, monthly!$D173, FALSE))</f>
        <v>2.5923674937361145</v>
      </c>
      <c r="S173">
        <f>IF(ISBLANK(HLOOKUP(S$1, m_preprocess!$1:$1048576, monthly!$D173, FALSE)), "", HLOOKUP(S$1, m_preprocess!$1:$1048576, monthly!$D173, FALSE))</f>
        <v>8.6510331265547222</v>
      </c>
      <c r="T173">
        <f>IF(ISBLANK(HLOOKUP(T$1, m_preprocess!$1:$1048576, monthly!$D173, FALSE)), "", HLOOKUP(T$1, m_preprocess!$1:$1048576, monthly!$D173, FALSE))</f>
        <v>7.4912931919071086</v>
      </c>
      <c r="U173">
        <f>IF(ISBLANK(HLOOKUP(U$1, m_preprocess!$1:$1048576, monthly!$D173, FALSE)), "", HLOOKUP(U$1, m_preprocess!$1:$1048576, monthly!$D173, FALSE))</f>
        <v>394.62308184299332</v>
      </c>
      <c r="V173">
        <f>IF(ISBLANK(HLOOKUP(V$1, m_preprocess!$1:$1048576, monthly!$D173, FALSE)), "", HLOOKUP(V$1, m_preprocess!$1:$1048576, monthly!$D173, FALSE))</f>
        <v>1403.4986860436486</v>
      </c>
      <c r="W173">
        <f>IF(ISBLANK(HLOOKUP(W$1, m_preprocess!$1:$1048576, monthly!$D173, FALSE)), "", HLOOKUP(W$1, m_preprocess!$1:$1048576, monthly!$D173, FALSE))</f>
        <v>90.326523667140066</v>
      </c>
      <c r="X173">
        <f>IF(ISBLANK(HLOOKUP(X$1, m_preprocess!$1:$1048576, monthly!$D173, FALSE)), "", HLOOKUP(X$1, m_preprocess!$1:$1048576, monthly!$D173, FALSE))</f>
        <v>1038.6611600738925</v>
      </c>
    </row>
    <row r="174" spans="1:24" x14ac:dyDescent="0.25">
      <c r="A174" s="31">
        <v>39203</v>
      </c>
      <c r="B174">
        <v>2007</v>
      </c>
      <c r="C174">
        <v>5</v>
      </c>
      <c r="D174">
        <v>174</v>
      </c>
      <c r="E174">
        <f>IF(ISBLANK(HLOOKUP(E$1, m_preprocess!$1:$1048576, monthly!$D174, FALSE)), "", HLOOKUP(E$1, m_preprocess!$1:$1048576, monthly!$D174, FALSE))</f>
        <v>100.57949651183577</v>
      </c>
      <c r="F174">
        <f>IF(ISBLANK(HLOOKUP(F$1, m_preprocess!$1:$1048576, monthly!$D174, FALSE)), "", HLOOKUP(F$1, m_preprocess!$1:$1048576, monthly!$D174, FALSE))</f>
        <v>99.306028129067712</v>
      </c>
      <c r="G174">
        <f>IF(ISBLANK(HLOOKUP(G$1, m_preprocess!$1:$1048576, monthly!$D174, FALSE)), "", HLOOKUP(G$1, m_preprocess!$1:$1048576, monthly!$D174, FALSE))</f>
        <v>109.68310345760987</v>
      </c>
      <c r="H174">
        <f>IF(ISBLANK(HLOOKUP(H$1, m_preprocess!$1:$1048576, monthly!$D174, FALSE)), "", HLOOKUP(H$1, m_preprocess!$1:$1048576, monthly!$D174, FALSE))</f>
        <v>73.28452239936081</v>
      </c>
      <c r="I174">
        <f>IF(ISBLANK(HLOOKUP(I$1, m_preprocess!$1:$1048576, monthly!$D174, FALSE)), "", HLOOKUP(I$1, m_preprocess!$1:$1048576, monthly!$D174, FALSE))</f>
        <v>66.400000000000006</v>
      </c>
      <c r="J174">
        <f>IF(ISBLANK(HLOOKUP(J$1, m_preprocess!$1:$1048576, monthly!$D174, FALSE)), "", HLOOKUP(J$1, m_preprocess!$1:$1048576, monthly!$D174, FALSE))</f>
        <v>109.26</v>
      </c>
      <c r="K174">
        <f>IF(ISBLANK(HLOOKUP(K$1, m_preprocess!$1:$1048576, monthly!$D174, FALSE)), "", HLOOKUP(K$1, m_preprocess!$1:$1048576, monthly!$D174, FALSE))</f>
        <v>101.85628250133956</v>
      </c>
      <c r="L174">
        <f>IF(ISBLANK(HLOOKUP(L$1, m_preprocess!$1:$1048576, monthly!$D174, FALSE)), "", HLOOKUP(L$1, m_preprocess!$1:$1048576, monthly!$D174, FALSE))</f>
        <v>236.68424871583477</v>
      </c>
      <c r="M174">
        <f>IF(ISBLANK(HLOOKUP(M$1, m_preprocess!$1:$1048576, monthly!$D174, FALSE)), "", HLOOKUP(M$1, m_preprocess!$1:$1048576, monthly!$D174, FALSE))</f>
        <v>119.56259687603853</v>
      </c>
      <c r="N174">
        <f>IF(ISBLANK(HLOOKUP(N$1, m_preprocess!$1:$1048576, monthly!$D174, FALSE)), "", HLOOKUP(N$1, m_preprocess!$1:$1048576, monthly!$D174, FALSE))</f>
        <v>117.12165183979623</v>
      </c>
      <c r="O174">
        <f>IF(ISBLANK(HLOOKUP(O$1, m_preprocess!$1:$1048576, monthly!$D174, FALSE)), "", HLOOKUP(O$1, m_preprocess!$1:$1048576, monthly!$D174, FALSE))</f>
        <v>24.463635797832865</v>
      </c>
      <c r="P174">
        <f>IF(ISBLANK(HLOOKUP(P$1, m_preprocess!$1:$1048576, monthly!$D174, FALSE)), "", HLOOKUP(P$1, m_preprocess!$1:$1048576, monthly!$D174, FALSE))</f>
        <v>5.2533455423652136</v>
      </c>
      <c r="Q174">
        <f>IF(ISBLANK(HLOOKUP(Q$1, m_preprocess!$1:$1048576, monthly!$D174, FALSE)), "", HLOOKUP(Q$1, m_preprocess!$1:$1048576, monthly!$D174, FALSE))</f>
        <v>2.043648908200888</v>
      </c>
      <c r="R174">
        <f>IF(ISBLANK(HLOOKUP(R$1, m_preprocess!$1:$1048576, monthly!$D174, FALSE)), "", HLOOKUP(R$1, m_preprocess!$1:$1048576, monthly!$D174, FALSE))</f>
        <v>3.209696634164326</v>
      </c>
      <c r="S174">
        <f>IF(ISBLANK(HLOOKUP(S$1, m_preprocess!$1:$1048576, monthly!$D174, FALSE)), "", HLOOKUP(S$1, m_preprocess!$1:$1048576, monthly!$D174, FALSE))</f>
        <v>10.333877339964555</v>
      </c>
      <c r="T174">
        <f>IF(ISBLANK(HLOOKUP(T$1, m_preprocess!$1:$1048576, monthly!$D174, FALSE)), "", HLOOKUP(T$1, m_preprocess!$1:$1048576, monthly!$D174, FALSE))</f>
        <v>8.8764129155030993</v>
      </c>
      <c r="U174">
        <f>IF(ISBLANK(HLOOKUP(U$1, m_preprocess!$1:$1048576, monthly!$D174, FALSE)), "", HLOOKUP(U$1, m_preprocess!$1:$1048576, monthly!$D174, FALSE))</f>
        <v>390.23425290830284</v>
      </c>
      <c r="V174">
        <f>IF(ISBLANK(HLOOKUP(V$1, m_preprocess!$1:$1048576, monthly!$D174, FALSE)), "", HLOOKUP(V$1, m_preprocess!$1:$1048576, monthly!$D174, FALSE))</f>
        <v>1392.596061924887</v>
      </c>
      <c r="W174">
        <f>IF(ISBLANK(HLOOKUP(W$1, m_preprocess!$1:$1048576, monthly!$D174, FALSE)), "", HLOOKUP(W$1, m_preprocess!$1:$1048576, monthly!$D174, FALSE))</f>
        <v>84.501889752477794</v>
      </c>
      <c r="X174">
        <f>IF(ISBLANK(HLOOKUP(X$1, m_preprocess!$1:$1048576, monthly!$D174, FALSE)), "", HLOOKUP(X$1, m_preprocess!$1:$1048576, monthly!$D174, FALSE))</f>
        <v>1065.8647023731905</v>
      </c>
    </row>
    <row r="175" spans="1:24" x14ac:dyDescent="0.25">
      <c r="A175" s="31">
        <v>39234</v>
      </c>
      <c r="B175">
        <v>2007</v>
      </c>
      <c r="C175">
        <v>6</v>
      </c>
      <c r="D175">
        <v>175</v>
      </c>
      <c r="E175">
        <f>IF(ISBLANK(HLOOKUP(E$1, m_preprocess!$1:$1048576, monthly!$D175, FALSE)), "", HLOOKUP(E$1, m_preprocess!$1:$1048576, monthly!$D175, FALSE))</f>
        <v>99.071558839695783</v>
      </c>
      <c r="F175">
        <f>IF(ISBLANK(HLOOKUP(F$1, m_preprocess!$1:$1048576, monthly!$D175, FALSE)), "", HLOOKUP(F$1, m_preprocess!$1:$1048576, monthly!$D175, FALSE))</f>
        <v>99.306364260721011</v>
      </c>
      <c r="G175">
        <f>IF(ISBLANK(HLOOKUP(G$1, m_preprocess!$1:$1048576, monthly!$D175, FALSE)), "", HLOOKUP(G$1, m_preprocess!$1:$1048576, monthly!$D175, FALSE))</f>
        <v>109.34213191182354</v>
      </c>
      <c r="H175">
        <f>IF(ISBLANK(HLOOKUP(H$1, m_preprocess!$1:$1048576, monthly!$D175, FALSE)), "", HLOOKUP(H$1, m_preprocess!$1:$1048576, monthly!$D175, FALSE))</f>
        <v>72.31638817781031</v>
      </c>
      <c r="I175">
        <f>IF(ISBLANK(HLOOKUP(I$1, m_preprocess!$1:$1048576, monthly!$D175, FALSE)), "", HLOOKUP(I$1, m_preprocess!$1:$1048576, monthly!$D175, FALSE))</f>
        <v>69.8</v>
      </c>
      <c r="J175">
        <f>IF(ISBLANK(HLOOKUP(J$1, m_preprocess!$1:$1048576, monthly!$D175, FALSE)), "", HLOOKUP(J$1, m_preprocess!$1:$1048576, monthly!$D175, FALSE))</f>
        <v>110.14</v>
      </c>
      <c r="K175">
        <f>IF(ISBLANK(HLOOKUP(K$1, m_preprocess!$1:$1048576, monthly!$D175, FALSE)), "", HLOOKUP(K$1, m_preprocess!$1:$1048576, monthly!$D175, FALSE))</f>
        <v>102.40954279511105</v>
      </c>
      <c r="L175">
        <f>IF(ISBLANK(HLOOKUP(L$1, m_preprocess!$1:$1048576, monthly!$D175, FALSE)), "", HLOOKUP(L$1, m_preprocess!$1:$1048576, monthly!$D175, FALSE))</f>
        <v>191.51936437912823</v>
      </c>
      <c r="M175">
        <f>IF(ISBLANK(HLOOKUP(M$1, m_preprocess!$1:$1048576, monthly!$D175, FALSE)), "", HLOOKUP(M$1, m_preprocess!$1:$1048576, monthly!$D175, FALSE))</f>
        <v>83.584914500130893</v>
      </c>
      <c r="N175">
        <f>IF(ISBLANK(HLOOKUP(N$1, m_preprocess!$1:$1048576, monthly!$D175, FALSE)), "", HLOOKUP(N$1, m_preprocess!$1:$1048576, monthly!$D175, FALSE))</f>
        <v>107.93444987899737</v>
      </c>
      <c r="O175">
        <f>IF(ISBLANK(HLOOKUP(O$1, m_preprocess!$1:$1048576, monthly!$D175, FALSE)), "", HLOOKUP(O$1, m_preprocess!$1:$1048576, monthly!$D175, FALSE))</f>
        <v>24.758142063249419</v>
      </c>
      <c r="P175">
        <f>IF(ISBLANK(HLOOKUP(P$1, m_preprocess!$1:$1048576, monthly!$D175, FALSE)), "", HLOOKUP(P$1, m_preprocess!$1:$1048576, monthly!$D175, FALSE))</f>
        <v>5.2546264295222418</v>
      </c>
      <c r="Q175">
        <f>IF(ISBLANK(HLOOKUP(Q$1, m_preprocess!$1:$1048576, monthly!$D175, FALSE)), "", HLOOKUP(Q$1, m_preprocess!$1:$1048576, monthly!$D175, FALSE))</f>
        <v>2.1550269869116199</v>
      </c>
      <c r="R175">
        <f>IF(ISBLANK(HLOOKUP(R$1, m_preprocess!$1:$1048576, monthly!$D175, FALSE)), "", HLOOKUP(R$1, m_preprocess!$1:$1048576, monthly!$D175, FALSE))</f>
        <v>3.0995994426106219</v>
      </c>
      <c r="S175">
        <f>IF(ISBLANK(HLOOKUP(S$1, m_preprocess!$1:$1048576, monthly!$D175, FALSE)), "", HLOOKUP(S$1, m_preprocess!$1:$1048576, monthly!$D175, FALSE))</f>
        <v>11.186803312649159</v>
      </c>
      <c r="T175">
        <f>IF(ISBLANK(HLOOKUP(T$1, m_preprocess!$1:$1048576, monthly!$D175, FALSE)), "", HLOOKUP(T$1, m_preprocess!$1:$1048576, monthly!$D175, FALSE))</f>
        <v>8.3167123210780129</v>
      </c>
      <c r="U175">
        <f>IF(ISBLANK(HLOOKUP(U$1, m_preprocess!$1:$1048576, monthly!$D175, FALSE)), "", HLOOKUP(U$1, m_preprocess!$1:$1048576, monthly!$D175, FALSE))</f>
        <v>393.66076828846781</v>
      </c>
      <c r="V175">
        <f>IF(ISBLANK(HLOOKUP(V$1, m_preprocess!$1:$1048576, monthly!$D175, FALSE)), "", HLOOKUP(V$1, m_preprocess!$1:$1048576, monthly!$D175, FALSE))</f>
        <v>1396.8211717252188</v>
      </c>
      <c r="W175">
        <f>IF(ISBLANK(HLOOKUP(W$1, m_preprocess!$1:$1048576, monthly!$D175, FALSE)), "", HLOOKUP(W$1, m_preprocess!$1:$1048576, monthly!$D175, FALSE))</f>
        <v>81.427615017059964</v>
      </c>
      <c r="X175">
        <f>IF(ISBLANK(HLOOKUP(X$1, m_preprocess!$1:$1048576, monthly!$D175, FALSE)), "", HLOOKUP(X$1, m_preprocess!$1:$1048576, monthly!$D175, FALSE))</f>
        <v>1084.1410092333051</v>
      </c>
    </row>
    <row r="176" spans="1:24" x14ac:dyDescent="0.25">
      <c r="A176" s="31">
        <v>39264</v>
      </c>
      <c r="B176">
        <v>2007</v>
      </c>
      <c r="C176">
        <v>7</v>
      </c>
      <c r="D176">
        <v>176</v>
      </c>
      <c r="E176">
        <f>IF(ISBLANK(HLOOKUP(E$1, m_preprocess!$1:$1048576, monthly!$D176, FALSE)), "", HLOOKUP(E$1, m_preprocess!$1:$1048576, monthly!$D176, FALSE))</f>
        <v>99.023399964081136</v>
      </c>
      <c r="F176">
        <f>IF(ISBLANK(HLOOKUP(F$1, m_preprocess!$1:$1048576, monthly!$D176, FALSE)), "", HLOOKUP(F$1, m_preprocess!$1:$1048576, monthly!$D176, FALSE))</f>
        <v>98.915844861995453</v>
      </c>
      <c r="G176">
        <f>IF(ISBLANK(HLOOKUP(G$1, m_preprocess!$1:$1048576, monthly!$D176, FALSE)), "", HLOOKUP(G$1, m_preprocess!$1:$1048576, monthly!$D176, FALSE))</f>
        <v>109.41081150952905</v>
      </c>
      <c r="H176">
        <f>IF(ISBLANK(HLOOKUP(H$1, m_preprocess!$1:$1048576, monthly!$D176, FALSE)), "", HLOOKUP(H$1, m_preprocess!$1:$1048576, monthly!$D176, FALSE))</f>
        <v>76.251186729183246</v>
      </c>
      <c r="I176">
        <f>IF(ISBLANK(HLOOKUP(I$1, m_preprocess!$1:$1048576, monthly!$D176, FALSE)), "", HLOOKUP(I$1, m_preprocess!$1:$1048576, monthly!$D176, FALSE))</f>
        <v>78.599999999999994</v>
      </c>
      <c r="J176">
        <f>IF(ISBLANK(HLOOKUP(J$1, m_preprocess!$1:$1048576, monthly!$D176, FALSE)), "", HLOOKUP(J$1, m_preprocess!$1:$1048576, monthly!$D176, FALSE))</f>
        <v>109.81</v>
      </c>
      <c r="K176">
        <f>IF(ISBLANK(HLOOKUP(K$1, m_preprocess!$1:$1048576, monthly!$D176, FALSE)), "", HLOOKUP(K$1, m_preprocess!$1:$1048576, monthly!$D176, FALSE))</f>
        <v>104.55467867100934</v>
      </c>
      <c r="L176">
        <f>IF(ISBLANK(HLOOKUP(L$1, m_preprocess!$1:$1048576, monthly!$D176, FALSE)), "", HLOOKUP(L$1, m_preprocess!$1:$1048576, monthly!$D176, FALSE))</f>
        <v>233.7361492342533</v>
      </c>
      <c r="M176">
        <f>IF(ISBLANK(HLOOKUP(M$1, m_preprocess!$1:$1048576, monthly!$D176, FALSE)), "", HLOOKUP(M$1, m_preprocess!$1:$1048576, monthly!$D176, FALSE))</f>
        <v>120.92837706913842</v>
      </c>
      <c r="N176">
        <f>IF(ISBLANK(HLOOKUP(N$1, m_preprocess!$1:$1048576, monthly!$D176, FALSE)), "", HLOOKUP(N$1, m_preprocess!$1:$1048576, monthly!$D176, FALSE))</f>
        <v>112.80777216511487</v>
      </c>
      <c r="O176">
        <f>IF(ISBLANK(HLOOKUP(O$1, m_preprocess!$1:$1048576, monthly!$D176, FALSE)), "", HLOOKUP(O$1, m_preprocess!$1:$1048576, monthly!$D176, FALSE))</f>
        <v>25.228652662924073</v>
      </c>
      <c r="P176">
        <f>IF(ISBLANK(HLOOKUP(P$1, m_preprocess!$1:$1048576, monthly!$D176, FALSE)), "", HLOOKUP(P$1, m_preprocess!$1:$1048576, monthly!$D176, FALSE))</f>
        <v>5.163057962009983</v>
      </c>
      <c r="Q176">
        <f>IF(ISBLANK(HLOOKUP(Q$1, m_preprocess!$1:$1048576, monthly!$D176, FALSE)), "", HLOOKUP(Q$1, m_preprocess!$1:$1048576, monthly!$D176, FALSE))</f>
        <v>2.1171121612329475</v>
      </c>
      <c r="R176">
        <f>IF(ISBLANK(HLOOKUP(R$1, m_preprocess!$1:$1048576, monthly!$D176, FALSE)), "", HLOOKUP(R$1, m_preprocess!$1:$1048576, monthly!$D176, FALSE))</f>
        <v>3.0459458007770346</v>
      </c>
      <c r="S176">
        <f>IF(ISBLANK(HLOOKUP(S$1, m_preprocess!$1:$1048576, monthly!$D176, FALSE)), "", HLOOKUP(S$1, m_preprocess!$1:$1048576, monthly!$D176, FALSE))</f>
        <v>11.128879155730781</v>
      </c>
      <c r="T176">
        <f>IF(ISBLANK(HLOOKUP(T$1, m_preprocess!$1:$1048576, monthly!$D176, FALSE)), "", HLOOKUP(T$1, m_preprocess!$1:$1048576, monthly!$D176, FALSE))</f>
        <v>8.9367155451833149</v>
      </c>
      <c r="U176">
        <f>IF(ISBLANK(HLOOKUP(U$1, m_preprocess!$1:$1048576, monthly!$D176, FALSE)), "", HLOOKUP(U$1, m_preprocess!$1:$1048576, monthly!$D176, FALSE))</f>
        <v>388.49558494296639</v>
      </c>
      <c r="V176">
        <f>IF(ISBLANK(HLOOKUP(V$1, m_preprocess!$1:$1048576, monthly!$D176, FALSE)), "", HLOOKUP(V$1, m_preprocess!$1:$1048576, monthly!$D176, FALSE))</f>
        <v>1426.1427740999166</v>
      </c>
      <c r="W176">
        <f>IF(ISBLANK(HLOOKUP(W$1, m_preprocess!$1:$1048576, monthly!$D176, FALSE)), "", HLOOKUP(W$1, m_preprocess!$1:$1048576, monthly!$D176, FALSE))</f>
        <v>82.888517524381186</v>
      </c>
      <c r="X176">
        <f>IF(ISBLANK(HLOOKUP(X$1, m_preprocess!$1:$1048576, monthly!$D176, FALSE)), "", HLOOKUP(X$1, m_preprocess!$1:$1048576, monthly!$D176, FALSE))</f>
        <v>1103.5675908206915</v>
      </c>
    </row>
    <row r="177" spans="1:24" x14ac:dyDescent="0.25">
      <c r="A177" s="31">
        <v>39295</v>
      </c>
      <c r="B177">
        <v>2007</v>
      </c>
      <c r="C177">
        <v>8</v>
      </c>
      <c r="D177">
        <v>177</v>
      </c>
      <c r="E177">
        <f>IF(ISBLANK(HLOOKUP(E$1, m_preprocess!$1:$1048576, monthly!$D177, FALSE)), "", HLOOKUP(E$1, m_preprocess!$1:$1048576, monthly!$D177, FALSE))</f>
        <v>102.79924932402439</v>
      </c>
      <c r="F177">
        <f>IF(ISBLANK(HLOOKUP(F$1, m_preprocess!$1:$1048576, monthly!$D177, FALSE)), "", HLOOKUP(F$1, m_preprocess!$1:$1048576, monthly!$D177, FALSE))</f>
        <v>102.86571328964575</v>
      </c>
      <c r="G177">
        <f>IF(ISBLANK(HLOOKUP(G$1, m_preprocess!$1:$1048576, monthly!$D177, FALSE)), "", HLOOKUP(G$1, m_preprocess!$1:$1048576, monthly!$D177, FALSE))</f>
        <v>110.92657729195618</v>
      </c>
      <c r="H177">
        <f>IF(ISBLANK(HLOOKUP(H$1, m_preprocess!$1:$1048576, monthly!$D177, FALSE)), "", HLOOKUP(H$1, m_preprocess!$1:$1048576, monthly!$D177, FALSE))</f>
        <v>74.799374237089353</v>
      </c>
      <c r="I177">
        <f>IF(ISBLANK(HLOOKUP(I$1, m_preprocess!$1:$1048576, monthly!$D177, FALSE)), "", HLOOKUP(I$1, m_preprocess!$1:$1048576, monthly!$D177, FALSE))</f>
        <v>72.7</v>
      </c>
      <c r="J177">
        <f>IF(ISBLANK(HLOOKUP(J$1, m_preprocess!$1:$1048576, monthly!$D177, FALSE)), "", HLOOKUP(J$1, m_preprocess!$1:$1048576, monthly!$D177, FALSE))</f>
        <v>113.15</v>
      </c>
      <c r="K177">
        <f>IF(ISBLANK(HLOOKUP(K$1, m_preprocess!$1:$1048576, monthly!$D177, FALSE)), "", HLOOKUP(K$1, m_preprocess!$1:$1048576, monthly!$D177, FALSE))</f>
        <v>107.28233960044867</v>
      </c>
      <c r="L177">
        <f>IF(ISBLANK(HLOOKUP(L$1, m_preprocess!$1:$1048576, monthly!$D177, FALSE)), "", HLOOKUP(L$1, m_preprocess!$1:$1048576, monthly!$D177, FALSE))</f>
        <v>219.91364563489174</v>
      </c>
      <c r="M177">
        <f>IF(ISBLANK(HLOOKUP(M$1, m_preprocess!$1:$1048576, monthly!$D177, FALSE)), "", HLOOKUP(M$1, m_preprocess!$1:$1048576, monthly!$D177, FALSE))</f>
        <v>103.33842211708532</v>
      </c>
      <c r="N177">
        <f>IF(ISBLANK(HLOOKUP(N$1, m_preprocess!$1:$1048576, monthly!$D177, FALSE)), "", HLOOKUP(N$1, m_preprocess!$1:$1048576, monthly!$D177, FALSE))</f>
        <v>116.57522351780641</v>
      </c>
      <c r="O177">
        <f>IF(ISBLANK(HLOOKUP(O$1, m_preprocess!$1:$1048576, monthly!$D177, FALSE)), "", HLOOKUP(O$1, m_preprocess!$1:$1048576, monthly!$D177, FALSE))</f>
        <v>26.912565944134247</v>
      </c>
      <c r="P177">
        <f>IF(ISBLANK(HLOOKUP(P$1, m_preprocess!$1:$1048576, monthly!$D177, FALSE)), "", HLOOKUP(P$1, m_preprocess!$1:$1048576, monthly!$D177, FALSE))</f>
        <v>5.5110818872721152</v>
      </c>
      <c r="Q177">
        <f>IF(ISBLANK(HLOOKUP(Q$1, m_preprocess!$1:$1048576, monthly!$D177, FALSE)), "", HLOOKUP(Q$1, m_preprocess!$1:$1048576, monthly!$D177, FALSE))</f>
        <v>2.3806875488912351</v>
      </c>
      <c r="R177">
        <f>IF(ISBLANK(HLOOKUP(R$1, m_preprocess!$1:$1048576, monthly!$D177, FALSE)), "", HLOOKUP(R$1, m_preprocess!$1:$1048576, monthly!$D177, FALSE))</f>
        <v>3.1303943383808801</v>
      </c>
      <c r="S177">
        <f>IF(ISBLANK(HLOOKUP(S$1, m_preprocess!$1:$1048576, monthly!$D177, FALSE)), "", HLOOKUP(S$1, m_preprocess!$1:$1048576, monthly!$D177, FALSE))</f>
        <v>11.60668265540937</v>
      </c>
      <c r="T177">
        <f>IF(ISBLANK(HLOOKUP(T$1, m_preprocess!$1:$1048576, monthly!$D177, FALSE)), "", HLOOKUP(T$1, m_preprocess!$1:$1048576, monthly!$D177, FALSE))</f>
        <v>9.7948014014527569</v>
      </c>
      <c r="U177">
        <f>IF(ISBLANK(HLOOKUP(U$1, m_preprocess!$1:$1048576, monthly!$D177, FALSE)), "", HLOOKUP(U$1, m_preprocess!$1:$1048576, monthly!$D177, FALSE))</f>
        <v>386.40061292736141</v>
      </c>
      <c r="V177">
        <f>IF(ISBLANK(HLOOKUP(V$1, m_preprocess!$1:$1048576, monthly!$D177, FALSE)), "", HLOOKUP(V$1, m_preprocess!$1:$1048576, monthly!$D177, FALSE))</f>
        <v>1418.3417575104661</v>
      </c>
      <c r="W177">
        <f>IF(ISBLANK(HLOOKUP(W$1, m_preprocess!$1:$1048576, monthly!$D177, FALSE)), "", HLOOKUP(W$1, m_preprocess!$1:$1048576, monthly!$D177, FALSE))</f>
        <v>87.92357056388775</v>
      </c>
      <c r="X177">
        <f>IF(ISBLANK(HLOOKUP(X$1, m_preprocess!$1:$1048576, monthly!$D177, FALSE)), "", HLOOKUP(X$1, m_preprocess!$1:$1048576, monthly!$D177, FALSE))</f>
        <v>1128.2859920419503</v>
      </c>
    </row>
    <row r="178" spans="1:24" x14ac:dyDescent="0.25">
      <c r="A178" s="31">
        <v>39326</v>
      </c>
      <c r="B178">
        <v>2007</v>
      </c>
      <c r="C178">
        <v>9</v>
      </c>
      <c r="D178">
        <v>178</v>
      </c>
      <c r="E178">
        <f>IF(ISBLANK(HLOOKUP(E$1, m_preprocess!$1:$1048576, monthly!$D178, FALSE)), "", HLOOKUP(E$1, m_preprocess!$1:$1048576, monthly!$D178, FALSE))</f>
        <v>103.62778257817038</v>
      </c>
      <c r="F178">
        <f>IF(ISBLANK(HLOOKUP(F$1, m_preprocess!$1:$1048576, monthly!$D178, FALSE)), "", HLOOKUP(F$1, m_preprocess!$1:$1048576, monthly!$D178, FALSE))</f>
        <v>103.42655208896838</v>
      </c>
      <c r="G178">
        <f>IF(ISBLANK(HLOOKUP(G$1, m_preprocess!$1:$1048576, monthly!$D178, FALSE)), "", HLOOKUP(G$1, m_preprocess!$1:$1048576, monthly!$D178, FALSE))</f>
        <v>111.96204293549341</v>
      </c>
      <c r="H178">
        <f>IF(ISBLANK(HLOOKUP(H$1, m_preprocess!$1:$1048576, monthly!$D178, FALSE)), "", HLOOKUP(H$1, m_preprocess!$1:$1048576, monthly!$D178, FALSE))</f>
        <v>78.027107035503434</v>
      </c>
      <c r="I178">
        <f>IF(ISBLANK(HLOOKUP(I$1, m_preprocess!$1:$1048576, monthly!$D178, FALSE)), "", HLOOKUP(I$1, m_preprocess!$1:$1048576, monthly!$D178, FALSE))</f>
        <v>76.8</v>
      </c>
      <c r="J178">
        <f>IF(ISBLANK(HLOOKUP(J$1, m_preprocess!$1:$1048576, monthly!$D178, FALSE)), "", HLOOKUP(J$1, m_preprocess!$1:$1048576, monthly!$D178, FALSE))</f>
        <v>117.91</v>
      </c>
      <c r="K178">
        <f>IF(ISBLANK(HLOOKUP(K$1, m_preprocess!$1:$1048576, monthly!$D178, FALSE)), "", HLOOKUP(K$1, m_preprocess!$1:$1048576, monthly!$D178, FALSE))</f>
        <v>109.02833514469555</v>
      </c>
      <c r="L178">
        <f>IF(ISBLANK(HLOOKUP(L$1, m_preprocess!$1:$1048576, monthly!$D178, FALSE)), "", HLOOKUP(L$1, m_preprocess!$1:$1048576, monthly!$D178, FALSE))</f>
        <v>204.50687030690187</v>
      </c>
      <c r="M178">
        <f>IF(ISBLANK(HLOOKUP(M$1, m_preprocess!$1:$1048576, monthly!$D178, FALSE)), "", HLOOKUP(M$1, m_preprocess!$1:$1048576, monthly!$D178, FALSE))</f>
        <v>88.607993978254356</v>
      </c>
      <c r="N178">
        <f>IF(ISBLANK(HLOOKUP(N$1, m_preprocess!$1:$1048576, monthly!$D178, FALSE)), "", HLOOKUP(N$1, m_preprocess!$1:$1048576, monthly!$D178, FALSE))</f>
        <v>115.89887632864752</v>
      </c>
      <c r="O178">
        <f>IF(ISBLANK(HLOOKUP(O$1, m_preprocess!$1:$1048576, monthly!$D178, FALSE)), "", HLOOKUP(O$1, m_preprocess!$1:$1048576, monthly!$D178, FALSE))</f>
        <v>24.051428522008973</v>
      </c>
      <c r="P178">
        <f>IF(ISBLANK(HLOOKUP(P$1, m_preprocess!$1:$1048576, monthly!$D178, FALSE)), "", HLOOKUP(P$1, m_preprocess!$1:$1048576, monthly!$D178, FALSE))</f>
        <v>5.3540887693255979</v>
      </c>
      <c r="Q178">
        <f>IF(ISBLANK(HLOOKUP(Q$1, m_preprocess!$1:$1048576, monthly!$D178, FALSE)), "", HLOOKUP(Q$1, m_preprocess!$1:$1048576, monthly!$D178, FALSE))</f>
        <v>2.2212752042004529</v>
      </c>
      <c r="R178">
        <f>IF(ISBLANK(HLOOKUP(R$1, m_preprocess!$1:$1048576, monthly!$D178, FALSE)), "", HLOOKUP(R$1, m_preprocess!$1:$1048576, monthly!$D178, FALSE))</f>
        <v>3.1328135651251445</v>
      </c>
      <c r="S178">
        <f>IF(ISBLANK(HLOOKUP(S$1, m_preprocess!$1:$1048576, monthly!$D178, FALSE)), "", HLOOKUP(S$1, m_preprocess!$1:$1048576, monthly!$D178, FALSE))</f>
        <v>10.028234053612625</v>
      </c>
      <c r="T178">
        <f>IF(ISBLANK(HLOOKUP(T$1, m_preprocess!$1:$1048576, monthly!$D178, FALSE)), "", HLOOKUP(T$1, m_preprocess!$1:$1048576, monthly!$D178, FALSE))</f>
        <v>8.6691056990707462</v>
      </c>
      <c r="U178">
        <f>IF(ISBLANK(HLOOKUP(U$1, m_preprocess!$1:$1048576, monthly!$D178, FALSE)), "", HLOOKUP(U$1, m_preprocess!$1:$1048576, monthly!$D178, FALSE))</f>
        <v>398.94532462475058</v>
      </c>
      <c r="V178">
        <f>IF(ISBLANK(HLOOKUP(V$1, m_preprocess!$1:$1048576, monthly!$D178, FALSE)), "", HLOOKUP(V$1, m_preprocess!$1:$1048576, monthly!$D178, FALSE))</f>
        <v>1448.5446643963319</v>
      </c>
      <c r="W178">
        <f>IF(ISBLANK(HLOOKUP(W$1, m_preprocess!$1:$1048576, monthly!$D178, FALSE)), "", HLOOKUP(W$1, m_preprocess!$1:$1048576, monthly!$D178, FALSE))</f>
        <v>90.656754494784479</v>
      </c>
      <c r="X178">
        <f>IF(ISBLANK(HLOOKUP(X$1, m_preprocess!$1:$1048576, monthly!$D178, FALSE)), "", HLOOKUP(X$1, m_preprocess!$1:$1048576, monthly!$D178, FALSE))</f>
        <v>1153.2973150901928</v>
      </c>
    </row>
    <row r="179" spans="1:24" x14ac:dyDescent="0.25">
      <c r="A179" s="31">
        <v>39356</v>
      </c>
      <c r="B179">
        <v>2007</v>
      </c>
      <c r="C179">
        <v>10</v>
      </c>
      <c r="D179">
        <v>179</v>
      </c>
      <c r="E179">
        <f>IF(ISBLANK(HLOOKUP(E$1, m_preprocess!$1:$1048576, monthly!$D179, FALSE)), "", HLOOKUP(E$1, m_preprocess!$1:$1048576, monthly!$D179, FALSE))</f>
        <v>108.44647469865588</v>
      </c>
      <c r="F179">
        <f>IF(ISBLANK(HLOOKUP(F$1, m_preprocess!$1:$1048576, monthly!$D179, FALSE)), "", HLOOKUP(F$1, m_preprocess!$1:$1048576, monthly!$D179, FALSE))</f>
        <v>108.0840352138419</v>
      </c>
      <c r="G179">
        <f>IF(ISBLANK(HLOOKUP(G$1, m_preprocess!$1:$1048576, monthly!$D179, FALSE)), "", HLOOKUP(G$1, m_preprocess!$1:$1048576, monthly!$D179, FALSE))</f>
        <v>113.11629479196706</v>
      </c>
      <c r="H179">
        <f>IF(ISBLANK(HLOOKUP(H$1, m_preprocess!$1:$1048576, monthly!$D179, FALSE)), "", HLOOKUP(H$1, m_preprocess!$1:$1048576, monthly!$D179, FALSE))</f>
        <v>75.336162227524227</v>
      </c>
      <c r="I179">
        <f>IF(ISBLANK(HLOOKUP(I$1, m_preprocess!$1:$1048576, monthly!$D179, FALSE)), "", HLOOKUP(I$1, m_preprocess!$1:$1048576, monthly!$D179, FALSE))</f>
        <v>91.6</v>
      </c>
      <c r="J179">
        <f>IF(ISBLANK(HLOOKUP(J$1, m_preprocess!$1:$1048576, monthly!$D179, FALSE)), "", HLOOKUP(J$1, m_preprocess!$1:$1048576, monthly!$D179, FALSE))</f>
        <v>125.8</v>
      </c>
      <c r="K179">
        <f>IF(ISBLANK(HLOOKUP(K$1, m_preprocess!$1:$1048576, monthly!$D179, FALSE)), "", HLOOKUP(K$1, m_preprocess!$1:$1048576, monthly!$D179, FALSE))</f>
        <v>108.26911179735998</v>
      </c>
      <c r="L179">
        <f>IF(ISBLANK(HLOOKUP(L$1, m_preprocess!$1:$1048576, monthly!$D179, FALSE)), "", HLOOKUP(L$1, m_preprocess!$1:$1048576, monthly!$D179, FALSE))</f>
        <v>218.50289571399048</v>
      </c>
      <c r="M179">
        <f>IF(ISBLANK(HLOOKUP(M$1, m_preprocess!$1:$1048576, monthly!$D179, FALSE)), "", HLOOKUP(M$1, m_preprocess!$1:$1048576, monthly!$D179, FALSE))</f>
        <v>89.383745010793731</v>
      </c>
      <c r="N179">
        <f>IF(ISBLANK(HLOOKUP(N$1, m_preprocess!$1:$1048576, monthly!$D179, FALSE)), "", HLOOKUP(N$1, m_preprocess!$1:$1048576, monthly!$D179, FALSE))</f>
        <v>129.11915070319674</v>
      </c>
      <c r="O179">
        <f>IF(ISBLANK(HLOOKUP(O$1, m_preprocess!$1:$1048576, monthly!$D179, FALSE)), "", HLOOKUP(O$1, m_preprocess!$1:$1048576, monthly!$D179, FALSE))</f>
        <v>28.755622754274835</v>
      </c>
      <c r="P179">
        <f>IF(ISBLANK(HLOOKUP(P$1, m_preprocess!$1:$1048576, monthly!$D179, FALSE)), "", HLOOKUP(P$1, m_preprocess!$1:$1048576, monthly!$D179, FALSE))</f>
        <v>5.9425607350710772</v>
      </c>
      <c r="Q179">
        <f>IF(ISBLANK(HLOOKUP(Q$1, m_preprocess!$1:$1048576, monthly!$D179, FALSE)), "", HLOOKUP(Q$1, m_preprocess!$1:$1048576, monthly!$D179, FALSE))</f>
        <v>2.5433849030664919</v>
      </c>
      <c r="R179">
        <f>IF(ISBLANK(HLOOKUP(R$1, m_preprocess!$1:$1048576, monthly!$D179, FALSE)), "", HLOOKUP(R$1, m_preprocess!$1:$1048576, monthly!$D179, FALSE))</f>
        <v>3.3991758320045857</v>
      </c>
      <c r="S179">
        <f>IF(ISBLANK(HLOOKUP(S$1, m_preprocess!$1:$1048576, monthly!$D179, FALSE)), "", HLOOKUP(S$1, m_preprocess!$1:$1048576, monthly!$D179, FALSE))</f>
        <v>12.540826719736398</v>
      </c>
      <c r="T179">
        <f>IF(ISBLANK(HLOOKUP(T$1, m_preprocess!$1:$1048576, monthly!$D179, FALSE)), "", HLOOKUP(T$1, m_preprocess!$1:$1048576, monthly!$D179, FALSE))</f>
        <v>10.272235299467368</v>
      </c>
      <c r="U179">
        <f>IF(ISBLANK(HLOOKUP(U$1, m_preprocess!$1:$1048576, monthly!$D179, FALSE)), "", HLOOKUP(U$1, m_preprocess!$1:$1048576, monthly!$D179, FALSE))</f>
        <v>419.64937845372145</v>
      </c>
      <c r="V179">
        <f>IF(ISBLANK(HLOOKUP(V$1, m_preprocess!$1:$1048576, monthly!$D179, FALSE)), "", HLOOKUP(V$1, m_preprocess!$1:$1048576, monthly!$D179, FALSE))</f>
        <v>1509.5113670099697</v>
      </c>
      <c r="W179">
        <f>IF(ISBLANK(HLOOKUP(W$1, m_preprocess!$1:$1048576, monthly!$D179, FALSE)), "", HLOOKUP(W$1, m_preprocess!$1:$1048576, monthly!$D179, FALSE))</f>
        <v>86.679925799827174</v>
      </c>
      <c r="X179">
        <f>IF(ISBLANK(HLOOKUP(X$1, m_preprocess!$1:$1048576, monthly!$D179, FALSE)), "", HLOOKUP(X$1, m_preprocess!$1:$1048576, monthly!$D179, FALSE))</f>
        <v>1168.1571858768511</v>
      </c>
    </row>
    <row r="180" spans="1:24" x14ac:dyDescent="0.25">
      <c r="A180" s="31">
        <v>39387</v>
      </c>
      <c r="B180">
        <v>2007</v>
      </c>
      <c r="C180">
        <v>11</v>
      </c>
      <c r="D180">
        <v>180</v>
      </c>
      <c r="E180">
        <f>IF(ISBLANK(HLOOKUP(E$1, m_preprocess!$1:$1048576, monthly!$D180, FALSE)), "", HLOOKUP(E$1, m_preprocess!$1:$1048576, monthly!$D180, FALSE))</f>
        <v>109.32240163592498</v>
      </c>
      <c r="F180">
        <f>IF(ISBLANK(HLOOKUP(F$1, m_preprocess!$1:$1048576, monthly!$D180, FALSE)), "", HLOOKUP(F$1, m_preprocess!$1:$1048576, monthly!$D180, FALSE))</f>
        <v>112.23105372280997</v>
      </c>
      <c r="G180">
        <f>IF(ISBLANK(HLOOKUP(G$1, m_preprocess!$1:$1048576, monthly!$D180, FALSE)), "", HLOOKUP(G$1, m_preprocess!$1:$1048576, monthly!$D180, FALSE))</f>
        <v>114.07559737393464</v>
      </c>
      <c r="H180">
        <f>IF(ISBLANK(HLOOKUP(H$1, m_preprocess!$1:$1048576, monthly!$D180, FALSE)), "", HLOOKUP(H$1, m_preprocess!$1:$1048576, monthly!$D180, FALSE))</f>
        <v>77.299624398548772</v>
      </c>
      <c r="I180">
        <f>IF(ISBLANK(HLOOKUP(I$1, m_preprocess!$1:$1048576, monthly!$D180, FALSE)), "", HLOOKUP(I$1, m_preprocess!$1:$1048576, monthly!$D180, FALSE))</f>
        <v>53.8</v>
      </c>
      <c r="J180">
        <f>IF(ISBLANK(HLOOKUP(J$1, m_preprocess!$1:$1048576, monthly!$D180, FALSE)), "", HLOOKUP(J$1, m_preprocess!$1:$1048576, monthly!$D180, FALSE))</f>
        <v>128.41999999999999</v>
      </c>
      <c r="K180">
        <f>IF(ISBLANK(HLOOKUP(K$1, m_preprocess!$1:$1048576, monthly!$D180, FALSE)), "", HLOOKUP(K$1, m_preprocess!$1:$1048576, monthly!$D180, FALSE))</f>
        <v>111.48731318000662</v>
      </c>
      <c r="L180">
        <f>IF(ISBLANK(HLOOKUP(L$1, m_preprocess!$1:$1048576, monthly!$D180, FALSE)), "", HLOOKUP(L$1, m_preprocess!$1:$1048576, monthly!$D180, FALSE))</f>
        <v>252.10684885807751</v>
      </c>
      <c r="M180">
        <f>IF(ISBLANK(HLOOKUP(M$1, m_preprocess!$1:$1048576, monthly!$D180, FALSE)), "", HLOOKUP(M$1, m_preprocess!$1:$1048576, monthly!$D180, FALSE))</f>
        <v>115.68081376906748</v>
      </c>
      <c r="N180">
        <f>IF(ISBLANK(HLOOKUP(N$1, m_preprocess!$1:$1048576, monthly!$D180, FALSE)), "", HLOOKUP(N$1, m_preprocess!$1:$1048576, monthly!$D180, FALSE))</f>
        <v>136.42603508901001</v>
      </c>
      <c r="O180">
        <f>IF(ISBLANK(HLOOKUP(O$1, m_preprocess!$1:$1048576, monthly!$D180, FALSE)), "", HLOOKUP(O$1, m_preprocess!$1:$1048576, monthly!$D180, FALSE))</f>
        <v>27.95199648570124</v>
      </c>
      <c r="P180">
        <f>IF(ISBLANK(HLOOKUP(P$1, m_preprocess!$1:$1048576, monthly!$D180, FALSE)), "", HLOOKUP(P$1, m_preprocess!$1:$1048576, monthly!$D180, FALSE))</f>
        <v>6.1822334545637991</v>
      </c>
      <c r="Q180">
        <f>IF(ISBLANK(HLOOKUP(Q$1, m_preprocess!$1:$1048576, monthly!$D180, FALSE)), "", HLOOKUP(Q$1, m_preprocess!$1:$1048576, monthly!$D180, FALSE))</f>
        <v>2.6117198258501682</v>
      </c>
      <c r="R180">
        <f>IF(ISBLANK(HLOOKUP(R$1, m_preprocess!$1:$1048576, monthly!$D180, FALSE)), "", HLOOKUP(R$1, m_preprocess!$1:$1048576, monthly!$D180, FALSE))</f>
        <v>3.5705136287136301</v>
      </c>
      <c r="S180">
        <f>IF(ISBLANK(HLOOKUP(S$1, m_preprocess!$1:$1048576, monthly!$D180, FALSE)), "", HLOOKUP(S$1, m_preprocess!$1:$1048576, monthly!$D180, FALSE))</f>
        <v>12.001954965566654</v>
      </c>
      <c r="T180">
        <f>IF(ISBLANK(HLOOKUP(T$1, m_preprocess!$1:$1048576, monthly!$D180, FALSE)), "", HLOOKUP(T$1, m_preprocess!$1:$1048576, monthly!$D180, FALSE))</f>
        <v>9.7678080655707866</v>
      </c>
      <c r="U180">
        <f>IF(ISBLANK(HLOOKUP(U$1, m_preprocess!$1:$1048576, monthly!$D180, FALSE)), "", HLOOKUP(U$1, m_preprocess!$1:$1048576, monthly!$D180, FALSE))</f>
        <v>414.36263699901076</v>
      </c>
      <c r="V180">
        <f>IF(ISBLANK(HLOOKUP(V$1, m_preprocess!$1:$1048576, monthly!$D180, FALSE)), "", HLOOKUP(V$1, m_preprocess!$1:$1048576, monthly!$D180, FALSE))</f>
        <v>1527.3882343750092</v>
      </c>
      <c r="W180">
        <f>IF(ISBLANK(HLOOKUP(W$1, m_preprocess!$1:$1048576, monthly!$D180, FALSE)), "", HLOOKUP(W$1, m_preprocess!$1:$1048576, monthly!$D180, FALSE))</f>
        <v>89.856451243814703</v>
      </c>
      <c r="X180">
        <f>IF(ISBLANK(HLOOKUP(X$1, m_preprocess!$1:$1048576, monthly!$D180, FALSE)), "", HLOOKUP(X$1, m_preprocess!$1:$1048576, monthly!$D180, FALSE))</f>
        <v>1188.5274074543252</v>
      </c>
    </row>
    <row r="181" spans="1:24" x14ac:dyDescent="0.25">
      <c r="A181" s="31">
        <v>39417</v>
      </c>
      <c r="B181">
        <v>2007</v>
      </c>
      <c r="C181">
        <v>12</v>
      </c>
      <c r="D181">
        <v>181</v>
      </c>
      <c r="E181">
        <f>IF(ISBLANK(HLOOKUP(E$1, m_preprocess!$1:$1048576, monthly!$D181, FALSE)), "", HLOOKUP(E$1, m_preprocess!$1:$1048576, monthly!$D181, FALSE))</f>
        <v>103.66297089302114</v>
      </c>
      <c r="F181">
        <f>IF(ISBLANK(HLOOKUP(F$1, m_preprocess!$1:$1048576, monthly!$D181, FALSE)), "", HLOOKUP(F$1, m_preprocess!$1:$1048576, monthly!$D181, FALSE))</f>
        <v>110.13609561799018</v>
      </c>
      <c r="G181">
        <f>IF(ISBLANK(HLOOKUP(G$1, m_preprocess!$1:$1048576, monthly!$D181, FALSE)), "", HLOOKUP(G$1, m_preprocess!$1:$1048576, monthly!$D181, FALSE))</f>
        <v>110.44816318222291</v>
      </c>
      <c r="H181">
        <f>IF(ISBLANK(HLOOKUP(H$1, m_preprocess!$1:$1048576, monthly!$D181, FALSE)), "", HLOOKUP(H$1, m_preprocess!$1:$1048576, monthly!$D181, FALSE))</f>
        <v>107.06236578591218</v>
      </c>
      <c r="I181">
        <f>IF(ISBLANK(HLOOKUP(I$1, m_preprocess!$1:$1048576, monthly!$D181, FALSE)), "", HLOOKUP(I$1, m_preprocess!$1:$1048576, monthly!$D181, FALSE))</f>
        <v>83.6</v>
      </c>
      <c r="J181">
        <f>IF(ISBLANK(HLOOKUP(J$1, m_preprocess!$1:$1048576, monthly!$D181, FALSE)), "", HLOOKUP(J$1, m_preprocess!$1:$1048576, monthly!$D181, FALSE))</f>
        <v>128.38</v>
      </c>
      <c r="K181">
        <f>IF(ISBLANK(HLOOKUP(K$1, m_preprocess!$1:$1048576, monthly!$D181, FALSE)), "", HLOOKUP(K$1, m_preprocess!$1:$1048576, monthly!$D181, FALSE))</f>
        <v>112.03608397198902</v>
      </c>
      <c r="L181">
        <f>IF(ISBLANK(HLOOKUP(L$1, m_preprocess!$1:$1048576, monthly!$D181, FALSE)), "", HLOOKUP(L$1, m_preprocess!$1:$1048576, monthly!$D181, FALSE))</f>
        <v>258.06301789965266</v>
      </c>
      <c r="M181">
        <f>IF(ISBLANK(HLOOKUP(M$1, m_preprocess!$1:$1048576, monthly!$D181, FALSE)), "", HLOOKUP(M$1, m_preprocess!$1:$1048576, monthly!$D181, FALSE))</f>
        <v>134.0233523516622</v>
      </c>
      <c r="N181">
        <f>IF(ISBLANK(HLOOKUP(N$1, m_preprocess!$1:$1048576, monthly!$D181, FALSE)), "", HLOOKUP(N$1, m_preprocess!$1:$1048576, monthly!$D181, FALSE))</f>
        <v>124.03966554799044</v>
      </c>
      <c r="O181">
        <f>IF(ISBLANK(HLOOKUP(O$1, m_preprocess!$1:$1048576, monthly!$D181, FALSE)), "", HLOOKUP(O$1, m_preprocess!$1:$1048576, monthly!$D181, FALSE))</f>
        <v>25.388615291468103</v>
      </c>
      <c r="P181">
        <f>IF(ISBLANK(HLOOKUP(P$1, m_preprocess!$1:$1048576, monthly!$D181, FALSE)), "", HLOOKUP(P$1, m_preprocess!$1:$1048576, monthly!$D181, FALSE))</f>
        <v>5.0941936313331535</v>
      </c>
      <c r="Q181">
        <f>IF(ISBLANK(HLOOKUP(Q$1, m_preprocess!$1:$1048576, monthly!$D181, FALSE)), "", HLOOKUP(Q$1, m_preprocess!$1:$1048576, monthly!$D181, FALSE))</f>
        <v>2.0505383368853609</v>
      </c>
      <c r="R181">
        <f>IF(ISBLANK(HLOOKUP(R$1, m_preprocess!$1:$1048576, monthly!$D181, FALSE)), "", HLOOKUP(R$1, m_preprocess!$1:$1048576, monthly!$D181, FALSE))</f>
        <v>3.0436552944477921</v>
      </c>
      <c r="S181">
        <f>IF(ISBLANK(HLOOKUP(S$1, m_preprocess!$1:$1048576, monthly!$D181, FALSE)), "", HLOOKUP(S$1, m_preprocess!$1:$1048576, monthly!$D181, FALSE))</f>
        <v>10.193446900420506</v>
      </c>
      <c r="T181">
        <f>IF(ISBLANK(HLOOKUP(T$1, m_preprocess!$1:$1048576, monthly!$D181, FALSE)), "", HLOOKUP(T$1, m_preprocess!$1:$1048576, monthly!$D181, FALSE))</f>
        <v>10.100974759714441</v>
      </c>
      <c r="U181">
        <f>IF(ISBLANK(HLOOKUP(U$1, m_preprocess!$1:$1048576, monthly!$D181, FALSE)), "", HLOOKUP(U$1, m_preprocess!$1:$1048576, monthly!$D181, FALSE))</f>
        <v>488.43715329647404</v>
      </c>
      <c r="V181">
        <f>IF(ISBLANK(HLOOKUP(V$1, m_preprocess!$1:$1048576, monthly!$D181, FALSE)), "", HLOOKUP(V$1, m_preprocess!$1:$1048576, monthly!$D181, FALSE))</f>
        <v>1551.1506115364957</v>
      </c>
      <c r="W181">
        <f>IF(ISBLANK(HLOOKUP(W$1, m_preprocess!$1:$1048576, monthly!$D181, FALSE)), "", HLOOKUP(W$1, m_preprocess!$1:$1048576, monthly!$D181, FALSE))</f>
        <v>87.43871102617203</v>
      </c>
      <c r="X181">
        <f>IF(ISBLANK(HLOOKUP(X$1, m_preprocess!$1:$1048576, monthly!$D181, FALSE)), "", HLOOKUP(X$1, m_preprocess!$1:$1048576, monthly!$D181, FALSE))</f>
        <v>1185.6170268331257</v>
      </c>
    </row>
    <row r="182" spans="1:24" x14ac:dyDescent="0.25">
      <c r="A182" s="31">
        <v>39448</v>
      </c>
      <c r="B182">
        <v>2008</v>
      </c>
      <c r="C182">
        <v>1</v>
      </c>
      <c r="D182">
        <v>182</v>
      </c>
      <c r="E182">
        <f>IF(ISBLANK(HLOOKUP(E$1, m_preprocess!$1:$1048576, monthly!$D182, FALSE)), "", HLOOKUP(E$1, m_preprocess!$1:$1048576, monthly!$D182, FALSE))</f>
        <v>93.004976344933908</v>
      </c>
      <c r="F182">
        <f>IF(ISBLANK(HLOOKUP(F$1, m_preprocess!$1:$1048576, monthly!$D182, FALSE)), "", HLOOKUP(F$1, m_preprocess!$1:$1048576, monthly!$D182, FALSE))</f>
        <v>92.086907756999935</v>
      </c>
      <c r="G182">
        <f>IF(ISBLANK(HLOOKUP(G$1, m_preprocess!$1:$1048576, monthly!$D182, FALSE)), "", HLOOKUP(G$1, m_preprocess!$1:$1048576, monthly!$D182, FALSE))</f>
        <v>105.92209871807398</v>
      </c>
      <c r="H182">
        <f>IF(ISBLANK(HLOOKUP(H$1, m_preprocess!$1:$1048576, monthly!$D182, FALSE)), "", HLOOKUP(H$1, m_preprocess!$1:$1048576, monthly!$D182, FALSE))</f>
        <v>72.727780071319216</v>
      </c>
      <c r="I182">
        <f>IF(ISBLANK(HLOOKUP(I$1, m_preprocess!$1:$1048576, monthly!$D182, FALSE)), "", HLOOKUP(I$1, m_preprocess!$1:$1048576, monthly!$D182, FALSE))</f>
        <v>66.7</v>
      </c>
      <c r="J182">
        <f>IF(ISBLANK(HLOOKUP(J$1, m_preprocess!$1:$1048576, monthly!$D182, FALSE)), "", HLOOKUP(J$1, m_preprocess!$1:$1048576, monthly!$D182, FALSE))</f>
        <v>111.9</v>
      </c>
      <c r="K182">
        <f>IF(ISBLANK(HLOOKUP(K$1, m_preprocess!$1:$1048576, monthly!$D182, FALSE)), "", HLOOKUP(K$1, m_preprocess!$1:$1048576, monthly!$D182, FALSE))</f>
        <v>114.61773158776583</v>
      </c>
      <c r="L182">
        <f>IF(ISBLANK(HLOOKUP(L$1, m_preprocess!$1:$1048576, monthly!$D182, FALSE)), "", HLOOKUP(L$1, m_preprocess!$1:$1048576, monthly!$D182, FALSE))</f>
        <v>221.87215309801326</v>
      </c>
      <c r="M182">
        <f>IF(ISBLANK(HLOOKUP(M$1, m_preprocess!$1:$1048576, monthly!$D182, FALSE)), "", HLOOKUP(M$1, m_preprocess!$1:$1048576, monthly!$D182, FALSE))</f>
        <v>122.11777848615856</v>
      </c>
      <c r="N182">
        <f>IF(ISBLANK(HLOOKUP(N$1, m_preprocess!$1:$1048576, monthly!$D182, FALSE)), "", HLOOKUP(N$1, m_preprocess!$1:$1048576, monthly!$D182, FALSE))</f>
        <v>99.754374611854715</v>
      </c>
      <c r="O182">
        <f>IF(ISBLANK(HLOOKUP(O$1, m_preprocess!$1:$1048576, monthly!$D182, FALSE)), "", HLOOKUP(O$1, m_preprocess!$1:$1048576, monthly!$D182, FALSE))</f>
        <v>26.278176024132922</v>
      </c>
      <c r="P182">
        <f>IF(ISBLANK(HLOOKUP(P$1, m_preprocess!$1:$1048576, monthly!$D182, FALSE)), "", HLOOKUP(P$1, m_preprocess!$1:$1048576, monthly!$D182, FALSE))</f>
        <v>4.8974880014038753</v>
      </c>
      <c r="Q182">
        <f>IF(ISBLANK(HLOOKUP(Q$1, m_preprocess!$1:$1048576, monthly!$D182, FALSE)), "", HLOOKUP(Q$1, m_preprocess!$1:$1048576, monthly!$D182, FALSE))</f>
        <v>2.1707266004100592</v>
      </c>
      <c r="R182">
        <f>IF(ISBLANK(HLOOKUP(R$1, m_preprocess!$1:$1048576, monthly!$D182, FALSE)), "", HLOOKUP(R$1, m_preprocess!$1:$1048576, monthly!$D182, FALSE))</f>
        <v>2.7267614009938166</v>
      </c>
      <c r="S182">
        <f>IF(ISBLANK(HLOOKUP(S$1, m_preprocess!$1:$1048576, monthly!$D182, FALSE)), "", HLOOKUP(S$1, m_preprocess!$1:$1048576, monthly!$D182, FALSE))</f>
        <v>11.830370311053398</v>
      </c>
      <c r="T182">
        <f>IF(ISBLANK(HLOOKUP(T$1, m_preprocess!$1:$1048576, monthly!$D182, FALSE)), "", HLOOKUP(T$1, m_preprocess!$1:$1048576, monthly!$D182, FALSE))</f>
        <v>9.5503177116756461</v>
      </c>
      <c r="U182">
        <f>IF(ISBLANK(HLOOKUP(U$1, m_preprocess!$1:$1048576, monthly!$D182, FALSE)), "", HLOOKUP(U$1, m_preprocess!$1:$1048576, monthly!$D182, FALSE))</f>
        <v>426.26147002258477</v>
      </c>
      <c r="V182">
        <f>IF(ISBLANK(HLOOKUP(V$1, m_preprocess!$1:$1048576, monthly!$D182, FALSE)), "", HLOOKUP(V$1, m_preprocess!$1:$1048576, monthly!$D182, FALSE))</f>
        <v>1502.3920045677903</v>
      </c>
      <c r="W182">
        <f>IF(ISBLANK(HLOOKUP(W$1, m_preprocess!$1:$1048576, monthly!$D182, FALSE)), "", HLOOKUP(W$1, m_preprocess!$1:$1048576, monthly!$D182, FALSE))</f>
        <v>85.731833871823241</v>
      </c>
      <c r="X182">
        <f>IF(ISBLANK(HLOOKUP(X$1, m_preprocess!$1:$1048576, monthly!$D182, FALSE)), "", HLOOKUP(X$1, m_preprocess!$1:$1048576, monthly!$D182, FALSE))</f>
        <v>1176.4495599780378</v>
      </c>
    </row>
    <row r="183" spans="1:24" x14ac:dyDescent="0.25">
      <c r="A183" s="31">
        <v>39479</v>
      </c>
      <c r="B183">
        <v>2008</v>
      </c>
      <c r="C183">
        <v>2</v>
      </c>
      <c r="D183">
        <v>183</v>
      </c>
      <c r="E183">
        <f>IF(ISBLANK(HLOOKUP(E$1, m_preprocess!$1:$1048576, monthly!$D183, FALSE)), "", HLOOKUP(E$1, m_preprocess!$1:$1048576, monthly!$D183, FALSE))</f>
        <v>98.118283587006076</v>
      </c>
      <c r="F183">
        <f>IF(ISBLANK(HLOOKUP(F$1, m_preprocess!$1:$1048576, monthly!$D183, FALSE)), "", HLOOKUP(F$1, m_preprocess!$1:$1048576, monthly!$D183, FALSE))</f>
        <v>97.89320365497916</v>
      </c>
      <c r="G183">
        <f>IF(ISBLANK(HLOOKUP(G$1, m_preprocess!$1:$1048576, monthly!$D183, FALSE)), "", HLOOKUP(G$1, m_preprocess!$1:$1048576, monthly!$D183, FALSE))</f>
        <v>109.46282459088721</v>
      </c>
      <c r="H183">
        <f>IF(ISBLANK(HLOOKUP(H$1, m_preprocess!$1:$1048576, monthly!$D183, FALSE)), "", HLOOKUP(H$1, m_preprocess!$1:$1048576, monthly!$D183, FALSE))</f>
        <v>71.106665983987199</v>
      </c>
      <c r="I183">
        <f>IF(ISBLANK(HLOOKUP(I$1, m_preprocess!$1:$1048576, monthly!$D183, FALSE)), "", HLOOKUP(I$1, m_preprocess!$1:$1048576, monthly!$D183, FALSE))</f>
        <v>59.7</v>
      </c>
      <c r="J183">
        <f>IF(ISBLANK(HLOOKUP(J$1, m_preprocess!$1:$1048576, monthly!$D183, FALSE)), "", HLOOKUP(J$1, m_preprocess!$1:$1048576, monthly!$D183, FALSE))</f>
        <v>106.93</v>
      </c>
      <c r="K183">
        <f>IF(ISBLANK(HLOOKUP(K$1, m_preprocess!$1:$1048576, monthly!$D183, FALSE)), "", HLOOKUP(K$1, m_preprocess!$1:$1048576, monthly!$D183, FALSE))</f>
        <v>113.26930838642657</v>
      </c>
      <c r="L183">
        <f>IF(ISBLANK(HLOOKUP(L$1, m_preprocess!$1:$1048576, monthly!$D183, FALSE)), "", HLOOKUP(L$1, m_preprocess!$1:$1048576, monthly!$D183, FALSE))</f>
        <v>225.288985540775</v>
      </c>
      <c r="M183">
        <f>IF(ISBLANK(HLOOKUP(M$1, m_preprocess!$1:$1048576, monthly!$D183, FALSE)), "", HLOOKUP(M$1, m_preprocess!$1:$1048576, monthly!$D183, FALSE))</f>
        <v>112.34416235349013</v>
      </c>
      <c r="N183">
        <f>IF(ISBLANK(HLOOKUP(N$1, m_preprocess!$1:$1048576, monthly!$D183, FALSE)), "", HLOOKUP(N$1, m_preprocess!$1:$1048576, monthly!$D183, FALSE))</f>
        <v>112.94482318728485</v>
      </c>
      <c r="O183">
        <f>IF(ISBLANK(HLOOKUP(O$1, m_preprocess!$1:$1048576, monthly!$D183, FALSE)), "", HLOOKUP(O$1, m_preprocess!$1:$1048576, monthly!$D183, FALSE))</f>
        <v>27.837948705546442</v>
      </c>
      <c r="P183">
        <f>IF(ISBLANK(HLOOKUP(P$1, m_preprocess!$1:$1048576, monthly!$D183, FALSE)), "", HLOOKUP(P$1, m_preprocess!$1:$1048576, monthly!$D183, FALSE))</f>
        <v>5.0804288421411563</v>
      </c>
      <c r="Q183">
        <f>IF(ISBLANK(HLOOKUP(Q$1, m_preprocess!$1:$1048576, monthly!$D183, FALSE)), "", HLOOKUP(Q$1, m_preprocess!$1:$1048576, monthly!$D183, FALSE))</f>
        <v>2.1832599525204817</v>
      </c>
      <c r="R183">
        <f>IF(ISBLANK(HLOOKUP(R$1, m_preprocess!$1:$1048576, monthly!$D183, FALSE)), "", HLOOKUP(R$1, m_preprocess!$1:$1048576, monthly!$D183, FALSE))</f>
        <v>2.8971688896206746</v>
      </c>
      <c r="S183">
        <f>IF(ISBLANK(HLOOKUP(S$1, m_preprocess!$1:$1048576, monthly!$D183, FALSE)), "", HLOOKUP(S$1, m_preprocess!$1:$1048576, monthly!$D183, FALSE))</f>
        <v>11.370289789805835</v>
      </c>
      <c r="T183">
        <f>IF(ISBLANK(HLOOKUP(T$1, m_preprocess!$1:$1048576, monthly!$D183, FALSE)), "", HLOOKUP(T$1, m_preprocess!$1:$1048576, monthly!$D183, FALSE))</f>
        <v>11.387230073599449</v>
      </c>
      <c r="U183">
        <f>IF(ISBLANK(HLOOKUP(U$1, m_preprocess!$1:$1048576, monthly!$D183, FALSE)), "", HLOOKUP(U$1, m_preprocess!$1:$1048576, monthly!$D183, FALSE))</f>
        <v>407.54084918670219</v>
      </c>
      <c r="V183">
        <f>IF(ISBLANK(HLOOKUP(V$1, m_preprocess!$1:$1048576, monthly!$D183, FALSE)), "", HLOOKUP(V$1, m_preprocess!$1:$1048576, monthly!$D183, FALSE))</f>
        <v>1508.6323258278171</v>
      </c>
      <c r="W183">
        <f>IF(ISBLANK(HLOOKUP(W$1, m_preprocess!$1:$1048576, monthly!$D183, FALSE)), "", HLOOKUP(W$1, m_preprocess!$1:$1048576, monthly!$D183, FALSE))</f>
        <v>81.43691333006241</v>
      </c>
      <c r="X183">
        <f>IF(ISBLANK(HLOOKUP(X$1, m_preprocess!$1:$1048576, monthly!$D183, FALSE)), "", HLOOKUP(X$1, m_preprocess!$1:$1048576, monthly!$D183, FALSE))</f>
        <v>1174.3656440660438</v>
      </c>
    </row>
    <row r="184" spans="1:24" x14ac:dyDescent="0.25">
      <c r="A184" s="31">
        <v>39508</v>
      </c>
      <c r="B184">
        <v>2008</v>
      </c>
      <c r="C184">
        <v>3</v>
      </c>
      <c r="D184">
        <v>184</v>
      </c>
      <c r="E184">
        <f>IF(ISBLANK(HLOOKUP(E$1, m_preprocess!$1:$1048576, monthly!$D184, FALSE)), "", HLOOKUP(E$1, m_preprocess!$1:$1048576, monthly!$D184, FALSE))</f>
        <v>93.223651868700031</v>
      </c>
      <c r="F184">
        <f>IF(ISBLANK(HLOOKUP(F$1, m_preprocess!$1:$1048576, monthly!$D184, FALSE)), "", HLOOKUP(F$1, m_preprocess!$1:$1048576, monthly!$D184, FALSE))</f>
        <v>89.361803050069497</v>
      </c>
      <c r="G184">
        <f>IF(ISBLANK(HLOOKUP(G$1, m_preprocess!$1:$1048576, monthly!$D184, FALSE)), "", HLOOKUP(G$1, m_preprocess!$1:$1048576, monthly!$D184, FALSE))</f>
        <v>108.84859898915776</v>
      </c>
      <c r="H184">
        <f>IF(ISBLANK(HLOOKUP(H$1, m_preprocess!$1:$1048576, monthly!$D184, FALSE)), "", HLOOKUP(H$1, m_preprocess!$1:$1048576, monthly!$D184, FALSE))</f>
        <v>75.434726173501517</v>
      </c>
      <c r="I184">
        <f>IF(ISBLANK(HLOOKUP(I$1, m_preprocess!$1:$1048576, monthly!$D184, FALSE)), "", HLOOKUP(I$1, m_preprocess!$1:$1048576, monthly!$D184, FALSE))</f>
        <v>56</v>
      </c>
      <c r="J184">
        <f>IF(ISBLANK(HLOOKUP(J$1, m_preprocess!$1:$1048576, monthly!$D184, FALSE)), "", HLOOKUP(J$1, m_preprocess!$1:$1048576, monthly!$D184, FALSE))</f>
        <v>106.45</v>
      </c>
      <c r="K184">
        <f>IF(ISBLANK(HLOOKUP(K$1, m_preprocess!$1:$1048576, monthly!$D184, FALSE)), "", HLOOKUP(K$1, m_preprocess!$1:$1048576, monthly!$D184, FALSE))</f>
        <v>114.40036727034408</v>
      </c>
      <c r="L184">
        <f>IF(ISBLANK(HLOOKUP(L$1, m_preprocess!$1:$1048576, monthly!$D184, FALSE)), "", HLOOKUP(L$1, m_preprocess!$1:$1048576, monthly!$D184, FALSE))</f>
        <v>239.60095831191168</v>
      </c>
      <c r="M184">
        <f>IF(ISBLANK(HLOOKUP(M$1, m_preprocess!$1:$1048576, monthly!$D184, FALSE)), "", HLOOKUP(M$1, m_preprocess!$1:$1048576, monthly!$D184, FALSE))</f>
        <v>131.93339763268966</v>
      </c>
      <c r="N184">
        <f>IF(ISBLANK(HLOOKUP(N$1, m_preprocess!$1:$1048576, monthly!$D184, FALSE)), "", HLOOKUP(N$1, m_preprocess!$1:$1048576, monthly!$D184, FALSE))</f>
        <v>107.66756067922202</v>
      </c>
      <c r="O184">
        <f>IF(ISBLANK(HLOOKUP(O$1, m_preprocess!$1:$1048576, monthly!$D184, FALSE)), "", HLOOKUP(O$1, m_preprocess!$1:$1048576, monthly!$D184, FALSE))</f>
        <v>26.121730420558169</v>
      </c>
      <c r="P184">
        <f>IF(ISBLANK(HLOOKUP(P$1, m_preprocess!$1:$1048576, monthly!$D184, FALSE)), "", HLOOKUP(P$1, m_preprocess!$1:$1048576, monthly!$D184, FALSE))</f>
        <v>4.8649819125209177</v>
      </c>
      <c r="Q184">
        <f>IF(ISBLANK(HLOOKUP(Q$1, m_preprocess!$1:$1048576, monthly!$D184, FALSE)), "", HLOOKUP(Q$1, m_preprocess!$1:$1048576, monthly!$D184, FALSE))</f>
        <v>2.1280048305165593</v>
      </c>
      <c r="R184">
        <f>IF(ISBLANK(HLOOKUP(R$1, m_preprocess!$1:$1048576, monthly!$D184, FALSE)), "", HLOOKUP(R$1, m_preprocess!$1:$1048576, monthly!$D184, FALSE))</f>
        <v>2.7369770820043589</v>
      </c>
      <c r="S184">
        <f>IF(ISBLANK(HLOOKUP(S$1, m_preprocess!$1:$1048576, monthly!$D184, FALSE)), "", HLOOKUP(S$1, m_preprocess!$1:$1048576, monthly!$D184, FALSE))</f>
        <v>11.462572370055129</v>
      </c>
      <c r="T184">
        <f>IF(ISBLANK(HLOOKUP(T$1, m_preprocess!$1:$1048576, monthly!$D184, FALSE)), "", HLOOKUP(T$1, m_preprocess!$1:$1048576, monthly!$D184, FALSE))</f>
        <v>9.7941761379821237</v>
      </c>
      <c r="U184">
        <f>IF(ISBLANK(HLOOKUP(U$1, m_preprocess!$1:$1048576, monthly!$D184, FALSE)), "", HLOOKUP(U$1, m_preprocess!$1:$1048576, monthly!$D184, FALSE))</f>
        <v>400.76576953006264</v>
      </c>
      <c r="V184">
        <f>IF(ISBLANK(HLOOKUP(V$1, m_preprocess!$1:$1048576, monthly!$D184, FALSE)), "", HLOOKUP(V$1, m_preprocess!$1:$1048576, monthly!$D184, FALSE))</f>
        <v>1493.846781888883</v>
      </c>
      <c r="W184">
        <f>IF(ISBLANK(HLOOKUP(W$1, m_preprocess!$1:$1048576, monthly!$D184, FALSE)), "", HLOOKUP(W$1, m_preprocess!$1:$1048576, monthly!$D184, FALSE))</f>
        <v>79.998947448307007</v>
      </c>
      <c r="X184">
        <f>IF(ISBLANK(HLOOKUP(X$1, m_preprocess!$1:$1048576, monthly!$D184, FALSE)), "", HLOOKUP(X$1, m_preprocess!$1:$1048576, monthly!$D184, FALSE))</f>
        <v>1180.5353650337804</v>
      </c>
    </row>
    <row r="185" spans="1:24" x14ac:dyDescent="0.25">
      <c r="A185" s="31">
        <v>39539</v>
      </c>
      <c r="B185">
        <v>2008</v>
      </c>
      <c r="C185">
        <v>4</v>
      </c>
      <c r="D185">
        <v>185</v>
      </c>
      <c r="E185">
        <f>IF(ISBLANK(HLOOKUP(E$1, m_preprocess!$1:$1048576, monthly!$D185, FALSE)), "", HLOOKUP(E$1, m_preprocess!$1:$1048576, monthly!$D185, FALSE))</f>
        <v>100.21359209018586</v>
      </c>
      <c r="F185">
        <f>IF(ISBLANK(HLOOKUP(F$1, m_preprocess!$1:$1048576, monthly!$D185, FALSE)), "", HLOOKUP(F$1, m_preprocess!$1:$1048576, monthly!$D185, FALSE))</f>
        <v>99.721724481605307</v>
      </c>
      <c r="G185">
        <f>IF(ISBLANK(HLOOKUP(G$1, m_preprocess!$1:$1048576, monthly!$D185, FALSE)), "", HLOOKUP(G$1, m_preprocess!$1:$1048576, monthly!$D185, FALSE))</f>
        <v>109.33325024452236</v>
      </c>
      <c r="H185">
        <f>IF(ISBLANK(HLOOKUP(H$1, m_preprocess!$1:$1048576, monthly!$D185, FALSE)), "", HLOOKUP(H$1, m_preprocess!$1:$1048576, monthly!$D185, FALSE))</f>
        <v>71.688444899892701</v>
      </c>
      <c r="I185">
        <f>IF(ISBLANK(HLOOKUP(I$1, m_preprocess!$1:$1048576, monthly!$D185, FALSE)), "", HLOOKUP(I$1, m_preprocess!$1:$1048576, monthly!$D185, FALSE))</f>
        <v>65.3</v>
      </c>
      <c r="J185">
        <f>IF(ISBLANK(HLOOKUP(J$1, m_preprocess!$1:$1048576, monthly!$D185, FALSE)), "", HLOOKUP(J$1, m_preprocess!$1:$1048576, monthly!$D185, FALSE))</f>
        <v>112.79</v>
      </c>
      <c r="K185">
        <f>IF(ISBLANK(HLOOKUP(K$1, m_preprocess!$1:$1048576, monthly!$D185, FALSE)), "", HLOOKUP(K$1, m_preprocess!$1:$1048576, monthly!$D185, FALSE))</f>
        <v>113.48471774014519</v>
      </c>
      <c r="L185">
        <f>IF(ISBLANK(HLOOKUP(L$1, m_preprocess!$1:$1048576, monthly!$D185, FALSE)), "", HLOOKUP(L$1, m_preprocess!$1:$1048576, monthly!$D185, FALSE))</f>
        <v>271.22211512177552</v>
      </c>
      <c r="M185">
        <f>IF(ISBLANK(HLOOKUP(M$1, m_preprocess!$1:$1048576, monthly!$D185, FALSE)), "", HLOOKUP(M$1, m_preprocess!$1:$1048576, monthly!$D185, FALSE))</f>
        <v>143.93557093558121</v>
      </c>
      <c r="N185">
        <f>IF(ISBLANK(HLOOKUP(N$1, m_preprocess!$1:$1048576, monthly!$D185, FALSE)), "", HLOOKUP(N$1, m_preprocess!$1:$1048576, monthly!$D185, FALSE))</f>
        <v>127.28654418619426</v>
      </c>
      <c r="O185">
        <f>IF(ISBLANK(HLOOKUP(O$1, m_preprocess!$1:$1048576, monthly!$D185, FALSE)), "", HLOOKUP(O$1, m_preprocess!$1:$1048576, monthly!$D185, FALSE))</f>
        <v>31.006200133743995</v>
      </c>
      <c r="P185">
        <f>IF(ISBLANK(HLOOKUP(P$1, m_preprocess!$1:$1048576, monthly!$D185, FALSE)), "", HLOOKUP(P$1, m_preprocess!$1:$1048576, monthly!$D185, FALSE))</f>
        <v>5.8907786616414608</v>
      </c>
      <c r="Q185">
        <f>IF(ISBLANK(HLOOKUP(Q$1, m_preprocess!$1:$1048576, monthly!$D185, FALSE)), "", HLOOKUP(Q$1, m_preprocess!$1:$1048576, monthly!$D185, FALSE))</f>
        <v>2.536781636166916</v>
      </c>
      <c r="R185">
        <f>IF(ISBLANK(HLOOKUP(R$1, m_preprocess!$1:$1048576, monthly!$D185, FALSE)), "", HLOOKUP(R$1, m_preprocess!$1:$1048576, monthly!$D185, FALSE))</f>
        <v>3.3539970254745448</v>
      </c>
      <c r="S185">
        <f>IF(ISBLANK(HLOOKUP(S$1, m_preprocess!$1:$1048576, monthly!$D185, FALSE)), "", HLOOKUP(S$1, m_preprocess!$1:$1048576, monthly!$D185, FALSE))</f>
        <v>13.9705674208729</v>
      </c>
      <c r="T185">
        <f>IF(ISBLANK(HLOOKUP(T$1, m_preprocess!$1:$1048576, monthly!$D185, FALSE)), "", HLOOKUP(T$1, m_preprocess!$1:$1048576, monthly!$D185, FALSE))</f>
        <v>11.144854051229636</v>
      </c>
      <c r="U185">
        <f>IF(ISBLANK(HLOOKUP(U$1, m_preprocess!$1:$1048576, monthly!$D185, FALSE)), "", HLOOKUP(U$1, m_preprocess!$1:$1048576, monthly!$D185, FALSE))</f>
        <v>401.3851921095229</v>
      </c>
      <c r="V185">
        <f>IF(ISBLANK(HLOOKUP(V$1, m_preprocess!$1:$1048576, monthly!$D185, FALSE)), "", HLOOKUP(V$1, m_preprocess!$1:$1048576, monthly!$D185, FALSE))</f>
        <v>1507.8800584123392</v>
      </c>
      <c r="W185">
        <f>IF(ISBLANK(HLOOKUP(W$1, m_preprocess!$1:$1048576, monthly!$D185, FALSE)), "", HLOOKUP(W$1, m_preprocess!$1:$1048576, monthly!$D185, FALSE))</f>
        <v>78.02816086826401</v>
      </c>
      <c r="X185">
        <f>IF(ISBLANK(HLOOKUP(X$1, m_preprocess!$1:$1048576, monthly!$D185, FALSE)), "", HLOOKUP(X$1, m_preprocess!$1:$1048576, monthly!$D185, FALSE))</f>
        <v>1184.249707312769</v>
      </c>
    </row>
    <row r="186" spans="1:24" x14ac:dyDescent="0.25">
      <c r="A186" s="31">
        <v>39569</v>
      </c>
      <c r="B186">
        <v>2008</v>
      </c>
      <c r="C186">
        <v>5</v>
      </c>
      <c r="D186">
        <v>186</v>
      </c>
      <c r="E186">
        <f>IF(ISBLANK(HLOOKUP(E$1, m_preprocess!$1:$1048576, monthly!$D186, FALSE)), "", HLOOKUP(E$1, m_preprocess!$1:$1048576, monthly!$D186, FALSE))</f>
        <v>96.688648820649092</v>
      </c>
      <c r="F186">
        <f>IF(ISBLANK(HLOOKUP(F$1, m_preprocess!$1:$1048576, monthly!$D186, FALSE)), "", HLOOKUP(F$1, m_preprocess!$1:$1048576, monthly!$D186, FALSE))</f>
        <v>94.770984594447157</v>
      </c>
      <c r="G186">
        <f>IF(ISBLANK(HLOOKUP(G$1, m_preprocess!$1:$1048576, monthly!$D186, FALSE)), "", HLOOKUP(G$1, m_preprocess!$1:$1048576, monthly!$D186, FALSE))</f>
        <v>109.13848053671543</v>
      </c>
      <c r="H186">
        <f>IF(ISBLANK(HLOOKUP(H$1, m_preprocess!$1:$1048576, monthly!$D186, FALSE)), "", HLOOKUP(H$1, m_preprocess!$1:$1048576, monthly!$D186, FALSE))</f>
        <v>73.987699799606133</v>
      </c>
      <c r="I186">
        <f>IF(ISBLANK(HLOOKUP(I$1, m_preprocess!$1:$1048576, monthly!$D186, FALSE)), "", HLOOKUP(I$1, m_preprocess!$1:$1048576, monthly!$D186, FALSE))</f>
        <v>58.4</v>
      </c>
      <c r="J186">
        <f>IF(ISBLANK(HLOOKUP(J$1, m_preprocess!$1:$1048576, monthly!$D186, FALSE)), "", HLOOKUP(J$1, m_preprocess!$1:$1048576, monthly!$D186, FALSE))</f>
        <v>114.87</v>
      </c>
      <c r="K186">
        <f>IF(ISBLANK(HLOOKUP(K$1, m_preprocess!$1:$1048576, monthly!$D186, FALSE)), "", HLOOKUP(K$1, m_preprocess!$1:$1048576, monthly!$D186, FALSE))</f>
        <v>115.97674306820893</v>
      </c>
      <c r="L186">
        <f>IF(ISBLANK(HLOOKUP(L$1, m_preprocess!$1:$1048576, monthly!$D186, FALSE)), "", HLOOKUP(L$1, m_preprocess!$1:$1048576, monthly!$D186, FALSE))</f>
        <v>269.17909031105881</v>
      </c>
      <c r="M186">
        <f>IF(ISBLANK(HLOOKUP(M$1, m_preprocess!$1:$1048576, monthly!$D186, FALSE)), "", HLOOKUP(M$1, m_preprocess!$1:$1048576, monthly!$D186, FALSE))</f>
        <v>147.07192546375816</v>
      </c>
      <c r="N186">
        <f>IF(ISBLANK(HLOOKUP(N$1, m_preprocess!$1:$1048576, monthly!$D186, FALSE)), "", HLOOKUP(N$1, m_preprocess!$1:$1048576, monthly!$D186, FALSE))</f>
        <v>122.10716484730065</v>
      </c>
      <c r="O186">
        <f>IF(ISBLANK(HLOOKUP(O$1, m_preprocess!$1:$1048576, monthly!$D186, FALSE)), "", HLOOKUP(O$1, m_preprocess!$1:$1048576, monthly!$D186, FALSE))</f>
        <v>30.957687636460683</v>
      </c>
      <c r="P186">
        <f>IF(ISBLANK(HLOOKUP(P$1, m_preprocess!$1:$1048576, monthly!$D186, FALSE)), "", HLOOKUP(P$1, m_preprocess!$1:$1048576, monthly!$D186, FALSE))</f>
        <v>5.5275997442408569</v>
      </c>
      <c r="Q186">
        <f>IF(ISBLANK(HLOOKUP(Q$1, m_preprocess!$1:$1048576, monthly!$D186, FALSE)), "", HLOOKUP(Q$1, m_preprocess!$1:$1048576, monthly!$D186, FALSE))</f>
        <v>2.3737737397988128</v>
      </c>
      <c r="R186">
        <f>IF(ISBLANK(HLOOKUP(R$1, m_preprocess!$1:$1048576, monthly!$D186, FALSE)), "", HLOOKUP(R$1, m_preprocess!$1:$1048576, monthly!$D186, FALSE))</f>
        <v>3.1538260044420441</v>
      </c>
      <c r="S186">
        <f>IF(ISBLANK(HLOOKUP(S$1, m_preprocess!$1:$1048576, monthly!$D186, FALSE)), "", HLOOKUP(S$1, m_preprocess!$1:$1048576, monthly!$D186, FALSE))</f>
        <v>14.723240604511183</v>
      </c>
      <c r="T186">
        <f>IF(ISBLANK(HLOOKUP(T$1, m_preprocess!$1:$1048576, monthly!$D186, FALSE)), "", HLOOKUP(T$1, m_preprocess!$1:$1048576, monthly!$D186, FALSE))</f>
        <v>10.706847287708653</v>
      </c>
      <c r="U186">
        <f>IF(ISBLANK(HLOOKUP(U$1, m_preprocess!$1:$1048576, monthly!$D186, FALSE)), "", HLOOKUP(U$1, m_preprocess!$1:$1048576, monthly!$D186, FALSE))</f>
        <v>383.80813264556377</v>
      </c>
      <c r="V186">
        <f>IF(ISBLANK(HLOOKUP(V$1, m_preprocess!$1:$1048576, monthly!$D186, FALSE)), "", HLOOKUP(V$1, m_preprocess!$1:$1048576, monthly!$D186, FALSE))</f>
        <v>1473.7221904443456</v>
      </c>
      <c r="W186">
        <f>IF(ISBLANK(HLOOKUP(W$1, m_preprocess!$1:$1048576, monthly!$D186, FALSE)), "", HLOOKUP(W$1, m_preprocess!$1:$1048576, monthly!$D186, FALSE))</f>
        <v>76.628672648909614</v>
      </c>
      <c r="X186">
        <f>IF(ISBLANK(HLOOKUP(X$1, m_preprocess!$1:$1048576, monthly!$D186, FALSE)), "", HLOOKUP(X$1, m_preprocess!$1:$1048576, monthly!$D186, FALSE))</f>
        <v>1186.6917776931448</v>
      </c>
    </row>
    <row r="187" spans="1:24" x14ac:dyDescent="0.25">
      <c r="A187" s="31">
        <v>39600</v>
      </c>
      <c r="B187">
        <v>2008</v>
      </c>
      <c r="C187">
        <v>6</v>
      </c>
      <c r="D187">
        <v>187</v>
      </c>
      <c r="E187">
        <f>IF(ISBLANK(HLOOKUP(E$1, m_preprocess!$1:$1048576, monthly!$D187, FALSE)), "", HLOOKUP(E$1, m_preprocess!$1:$1048576, monthly!$D187, FALSE))</f>
        <v>93.54936992461387</v>
      </c>
      <c r="F187">
        <f>IF(ISBLANK(HLOOKUP(F$1, m_preprocess!$1:$1048576, monthly!$D187, FALSE)), "", HLOOKUP(F$1, m_preprocess!$1:$1048576, monthly!$D187, FALSE))</f>
        <v>92.936491398314573</v>
      </c>
      <c r="G187">
        <f>IF(ISBLANK(HLOOKUP(G$1, m_preprocess!$1:$1048576, monthly!$D187, FALSE)), "", HLOOKUP(G$1, m_preprocess!$1:$1048576, monthly!$D187, FALSE))</f>
        <v>108.41235578300233</v>
      </c>
      <c r="H187">
        <f>IF(ISBLANK(HLOOKUP(H$1, m_preprocess!$1:$1048576, monthly!$D187, FALSE)), "", HLOOKUP(H$1, m_preprocess!$1:$1048576, monthly!$D187, FALSE))</f>
        <v>72.577342770021332</v>
      </c>
      <c r="I187">
        <f>IF(ISBLANK(HLOOKUP(I$1, m_preprocess!$1:$1048576, monthly!$D187, FALSE)), "", HLOOKUP(I$1, m_preprocess!$1:$1048576, monthly!$D187, FALSE))</f>
        <v>52.7</v>
      </c>
      <c r="J187">
        <f>IF(ISBLANK(HLOOKUP(J$1, m_preprocess!$1:$1048576, monthly!$D187, FALSE)), "", HLOOKUP(J$1, m_preprocess!$1:$1048576, monthly!$D187, FALSE))</f>
        <v>114.58</v>
      </c>
      <c r="K187">
        <f>IF(ISBLANK(HLOOKUP(K$1, m_preprocess!$1:$1048576, monthly!$D187, FALSE)), "", HLOOKUP(K$1, m_preprocess!$1:$1048576, monthly!$D187, FALSE))</f>
        <v>115.620665647858</v>
      </c>
      <c r="L187">
        <f>IF(ISBLANK(HLOOKUP(L$1, m_preprocess!$1:$1048576, monthly!$D187, FALSE)), "", HLOOKUP(L$1, m_preprocess!$1:$1048576, monthly!$D187, FALSE))</f>
        <v>296.02112125514475</v>
      </c>
      <c r="M187">
        <f>IF(ISBLANK(HLOOKUP(M$1, m_preprocess!$1:$1048576, monthly!$D187, FALSE)), "", HLOOKUP(M$1, m_preprocess!$1:$1048576, monthly!$D187, FALSE))</f>
        <v>182.24126928560156</v>
      </c>
      <c r="N187">
        <f>IF(ISBLANK(HLOOKUP(N$1, m_preprocess!$1:$1048576, monthly!$D187, FALSE)), "", HLOOKUP(N$1, m_preprocess!$1:$1048576, monthly!$D187, FALSE))</f>
        <v>113.7798519695432</v>
      </c>
      <c r="O187">
        <f>IF(ISBLANK(HLOOKUP(O$1, m_preprocess!$1:$1048576, monthly!$D187, FALSE)), "", HLOOKUP(O$1, m_preprocess!$1:$1048576, monthly!$D187, FALSE))</f>
        <v>30.683687577874444</v>
      </c>
      <c r="P187">
        <f>IF(ISBLANK(HLOOKUP(P$1, m_preprocess!$1:$1048576, monthly!$D187, FALSE)), "", HLOOKUP(P$1, m_preprocess!$1:$1048576, monthly!$D187, FALSE))</f>
        <v>5.5429856552392396</v>
      </c>
      <c r="Q187">
        <f>IF(ISBLANK(HLOOKUP(Q$1, m_preprocess!$1:$1048576, monthly!$D187, FALSE)), "", HLOOKUP(Q$1, m_preprocess!$1:$1048576, monthly!$D187, FALSE))</f>
        <v>2.4004258929566316</v>
      </c>
      <c r="R187">
        <f>IF(ISBLANK(HLOOKUP(R$1, m_preprocess!$1:$1048576, monthly!$D187, FALSE)), "", HLOOKUP(R$1, m_preprocess!$1:$1048576, monthly!$D187, FALSE))</f>
        <v>3.1425597622826085</v>
      </c>
      <c r="S187">
        <f>IF(ISBLANK(HLOOKUP(S$1, m_preprocess!$1:$1048576, monthly!$D187, FALSE)), "", HLOOKUP(S$1, m_preprocess!$1:$1048576, monthly!$D187, FALSE))</f>
        <v>14.217447678819967</v>
      </c>
      <c r="T187">
        <f>IF(ISBLANK(HLOOKUP(T$1, m_preprocess!$1:$1048576, monthly!$D187, FALSE)), "", HLOOKUP(T$1, m_preprocess!$1:$1048576, monthly!$D187, FALSE))</f>
        <v>10.923254243815238</v>
      </c>
      <c r="U187">
        <f>IF(ISBLANK(HLOOKUP(U$1, m_preprocess!$1:$1048576, monthly!$D187, FALSE)), "", HLOOKUP(U$1, m_preprocess!$1:$1048576, monthly!$D187, FALSE))</f>
        <v>399.87213173212922</v>
      </c>
      <c r="V187">
        <f>IF(ISBLANK(HLOOKUP(V$1, m_preprocess!$1:$1048576, monthly!$D187, FALSE)), "", HLOOKUP(V$1, m_preprocess!$1:$1048576, monthly!$D187, FALSE))</f>
        <v>1485.3460917896443</v>
      </c>
      <c r="W187">
        <f>IF(ISBLANK(HLOOKUP(W$1, m_preprocess!$1:$1048576, monthly!$D187, FALSE)), "", HLOOKUP(W$1, m_preprocess!$1:$1048576, monthly!$D187, FALSE))</f>
        <v>74.740177035593263</v>
      </c>
      <c r="X187">
        <f>IF(ISBLANK(HLOOKUP(X$1, m_preprocess!$1:$1048576, monthly!$D187, FALSE)), "", HLOOKUP(X$1, m_preprocess!$1:$1048576, monthly!$D187, FALSE))</f>
        <v>1206.822384828348</v>
      </c>
    </row>
    <row r="188" spans="1:24" x14ac:dyDescent="0.25">
      <c r="A188" s="31">
        <v>39630</v>
      </c>
      <c r="B188">
        <v>2008</v>
      </c>
      <c r="C188">
        <v>7</v>
      </c>
      <c r="D188">
        <v>188</v>
      </c>
      <c r="E188">
        <f>IF(ISBLANK(HLOOKUP(E$1, m_preprocess!$1:$1048576, monthly!$D188, FALSE)), "", HLOOKUP(E$1, m_preprocess!$1:$1048576, monthly!$D188, FALSE))</f>
        <v>99.537071292850769</v>
      </c>
      <c r="F188">
        <f>IF(ISBLANK(HLOOKUP(F$1, m_preprocess!$1:$1048576, monthly!$D188, FALSE)), "", HLOOKUP(F$1, m_preprocess!$1:$1048576, monthly!$D188, FALSE))</f>
        <v>99.543431856316772</v>
      </c>
      <c r="G188">
        <f>IF(ISBLANK(HLOOKUP(G$1, m_preprocess!$1:$1048576, monthly!$D188, FALSE)), "", HLOOKUP(G$1, m_preprocess!$1:$1048576, monthly!$D188, FALSE))</f>
        <v>107.80506521884757</v>
      </c>
      <c r="H188">
        <f>IF(ISBLANK(HLOOKUP(H$1, m_preprocess!$1:$1048576, monthly!$D188, FALSE)), "", HLOOKUP(H$1, m_preprocess!$1:$1048576, monthly!$D188, FALSE))</f>
        <v>77.512620671365283</v>
      </c>
      <c r="I188">
        <f>IF(ISBLANK(HLOOKUP(I$1, m_preprocess!$1:$1048576, monthly!$D188, FALSE)), "", HLOOKUP(I$1, m_preprocess!$1:$1048576, monthly!$D188, FALSE))</f>
        <v>85.1</v>
      </c>
      <c r="J188">
        <f>IF(ISBLANK(HLOOKUP(J$1, m_preprocess!$1:$1048576, monthly!$D188, FALSE)), "", HLOOKUP(J$1, m_preprocess!$1:$1048576, monthly!$D188, FALSE))</f>
        <v>116.27</v>
      </c>
      <c r="K188">
        <f>IF(ISBLANK(HLOOKUP(K$1, m_preprocess!$1:$1048576, monthly!$D188, FALSE)), "", HLOOKUP(K$1, m_preprocess!$1:$1048576, monthly!$D188, FALSE))</f>
        <v>124.18356931508036</v>
      </c>
      <c r="L188">
        <f>IF(ISBLANK(HLOOKUP(L$1, m_preprocess!$1:$1048576, monthly!$D188, FALSE)), "", HLOOKUP(L$1, m_preprocess!$1:$1048576, monthly!$D188, FALSE))</f>
        <v>279.33559497733177</v>
      </c>
      <c r="M188">
        <f>IF(ISBLANK(HLOOKUP(M$1, m_preprocess!$1:$1048576, monthly!$D188, FALSE)), "", HLOOKUP(M$1, m_preprocess!$1:$1048576, monthly!$D188, FALSE))</f>
        <v>156.09402174943193</v>
      </c>
      <c r="N188">
        <f>IF(ISBLANK(HLOOKUP(N$1, m_preprocess!$1:$1048576, monthly!$D188, FALSE)), "", HLOOKUP(N$1, m_preprocess!$1:$1048576, monthly!$D188, FALSE))</f>
        <v>123.24157322789985</v>
      </c>
      <c r="O188">
        <f>IF(ISBLANK(HLOOKUP(O$1, m_preprocess!$1:$1048576, monthly!$D188, FALSE)), "", HLOOKUP(O$1, m_preprocess!$1:$1048576, monthly!$D188, FALSE))</f>
        <v>31.448604478817533</v>
      </c>
      <c r="P188">
        <f>IF(ISBLANK(HLOOKUP(P$1, m_preprocess!$1:$1048576, monthly!$D188, FALSE)), "", HLOOKUP(P$1, m_preprocess!$1:$1048576, monthly!$D188, FALSE))</f>
        <v>5.9792973863428989</v>
      </c>
      <c r="Q188">
        <f>IF(ISBLANK(HLOOKUP(Q$1, m_preprocess!$1:$1048576, monthly!$D188, FALSE)), "", HLOOKUP(Q$1, m_preprocess!$1:$1048576, monthly!$D188, FALSE))</f>
        <v>2.8906181672666476</v>
      </c>
      <c r="R188">
        <f>IF(ISBLANK(HLOOKUP(R$1, m_preprocess!$1:$1048576, monthly!$D188, FALSE)), "", HLOOKUP(R$1, m_preprocess!$1:$1048576, monthly!$D188, FALSE))</f>
        <v>3.0886792190762513</v>
      </c>
      <c r="S188">
        <f>IF(ISBLANK(HLOOKUP(S$1, m_preprocess!$1:$1048576, monthly!$D188, FALSE)), "", HLOOKUP(S$1, m_preprocess!$1:$1048576, monthly!$D188, FALSE))</f>
        <v>14.462546650296922</v>
      </c>
      <c r="T188">
        <f>IF(ISBLANK(HLOOKUP(T$1, m_preprocess!$1:$1048576, monthly!$D188, FALSE)), "", HLOOKUP(T$1, m_preprocess!$1:$1048576, monthly!$D188, FALSE))</f>
        <v>11.006760442177715</v>
      </c>
      <c r="U188">
        <f>IF(ISBLANK(HLOOKUP(U$1, m_preprocess!$1:$1048576, monthly!$D188, FALSE)), "", HLOOKUP(U$1, m_preprocess!$1:$1048576, monthly!$D188, FALSE))</f>
        <v>404.40146349298124</v>
      </c>
      <c r="V188">
        <f>IF(ISBLANK(HLOOKUP(V$1, m_preprocess!$1:$1048576, monthly!$D188, FALSE)), "", HLOOKUP(V$1, m_preprocess!$1:$1048576, monthly!$D188, FALSE))</f>
        <v>1504.092476094009</v>
      </c>
      <c r="W188">
        <f>IF(ISBLANK(HLOOKUP(W$1, m_preprocess!$1:$1048576, monthly!$D188, FALSE)), "", HLOOKUP(W$1, m_preprocess!$1:$1048576, monthly!$D188, FALSE))</f>
        <v>77.205968008750887</v>
      </c>
      <c r="X188">
        <f>IF(ISBLANK(HLOOKUP(X$1, m_preprocess!$1:$1048576, monthly!$D188, FALSE)), "", HLOOKUP(X$1, m_preprocess!$1:$1048576, monthly!$D188, FALSE))</f>
        <v>1217.2566307394181</v>
      </c>
    </row>
    <row r="189" spans="1:24" x14ac:dyDescent="0.25">
      <c r="A189" s="31">
        <v>39661</v>
      </c>
      <c r="B189">
        <v>2008</v>
      </c>
      <c r="C189">
        <v>8</v>
      </c>
      <c r="D189">
        <v>189</v>
      </c>
      <c r="E189">
        <f>IF(ISBLANK(HLOOKUP(E$1, m_preprocess!$1:$1048576, monthly!$D189, FALSE)), "", HLOOKUP(E$1, m_preprocess!$1:$1048576, monthly!$D189, FALSE))</f>
        <v>93.324596381985259</v>
      </c>
      <c r="F189">
        <f>IF(ISBLANK(HLOOKUP(F$1, m_preprocess!$1:$1048576, monthly!$D189, FALSE)), "", HLOOKUP(F$1, m_preprocess!$1:$1048576, monthly!$D189, FALSE))</f>
        <v>92.532407909901707</v>
      </c>
      <c r="G189">
        <f>IF(ISBLANK(HLOOKUP(G$1, m_preprocess!$1:$1048576, monthly!$D189, FALSE)), "", HLOOKUP(G$1, m_preprocess!$1:$1048576, monthly!$D189, FALSE))</f>
        <v>107.88994362648567</v>
      </c>
      <c r="H189">
        <f>IF(ISBLANK(HLOOKUP(H$1, m_preprocess!$1:$1048576, monthly!$D189, FALSE)), "", HLOOKUP(H$1, m_preprocess!$1:$1048576, monthly!$D189, FALSE))</f>
        <v>74.956064659182516</v>
      </c>
      <c r="I189">
        <f>IF(ISBLANK(HLOOKUP(I$1, m_preprocess!$1:$1048576, monthly!$D189, FALSE)), "", HLOOKUP(I$1, m_preprocess!$1:$1048576, monthly!$D189, FALSE))</f>
        <v>55.5</v>
      </c>
      <c r="J189">
        <f>IF(ISBLANK(HLOOKUP(J$1, m_preprocess!$1:$1048576, monthly!$D189, FALSE)), "", HLOOKUP(J$1, m_preprocess!$1:$1048576, monthly!$D189, FALSE))</f>
        <v>116.93</v>
      </c>
      <c r="K189">
        <f>IF(ISBLANK(HLOOKUP(K$1, m_preprocess!$1:$1048576, monthly!$D189, FALSE)), "", HLOOKUP(K$1, m_preprocess!$1:$1048576, monthly!$D189, FALSE))</f>
        <v>124.63437761456193</v>
      </c>
      <c r="L189">
        <f>IF(ISBLANK(HLOOKUP(L$1, m_preprocess!$1:$1048576, monthly!$D189, FALSE)), "", HLOOKUP(L$1, m_preprocess!$1:$1048576, monthly!$D189, FALSE))</f>
        <v>236.67301934478508</v>
      </c>
      <c r="M189">
        <f>IF(ISBLANK(HLOOKUP(M$1, m_preprocess!$1:$1048576, monthly!$D189, FALSE)), "", HLOOKUP(M$1, m_preprocess!$1:$1048576, monthly!$D189, FALSE))</f>
        <v>132.1552944406383</v>
      </c>
      <c r="N189">
        <f>IF(ISBLANK(HLOOKUP(N$1, m_preprocess!$1:$1048576, monthly!$D189, FALSE)), "", HLOOKUP(N$1, m_preprocess!$1:$1048576, monthly!$D189, FALSE))</f>
        <v>104.51772490414677</v>
      </c>
      <c r="O189">
        <f>IF(ISBLANK(HLOOKUP(O$1, m_preprocess!$1:$1048576, monthly!$D189, FALSE)), "", HLOOKUP(O$1, m_preprocess!$1:$1048576, monthly!$D189, FALSE))</f>
        <v>30.502361837657528</v>
      </c>
      <c r="P189">
        <f>IF(ISBLANK(HLOOKUP(P$1, m_preprocess!$1:$1048576, monthly!$D189, FALSE)), "", HLOOKUP(P$1, m_preprocess!$1:$1048576, monthly!$D189, FALSE))</f>
        <v>5.3607417349548863</v>
      </c>
      <c r="Q189">
        <f>IF(ISBLANK(HLOOKUP(Q$1, m_preprocess!$1:$1048576, monthly!$D189, FALSE)), "", HLOOKUP(Q$1, m_preprocess!$1:$1048576, monthly!$D189, FALSE))</f>
        <v>2.5305466284136386</v>
      </c>
      <c r="R189">
        <f>IF(ISBLANK(HLOOKUP(R$1, m_preprocess!$1:$1048576, monthly!$D189, FALSE)), "", HLOOKUP(R$1, m_preprocess!$1:$1048576, monthly!$D189, FALSE))</f>
        <v>2.8301951065412481</v>
      </c>
      <c r="S189">
        <f>IF(ISBLANK(HLOOKUP(S$1, m_preprocess!$1:$1048576, monthly!$D189, FALSE)), "", HLOOKUP(S$1, m_preprocess!$1:$1048576, monthly!$D189, FALSE))</f>
        <v>15.69176935848999</v>
      </c>
      <c r="T189">
        <f>IF(ISBLANK(HLOOKUP(T$1, m_preprocess!$1:$1048576, monthly!$D189, FALSE)), "", HLOOKUP(T$1, m_preprocess!$1:$1048576, monthly!$D189, FALSE))</f>
        <v>9.4498507442126485</v>
      </c>
      <c r="U189">
        <f>IF(ISBLANK(HLOOKUP(U$1, m_preprocess!$1:$1048576, monthly!$D189, FALSE)), "", HLOOKUP(U$1, m_preprocess!$1:$1048576, monthly!$D189, FALSE))</f>
        <v>394.42508824097564</v>
      </c>
      <c r="V189">
        <f>IF(ISBLANK(HLOOKUP(V$1, m_preprocess!$1:$1048576, monthly!$D189, FALSE)), "", HLOOKUP(V$1, m_preprocess!$1:$1048576, monthly!$D189, FALSE))</f>
        <v>1519.1826817632391</v>
      </c>
      <c r="W189">
        <f>IF(ISBLANK(HLOOKUP(W$1, m_preprocess!$1:$1048576, monthly!$D189, FALSE)), "", HLOOKUP(W$1, m_preprocess!$1:$1048576, monthly!$D189, FALSE))</f>
        <v>78.582035724749517</v>
      </c>
      <c r="X189">
        <f>IF(ISBLANK(HLOOKUP(X$1, m_preprocess!$1:$1048576, monthly!$D189, FALSE)), "", HLOOKUP(X$1, m_preprocess!$1:$1048576, monthly!$D189, FALSE))</f>
        <v>1232.3157466315636</v>
      </c>
    </row>
    <row r="190" spans="1:24" x14ac:dyDescent="0.25">
      <c r="A190" s="31">
        <v>39692</v>
      </c>
      <c r="B190">
        <v>2008</v>
      </c>
      <c r="C190">
        <v>9</v>
      </c>
      <c r="D190">
        <v>190</v>
      </c>
      <c r="E190">
        <f>IF(ISBLANK(HLOOKUP(E$1, m_preprocess!$1:$1048576, monthly!$D190, FALSE)), "", HLOOKUP(E$1, m_preprocess!$1:$1048576, monthly!$D190, FALSE))</f>
        <v>100.02009773394289</v>
      </c>
      <c r="F190">
        <f>IF(ISBLANK(HLOOKUP(F$1, m_preprocess!$1:$1048576, monthly!$D190, FALSE)), "", HLOOKUP(F$1, m_preprocess!$1:$1048576, monthly!$D190, FALSE))</f>
        <v>102.83913142140571</v>
      </c>
      <c r="G190">
        <f>IF(ISBLANK(HLOOKUP(G$1, m_preprocess!$1:$1048576, monthly!$D190, FALSE)), "", HLOOKUP(G$1, m_preprocess!$1:$1048576, monthly!$D190, FALSE))</f>
        <v>108.92246774367152</v>
      </c>
      <c r="H190">
        <f>IF(ISBLANK(HLOOKUP(H$1, m_preprocess!$1:$1048576, monthly!$D190, FALSE)), "", HLOOKUP(H$1, m_preprocess!$1:$1048576, monthly!$D190, FALSE))</f>
        <v>76.471832537931903</v>
      </c>
      <c r="I190">
        <f>IF(ISBLANK(HLOOKUP(I$1, m_preprocess!$1:$1048576, monthly!$D190, FALSE)), "", HLOOKUP(I$1, m_preprocess!$1:$1048576, monthly!$D190, FALSE))</f>
        <v>79</v>
      </c>
      <c r="J190">
        <f>IF(ISBLANK(HLOOKUP(J$1, m_preprocess!$1:$1048576, monthly!$D190, FALSE)), "", HLOOKUP(J$1, m_preprocess!$1:$1048576, monthly!$D190, FALSE))</f>
        <v>120.67</v>
      </c>
      <c r="K190">
        <f>IF(ISBLANK(HLOOKUP(K$1, m_preprocess!$1:$1048576, monthly!$D190, FALSE)), "", HLOOKUP(K$1, m_preprocess!$1:$1048576, monthly!$D190, FALSE))</f>
        <v>127.66978880736694</v>
      </c>
      <c r="L190">
        <f>IF(ISBLANK(HLOOKUP(L$1, m_preprocess!$1:$1048576, monthly!$D190, FALSE)), "", HLOOKUP(L$1, m_preprocess!$1:$1048576, monthly!$D190, FALSE))</f>
        <v>209.55238326716898</v>
      </c>
      <c r="M190">
        <f>IF(ISBLANK(HLOOKUP(M$1, m_preprocess!$1:$1048576, monthly!$D190, FALSE)), "", HLOOKUP(M$1, m_preprocess!$1:$1048576, monthly!$D190, FALSE))</f>
        <v>119.65688076763385</v>
      </c>
      <c r="N190">
        <f>IF(ISBLANK(HLOOKUP(N$1, m_preprocess!$1:$1048576, monthly!$D190, FALSE)), "", HLOOKUP(N$1, m_preprocess!$1:$1048576, monthly!$D190, FALSE))</f>
        <v>89.895502499535127</v>
      </c>
      <c r="O190">
        <f>IF(ISBLANK(HLOOKUP(O$1, m_preprocess!$1:$1048576, monthly!$D190, FALSE)), "", HLOOKUP(O$1, m_preprocess!$1:$1048576, monthly!$D190, FALSE))</f>
        <v>32.398604998986762</v>
      </c>
      <c r="P190">
        <f>IF(ISBLANK(HLOOKUP(P$1, m_preprocess!$1:$1048576, monthly!$D190, FALSE)), "", HLOOKUP(P$1, m_preprocess!$1:$1048576, monthly!$D190, FALSE))</f>
        <v>6.2669292915600998</v>
      </c>
      <c r="Q190">
        <f>IF(ISBLANK(HLOOKUP(Q$1, m_preprocess!$1:$1048576, monthly!$D190, FALSE)), "", HLOOKUP(Q$1, m_preprocess!$1:$1048576, monthly!$D190, FALSE))</f>
        <v>2.7865115616516909</v>
      </c>
      <c r="R190">
        <f>IF(ISBLANK(HLOOKUP(R$1, m_preprocess!$1:$1048576, monthly!$D190, FALSE)), "", HLOOKUP(R$1, m_preprocess!$1:$1048576, monthly!$D190, FALSE))</f>
        <v>3.4804177299084098</v>
      </c>
      <c r="S190">
        <f>IF(ISBLANK(HLOOKUP(S$1, m_preprocess!$1:$1048576, monthly!$D190, FALSE)), "", HLOOKUP(S$1, m_preprocess!$1:$1048576, monthly!$D190, FALSE))</f>
        <v>14.225492000747849</v>
      </c>
      <c r="T190">
        <f>IF(ISBLANK(HLOOKUP(T$1, m_preprocess!$1:$1048576, monthly!$D190, FALSE)), "", HLOOKUP(T$1, m_preprocess!$1:$1048576, monthly!$D190, FALSE))</f>
        <v>11.906183706678817</v>
      </c>
      <c r="U190">
        <f>IF(ISBLANK(HLOOKUP(U$1, m_preprocess!$1:$1048576, monthly!$D190, FALSE)), "", HLOOKUP(U$1, m_preprocess!$1:$1048576, monthly!$D190, FALSE))</f>
        <v>391.41127342842776</v>
      </c>
      <c r="V190">
        <f>IF(ISBLANK(HLOOKUP(V$1, m_preprocess!$1:$1048576, monthly!$D190, FALSE)), "", HLOOKUP(V$1, m_preprocess!$1:$1048576, monthly!$D190, FALSE))</f>
        <v>1535.1416197683329</v>
      </c>
      <c r="W190">
        <f>IF(ISBLANK(HLOOKUP(W$1, m_preprocess!$1:$1048576, monthly!$D190, FALSE)), "", HLOOKUP(W$1, m_preprocess!$1:$1048576, monthly!$D190, FALSE))</f>
        <v>87.634681319286301</v>
      </c>
      <c r="X190">
        <f>IF(ISBLANK(HLOOKUP(X$1, m_preprocess!$1:$1048576, monthly!$D190, FALSE)), "", HLOOKUP(X$1, m_preprocess!$1:$1048576, monthly!$D190, FALSE))</f>
        <v>1265.6199756464191</v>
      </c>
    </row>
    <row r="191" spans="1:24" x14ac:dyDescent="0.25">
      <c r="A191" s="31">
        <v>39722</v>
      </c>
      <c r="B191">
        <v>2008</v>
      </c>
      <c r="C191">
        <v>10</v>
      </c>
      <c r="D191">
        <v>191</v>
      </c>
      <c r="E191">
        <f>IF(ISBLANK(HLOOKUP(E$1, m_preprocess!$1:$1048576, monthly!$D191, FALSE)), "", HLOOKUP(E$1, m_preprocess!$1:$1048576, monthly!$D191, FALSE))</f>
        <v>100.26106565945949</v>
      </c>
      <c r="F191">
        <f>IF(ISBLANK(HLOOKUP(F$1, m_preprocess!$1:$1048576, monthly!$D191, FALSE)), "", HLOOKUP(F$1, m_preprocess!$1:$1048576, monthly!$D191, FALSE))</f>
        <v>100.52190457670808</v>
      </c>
      <c r="G191">
        <f>IF(ISBLANK(HLOOKUP(G$1, m_preprocess!$1:$1048576, monthly!$D191, FALSE)), "", HLOOKUP(G$1, m_preprocess!$1:$1048576, monthly!$D191, FALSE))</f>
        <v>108.81571666317696</v>
      </c>
      <c r="H191">
        <f>IF(ISBLANK(HLOOKUP(H$1, m_preprocess!$1:$1048576, monthly!$D191, FALSE)), "", HLOOKUP(H$1, m_preprocess!$1:$1048576, monthly!$D191, FALSE))</f>
        <v>75.109892767169669</v>
      </c>
      <c r="I191">
        <f>IF(ISBLANK(HLOOKUP(I$1, m_preprocess!$1:$1048576, monthly!$D191, FALSE)), "", HLOOKUP(I$1, m_preprocess!$1:$1048576, monthly!$D191, FALSE))</f>
        <v>60.2</v>
      </c>
      <c r="J191">
        <f>IF(ISBLANK(HLOOKUP(J$1, m_preprocess!$1:$1048576, monthly!$D191, FALSE)), "", HLOOKUP(J$1, m_preprocess!$1:$1048576, monthly!$D191, FALSE))</f>
        <v>127.83</v>
      </c>
      <c r="K191">
        <f>IF(ISBLANK(HLOOKUP(K$1, m_preprocess!$1:$1048576, monthly!$D191, FALSE)), "", HLOOKUP(K$1, m_preprocess!$1:$1048576, monthly!$D191, FALSE))</f>
        <v>127.52261040064062</v>
      </c>
      <c r="L191">
        <f>IF(ISBLANK(HLOOKUP(L$1, m_preprocess!$1:$1048576, monthly!$D191, FALSE)), "", HLOOKUP(L$1, m_preprocess!$1:$1048576, monthly!$D191, FALSE))</f>
        <v>191.11513843018705</v>
      </c>
      <c r="M191">
        <f>IF(ISBLANK(HLOOKUP(M$1, m_preprocess!$1:$1048576, monthly!$D191, FALSE)), "", HLOOKUP(M$1, m_preprocess!$1:$1048576, monthly!$D191, FALSE))</f>
        <v>89.799217432197949</v>
      </c>
      <c r="N191">
        <f>IF(ISBLANK(HLOOKUP(N$1, m_preprocess!$1:$1048576, monthly!$D191, FALSE)), "", HLOOKUP(N$1, m_preprocess!$1:$1048576, monthly!$D191, FALSE))</f>
        <v>101.31592099798911</v>
      </c>
      <c r="O191">
        <f>IF(ISBLANK(HLOOKUP(O$1, m_preprocess!$1:$1048576, monthly!$D191, FALSE)), "", HLOOKUP(O$1, m_preprocess!$1:$1048576, monthly!$D191, FALSE))</f>
        <v>30.477649293379123</v>
      </c>
      <c r="P191">
        <f>IF(ISBLANK(HLOOKUP(P$1, m_preprocess!$1:$1048576, monthly!$D191, FALSE)), "", HLOOKUP(P$1, m_preprocess!$1:$1048576, monthly!$D191, FALSE))</f>
        <v>6.2554993437958188</v>
      </c>
      <c r="Q191">
        <f>IF(ISBLANK(HLOOKUP(Q$1, m_preprocess!$1:$1048576, monthly!$D191, FALSE)), "", HLOOKUP(Q$1, m_preprocess!$1:$1048576, monthly!$D191, FALSE))</f>
        <v>2.8592801859297108</v>
      </c>
      <c r="R191">
        <f>IF(ISBLANK(HLOOKUP(R$1, m_preprocess!$1:$1048576, monthly!$D191, FALSE)), "", HLOOKUP(R$1, m_preprocess!$1:$1048576, monthly!$D191, FALSE))</f>
        <v>3.3962191578661085</v>
      </c>
      <c r="S191">
        <f>IF(ISBLANK(HLOOKUP(S$1, m_preprocess!$1:$1048576, monthly!$D191, FALSE)), "", HLOOKUP(S$1, m_preprocess!$1:$1048576, monthly!$D191, FALSE))</f>
        <v>14.188105148234284</v>
      </c>
      <c r="T191">
        <f>IF(ISBLANK(HLOOKUP(T$1, m_preprocess!$1:$1048576, monthly!$D191, FALSE)), "", HLOOKUP(T$1, m_preprocess!$1:$1048576, monthly!$D191, FALSE))</f>
        <v>10.034044801349014</v>
      </c>
      <c r="U191">
        <f>IF(ISBLANK(HLOOKUP(U$1, m_preprocess!$1:$1048576, monthly!$D191, FALSE)), "", HLOOKUP(U$1, m_preprocess!$1:$1048576, monthly!$D191, FALSE))</f>
        <v>405.77613431966222</v>
      </c>
      <c r="V191">
        <f>IF(ISBLANK(HLOOKUP(V$1, m_preprocess!$1:$1048576, monthly!$D191, FALSE)), "", HLOOKUP(V$1, m_preprocess!$1:$1048576, monthly!$D191, FALSE))</f>
        <v>1581.0773516720776</v>
      </c>
      <c r="W191">
        <f>IF(ISBLANK(HLOOKUP(W$1, m_preprocess!$1:$1048576, monthly!$D191, FALSE)), "", HLOOKUP(W$1, m_preprocess!$1:$1048576, monthly!$D191, FALSE))</f>
        <v>94.022973355682709</v>
      </c>
      <c r="X191">
        <f>IF(ISBLANK(HLOOKUP(X$1, m_preprocess!$1:$1048576, monthly!$D191, FALSE)), "", HLOOKUP(X$1, m_preprocess!$1:$1048576, monthly!$D191, FALSE))</f>
        <v>1295.5067368313912</v>
      </c>
    </row>
    <row r="192" spans="1:24" x14ac:dyDescent="0.25">
      <c r="A192" s="31">
        <v>39753</v>
      </c>
      <c r="B192">
        <v>2008</v>
      </c>
      <c r="C192">
        <v>11</v>
      </c>
      <c r="D192">
        <v>192</v>
      </c>
      <c r="E192">
        <f>IF(ISBLANK(HLOOKUP(E$1, m_preprocess!$1:$1048576, monthly!$D192, FALSE)), "", HLOOKUP(E$1, m_preprocess!$1:$1048576, monthly!$D192, FALSE))</f>
        <v>94.64300881699954</v>
      </c>
      <c r="F192">
        <f>IF(ISBLANK(HLOOKUP(F$1, m_preprocess!$1:$1048576, monthly!$D192, FALSE)), "", HLOOKUP(F$1, m_preprocess!$1:$1048576, monthly!$D192, FALSE))</f>
        <v>96.007096900404903</v>
      </c>
      <c r="G192">
        <f>IF(ISBLANK(HLOOKUP(G$1, m_preprocess!$1:$1048576, monthly!$D192, FALSE)), "", HLOOKUP(G$1, m_preprocess!$1:$1048576, monthly!$D192, FALSE))</f>
        <v>109.4856520909545</v>
      </c>
      <c r="H192">
        <f>IF(ISBLANK(HLOOKUP(H$1, m_preprocess!$1:$1048576, monthly!$D192, FALSE)), "", HLOOKUP(H$1, m_preprocess!$1:$1048576, monthly!$D192, FALSE))</f>
        <v>75.672069038673229</v>
      </c>
      <c r="I192">
        <f>IF(ISBLANK(HLOOKUP(I$1, m_preprocess!$1:$1048576, monthly!$D192, FALSE)), "", HLOOKUP(I$1, m_preprocess!$1:$1048576, monthly!$D192, FALSE))</f>
        <v>49.1</v>
      </c>
      <c r="J192">
        <f>IF(ISBLANK(HLOOKUP(J$1, m_preprocess!$1:$1048576, monthly!$D192, FALSE)), "", HLOOKUP(J$1, m_preprocess!$1:$1048576, monthly!$D192, FALSE))</f>
        <v>126.82</v>
      </c>
      <c r="K192">
        <f>IF(ISBLANK(HLOOKUP(K$1, m_preprocess!$1:$1048576, monthly!$D192, FALSE)), "", HLOOKUP(K$1, m_preprocess!$1:$1048576, monthly!$D192, FALSE))</f>
        <v>124.15868543201007</v>
      </c>
      <c r="L192">
        <f>IF(ISBLANK(HLOOKUP(L$1, m_preprocess!$1:$1048576, monthly!$D192, FALSE)), "", HLOOKUP(L$1, m_preprocess!$1:$1048576, monthly!$D192, FALSE))</f>
        <v>146.71118016458158</v>
      </c>
      <c r="M192">
        <f>IF(ISBLANK(HLOOKUP(M$1, m_preprocess!$1:$1048576, monthly!$D192, FALSE)), "", HLOOKUP(M$1, m_preprocess!$1:$1048576, monthly!$D192, FALSE))</f>
        <v>57.441622433303927</v>
      </c>
      <c r="N192">
        <f>IF(ISBLANK(HLOOKUP(N$1, m_preprocess!$1:$1048576, monthly!$D192, FALSE)), "", HLOOKUP(N$1, m_preprocess!$1:$1048576, monthly!$D192, FALSE))</f>
        <v>89.269557731277644</v>
      </c>
      <c r="O192">
        <f>IF(ISBLANK(HLOOKUP(O$1, m_preprocess!$1:$1048576, monthly!$D192, FALSE)), "", HLOOKUP(O$1, m_preprocess!$1:$1048576, monthly!$D192, FALSE))</f>
        <v>26.733647372015362</v>
      </c>
      <c r="P192">
        <f>IF(ISBLANK(HLOOKUP(P$1, m_preprocess!$1:$1048576, monthly!$D192, FALSE)), "", HLOOKUP(P$1, m_preprocess!$1:$1048576, monthly!$D192, FALSE))</f>
        <v>5.6205461983472693</v>
      </c>
      <c r="Q192">
        <f>IF(ISBLANK(HLOOKUP(Q$1, m_preprocess!$1:$1048576, monthly!$D192, FALSE)), "", HLOOKUP(Q$1, m_preprocess!$1:$1048576, monthly!$D192, FALSE))</f>
        <v>2.5711189199202567</v>
      </c>
      <c r="R192">
        <f>IF(ISBLANK(HLOOKUP(R$1, m_preprocess!$1:$1048576, monthly!$D192, FALSE)), "", HLOOKUP(R$1, m_preprocess!$1:$1048576, monthly!$D192, FALSE))</f>
        <v>3.0494272784270127</v>
      </c>
      <c r="S192">
        <f>IF(ISBLANK(HLOOKUP(S$1, m_preprocess!$1:$1048576, monthly!$D192, FALSE)), "", HLOOKUP(S$1, m_preprocess!$1:$1048576, monthly!$D192, FALSE))</f>
        <v>10.575445965623411</v>
      </c>
      <c r="T192">
        <f>IF(ISBLANK(HLOOKUP(T$1, m_preprocess!$1:$1048576, monthly!$D192, FALSE)), "", HLOOKUP(T$1, m_preprocess!$1:$1048576, monthly!$D192, FALSE))</f>
        <v>10.537655208044686</v>
      </c>
      <c r="U192">
        <f>IF(ISBLANK(HLOOKUP(U$1, m_preprocess!$1:$1048576, monthly!$D192, FALSE)), "", HLOOKUP(U$1, m_preprocess!$1:$1048576, monthly!$D192, FALSE))</f>
        <v>416.71629184774395</v>
      </c>
      <c r="V192">
        <f>IF(ISBLANK(HLOOKUP(V$1, m_preprocess!$1:$1048576, monthly!$D192, FALSE)), "", HLOOKUP(V$1, m_preprocess!$1:$1048576, monthly!$D192, FALSE))</f>
        <v>1610.4511709688834</v>
      </c>
      <c r="W192">
        <f>IF(ISBLANK(HLOOKUP(W$1, m_preprocess!$1:$1048576, monthly!$D192, FALSE)), "", HLOOKUP(W$1, m_preprocess!$1:$1048576, monthly!$D192, FALSE))</f>
        <v>92.585196597436408</v>
      </c>
      <c r="X192">
        <f>IF(ISBLANK(HLOOKUP(X$1, m_preprocess!$1:$1048576, monthly!$D192, FALSE)), "", HLOOKUP(X$1, m_preprocess!$1:$1048576, monthly!$D192, FALSE))</f>
        <v>1310.4251941783441</v>
      </c>
    </row>
    <row r="193" spans="1:24" x14ac:dyDescent="0.25">
      <c r="A193" s="31">
        <v>39783</v>
      </c>
      <c r="B193">
        <v>2008</v>
      </c>
      <c r="C193">
        <v>12</v>
      </c>
      <c r="D193">
        <v>193</v>
      </c>
      <c r="E193">
        <f>IF(ISBLANK(HLOOKUP(E$1, m_preprocess!$1:$1048576, monthly!$D193, FALSE)), "", HLOOKUP(E$1, m_preprocess!$1:$1048576, monthly!$D193, FALSE))</f>
        <v>94.952073608857717</v>
      </c>
      <c r="F193">
        <f>IF(ISBLANK(HLOOKUP(F$1, m_preprocess!$1:$1048576, monthly!$D193, FALSE)), "", HLOOKUP(F$1, m_preprocess!$1:$1048576, monthly!$D193, FALSE))</f>
        <v>100.45224428426771</v>
      </c>
      <c r="G193">
        <f>IF(ISBLANK(HLOOKUP(G$1, m_preprocess!$1:$1048576, monthly!$D193, FALSE)), "", HLOOKUP(G$1, m_preprocess!$1:$1048576, monthly!$D193, FALSE))</f>
        <v>105.01278026449771</v>
      </c>
      <c r="H193">
        <f>IF(ISBLANK(HLOOKUP(H$1, m_preprocess!$1:$1048576, monthly!$D193, FALSE)), "", HLOOKUP(H$1, m_preprocess!$1:$1048576, monthly!$D193, FALSE))</f>
        <v>103.1817992808669</v>
      </c>
      <c r="I193">
        <f>IF(ISBLANK(HLOOKUP(I$1, m_preprocess!$1:$1048576, monthly!$D193, FALSE)), "", HLOOKUP(I$1, m_preprocess!$1:$1048576, monthly!$D193, FALSE))</f>
        <v>60.5</v>
      </c>
      <c r="J193">
        <f>IF(ISBLANK(HLOOKUP(J$1, m_preprocess!$1:$1048576, monthly!$D193, FALSE)), "", HLOOKUP(J$1, m_preprocess!$1:$1048576, monthly!$D193, FALSE))</f>
        <v>128.88</v>
      </c>
      <c r="K193">
        <f>IF(ISBLANK(HLOOKUP(K$1, m_preprocess!$1:$1048576, monthly!$D193, FALSE)), "", HLOOKUP(K$1, m_preprocess!$1:$1048576, monthly!$D193, FALSE))</f>
        <v>114.73247395286563</v>
      </c>
      <c r="L193">
        <f>IF(ISBLANK(HLOOKUP(L$1, m_preprocess!$1:$1048576, monthly!$D193, FALSE)), "", HLOOKUP(L$1, m_preprocess!$1:$1048576, monthly!$D193, FALSE))</f>
        <v>160.04383920932693</v>
      </c>
      <c r="M193">
        <f>IF(ISBLANK(HLOOKUP(M$1, m_preprocess!$1:$1048576, monthly!$D193, FALSE)), "", HLOOKUP(M$1, m_preprocess!$1:$1048576, monthly!$D193, FALSE))</f>
        <v>57.041335552389889</v>
      </c>
      <c r="N193">
        <f>IF(ISBLANK(HLOOKUP(N$1, m_preprocess!$1:$1048576, monthly!$D193, FALSE)), "", HLOOKUP(N$1, m_preprocess!$1:$1048576, monthly!$D193, FALSE))</f>
        <v>103.00250365693704</v>
      </c>
      <c r="O193">
        <f>IF(ISBLANK(HLOOKUP(O$1, m_preprocess!$1:$1048576, monthly!$D193, FALSE)), "", HLOOKUP(O$1, m_preprocess!$1:$1048576, monthly!$D193, FALSE))</f>
        <v>25.307091440323234</v>
      </c>
      <c r="P193">
        <f>IF(ISBLANK(HLOOKUP(P$1, m_preprocess!$1:$1048576, monthly!$D193, FALSE)), "", HLOOKUP(P$1, m_preprocess!$1:$1048576, monthly!$D193, FALSE))</f>
        <v>5.3109656574150277</v>
      </c>
      <c r="Q193">
        <f>IF(ISBLANK(HLOOKUP(Q$1, m_preprocess!$1:$1048576, monthly!$D193, FALSE)), "", HLOOKUP(Q$1, m_preprocess!$1:$1048576, monthly!$D193, FALSE))</f>
        <v>2.498907192443073</v>
      </c>
      <c r="R193">
        <f>IF(ISBLANK(HLOOKUP(R$1, m_preprocess!$1:$1048576, monthly!$D193, FALSE)), "", HLOOKUP(R$1, m_preprocess!$1:$1048576, monthly!$D193, FALSE))</f>
        <v>2.8120584649719542</v>
      </c>
      <c r="S193">
        <f>IF(ISBLANK(HLOOKUP(S$1, m_preprocess!$1:$1048576, monthly!$D193, FALSE)), "", HLOOKUP(S$1, m_preprocess!$1:$1048576, monthly!$D193, FALSE))</f>
        <v>9.6469966330769061</v>
      </c>
      <c r="T193">
        <f>IF(ISBLANK(HLOOKUP(T$1, m_preprocess!$1:$1048576, monthly!$D193, FALSE)), "", HLOOKUP(T$1, m_preprocess!$1:$1048576, monthly!$D193, FALSE))</f>
        <v>10.349129149831297</v>
      </c>
      <c r="U193">
        <f>IF(ISBLANK(HLOOKUP(U$1, m_preprocess!$1:$1048576, monthly!$D193, FALSE)), "", HLOOKUP(U$1, m_preprocess!$1:$1048576, monthly!$D193, FALSE))</f>
        <v>490.95537907920004</v>
      </c>
      <c r="V193">
        <f>IF(ISBLANK(HLOOKUP(V$1, m_preprocess!$1:$1048576, monthly!$D193, FALSE)), "", HLOOKUP(V$1, m_preprocess!$1:$1048576, monthly!$D193, FALSE))</f>
        <v>1687.6417421099002</v>
      </c>
      <c r="W193">
        <f>IF(ISBLANK(HLOOKUP(W$1, m_preprocess!$1:$1048576, monthly!$D193, FALSE)), "", HLOOKUP(W$1, m_preprocess!$1:$1048576, monthly!$D193, FALSE))</f>
        <v>89.548244005711666</v>
      </c>
      <c r="X193">
        <f>IF(ISBLANK(HLOOKUP(X$1, m_preprocess!$1:$1048576, monthly!$D193, FALSE)), "", HLOOKUP(X$1, m_preprocess!$1:$1048576, monthly!$D193, FALSE))</f>
        <v>1294.2328454000001</v>
      </c>
    </row>
    <row r="194" spans="1:24" x14ac:dyDescent="0.25">
      <c r="A194" s="31">
        <v>39814</v>
      </c>
      <c r="B194">
        <v>2009</v>
      </c>
      <c r="C194">
        <v>1</v>
      </c>
      <c r="D194">
        <v>194</v>
      </c>
      <c r="E194">
        <f>IF(ISBLANK(HLOOKUP(E$1, m_preprocess!$1:$1048576, monthly!$D194, FALSE)), "", HLOOKUP(E$1, m_preprocess!$1:$1048576, monthly!$D194, FALSE))</f>
        <v>85.103941699132946</v>
      </c>
      <c r="F194">
        <f>IF(ISBLANK(HLOOKUP(F$1, m_preprocess!$1:$1048576, monthly!$D194, FALSE)), "", HLOOKUP(F$1, m_preprocess!$1:$1048576, monthly!$D194, FALSE))</f>
        <v>83.418939999525165</v>
      </c>
      <c r="G194">
        <f>IF(ISBLANK(HLOOKUP(G$1, m_preprocess!$1:$1048576, monthly!$D194, FALSE)), "", HLOOKUP(G$1, m_preprocess!$1:$1048576, monthly!$D194, FALSE))</f>
        <v>100.33244985623018</v>
      </c>
      <c r="H194">
        <f>IF(ISBLANK(HLOOKUP(H$1, m_preprocess!$1:$1048576, monthly!$D194, FALSE)), "", HLOOKUP(H$1, m_preprocess!$1:$1048576, monthly!$D194, FALSE))</f>
        <v>69.660259677281275</v>
      </c>
      <c r="I194">
        <f>IF(ISBLANK(HLOOKUP(I$1, m_preprocess!$1:$1048576, monthly!$D194, FALSE)), "", HLOOKUP(I$1, m_preprocess!$1:$1048576, monthly!$D194, FALSE))</f>
        <v>46.9</v>
      </c>
      <c r="J194">
        <f>IF(ISBLANK(HLOOKUP(J$1, m_preprocess!$1:$1048576, monthly!$D194, FALSE)), "", HLOOKUP(J$1, m_preprocess!$1:$1048576, monthly!$D194, FALSE))</f>
        <v>111.59</v>
      </c>
      <c r="K194">
        <f>IF(ISBLANK(HLOOKUP(K$1, m_preprocess!$1:$1048576, monthly!$D194, FALSE)), "", HLOOKUP(K$1, m_preprocess!$1:$1048576, monthly!$D194, FALSE))</f>
        <v>108.57712457961001</v>
      </c>
      <c r="L194">
        <f>IF(ISBLANK(HLOOKUP(L$1, m_preprocess!$1:$1048576, monthly!$D194, FALSE)), "", HLOOKUP(L$1, m_preprocess!$1:$1048576, monthly!$D194, FALSE))</f>
        <v>193.58915236919697</v>
      </c>
      <c r="M194">
        <f>IF(ISBLANK(HLOOKUP(M$1, m_preprocess!$1:$1048576, monthly!$D194, FALSE)), "", HLOOKUP(M$1, m_preprocess!$1:$1048576, monthly!$D194, FALSE))</f>
        <v>108.42652998606879</v>
      </c>
      <c r="N194">
        <f>IF(ISBLANK(HLOOKUP(N$1, m_preprocess!$1:$1048576, monthly!$D194, FALSE)), "", HLOOKUP(N$1, m_preprocess!$1:$1048576, monthly!$D194, FALSE))</f>
        <v>85.162622383128195</v>
      </c>
      <c r="O194">
        <f>IF(ISBLANK(HLOOKUP(O$1, m_preprocess!$1:$1048576, monthly!$D194, FALSE)), "", HLOOKUP(O$1, m_preprocess!$1:$1048576, monthly!$D194, FALSE))</f>
        <v>23.163979162312007</v>
      </c>
      <c r="P194">
        <f>IF(ISBLANK(HLOOKUP(P$1, m_preprocess!$1:$1048576, monthly!$D194, FALSE)), "", HLOOKUP(P$1, m_preprocess!$1:$1048576, monthly!$D194, FALSE))</f>
        <v>4.1365429508424052</v>
      </c>
      <c r="Q194">
        <f>IF(ISBLANK(HLOOKUP(Q$1, m_preprocess!$1:$1048576, monthly!$D194, FALSE)), "", HLOOKUP(Q$1, m_preprocess!$1:$1048576, monthly!$D194, FALSE))</f>
        <v>2.0868603851768777</v>
      </c>
      <c r="R194">
        <f>IF(ISBLANK(HLOOKUP(R$1, m_preprocess!$1:$1048576, monthly!$D194, FALSE)), "", HLOOKUP(R$1, m_preprocess!$1:$1048576, monthly!$D194, FALSE))</f>
        <v>2.0496825656655275</v>
      </c>
      <c r="S194">
        <f>IF(ISBLANK(HLOOKUP(S$1, m_preprocess!$1:$1048576, monthly!$D194, FALSE)), "", HLOOKUP(S$1, m_preprocess!$1:$1048576, monthly!$D194, FALSE))</f>
        <v>8.1858892674874877</v>
      </c>
      <c r="T194">
        <f>IF(ISBLANK(HLOOKUP(T$1, m_preprocess!$1:$1048576, monthly!$D194, FALSE)), "", HLOOKUP(T$1, m_preprocess!$1:$1048576, monthly!$D194, FALSE))</f>
        <v>10.841546943982109</v>
      </c>
      <c r="U194">
        <f>IF(ISBLANK(HLOOKUP(U$1, m_preprocess!$1:$1048576, monthly!$D194, FALSE)), "", HLOOKUP(U$1, m_preprocess!$1:$1048576, monthly!$D194, FALSE))</f>
        <v>429.60575784307343</v>
      </c>
      <c r="V194">
        <f>IF(ISBLANK(HLOOKUP(V$1, m_preprocess!$1:$1048576, monthly!$D194, FALSE)), "", HLOOKUP(V$1, m_preprocess!$1:$1048576, monthly!$D194, FALSE))</f>
        <v>1651.1743310259781</v>
      </c>
      <c r="W194">
        <f>IF(ISBLANK(HLOOKUP(W$1, m_preprocess!$1:$1048576, monthly!$D194, FALSE)), "", HLOOKUP(W$1, m_preprocess!$1:$1048576, monthly!$D194, FALSE))</f>
        <v>89.486405769647092</v>
      </c>
      <c r="X194">
        <f>IF(ISBLANK(HLOOKUP(X$1, m_preprocess!$1:$1048576, monthly!$D194, FALSE)), "", HLOOKUP(X$1, m_preprocess!$1:$1048576, monthly!$D194, FALSE))</f>
        <v>1284.9263070888858</v>
      </c>
    </row>
    <row r="195" spans="1:24" x14ac:dyDescent="0.25">
      <c r="A195" s="31">
        <v>39845</v>
      </c>
      <c r="B195">
        <v>2009</v>
      </c>
      <c r="C195">
        <v>2</v>
      </c>
      <c r="D195">
        <v>195</v>
      </c>
      <c r="E195">
        <f>IF(ISBLANK(HLOOKUP(E$1, m_preprocess!$1:$1048576, monthly!$D195, FALSE)), "", HLOOKUP(E$1, m_preprocess!$1:$1048576, monthly!$D195, FALSE))</f>
        <v>86.814885145492951</v>
      </c>
      <c r="F195">
        <f>IF(ISBLANK(HLOOKUP(F$1, m_preprocess!$1:$1048576, monthly!$D195, FALSE)), "", HLOOKUP(F$1, m_preprocess!$1:$1048576, monthly!$D195, FALSE))</f>
        <v>88.794687165763122</v>
      </c>
      <c r="G195">
        <f>IF(ISBLANK(HLOOKUP(G$1, m_preprocess!$1:$1048576, monthly!$D195, FALSE)), "", HLOOKUP(G$1, m_preprocess!$1:$1048576, monthly!$D195, FALSE))</f>
        <v>102.42857950877509</v>
      </c>
      <c r="H195">
        <f>IF(ISBLANK(HLOOKUP(H$1, m_preprocess!$1:$1048576, monthly!$D195, FALSE)), "", HLOOKUP(H$1, m_preprocess!$1:$1048576, monthly!$D195, FALSE))</f>
        <v>68.043572998414973</v>
      </c>
      <c r="I195">
        <f>IF(ISBLANK(HLOOKUP(I$1, m_preprocess!$1:$1048576, monthly!$D195, FALSE)), "", HLOOKUP(I$1, m_preprocess!$1:$1048576, monthly!$D195, FALSE))</f>
        <v>40.9</v>
      </c>
      <c r="J195">
        <f>IF(ISBLANK(HLOOKUP(J$1, m_preprocess!$1:$1048576, monthly!$D195, FALSE)), "", HLOOKUP(J$1, m_preprocess!$1:$1048576, monthly!$D195, FALSE))</f>
        <v>107.2</v>
      </c>
      <c r="K195">
        <f>IF(ISBLANK(HLOOKUP(K$1, m_preprocess!$1:$1048576, monthly!$D195, FALSE)), "", HLOOKUP(K$1, m_preprocess!$1:$1048576, monthly!$D195, FALSE))</f>
        <v>117.16237668027483</v>
      </c>
      <c r="L195">
        <f>IF(ISBLANK(HLOOKUP(L$1, m_preprocess!$1:$1048576, monthly!$D195, FALSE)), "", HLOOKUP(L$1, m_preprocess!$1:$1048576, monthly!$D195, FALSE))</f>
        <v>160.83058480315117</v>
      </c>
      <c r="M195">
        <f>IF(ISBLANK(HLOOKUP(M$1, m_preprocess!$1:$1048576, monthly!$D195, FALSE)), "", HLOOKUP(M$1, m_preprocess!$1:$1048576, monthly!$D195, FALSE))</f>
        <v>68.096641492507587</v>
      </c>
      <c r="N195">
        <f>IF(ISBLANK(HLOOKUP(N$1, m_preprocess!$1:$1048576, monthly!$D195, FALSE)), "", HLOOKUP(N$1, m_preprocess!$1:$1048576, monthly!$D195, FALSE))</f>
        <v>92.733943310643568</v>
      </c>
      <c r="O195">
        <f>IF(ISBLANK(HLOOKUP(O$1, m_preprocess!$1:$1048576, monthly!$D195, FALSE)), "", HLOOKUP(O$1, m_preprocess!$1:$1048576, monthly!$D195, FALSE))</f>
        <v>20.34951494568876</v>
      </c>
      <c r="P195">
        <f>IF(ISBLANK(HLOOKUP(P$1, m_preprocess!$1:$1048576, monthly!$D195, FALSE)), "", HLOOKUP(P$1, m_preprocess!$1:$1048576, monthly!$D195, FALSE))</f>
        <v>4.0830618392173603</v>
      </c>
      <c r="Q195">
        <f>IF(ISBLANK(HLOOKUP(Q$1, m_preprocess!$1:$1048576, monthly!$D195, FALSE)), "", HLOOKUP(Q$1, m_preprocess!$1:$1048576, monthly!$D195, FALSE))</f>
        <v>1.9304629242812459</v>
      </c>
      <c r="R195">
        <f>IF(ISBLANK(HLOOKUP(R$1, m_preprocess!$1:$1048576, monthly!$D195, FALSE)), "", HLOOKUP(R$1, m_preprocess!$1:$1048576, monthly!$D195, FALSE))</f>
        <v>2.1525989149361147</v>
      </c>
      <c r="S195">
        <f>IF(ISBLANK(HLOOKUP(S$1, m_preprocess!$1:$1048576, monthly!$D195, FALSE)), "", HLOOKUP(S$1, m_preprocess!$1:$1048576, monthly!$D195, FALSE))</f>
        <v>7.2633577136356546</v>
      </c>
      <c r="T195">
        <f>IF(ISBLANK(HLOOKUP(T$1, m_preprocess!$1:$1048576, monthly!$D195, FALSE)), "", HLOOKUP(T$1, m_preprocess!$1:$1048576, monthly!$D195, FALSE))</f>
        <v>9.0030953928357462</v>
      </c>
      <c r="U195">
        <f>IF(ISBLANK(HLOOKUP(U$1, m_preprocess!$1:$1048576, monthly!$D195, FALSE)), "", HLOOKUP(U$1, m_preprocess!$1:$1048576, monthly!$D195, FALSE))</f>
        <v>428.08323379761595</v>
      </c>
      <c r="V195">
        <f>IF(ISBLANK(HLOOKUP(V$1, m_preprocess!$1:$1048576, monthly!$D195, FALSE)), "", HLOOKUP(V$1, m_preprocess!$1:$1048576, monthly!$D195, FALSE))</f>
        <v>1669.7135569337179</v>
      </c>
      <c r="W195">
        <f>IF(ISBLANK(HLOOKUP(W$1, m_preprocess!$1:$1048576, monthly!$D195, FALSE)), "", HLOOKUP(W$1, m_preprocess!$1:$1048576, monthly!$D195, FALSE))</f>
        <v>98.152900346141038</v>
      </c>
      <c r="X195">
        <f>IF(ISBLANK(HLOOKUP(X$1, m_preprocess!$1:$1048576, monthly!$D195, FALSE)), "", HLOOKUP(X$1, m_preprocess!$1:$1048576, monthly!$D195, FALSE))</f>
        <v>1276.6033276454978</v>
      </c>
    </row>
    <row r="196" spans="1:24" x14ac:dyDescent="0.25">
      <c r="A196" s="31">
        <v>39873</v>
      </c>
      <c r="B196">
        <v>2009</v>
      </c>
      <c r="C196">
        <v>3</v>
      </c>
      <c r="D196">
        <v>196</v>
      </c>
      <c r="E196">
        <f>IF(ISBLANK(HLOOKUP(E$1, m_preprocess!$1:$1048576, monthly!$D196, FALSE)), "", HLOOKUP(E$1, m_preprocess!$1:$1048576, monthly!$D196, FALSE))</f>
        <v>92.321459011556044</v>
      </c>
      <c r="F196">
        <f>IF(ISBLANK(HLOOKUP(F$1, m_preprocess!$1:$1048576, monthly!$D196, FALSE)), "", HLOOKUP(F$1, m_preprocess!$1:$1048576, monthly!$D196, FALSE))</f>
        <v>91.11412880520038</v>
      </c>
      <c r="G196">
        <f>IF(ISBLANK(HLOOKUP(G$1, m_preprocess!$1:$1048576, monthly!$D196, FALSE)), "", HLOOKUP(G$1, m_preprocess!$1:$1048576, monthly!$D196, FALSE))</f>
        <v>102.21634947164921</v>
      </c>
      <c r="H196">
        <f>IF(ISBLANK(HLOOKUP(H$1, m_preprocess!$1:$1048576, monthly!$D196, FALSE)), "", HLOOKUP(H$1, m_preprocess!$1:$1048576, monthly!$D196, FALSE))</f>
        <v>70.491359801798311</v>
      </c>
      <c r="I196">
        <f>IF(ISBLANK(HLOOKUP(I$1, m_preprocess!$1:$1048576, monthly!$D196, FALSE)), "", HLOOKUP(I$1, m_preprocess!$1:$1048576, monthly!$D196, FALSE))</f>
        <v>45.9</v>
      </c>
      <c r="J196">
        <f>IF(ISBLANK(HLOOKUP(J$1, m_preprocess!$1:$1048576, monthly!$D196, FALSE)), "", HLOOKUP(J$1, m_preprocess!$1:$1048576, monthly!$D196, FALSE))</f>
        <v>110.94</v>
      </c>
      <c r="K196">
        <f>IF(ISBLANK(HLOOKUP(K$1, m_preprocess!$1:$1048576, monthly!$D196, FALSE)), "", HLOOKUP(K$1, m_preprocess!$1:$1048576, monthly!$D196, FALSE))</f>
        <v>116.83066237535607</v>
      </c>
      <c r="L196">
        <f>IF(ISBLANK(HLOOKUP(L$1, m_preprocess!$1:$1048576, monthly!$D196, FALSE)), "", HLOOKUP(L$1, m_preprocess!$1:$1048576, monthly!$D196, FALSE))</f>
        <v>187.07398588767995</v>
      </c>
      <c r="M196">
        <f>IF(ISBLANK(HLOOKUP(M$1, m_preprocess!$1:$1048576, monthly!$D196, FALSE)), "", HLOOKUP(M$1, m_preprocess!$1:$1048576, monthly!$D196, FALSE))</f>
        <v>90.291045079561954</v>
      </c>
      <c r="N196">
        <f>IF(ISBLANK(HLOOKUP(N$1, m_preprocess!$1:$1048576, monthly!$D196, FALSE)), "", HLOOKUP(N$1, m_preprocess!$1:$1048576, monthly!$D196, FALSE))</f>
        <v>96.782940808117985</v>
      </c>
      <c r="O196">
        <f>IF(ISBLANK(HLOOKUP(O$1, m_preprocess!$1:$1048576, monthly!$D196, FALSE)), "", HLOOKUP(O$1, m_preprocess!$1:$1048576, monthly!$D196, FALSE))</f>
        <v>21.459853849759124</v>
      </c>
      <c r="P196">
        <f>IF(ISBLANK(HLOOKUP(P$1, m_preprocess!$1:$1048576, monthly!$D196, FALSE)), "", HLOOKUP(P$1, m_preprocess!$1:$1048576, monthly!$D196, FALSE))</f>
        <v>4.3127094884289345</v>
      </c>
      <c r="Q196">
        <f>IF(ISBLANK(HLOOKUP(Q$1, m_preprocess!$1:$1048576, monthly!$D196, FALSE)), "", HLOOKUP(Q$1, m_preprocess!$1:$1048576, monthly!$D196, FALSE))</f>
        <v>2.1006145313454883</v>
      </c>
      <c r="R196">
        <f>IF(ISBLANK(HLOOKUP(R$1, m_preprocess!$1:$1048576, monthly!$D196, FALSE)), "", HLOOKUP(R$1, m_preprocess!$1:$1048576, monthly!$D196, FALSE))</f>
        <v>2.2120949570834467</v>
      </c>
      <c r="S196">
        <f>IF(ISBLANK(HLOOKUP(S$1, m_preprocess!$1:$1048576, monthly!$D196, FALSE)), "", HLOOKUP(S$1, m_preprocess!$1:$1048576, monthly!$D196, FALSE))</f>
        <v>8.9274686379824395</v>
      </c>
      <c r="T196">
        <f>IF(ISBLANK(HLOOKUP(T$1, m_preprocess!$1:$1048576, monthly!$D196, FALSE)), "", HLOOKUP(T$1, m_preprocess!$1:$1048576, monthly!$D196, FALSE))</f>
        <v>8.2196757233477573</v>
      </c>
      <c r="U196">
        <f>IF(ISBLANK(HLOOKUP(U$1, m_preprocess!$1:$1048576, monthly!$D196, FALSE)), "", HLOOKUP(U$1, m_preprocess!$1:$1048576, monthly!$D196, FALSE))</f>
        <v>417.78934710253276</v>
      </c>
      <c r="V196">
        <f>IF(ISBLANK(HLOOKUP(V$1, m_preprocess!$1:$1048576, monthly!$D196, FALSE)), "", HLOOKUP(V$1, m_preprocess!$1:$1048576, monthly!$D196, FALSE))</f>
        <v>1650.2827569180915</v>
      </c>
      <c r="W196">
        <f>IF(ISBLANK(HLOOKUP(W$1, m_preprocess!$1:$1048576, monthly!$D196, FALSE)), "", HLOOKUP(W$1, m_preprocess!$1:$1048576, monthly!$D196, FALSE))</f>
        <v>96.049468734231326</v>
      </c>
      <c r="X196">
        <f>IF(ISBLANK(HLOOKUP(X$1, m_preprocess!$1:$1048576, monthly!$D196, FALSE)), "", HLOOKUP(X$1, m_preprocess!$1:$1048576, monthly!$D196, FALSE))</f>
        <v>1267.1797457345431</v>
      </c>
    </row>
    <row r="197" spans="1:24" x14ac:dyDescent="0.25">
      <c r="A197" s="31">
        <v>39904</v>
      </c>
      <c r="B197">
        <v>2009</v>
      </c>
      <c r="C197">
        <v>4</v>
      </c>
      <c r="D197">
        <v>197</v>
      </c>
      <c r="E197">
        <f>IF(ISBLANK(HLOOKUP(E$1, m_preprocess!$1:$1048576, monthly!$D197, FALSE)), "", HLOOKUP(E$1, m_preprocess!$1:$1048576, monthly!$D197, FALSE))</f>
        <v>85.911642122955413</v>
      </c>
      <c r="F197">
        <f>IF(ISBLANK(HLOOKUP(F$1, m_preprocess!$1:$1048576, monthly!$D197, FALSE)), "", HLOOKUP(F$1, m_preprocess!$1:$1048576, monthly!$D197, FALSE))</f>
        <v>86.965981101665989</v>
      </c>
      <c r="G197">
        <f>IF(ISBLANK(HLOOKUP(G$1, m_preprocess!$1:$1048576, monthly!$D197, FALSE)), "", HLOOKUP(G$1, m_preprocess!$1:$1048576, monthly!$D197, FALSE))</f>
        <v>101.78079298438023</v>
      </c>
      <c r="H197">
        <f>IF(ISBLANK(HLOOKUP(H$1, m_preprocess!$1:$1048576, monthly!$D197, FALSE)), "", HLOOKUP(H$1, m_preprocess!$1:$1048576, monthly!$D197, FALSE))</f>
        <v>67.175980518864009</v>
      </c>
      <c r="I197">
        <f>IF(ISBLANK(HLOOKUP(I$1, m_preprocess!$1:$1048576, monthly!$D197, FALSE)), "", HLOOKUP(I$1, m_preprocess!$1:$1048576, monthly!$D197, FALSE))</f>
        <v>45.2</v>
      </c>
      <c r="J197">
        <f>IF(ISBLANK(HLOOKUP(J$1, m_preprocess!$1:$1048576, monthly!$D197, FALSE)), "", HLOOKUP(J$1, m_preprocess!$1:$1048576, monthly!$D197, FALSE))</f>
        <v>113.18</v>
      </c>
      <c r="K197">
        <f>IF(ISBLANK(HLOOKUP(K$1, m_preprocess!$1:$1048576, monthly!$D197, FALSE)), "", HLOOKUP(K$1, m_preprocess!$1:$1048576, monthly!$D197, FALSE))</f>
        <v>124.15372294525157</v>
      </c>
      <c r="L197">
        <f>IF(ISBLANK(HLOOKUP(L$1, m_preprocess!$1:$1048576, monthly!$D197, FALSE)), "", HLOOKUP(L$1, m_preprocess!$1:$1048576, monthly!$D197, FALSE))</f>
        <v>161.95647040439036</v>
      </c>
      <c r="M197">
        <f>IF(ISBLANK(HLOOKUP(M$1, m_preprocess!$1:$1048576, monthly!$D197, FALSE)), "", HLOOKUP(M$1, m_preprocess!$1:$1048576, monthly!$D197, FALSE))</f>
        <v>80.41490730408286</v>
      </c>
      <c r="N197">
        <f>IF(ISBLANK(HLOOKUP(N$1, m_preprocess!$1:$1048576, monthly!$D197, FALSE)), "", HLOOKUP(N$1, m_preprocess!$1:$1048576, monthly!$D197, FALSE))</f>
        <v>81.541563100307513</v>
      </c>
      <c r="O197">
        <f>IF(ISBLANK(HLOOKUP(O$1, m_preprocess!$1:$1048576, monthly!$D197, FALSE)), "", HLOOKUP(O$1, m_preprocess!$1:$1048576, monthly!$D197, FALSE))</f>
        <v>22.095176513018068</v>
      </c>
      <c r="P197">
        <f>IF(ISBLANK(HLOOKUP(P$1, m_preprocess!$1:$1048576, monthly!$D197, FALSE)), "", HLOOKUP(P$1, m_preprocess!$1:$1048576, monthly!$D197, FALSE))</f>
        <v>4.2808701691585842</v>
      </c>
      <c r="Q197">
        <f>IF(ISBLANK(HLOOKUP(Q$1, m_preprocess!$1:$1048576, monthly!$D197, FALSE)), "", HLOOKUP(Q$1, m_preprocess!$1:$1048576, monthly!$D197, FALSE))</f>
        <v>2.1056471674283195</v>
      </c>
      <c r="R197">
        <f>IF(ISBLANK(HLOOKUP(R$1, m_preprocess!$1:$1048576, monthly!$D197, FALSE)), "", HLOOKUP(R$1, m_preprocess!$1:$1048576, monthly!$D197, FALSE))</f>
        <v>2.1752230017302647</v>
      </c>
      <c r="S197">
        <f>IF(ISBLANK(HLOOKUP(S$1, m_preprocess!$1:$1048576, monthly!$D197, FALSE)), "", HLOOKUP(S$1, m_preprocess!$1:$1048576, monthly!$D197, FALSE))</f>
        <v>8.1315580721737231</v>
      </c>
      <c r="T197">
        <f>IF(ISBLANK(HLOOKUP(T$1, m_preprocess!$1:$1048576, monthly!$D197, FALSE)), "", HLOOKUP(T$1, m_preprocess!$1:$1048576, monthly!$D197, FALSE))</f>
        <v>9.6827482716857638</v>
      </c>
      <c r="U197">
        <f>IF(ISBLANK(HLOOKUP(U$1, m_preprocess!$1:$1048576, monthly!$D197, FALSE)), "", HLOOKUP(U$1, m_preprocess!$1:$1048576, monthly!$D197, FALSE))</f>
        <v>412.55705270740793</v>
      </c>
      <c r="V197">
        <f>IF(ISBLANK(HLOOKUP(V$1, m_preprocess!$1:$1048576, monthly!$D197, FALSE)), "", HLOOKUP(V$1, m_preprocess!$1:$1048576, monthly!$D197, FALSE))</f>
        <v>1611.4089159545351</v>
      </c>
      <c r="W197">
        <f>IF(ISBLANK(HLOOKUP(W$1, m_preprocess!$1:$1048576, monthly!$D197, FALSE)), "", HLOOKUP(W$1, m_preprocess!$1:$1048576, monthly!$D197, FALSE))</f>
        <v>92.706093563072329</v>
      </c>
      <c r="X197">
        <f>IF(ISBLANK(HLOOKUP(X$1, m_preprocess!$1:$1048576, monthly!$D197, FALSE)), "", HLOOKUP(X$1, m_preprocess!$1:$1048576, monthly!$D197, FALSE))</f>
        <v>1262.4526431805184</v>
      </c>
    </row>
    <row r="198" spans="1:24" x14ac:dyDescent="0.25">
      <c r="A198" s="31">
        <v>39934</v>
      </c>
      <c r="B198">
        <v>2009</v>
      </c>
      <c r="C198">
        <v>5</v>
      </c>
      <c r="D198">
        <v>198</v>
      </c>
      <c r="E198">
        <f>IF(ISBLANK(HLOOKUP(E$1, m_preprocess!$1:$1048576, monthly!$D198, FALSE)), "", HLOOKUP(E$1, m_preprocess!$1:$1048576, monthly!$D198, FALSE))</f>
        <v>91.513239427555106</v>
      </c>
      <c r="F198">
        <f>IF(ISBLANK(HLOOKUP(F$1, m_preprocess!$1:$1048576, monthly!$D198, FALSE)), "", HLOOKUP(F$1, m_preprocess!$1:$1048576, monthly!$D198, FALSE))</f>
        <v>89.318860250639688</v>
      </c>
      <c r="G198">
        <f>IF(ISBLANK(HLOOKUP(G$1, m_preprocess!$1:$1048576, monthly!$D198, FALSE)), "", HLOOKUP(G$1, m_preprocess!$1:$1048576, monthly!$D198, FALSE))</f>
        <v>101.71328111063264</v>
      </c>
      <c r="H198">
        <f>IF(ISBLANK(HLOOKUP(H$1, m_preprocess!$1:$1048576, monthly!$D198, FALSE)), "", HLOOKUP(H$1, m_preprocess!$1:$1048576, monthly!$D198, FALSE))</f>
        <v>71.429893048211454</v>
      </c>
      <c r="I198">
        <f>IF(ISBLANK(HLOOKUP(I$1, m_preprocess!$1:$1048576, monthly!$D198, FALSE)), "", HLOOKUP(I$1, m_preprocess!$1:$1048576, monthly!$D198, FALSE))</f>
        <v>45.4</v>
      </c>
      <c r="J198">
        <f>IF(ISBLANK(HLOOKUP(J$1, m_preprocess!$1:$1048576, monthly!$D198, FALSE)), "", HLOOKUP(J$1, m_preprocess!$1:$1048576, monthly!$D198, FALSE))</f>
        <v>117.93</v>
      </c>
      <c r="K198">
        <f>IF(ISBLANK(HLOOKUP(K$1, m_preprocess!$1:$1048576, monthly!$D198, FALSE)), "", HLOOKUP(K$1, m_preprocess!$1:$1048576, monthly!$D198, FALSE))</f>
        <v>122.70645879488502</v>
      </c>
      <c r="L198">
        <f>IF(ISBLANK(HLOOKUP(L$1, m_preprocess!$1:$1048576, monthly!$D198, FALSE)), "", HLOOKUP(L$1, m_preprocess!$1:$1048576, monthly!$D198, FALSE))</f>
        <v>189.56293465865252</v>
      </c>
      <c r="M198">
        <f>IF(ISBLANK(HLOOKUP(M$1, m_preprocess!$1:$1048576, monthly!$D198, FALSE)), "", HLOOKUP(M$1, m_preprocess!$1:$1048576, monthly!$D198, FALSE))</f>
        <v>97.894098167452995</v>
      </c>
      <c r="N198">
        <f>IF(ISBLANK(HLOOKUP(N$1, m_preprocess!$1:$1048576, monthly!$D198, FALSE)), "", HLOOKUP(N$1, m_preprocess!$1:$1048576, monthly!$D198, FALSE))</f>
        <v>91.668836491199514</v>
      </c>
      <c r="O198">
        <f>IF(ISBLANK(HLOOKUP(O$1, m_preprocess!$1:$1048576, monthly!$D198, FALSE)), "", HLOOKUP(O$1, m_preprocess!$1:$1048576, monthly!$D198, FALSE))</f>
        <v>20.759123458270604</v>
      </c>
      <c r="P198">
        <f>IF(ISBLANK(HLOOKUP(P$1, m_preprocess!$1:$1048576, monthly!$D198, FALSE)), "", HLOOKUP(P$1, m_preprocess!$1:$1048576, monthly!$D198, FALSE))</f>
        <v>3.9980818029687897</v>
      </c>
      <c r="Q198">
        <f>IF(ISBLANK(HLOOKUP(Q$1, m_preprocess!$1:$1048576, monthly!$D198, FALSE)), "", HLOOKUP(Q$1, m_preprocess!$1:$1048576, monthly!$D198, FALSE))</f>
        <v>1.9510382337776933</v>
      </c>
      <c r="R198">
        <f>IF(ISBLANK(HLOOKUP(R$1, m_preprocess!$1:$1048576, monthly!$D198, FALSE)), "", HLOOKUP(R$1, m_preprocess!$1:$1048576, monthly!$D198, FALSE))</f>
        <v>2.047043569191096</v>
      </c>
      <c r="S198">
        <f>IF(ISBLANK(HLOOKUP(S$1, m_preprocess!$1:$1048576, monthly!$D198, FALSE)), "", HLOOKUP(S$1, m_preprocess!$1:$1048576, monthly!$D198, FALSE))</f>
        <v>8.8027145162561382</v>
      </c>
      <c r="T198">
        <f>IF(ISBLANK(HLOOKUP(T$1, m_preprocess!$1:$1048576, monthly!$D198, FALSE)), "", HLOOKUP(T$1, m_preprocess!$1:$1048576, monthly!$D198, FALSE))</f>
        <v>7.9583271390456787</v>
      </c>
      <c r="U198">
        <f>IF(ISBLANK(HLOOKUP(U$1, m_preprocess!$1:$1048576, monthly!$D198, FALSE)), "", HLOOKUP(U$1, m_preprocess!$1:$1048576, monthly!$D198, FALSE))</f>
        <v>408.80718543552462</v>
      </c>
      <c r="V198">
        <f>IF(ISBLANK(HLOOKUP(V$1, m_preprocess!$1:$1048576, monthly!$D198, FALSE)), "", HLOOKUP(V$1, m_preprocess!$1:$1048576, monthly!$D198, FALSE))</f>
        <v>1634.7459253140312</v>
      </c>
      <c r="W198">
        <f>IF(ISBLANK(HLOOKUP(W$1, m_preprocess!$1:$1048576, monthly!$D198, FALSE)), "", HLOOKUP(W$1, m_preprocess!$1:$1048576, monthly!$D198, FALSE))</f>
        <v>88.221703541948031</v>
      </c>
      <c r="X198">
        <f>IF(ISBLANK(HLOOKUP(X$1, m_preprocess!$1:$1048576, monthly!$D198, FALSE)), "", HLOOKUP(X$1, m_preprocess!$1:$1048576, monthly!$D198, FALSE))</f>
        <v>1280.4206468491652</v>
      </c>
    </row>
    <row r="199" spans="1:24" x14ac:dyDescent="0.25">
      <c r="A199" s="31">
        <v>39965</v>
      </c>
      <c r="B199">
        <v>2009</v>
      </c>
      <c r="C199">
        <v>6</v>
      </c>
      <c r="D199">
        <v>199</v>
      </c>
      <c r="E199">
        <f>IF(ISBLANK(HLOOKUP(E$1, m_preprocess!$1:$1048576, monthly!$D199, FALSE)), "", HLOOKUP(E$1, m_preprocess!$1:$1048576, monthly!$D199, FALSE))</f>
        <v>88.183232914212425</v>
      </c>
      <c r="F199">
        <f>IF(ISBLANK(HLOOKUP(F$1, m_preprocess!$1:$1048576, monthly!$D199, FALSE)), "", HLOOKUP(F$1, m_preprocess!$1:$1048576, monthly!$D199, FALSE))</f>
        <v>89.818271388665366</v>
      </c>
      <c r="G199">
        <f>IF(ISBLANK(HLOOKUP(G$1, m_preprocess!$1:$1048576, monthly!$D199, FALSE)), "", HLOOKUP(G$1, m_preprocess!$1:$1048576, monthly!$D199, FALSE))</f>
        <v>100.98927113958587</v>
      </c>
      <c r="H199">
        <f>IF(ISBLANK(HLOOKUP(H$1, m_preprocess!$1:$1048576, monthly!$D199, FALSE)), "", HLOOKUP(H$1, m_preprocess!$1:$1048576, monthly!$D199, FALSE))</f>
        <v>69.371186037217768</v>
      </c>
      <c r="I199">
        <f>IF(ISBLANK(HLOOKUP(I$1, m_preprocess!$1:$1048576, monthly!$D199, FALSE)), "", HLOOKUP(I$1, m_preprocess!$1:$1048576, monthly!$D199, FALSE))</f>
        <v>42.6</v>
      </c>
      <c r="J199">
        <f>IF(ISBLANK(HLOOKUP(J$1, m_preprocess!$1:$1048576, monthly!$D199, FALSE)), "", HLOOKUP(J$1, m_preprocess!$1:$1048576, monthly!$D199, FALSE))</f>
        <v>116.9</v>
      </c>
      <c r="K199">
        <f>IF(ISBLANK(HLOOKUP(K$1, m_preprocess!$1:$1048576, monthly!$D199, FALSE)), "", HLOOKUP(K$1, m_preprocess!$1:$1048576, monthly!$D199, FALSE))</f>
        <v>124.43988732923978</v>
      </c>
      <c r="L199">
        <f>IF(ISBLANK(HLOOKUP(L$1, m_preprocess!$1:$1048576, monthly!$D199, FALSE)), "", HLOOKUP(L$1, m_preprocess!$1:$1048576, monthly!$D199, FALSE))</f>
        <v>190.71729251253001</v>
      </c>
      <c r="M199">
        <f>IF(ISBLANK(HLOOKUP(M$1, m_preprocess!$1:$1048576, monthly!$D199, FALSE)), "", HLOOKUP(M$1, m_preprocess!$1:$1048576, monthly!$D199, FALSE))</f>
        <v>107.29353266115002</v>
      </c>
      <c r="N199">
        <f>IF(ISBLANK(HLOOKUP(N$1, m_preprocess!$1:$1048576, monthly!$D199, FALSE)), "", HLOOKUP(N$1, m_preprocess!$1:$1048576, monthly!$D199, FALSE))</f>
        <v>83.423759851379984</v>
      </c>
      <c r="O199">
        <f>IF(ISBLANK(HLOOKUP(O$1, m_preprocess!$1:$1048576, monthly!$D199, FALSE)), "", HLOOKUP(O$1, m_preprocess!$1:$1048576, monthly!$D199, FALSE))</f>
        <v>21.548162361434034</v>
      </c>
      <c r="P199">
        <f>IF(ISBLANK(HLOOKUP(P$1, m_preprocess!$1:$1048576, monthly!$D199, FALSE)), "", HLOOKUP(P$1, m_preprocess!$1:$1048576, monthly!$D199, FALSE))</f>
        <v>4.3402932076991902</v>
      </c>
      <c r="Q199">
        <f>IF(ISBLANK(HLOOKUP(Q$1, m_preprocess!$1:$1048576, monthly!$D199, FALSE)), "", HLOOKUP(Q$1, m_preprocess!$1:$1048576, monthly!$D199, FALSE))</f>
        <v>2.1379328641512578</v>
      </c>
      <c r="R199">
        <f>IF(ISBLANK(HLOOKUP(R$1, m_preprocess!$1:$1048576, monthly!$D199, FALSE)), "", HLOOKUP(R$1, m_preprocess!$1:$1048576, monthly!$D199, FALSE))</f>
        <v>2.2023603435479329</v>
      </c>
      <c r="S199">
        <f>IF(ISBLANK(HLOOKUP(S$1, m_preprocess!$1:$1048576, monthly!$D199, FALSE)), "", HLOOKUP(S$1, m_preprocess!$1:$1048576, monthly!$D199, FALSE))</f>
        <v>9.3849713331299593</v>
      </c>
      <c r="T199">
        <f>IF(ISBLANK(HLOOKUP(T$1, m_preprocess!$1:$1048576, monthly!$D199, FALSE)), "", HLOOKUP(T$1, m_preprocess!$1:$1048576, monthly!$D199, FALSE))</f>
        <v>7.8228978206048811</v>
      </c>
      <c r="U199">
        <f>IF(ISBLANK(HLOOKUP(U$1, m_preprocess!$1:$1048576, monthly!$D199, FALSE)), "", HLOOKUP(U$1, m_preprocess!$1:$1048576, monthly!$D199, FALSE))</f>
        <v>426.72438208703261</v>
      </c>
      <c r="V199">
        <f>IF(ISBLANK(HLOOKUP(V$1, m_preprocess!$1:$1048576, monthly!$D199, FALSE)), "", HLOOKUP(V$1, m_preprocess!$1:$1048576, monthly!$D199, FALSE))</f>
        <v>1659.7889124983631</v>
      </c>
      <c r="W199">
        <f>IF(ISBLANK(HLOOKUP(W$1, m_preprocess!$1:$1048576, monthly!$D199, FALSE)), "", HLOOKUP(W$1, m_preprocess!$1:$1048576, monthly!$D199, FALSE))</f>
        <v>83.943651007439314</v>
      </c>
      <c r="X199">
        <f>IF(ISBLANK(HLOOKUP(X$1, m_preprocess!$1:$1048576, monthly!$D199, FALSE)), "", HLOOKUP(X$1, m_preprocess!$1:$1048576, monthly!$D199, FALSE))</f>
        <v>1285.7203598803862</v>
      </c>
    </row>
    <row r="200" spans="1:24" x14ac:dyDescent="0.25">
      <c r="A200" s="31">
        <v>39995</v>
      </c>
      <c r="B200">
        <v>2009</v>
      </c>
      <c r="C200">
        <v>7</v>
      </c>
      <c r="D200">
        <v>200</v>
      </c>
      <c r="E200">
        <f>IF(ISBLANK(HLOOKUP(E$1, m_preprocess!$1:$1048576, monthly!$D200, FALSE)), "", HLOOKUP(E$1, m_preprocess!$1:$1048576, monthly!$D200, FALSE))</f>
        <v>93.631400979381553</v>
      </c>
      <c r="F200">
        <f>IF(ISBLANK(HLOOKUP(F$1, m_preprocess!$1:$1048576, monthly!$D200, FALSE)), "", HLOOKUP(F$1, m_preprocess!$1:$1048576, monthly!$D200, FALSE))</f>
        <v>92.923959954351034</v>
      </c>
      <c r="G200">
        <f>IF(ISBLANK(HLOOKUP(G$1, m_preprocess!$1:$1048576, monthly!$D200, FALSE)), "", HLOOKUP(G$1, m_preprocess!$1:$1048576, monthly!$D200, FALSE))</f>
        <v>100.88033070229345</v>
      </c>
      <c r="H200">
        <f>IF(ISBLANK(HLOOKUP(H$1, m_preprocess!$1:$1048576, monthly!$D200, FALSE)), "", HLOOKUP(H$1, m_preprocess!$1:$1048576, monthly!$D200, FALSE))</f>
        <v>74.633593930157019</v>
      </c>
      <c r="I200">
        <f>IF(ISBLANK(HLOOKUP(I$1, m_preprocess!$1:$1048576, monthly!$D200, FALSE)), "", HLOOKUP(I$1, m_preprocess!$1:$1048576, monthly!$D200, FALSE))</f>
        <v>56.5</v>
      </c>
      <c r="J200">
        <f>IF(ISBLANK(HLOOKUP(J$1, m_preprocess!$1:$1048576, monthly!$D200, FALSE)), "", HLOOKUP(J$1, m_preprocess!$1:$1048576, monthly!$D200, FALSE))</f>
        <v>118.53</v>
      </c>
      <c r="K200">
        <f>IF(ISBLANK(HLOOKUP(K$1, m_preprocess!$1:$1048576, monthly!$D200, FALSE)), "", HLOOKUP(K$1, m_preprocess!$1:$1048576, monthly!$D200, FALSE))</f>
        <v>126.25280458944546</v>
      </c>
      <c r="L200">
        <f>IF(ISBLANK(HLOOKUP(L$1, m_preprocess!$1:$1048576, monthly!$D200, FALSE)), "", HLOOKUP(L$1, m_preprocess!$1:$1048576, monthly!$D200, FALSE))</f>
        <v>199.9035371328273</v>
      </c>
      <c r="M200">
        <f>IF(ISBLANK(HLOOKUP(M$1, m_preprocess!$1:$1048576, monthly!$D200, FALSE)), "", HLOOKUP(M$1, m_preprocess!$1:$1048576, monthly!$D200, FALSE))</f>
        <v>109.03524569046151</v>
      </c>
      <c r="N200">
        <f>IF(ISBLANK(HLOOKUP(N$1, m_preprocess!$1:$1048576, monthly!$D200, FALSE)), "", HLOOKUP(N$1, m_preprocess!$1:$1048576, monthly!$D200, FALSE))</f>
        <v>90.868291442365773</v>
      </c>
      <c r="O200">
        <f>IF(ISBLANK(HLOOKUP(O$1, m_preprocess!$1:$1048576, monthly!$D200, FALSE)), "", HLOOKUP(O$1, m_preprocess!$1:$1048576, monthly!$D200, FALSE))</f>
        <v>27.673627206416789</v>
      </c>
      <c r="P200">
        <f>IF(ISBLANK(HLOOKUP(P$1, m_preprocess!$1:$1048576, monthly!$D200, FALSE)), "", HLOOKUP(P$1, m_preprocess!$1:$1048576, monthly!$D200, FALSE))</f>
        <v>5.0927011648574858</v>
      </c>
      <c r="Q200">
        <f>IF(ISBLANK(HLOOKUP(Q$1, m_preprocess!$1:$1048576, monthly!$D200, FALSE)), "", HLOOKUP(Q$1, m_preprocess!$1:$1048576, monthly!$D200, FALSE))</f>
        <v>2.5642385029719659</v>
      </c>
      <c r="R200">
        <f>IF(ISBLANK(HLOOKUP(R$1, m_preprocess!$1:$1048576, monthly!$D200, FALSE)), "", HLOOKUP(R$1, m_preprocess!$1:$1048576, monthly!$D200, FALSE))</f>
        <v>2.5284626618855204</v>
      </c>
      <c r="S200">
        <f>IF(ISBLANK(HLOOKUP(S$1, m_preprocess!$1:$1048576, monthly!$D200, FALSE)), "", HLOOKUP(S$1, m_preprocess!$1:$1048576, monthly!$D200, FALSE))</f>
        <v>11.106618909763563</v>
      </c>
      <c r="T200">
        <f>IF(ISBLANK(HLOOKUP(T$1, m_preprocess!$1:$1048576, monthly!$D200, FALSE)), "", HLOOKUP(T$1, m_preprocess!$1:$1048576, monthly!$D200, FALSE))</f>
        <v>11.47430713179574</v>
      </c>
      <c r="U200">
        <f>IF(ISBLANK(HLOOKUP(U$1, m_preprocess!$1:$1048576, monthly!$D200, FALSE)), "", HLOOKUP(U$1, m_preprocess!$1:$1048576, monthly!$D200, FALSE))</f>
        <v>418.96632550978291</v>
      </c>
      <c r="V200">
        <f>IF(ISBLANK(HLOOKUP(V$1, m_preprocess!$1:$1048576, monthly!$D200, FALSE)), "", HLOOKUP(V$1, m_preprocess!$1:$1048576, monthly!$D200, FALSE))</f>
        <v>1675.5160421918022</v>
      </c>
      <c r="W200">
        <f>IF(ISBLANK(HLOOKUP(W$1, m_preprocess!$1:$1048576, monthly!$D200, FALSE)), "", HLOOKUP(W$1, m_preprocess!$1:$1048576, monthly!$D200, FALSE))</f>
        <v>82.237914208097024</v>
      </c>
      <c r="X200">
        <f>IF(ISBLANK(HLOOKUP(X$1, m_preprocess!$1:$1048576, monthly!$D200, FALSE)), "", HLOOKUP(X$1, m_preprocess!$1:$1048576, monthly!$D200, FALSE))</f>
        <v>1283.0842054923949</v>
      </c>
    </row>
    <row r="201" spans="1:24" x14ac:dyDescent="0.25">
      <c r="A201" s="31">
        <v>40026</v>
      </c>
      <c r="B201">
        <v>2009</v>
      </c>
      <c r="C201">
        <v>8</v>
      </c>
      <c r="D201">
        <v>201</v>
      </c>
      <c r="E201">
        <f>IF(ISBLANK(HLOOKUP(E$1, m_preprocess!$1:$1048576, monthly!$D201, FALSE)), "", HLOOKUP(E$1, m_preprocess!$1:$1048576, monthly!$D201, FALSE))</f>
        <v>90.257644029106473</v>
      </c>
      <c r="F201">
        <f>IF(ISBLANK(HLOOKUP(F$1, m_preprocess!$1:$1048576, monthly!$D201, FALSE)), "", HLOOKUP(F$1, m_preprocess!$1:$1048576, monthly!$D201, FALSE))</f>
        <v>89.042298312015518</v>
      </c>
      <c r="G201">
        <f>IF(ISBLANK(HLOOKUP(G$1, m_preprocess!$1:$1048576, monthly!$D201, FALSE)), "", HLOOKUP(G$1, m_preprocess!$1:$1048576, monthly!$D201, FALSE))</f>
        <v>101.71962499171195</v>
      </c>
      <c r="H201">
        <f>IF(ISBLANK(HLOOKUP(H$1, m_preprocess!$1:$1048576, monthly!$D201, FALSE)), "", HLOOKUP(H$1, m_preprocess!$1:$1048576, monthly!$D201, FALSE))</f>
        <v>74.009412154364114</v>
      </c>
      <c r="I201">
        <f>IF(ISBLANK(HLOOKUP(I$1, m_preprocess!$1:$1048576, monthly!$D201, FALSE)), "", HLOOKUP(I$1, m_preprocess!$1:$1048576, monthly!$D201, FALSE))</f>
        <v>53.9</v>
      </c>
      <c r="J201">
        <f>IF(ISBLANK(HLOOKUP(J$1, m_preprocess!$1:$1048576, monthly!$D201, FALSE)), "", HLOOKUP(J$1, m_preprocess!$1:$1048576, monthly!$D201, FALSE))</f>
        <v>118.19</v>
      </c>
      <c r="K201">
        <f>IF(ISBLANK(HLOOKUP(K$1, m_preprocess!$1:$1048576, monthly!$D201, FALSE)), "", HLOOKUP(K$1, m_preprocess!$1:$1048576, monthly!$D201, FALSE))</f>
        <v>126.52433807928382</v>
      </c>
      <c r="L201">
        <f>IF(ISBLANK(HLOOKUP(L$1, m_preprocess!$1:$1048576, monthly!$D201, FALSE)), "", HLOOKUP(L$1, m_preprocess!$1:$1048576, monthly!$D201, FALSE))</f>
        <v>185.93870702266616</v>
      </c>
      <c r="M201">
        <f>IF(ISBLANK(HLOOKUP(M$1, m_preprocess!$1:$1048576, monthly!$D201, FALSE)), "", HLOOKUP(M$1, m_preprocess!$1:$1048576, monthly!$D201, FALSE))</f>
        <v>111.71279450700219</v>
      </c>
      <c r="N201">
        <f>IF(ISBLANK(HLOOKUP(N$1, m_preprocess!$1:$1048576, monthly!$D201, FALSE)), "", HLOOKUP(N$1, m_preprocess!$1:$1048576, monthly!$D201, FALSE))</f>
        <v>74.225912515663993</v>
      </c>
      <c r="O201">
        <f>IF(ISBLANK(HLOOKUP(O$1, m_preprocess!$1:$1048576, monthly!$D201, FALSE)), "", HLOOKUP(O$1, m_preprocess!$1:$1048576, monthly!$D201, FALSE))</f>
        <v>22.367487219200559</v>
      </c>
      <c r="P201">
        <f>IF(ISBLANK(HLOOKUP(P$1, m_preprocess!$1:$1048576, monthly!$D201, FALSE)), "", HLOOKUP(P$1, m_preprocess!$1:$1048576, monthly!$D201, FALSE))</f>
        <v>4.6518327803285366</v>
      </c>
      <c r="Q201">
        <f>IF(ISBLANK(HLOOKUP(Q$1, m_preprocess!$1:$1048576, monthly!$D201, FALSE)), "", HLOOKUP(Q$1, m_preprocess!$1:$1048576, monthly!$D201, FALSE))</f>
        <v>2.3327538558925465</v>
      </c>
      <c r="R201">
        <f>IF(ISBLANK(HLOOKUP(R$1, m_preprocess!$1:$1048576, monthly!$D201, FALSE)), "", HLOOKUP(R$1, m_preprocess!$1:$1048576, monthly!$D201, FALSE))</f>
        <v>2.3190789244359906</v>
      </c>
      <c r="S201">
        <f>IF(ISBLANK(HLOOKUP(S$1, m_preprocess!$1:$1048576, monthly!$D201, FALSE)), "", HLOOKUP(S$1, m_preprocess!$1:$1048576, monthly!$D201, FALSE))</f>
        <v>9.2948475146887066</v>
      </c>
      <c r="T201">
        <f>IF(ISBLANK(HLOOKUP(T$1, m_preprocess!$1:$1048576, monthly!$D201, FALSE)), "", HLOOKUP(T$1, m_preprocess!$1:$1048576, monthly!$D201, FALSE))</f>
        <v>8.4208069241833172</v>
      </c>
      <c r="U201">
        <f>IF(ISBLANK(HLOOKUP(U$1, m_preprocess!$1:$1048576, monthly!$D201, FALSE)), "", HLOOKUP(U$1, m_preprocess!$1:$1048576, monthly!$D201, FALSE))</f>
        <v>424.6269582430499</v>
      </c>
      <c r="V201">
        <f>IF(ISBLANK(HLOOKUP(V$1, m_preprocess!$1:$1048576, monthly!$D201, FALSE)), "", HLOOKUP(V$1, m_preprocess!$1:$1048576, monthly!$D201, FALSE))</f>
        <v>1654.5128646393898</v>
      </c>
      <c r="W201">
        <f>IF(ISBLANK(HLOOKUP(W$1, m_preprocess!$1:$1048576, monthly!$D201, FALSE)), "", HLOOKUP(W$1, m_preprocess!$1:$1048576, monthly!$D201, FALSE))</f>
        <v>81.698337110239564</v>
      </c>
      <c r="X201">
        <f>IF(ISBLANK(HLOOKUP(X$1, m_preprocess!$1:$1048576, monthly!$D201, FALSE)), "", HLOOKUP(X$1, m_preprocess!$1:$1048576, monthly!$D201, FALSE))</f>
        <v>1265.0368604943178</v>
      </c>
    </row>
    <row r="202" spans="1:24" x14ac:dyDescent="0.25">
      <c r="A202" s="31">
        <v>40057</v>
      </c>
      <c r="B202">
        <v>2009</v>
      </c>
      <c r="C202">
        <v>9</v>
      </c>
      <c r="D202">
        <v>202</v>
      </c>
      <c r="E202">
        <f>IF(ISBLANK(HLOOKUP(E$1, m_preprocess!$1:$1048576, monthly!$D202, FALSE)), "", HLOOKUP(E$1, m_preprocess!$1:$1048576, monthly!$D202, FALSE))</f>
        <v>95.482155697397133</v>
      </c>
      <c r="F202">
        <f>IF(ISBLANK(HLOOKUP(F$1, m_preprocess!$1:$1048576, monthly!$D202, FALSE)), "", HLOOKUP(F$1, m_preprocess!$1:$1048576, monthly!$D202, FALSE))</f>
        <v>93.979831138212049</v>
      </c>
      <c r="G202">
        <f>IF(ISBLANK(HLOOKUP(G$1, m_preprocess!$1:$1048576, monthly!$D202, FALSE)), "", HLOOKUP(G$1, m_preprocess!$1:$1048576, monthly!$D202, FALSE))</f>
        <v>102.49714366559743</v>
      </c>
      <c r="H202">
        <f>IF(ISBLANK(HLOOKUP(H$1, m_preprocess!$1:$1048576, monthly!$D202, FALSE)), "", HLOOKUP(H$1, m_preprocess!$1:$1048576, monthly!$D202, FALSE))</f>
        <v>70.665453533408098</v>
      </c>
      <c r="I202">
        <f>IF(ISBLANK(HLOOKUP(I$1, m_preprocess!$1:$1048576, monthly!$D202, FALSE)), "", HLOOKUP(I$1, m_preprocess!$1:$1048576, monthly!$D202, FALSE))</f>
        <v>53.5</v>
      </c>
      <c r="J202">
        <f>IF(ISBLANK(HLOOKUP(J$1, m_preprocess!$1:$1048576, monthly!$D202, FALSE)), "", HLOOKUP(J$1, m_preprocess!$1:$1048576, monthly!$D202, FALSE))</f>
        <v>122.18</v>
      </c>
      <c r="K202">
        <f>IF(ISBLANK(HLOOKUP(K$1, m_preprocess!$1:$1048576, monthly!$D202, FALSE)), "", HLOOKUP(K$1, m_preprocess!$1:$1048576, monthly!$D202, FALSE))</f>
        <v>127.64252296701962</v>
      </c>
      <c r="L202">
        <f>IF(ISBLANK(HLOOKUP(L$1, m_preprocess!$1:$1048576, monthly!$D202, FALSE)), "", HLOOKUP(L$1, m_preprocess!$1:$1048576, monthly!$D202, FALSE))</f>
        <v>194.85141616614604</v>
      </c>
      <c r="M202">
        <f>IF(ISBLANK(HLOOKUP(M$1, m_preprocess!$1:$1048576, monthly!$D202, FALSE)), "", HLOOKUP(M$1, m_preprocess!$1:$1048576, monthly!$D202, FALSE))</f>
        <v>105.31962043153693</v>
      </c>
      <c r="N202">
        <f>IF(ISBLANK(HLOOKUP(N$1, m_preprocess!$1:$1048576, monthly!$D202, FALSE)), "", HLOOKUP(N$1, m_preprocess!$1:$1048576, monthly!$D202, FALSE))</f>
        <v>89.531795734609133</v>
      </c>
      <c r="O202">
        <f>IF(ISBLANK(HLOOKUP(O$1, m_preprocess!$1:$1048576, monthly!$D202, FALSE)), "", HLOOKUP(O$1, m_preprocess!$1:$1048576, monthly!$D202, FALSE))</f>
        <v>24.451984320831002</v>
      </c>
      <c r="P202">
        <f>IF(ISBLANK(HLOOKUP(P$1, m_preprocess!$1:$1048576, monthly!$D202, FALSE)), "", HLOOKUP(P$1, m_preprocess!$1:$1048576, monthly!$D202, FALSE))</f>
        <v>5.5132448565362591</v>
      </c>
      <c r="Q202">
        <f>IF(ISBLANK(HLOOKUP(Q$1, m_preprocess!$1:$1048576, monthly!$D202, FALSE)), "", HLOOKUP(Q$1, m_preprocess!$1:$1048576, monthly!$D202, FALSE))</f>
        <v>2.8312753464784324</v>
      </c>
      <c r="R202">
        <f>IF(ISBLANK(HLOOKUP(R$1, m_preprocess!$1:$1048576, monthly!$D202, FALSE)), "", HLOOKUP(R$1, m_preprocess!$1:$1048576, monthly!$D202, FALSE))</f>
        <v>2.6819695100578271</v>
      </c>
      <c r="S202">
        <f>IF(ISBLANK(HLOOKUP(S$1, m_preprocess!$1:$1048576, monthly!$D202, FALSE)), "", HLOOKUP(S$1, m_preprocess!$1:$1048576, monthly!$D202, FALSE))</f>
        <v>10.276569100311814</v>
      </c>
      <c r="T202">
        <f>IF(ISBLANK(HLOOKUP(T$1, m_preprocess!$1:$1048576, monthly!$D202, FALSE)), "", HLOOKUP(T$1, m_preprocess!$1:$1048576, monthly!$D202, FALSE))</f>
        <v>8.6621703639829182</v>
      </c>
      <c r="U202">
        <f>IF(ISBLANK(HLOOKUP(U$1, m_preprocess!$1:$1048576, monthly!$D202, FALSE)), "", HLOOKUP(U$1, m_preprocess!$1:$1048576, monthly!$D202, FALSE))</f>
        <v>422.41995752875999</v>
      </c>
      <c r="V202">
        <f>IF(ISBLANK(HLOOKUP(V$1, m_preprocess!$1:$1048576, monthly!$D202, FALSE)), "", HLOOKUP(V$1, m_preprocess!$1:$1048576, monthly!$D202, FALSE))</f>
        <v>1656.1465729334586</v>
      </c>
      <c r="W202">
        <f>IF(ISBLANK(HLOOKUP(W$1, m_preprocess!$1:$1048576, monthly!$D202, FALSE)), "", HLOOKUP(W$1, m_preprocess!$1:$1048576, monthly!$D202, FALSE))</f>
        <v>80.588383146418678</v>
      </c>
      <c r="X202">
        <f>IF(ISBLANK(HLOOKUP(X$1, m_preprocess!$1:$1048576, monthly!$D202, FALSE)), "", HLOOKUP(X$1, m_preprocess!$1:$1048576, monthly!$D202, FALSE))</f>
        <v>1265.6942535085475</v>
      </c>
    </row>
    <row r="203" spans="1:24" x14ac:dyDescent="0.25">
      <c r="A203" s="31">
        <v>40087</v>
      </c>
      <c r="B203">
        <v>2009</v>
      </c>
      <c r="C203">
        <v>10</v>
      </c>
      <c r="D203">
        <v>203</v>
      </c>
      <c r="E203">
        <f>IF(ISBLANK(HLOOKUP(E$1, m_preprocess!$1:$1048576, monthly!$D203, FALSE)), "", HLOOKUP(E$1, m_preprocess!$1:$1048576, monthly!$D203, FALSE))</f>
        <v>97.349969151952493</v>
      </c>
      <c r="F203">
        <f>IF(ISBLANK(HLOOKUP(F$1, m_preprocess!$1:$1048576, monthly!$D203, FALSE)), "", HLOOKUP(F$1, m_preprocess!$1:$1048576, monthly!$D203, FALSE))</f>
        <v>97.042015144591787</v>
      </c>
      <c r="G203">
        <f>IF(ISBLANK(HLOOKUP(G$1, m_preprocess!$1:$1048576, monthly!$D203, FALSE)), "", HLOOKUP(G$1, m_preprocess!$1:$1048576, monthly!$D203, FALSE))</f>
        <v>103.06811392653228</v>
      </c>
      <c r="H203">
        <f>IF(ISBLANK(HLOOKUP(H$1, m_preprocess!$1:$1048576, monthly!$D203, FALSE)), "", HLOOKUP(H$1, m_preprocess!$1:$1048576, monthly!$D203, FALSE))</f>
        <v>75.324969057296997</v>
      </c>
      <c r="I203">
        <f>IF(ISBLANK(HLOOKUP(I$1, m_preprocess!$1:$1048576, monthly!$D203, FALSE)), "", HLOOKUP(I$1, m_preprocess!$1:$1048576, monthly!$D203, FALSE))</f>
        <v>52</v>
      </c>
      <c r="J203">
        <f>IF(ISBLANK(HLOOKUP(J$1, m_preprocess!$1:$1048576, monthly!$D203, FALSE)), "", HLOOKUP(J$1, m_preprocess!$1:$1048576, monthly!$D203, FALSE))</f>
        <v>129.97999999999999</v>
      </c>
      <c r="K203">
        <f>IF(ISBLANK(HLOOKUP(K$1, m_preprocess!$1:$1048576, monthly!$D203, FALSE)), "", HLOOKUP(K$1, m_preprocess!$1:$1048576, monthly!$D203, FALSE))</f>
        <v>125.53789359673344</v>
      </c>
      <c r="L203">
        <f>IF(ISBLANK(HLOOKUP(L$1, m_preprocess!$1:$1048576, monthly!$D203, FALSE)), "", HLOOKUP(L$1, m_preprocess!$1:$1048576, monthly!$D203, FALSE))</f>
        <v>212.43042328912202</v>
      </c>
      <c r="M203">
        <f>IF(ISBLANK(HLOOKUP(M$1, m_preprocess!$1:$1048576, monthly!$D203, FALSE)), "", HLOOKUP(M$1, m_preprocess!$1:$1048576, monthly!$D203, FALSE))</f>
        <v>129.13368270455533</v>
      </c>
      <c r="N203">
        <f>IF(ISBLANK(HLOOKUP(N$1, m_preprocess!$1:$1048576, monthly!$D203, FALSE)), "", HLOOKUP(N$1, m_preprocess!$1:$1048576, monthly!$D203, FALSE))</f>
        <v>83.296740584566692</v>
      </c>
      <c r="O203">
        <f>IF(ISBLANK(HLOOKUP(O$1, m_preprocess!$1:$1048576, monthly!$D203, FALSE)), "", HLOOKUP(O$1, m_preprocess!$1:$1048576, monthly!$D203, FALSE))</f>
        <v>26.833612367669637</v>
      </c>
      <c r="P203">
        <f>IF(ISBLANK(HLOOKUP(P$1, m_preprocess!$1:$1048576, monthly!$D203, FALSE)), "", HLOOKUP(P$1, m_preprocess!$1:$1048576, monthly!$D203, FALSE))</f>
        <v>6.0077353142668599</v>
      </c>
      <c r="Q203">
        <f>IF(ISBLANK(HLOOKUP(Q$1, m_preprocess!$1:$1048576, monthly!$D203, FALSE)), "", HLOOKUP(Q$1, m_preprocess!$1:$1048576, monthly!$D203, FALSE))</f>
        <v>2.857233735969142</v>
      </c>
      <c r="R203">
        <f>IF(ISBLANK(HLOOKUP(R$1, m_preprocess!$1:$1048576, monthly!$D203, FALSE)), "", HLOOKUP(R$1, m_preprocess!$1:$1048576, monthly!$D203, FALSE))</f>
        <v>3.1505015782977184</v>
      </c>
      <c r="S203">
        <f>IF(ISBLANK(HLOOKUP(S$1, m_preprocess!$1:$1048576, monthly!$D203, FALSE)), "", HLOOKUP(S$1, m_preprocess!$1:$1048576, monthly!$D203, FALSE))</f>
        <v>11.053056513234806</v>
      </c>
      <c r="T203">
        <f>IF(ISBLANK(HLOOKUP(T$1, m_preprocess!$1:$1048576, monthly!$D203, FALSE)), "", HLOOKUP(T$1, m_preprocess!$1:$1048576, monthly!$D203, FALSE))</f>
        <v>9.7728205401679737</v>
      </c>
      <c r="U203">
        <f>IF(ISBLANK(HLOOKUP(U$1, m_preprocess!$1:$1048576, monthly!$D203, FALSE)), "", HLOOKUP(U$1, m_preprocess!$1:$1048576, monthly!$D203, FALSE))</f>
        <v>427.17683314457139</v>
      </c>
      <c r="V203">
        <f>IF(ISBLANK(HLOOKUP(V$1, m_preprocess!$1:$1048576, monthly!$D203, FALSE)), "", HLOOKUP(V$1, m_preprocess!$1:$1048576, monthly!$D203, FALSE))</f>
        <v>1684.5712807644477</v>
      </c>
      <c r="W203">
        <f>IF(ISBLANK(HLOOKUP(W$1, m_preprocess!$1:$1048576, monthly!$D203, FALSE)), "", HLOOKUP(W$1, m_preprocess!$1:$1048576, monthly!$D203, FALSE))</f>
        <v>78.507878188035974</v>
      </c>
      <c r="X203">
        <f>IF(ISBLANK(HLOOKUP(X$1, m_preprocess!$1:$1048576, monthly!$D203, FALSE)), "", HLOOKUP(X$1, m_preprocess!$1:$1048576, monthly!$D203, FALSE))</f>
        <v>1273.8627191474018</v>
      </c>
    </row>
    <row r="204" spans="1:24" x14ac:dyDescent="0.25">
      <c r="A204" s="31">
        <v>40118</v>
      </c>
      <c r="B204">
        <v>2009</v>
      </c>
      <c r="C204">
        <v>11</v>
      </c>
      <c r="D204">
        <v>204</v>
      </c>
      <c r="E204">
        <f>IF(ISBLANK(HLOOKUP(E$1, m_preprocess!$1:$1048576, monthly!$D204, FALSE)), "", HLOOKUP(E$1, m_preprocess!$1:$1048576, monthly!$D204, FALSE))</f>
        <v>96.04985672243167</v>
      </c>
      <c r="F204">
        <f>IF(ISBLANK(HLOOKUP(F$1, m_preprocess!$1:$1048576, monthly!$D204, FALSE)), "", HLOOKUP(F$1, m_preprocess!$1:$1048576, monthly!$D204, FALSE))</f>
        <v>95.492990496986565</v>
      </c>
      <c r="G204">
        <f>IF(ISBLANK(HLOOKUP(G$1, m_preprocess!$1:$1048576, monthly!$D204, FALSE)), "", HLOOKUP(G$1, m_preprocess!$1:$1048576, monthly!$D204, FALSE))</f>
        <v>103.07817239534155</v>
      </c>
      <c r="H204">
        <f>IF(ISBLANK(HLOOKUP(H$1, m_preprocess!$1:$1048576, monthly!$D204, FALSE)), "", HLOOKUP(H$1, m_preprocess!$1:$1048576, monthly!$D204, FALSE))</f>
        <v>76.757408010016292</v>
      </c>
      <c r="I204">
        <f>IF(ISBLANK(HLOOKUP(I$1, m_preprocess!$1:$1048576, monthly!$D204, FALSE)), "", HLOOKUP(I$1, m_preprocess!$1:$1048576, monthly!$D204, FALSE))</f>
        <v>52.4</v>
      </c>
      <c r="J204">
        <f>IF(ISBLANK(HLOOKUP(J$1, m_preprocess!$1:$1048576, monthly!$D204, FALSE)), "", HLOOKUP(J$1, m_preprocess!$1:$1048576, monthly!$D204, FALSE))</f>
        <v>131.57</v>
      </c>
      <c r="K204">
        <f>IF(ISBLANK(HLOOKUP(K$1, m_preprocess!$1:$1048576, monthly!$D204, FALSE)), "", HLOOKUP(K$1, m_preprocess!$1:$1048576, monthly!$D204, FALSE))</f>
        <v>130.68912912283835</v>
      </c>
      <c r="L204">
        <f>IF(ISBLANK(HLOOKUP(L$1, m_preprocess!$1:$1048576, monthly!$D204, FALSE)), "", HLOOKUP(L$1, m_preprocess!$1:$1048576, monthly!$D204, FALSE))</f>
        <v>196.89692366641523</v>
      </c>
      <c r="M204">
        <f>IF(ISBLANK(HLOOKUP(M$1, m_preprocess!$1:$1048576, monthly!$D204, FALSE)), "", HLOOKUP(M$1, m_preprocess!$1:$1048576, monthly!$D204, FALSE))</f>
        <v>117.08624224141448</v>
      </c>
      <c r="N204">
        <f>IF(ISBLANK(HLOOKUP(N$1, m_preprocess!$1:$1048576, monthly!$D204, FALSE)), "", HLOOKUP(N$1, m_preprocess!$1:$1048576, monthly!$D204, FALSE))</f>
        <v>79.810681425000752</v>
      </c>
      <c r="O204">
        <f>IF(ISBLANK(HLOOKUP(O$1, m_preprocess!$1:$1048576, monthly!$D204, FALSE)), "", HLOOKUP(O$1, m_preprocess!$1:$1048576, monthly!$D204, FALSE))</f>
        <v>25.360355232961584</v>
      </c>
      <c r="P204">
        <f>IF(ISBLANK(HLOOKUP(P$1, m_preprocess!$1:$1048576, monthly!$D204, FALSE)), "", HLOOKUP(P$1, m_preprocess!$1:$1048576, monthly!$D204, FALSE))</f>
        <v>5.7244361442595499</v>
      </c>
      <c r="Q204">
        <f>IF(ISBLANK(HLOOKUP(Q$1, m_preprocess!$1:$1048576, monthly!$D204, FALSE)), "", HLOOKUP(Q$1, m_preprocess!$1:$1048576, monthly!$D204, FALSE))</f>
        <v>2.784048347114684</v>
      </c>
      <c r="R204">
        <f>IF(ISBLANK(HLOOKUP(R$1, m_preprocess!$1:$1048576, monthly!$D204, FALSE)), "", HLOOKUP(R$1, m_preprocess!$1:$1048576, monthly!$D204, FALSE))</f>
        <v>2.9403877971448655</v>
      </c>
      <c r="S204">
        <f>IF(ISBLANK(HLOOKUP(S$1, m_preprocess!$1:$1048576, monthly!$D204, FALSE)), "", HLOOKUP(S$1, m_preprocess!$1:$1048576, monthly!$D204, FALSE))</f>
        <v>10.533267485813033</v>
      </c>
      <c r="T204">
        <f>IF(ISBLANK(HLOOKUP(T$1, m_preprocess!$1:$1048576, monthly!$D204, FALSE)), "", HLOOKUP(T$1, m_preprocess!$1:$1048576, monthly!$D204, FALSE))</f>
        <v>9.102651602888999</v>
      </c>
      <c r="U204">
        <f>IF(ISBLANK(HLOOKUP(U$1, m_preprocess!$1:$1048576, monthly!$D204, FALSE)), "", HLOOKUP(U$1, m_preprocess!$1:$1048576, monthly!$D204, FALSE))</f>
        <v>451.95832581215461</v>
      </c>
      <c r="V204">
        <f>IF(ISBLANK(HLOOKUP(V$1, m_preprocess!$1:$1048576, monthly!$D204, FALSE)), "", HLOOKUP(V$1, m_preprocess!$1:$1048576, monthly!$D204, FALSE))</f>
        <v>1714.1375908993955</v>
      </c>
      <c r="W204">
        <f>IF(ISBLANK(HLOOKUP(W$1, m_preprocess!$1:$1048576, monthly!$D204, FALSE)), "", HLOOKUP(W$1, m_preprocess!$1:$1048576, monthly!$D204, FALSE))</f>
        <v>81.779968543110755</v>
      </c>
      <c r="X204">
        <f>IF(ISBLANK(HLOOKUP(X$1, m_preprocess!$1:$1048576, monthly!$D204, FALSE)), "", HLOOKUP(X$1, m_preprocess!$1:$1048576, monthly!$D204, FALSE))</f>
        <v>1431.1850397178584</v>
      </c>
    </row>
    <row r="205" spans="1:24" x14ac:dyDescent="0.25">
      <c r="A205" s="31">
        <v>40148</v>
      </c>
      <c r="B205">
        <v>2009</v>
      </c>
      <c r="C205">
        <v>12</v>
      </c>
      <c r="D205">
        <v>205</v>
      </c>
      <c r="E205">
        <f>IF(ISBLANK(HLOOKUP(E$1, m_preprocess!$1:$1048576, monthly!$D205, FALSE)), "", HLOOKUP(E$1, m_preprocess!$1:$1048576, monthly!$D205, FALSE))</f>
        <v>96.378544786961413</v>
      </c>
      <c r="F205">
        <f>IF(ISBLANK(HLOOKUP(F$1, m_preprocess!$1:$1048576, monthly!$D205, FALSE)), "", HLOOKUP(F$1, m_preprocess!$1:$1048576, monthly!$D205, FALSE))</f>
        <v>102.04082746921441</v>
      </c>
      <c r="G205">
        <f>IF(ISBLANK(HLOOKUP(G$1, m_preprocess!$1:$1048576, monthly!$D205, FALSE)), "", HLOOKUP(G$1, m_preprocess!$1:$1048576, monthly!$D205, FALSE))</f>
        <v>99.883017664133021</v>
      </c>
      <c r="H205">
        <f>IF(ISBLANK(HLOOKUP(H$1, m_preprocess!$1:$1048576, monthly!$D205, FALSE)), "", HLOOKUP(H$1, m_preprocess!$1:$1048576, monthly!$D205, FALSE))</f>
        <v>106.07866741764384</v>
      </c>
      <c r="I205">
        <f>IF(ISBLANK(HLOOKUP(I$1, m_preprocess!$1:$1048576, monthly!$D205, FALSE)), "", HLOOKUP(I$1, m_preprocess!$1:$1048576, monthly!$D205, FALSE))</f>
        <v>60.3</v>
      </c>
      <c r="J205">
        <f>IF(ISBLANK(HLOOKUP(J$1, m_preprocess!$1:$1048576, monthly!$D205, FALSE)), "", HLOOKUP(J$1, m_preprocess!$1:$1048576, monthly!$D205, FALSE))</f>
        <v>134.37</v>
      </c>
      <c r="K205">
        <f>IF(ISBLANK(HLOOKUP(K$1, m_preprocess!$1:$1048576, monthly!$D205, FALSE)), "", HLOOKUP(K$1, m_preprocess!$1:$1048576, monthly!$D205, FALSE))</f>
        <v>134.11521566120126</v>
      </c>
      <c r="L205">
        <f>IF(ISBLANK(HLOOKUP(L$1, m_preprocess!$1:$1048576, monthly!$D205, FALSE)), "", HLOOKUP(L$1, m_preprocess!$1:$1048576, monthly!$D205, FALSE))</f>
        <v>209.4693682927184</v>
      </c>
      <c r="M205">
        <f>IF(ISBLANK(HLOOKUP(M$1, m_preprocess!$1:$1048576, monthly!$D205, FALSE)), "", HLOOKUP(M$1, m_preprocess!$1:$1048576, monthly!$D205, FALSE))</f>
        <v>123.98376576967966</v>
      </c>
      <c r="N205">
        <f>IF(ISBLANK(HLOOKUP(N$1, m_preprocess!$1:$1048576, monthly!$D205, FALSE)), "", HLOOKUP(N$1, m_preprocess!$1:$1048576, monthly!$D205, FALSE))</f>
        <v>85.485602523038736</v>
      </c>
      <c r="O205">
        <f>IF(ISBLANK(HLOOKUP(O$1, m_preprocess!$1:$1048576, monthly!$D205, FALSE)), "", HLOOKUP(O$1, m_preprocess!$1:$1048576, monthly!$D205, FALSE))</f>
        <v>27.018331467377479</v>
      </c>
      <c r="P205">
        <f>IF(ISBLANK(HLOOKUP(P$1, m_preprocess!$1:$1048576, monthly!$D205, FALSE)), "", HLOOKUP(P$1, m_preprocess!$1:$1048576, monthly!$D205, FALSE))</f>
        <v>5.4055454032058794</v>
      </c>
      <c r="Q205">
        <f>IF(ISBLANK(HLOOKUP(Q$1, m_preprocess!$1:$1048576, monthly!$D205, FALSE)), "", HLOOKUP(Q$1, m_preprocess!$1:$1048576, monthly!$D205, FALSE))</f>
        <v>2.5898263587879931</v>
      </c>
      <c r="R205">
        <f>IF(ISBLANK(HLOOKUP(R$1, m_preprocess!$1:$1048576, monthly!$D205, FALSE)), "", HLOOKUP(R$1, m_preprocess!$1:$1048576, monthly!$D205, FALSE))</f>
        <v>2.8157190444178863</v>
      </c>
      <c r="S205">
        <f>IF(ISBLANK(HLOOKUP(S$1, m_preprocess!$1:$1048576, monthly!$D205, FALSE)), "", HLOOKUP(S$1, m_preprocess!$1:$1048576, monthly!$D205, FALSE))</f>
        <v>10.939028695090856</v>
      </c>
      <c r="T205">
        <f>IF(ISBLANK(HLOOKUP(T$1, m_preprocess!$1:$1048576, monthly!$D205, FALSE)), "", HLOOKUP(T$1, m_preprocess!$1:$1048576, monthly!$D205, FALSE))</f>
        <v>10.673757369080743</v>
      </c>
      <c r="U205">
        <f>IF(ISBLANK(HLOOKUP(U$1, m_preprocess!$1:$1048576, monthly!$D205, FALSE)), "", HLOOKUP(U$1, m_preprocess!$1:$1048576, monthly!$D205, FALSE))</f>
        <v>517.20975609314689</v>
      </c>
      <c r="V205">
        <f>IF(ISBLANK(HLOOKUP(V$1, m_preprocess!$1:$1048576, monthly!$D205, FALSE)), "", HLOOKUP(V$1, m_preprocess!$1:$1048576, monthly!$D205, FALSE))</f>
        <v>1743.2628708231332</v>
      </c>
      <c r="W205">
        <f>IF(ISBLANK(HLOOKUP(W$1, m_preprocess!$1:$1048576, monthly!$D205, FALSE)), "", HLOOKUP(W$1, m_preprocess!$1:$1048576, monthly!$D205, FALSE))</f>
        <v>82.926003998191106</v>
      </c>
      <c r="X205">
        <f>IF(ISBLANK(HLOOKUP(X$1, m_preprocess!$1:$1048576, monthly!$D205, FALSE)), "", HLOOKUP(X$1, m_preprocess!$1:$1048576, monthly!$D205, FALSE))</f>
        <v>1438.5525986951129</v>
      </c>
    </row>
    <row r="206" spans="1:24" x14ac:dyDescent="0.25">
      <c r="A206" s="31">
        <v>40179</v>
      </c>
      <c r="B206">
        <v>2010</v>
      </c>
      <c r="C206">
        <v>1</v>
      </c>
      <c r="D206">
        <v>206</v>
      </c>
      <c r="E206">
        <f>IF(ISBLANK(HLOOKUP(E$1, m_preprocess!$1:$1048576, monthly!$D206, FALSE)), "", HLOOKUP(E$1, m_preprocess!$1:$1048576, monthly!$D206, FALSE))</f>
        <v>84.335383074370398</v>
      </c>
      <c r="F206">
        <f>IF(ISBLANK(HLOOKUP(F$1, m_preprocess!$1:$1048576, monthly!$D206, FALSE)), "", HLOOKUP(F$1, m_preprocess!$1:$1048576, monthly!$D206, FALSE))</f>
        <v>84.074818799419518</v>
      </c>
      <c r="G206">
        <f>IF(ISBLANK(HLOOKUP(G$1, m_preprocess!$1:$1048576, monthly!$D206, FALSE)), "", HLOOKUP(G$1, m_preprocess!$1:$1048576, monthly!$D206, FALSE))</f>
        <v>95.273926027209725</v>
      </c>
      <c r="H206">
        <f>IF(ISBLANK(HLOOKUP(H$1, m_preprocess!$1:$1048576, monthly!$D206, FALSE)), "", HLOOKUP(H$1, m_preprocess!$1:$1048576, monthly!$D206, FALSE))</f>
        <v>75.771958238337746</v>
      </c>
      <c r="I206">
        <f>IF(ISBLANK(HLOOKUP(I$1, m_preprocess!$1:$1048576, monthly!$D206, FALSE)), "", HLOOKUP(I$1, m_preprocess!$1:$1048576, monthly!$D206, FALSE))</f>
        <v>50</v>
      </c>
      <c r="J206">
        <f>IF(ISBLANK(HLOOKUP(J$1, m_preprocess!$1:$1048576, monthly!$D206, FALSE)), "", HLOOKUP(J$1, m_preprocess!$1:$1048576, monthly!$D206, FALSE))</f>
        <v>115.41</v>
      </c>
      <c r="K206">
        <f>IF(ISBLANK(HLOOKUP(K$1, m_preprocess!$1:$1048576, monthly!$D206, FALSE)), "", HLOOKUP(K$1, m_preprocess!$1:$1048576, monthly!$D206, FALSE))</f>
        <v>138.09023170521434</v>
      </c>
      <c r="L206">
        <f>IF(ISBLANK(HLOOKUP(L$1, m_preprocess!$1:$1048576, monthly!$D206, FALSE)), "", HLOOKUP(L$1, m_preprocess!$1:$1048576, monthly!$D206, FALSE))</f>
        <v>186.82834784475935</v>
      </c>
      <c r="M206">
        <f>IF(ISBLANK(HLOOKUP(M$1, m_preprocess!$1:$1048576, monthly!$D206, FALSE)), "", HLOOKUP(M$1, m_preprocess!$1:$1048576, monthly!$D206, FALSE))</f>
        <v>121.77651098721805</v>
      </c>
      <c r="N206">
        <f>IF(ISBLANK(HLOOKUP(N$1, m_preprocess!$1:$1048576, monthly!$D206, FALSE)), "", HLOOKUP(N$1, m_preprocess!$1:$1048576, monthly!$D206, FALSE))</f>
        <v>65.051836857541304</v>
      </c>
      <c r="O206">
        <f>IF(ISBLANK(HLOOKUP(O$1, m_preprocess!$1:$1048576, monthly!$D206, FALSE)), "", HLOOKUP(O$1, m_preprocess!$1:$1048576, monthly!$D206, FALSE))</f>
        <v>23.824022976381485</v>
      </c>
      <c r="P206">
        <f>IF(ISBLANK(HLOOKUP(P$1, m_preprocess!$1:$1048576, monthly!$D206, FALSE)), "", HLOOKUP(P$1, m_preprocess!$1:$1048576, monthly!$D206, FALSE))</f>
        <v>4.5580114113370627</v>
      </c>
      <c r="Q206">
        <f>IF(ISBLANK(HLOOKUP(Q$1, m_preprocess!$1:$1048576, monthly!$D206, FALSE)), "", HLOOKUP(Q$1, m_preprocess!$1:$1048576, monthly!$D206, FALSE))</f>
        <v>2.2119627982378529</v>
      </c>
      <c r="R206">
        <f>IF(ISBLANK(HLOOKUP(R$1, m_preprocess!$1:$1048576, monthly!$D206, FALSE)), "", HLOOKUP(R$1, m_preprocess!$1:$1048576, monthly!$D206, FALSE))</f>
        <v>2.3460486130992093</v>
      </c>
      <c r="S206">
        <f>IF(ISBLANK(HLOOKUP(S$1, m_preprocess!$1:$1048576, monthly!$D206, FALSE)), "", HLOOKUP(S$1, m_preprocess!$1:$1048576, monthly!$D206, FALSE))</f>
        <v>9.8469048550520277</v>
      </c>
      <c r="T206">
        <f>IF(ISBLANK(HLOOKUP(T$1, m_preprocess!$1:$1048576, monthly!$D206, FALSE)), "", HLOOKUP(T$1, m_preprocess!$1:$1048576, monthly!$D206, FALSE))</f>
        <v>9.4191067099923895</v>
      </c>
      <c r="U206">
        <f>IF(ISBLANK(HLOOKUP(U$1, m_preprocess!$1:$1048576, monthly!$D206, FALSE)), "", HLOOKUP(U$1, m_preprocess!$1:$1048576, monthly!$D206, FALSE))</f>
        <v>470.76318592536967</v>
      </c>
      <c r="V206">
        <f>IF(ISBLANK(HLOOKUP(V$1, m_preprocess!$1:$1048576, monthly!$D206, FALSE)), "", HLOOKUP(V$1, m_preprocess!$1:$1048576, monthly!$D206, FALSE))</f>
        <v>1720.2954560948901</v>
      </c>
      <c r="W206">
        <f>IF(ISBLANK(HLOOKUP(W$1, m_preprocess!$1:$1048576, monthly!$D206, FALSE)), "", HLOOKUP(W$1, m_preprocess!$1:$1048576, monthly!$D206, FALSE))</f>
        <v>80.675250930923085</v>
      </c>
      <c r="X206">
        <f>IF(ISBLANK(HLOOKUP(X$1, m_preprocess!$1:$1048576, monthly!$D206, FALSE)), "", HLOOKUP(X$1, m_preprocess!$1:$1048576, monthly!$D206, FALSE))</f>
        <v>1427.7267150377395</v>
      </c>
    </row>
    <row r="207" spans="1:24" x14ac:dyDescent="0.25">
      <c r="A207" s="31">
        <v>40210</v>
      </c>
      <c r="B207">
        <v>2010</v>
      </c>
      <c r="C207">
        <v>2</v>
      </c>
      <c r="D207">
        <v>207</v>
      </c>
      <c r="E207">
        <f>IF(ISBLANK(HLOOKUP(E$1, m_preprocess!$1:$1048576, monthly!$D207, FALSE)), "", HLOOKUP(E$1, m_preprocess!$1:$1048576, monthly!$D207, FALSE))</f>
        <v>88.844304838971482</v>
      </c>
      <c r="F207">
        <f>IF(ISBLANK(HLOOKUP(F$1, m_preprocess!$1:$1048576, monthly!$D207, FALSE)), "", HLOOKUP(F$1, m_preprocess!$1:$1048576, monthly!$D207, FALSE))</f>
        <v>88.498558033033817</v>
      </c>
      <c r="G207">
        <f>IF(ISBLANK(HLOOKUP(G$1, m_preprocess!$1:$1048576, monthly!$D207, FALSE)), "", HLOOKUP(G$1, m_preprocess!$1:$1048576, monthly!$D207, FALSE))</f>
        <v>99.136356963212137</v>
      </c>
      <c r="H207">
        <f>IF(ISBLANK(HLOOKUP(H$1, m_preprocess!$1:$1048576, monthly!$D207, FALSE)), "", HLOOKUP(H$1, m_preprocess!$1:$1048576, monthly!$D207, FALSE))</f>
        <v>70.927393068435038</v>
      </c>
      <c r="I207">
        <f>IF(ISBLANK(HLOOKUP(I$1, m_preprocess!$1:$1048576, monthly!$D207, FALSE)), "", HLOOKUP(I$1, m_preprocess!$1:$1048576, monthly!$D207, FALSE))</f>
        <v>47</v>
      </c>
      <c r="J207">
        <f>IF(ISBLANK(HLOOKUP(J$1, m_preprocess!$1:$1048576, monthly!$D207, FALSE)), "", HLOOKUP(J$1, m_preprocess!$1:$1048576, monthly!$D207, FALSE))</f>
        <v>110.5</v>
      </c>
      <c r="K207">
        <f>IF(ISBLANK(HLOOKUP(K$1, m_preprocess!$1:$1048576, monthly!$D207, FALSE)), "", HLOOKUP(K$1, m_preprocess!$1:$1048576, monthly!$D207, FALSE))</f>
        <v>134.18417673417437</v>
      </c>
      <c r="L207">
        <f>IF(ISBLANK(HLOOKUP(L$1, m_preprocess!$1:$1048576, monthly!$D207, FALSE)), "", HLOOKUP(L$1, m_preprocess!$1:$1048576, monthly!$D207, FALSE))</f>
        <v>189.49870100391135</v>
      </c>
      <c r="M207">
        <f>IF(ISBLANK(HLOOKUP(M$1, m_preprocess!$1:$1048576, monthly!$D207, FALSE)), "", HLOOKUP(M$1, m_preprocess!$1:$1048576, monthly!$D207, FALSE))</f>
        <v>118.82279672895842</v>
      </c>
      <c r="N207">
        <f>IF(ISBLANK(HLOOKUP(N$1, m_preprocess!$1:$1048576, monthly!$D207, FALSE)), "", HLOOKUP(N$1, m_preprocess!$1:$1048576, monthly!$D207, FALSE))</f>
        <v>70.675904274952927</v>
      </c>
      <c r="O207">
        <f>IF(ISBLANK(HLOOKUP(O$1, m_preprocess!$1:$1048576, monthly!$D207, FALSE)), "", HLOOKUP(O$1, m_preprocess!$1:$1048576, monthly!$D207, FALSE))</f>
        <v>24.698047099566548</v>
      </c>
      <c r="P207">
        <f>IF(ISBLANK(HLOOKUP(P$1, m_preprocess!$1:$1048576, monthly!$D207, FALSE)), "", HLOOKUP(P$1, m_preprocess!$1:$1048576, monthly!$D207, FALSE))</f>
        <v>5.0687910718460962</v>
      </c>
      <c r="Q207">
        <f>IF(ISBLANK(HLOOKUP(Q$1, m_preprocess!$1:$1048576, monthly!$D207, FALSE)), "", HLOOKUP(Q$1, m_preprocess!$1:$1048576, monthly!$D207, FALSE))</f>
        <v>2.2839614884560953</v>
      </c>
      <c r="R207">
        <f>IF(ISBLANK(HLOOKUP(R$1, m_preprocess!$1:$1048576, monthly!$D207, FALSE)), "", HLOOKUP(R$1, m_preprocess!$1:$1048576, monthly!$D207, FALSE))</f>
        <v>2.7848295833900014</v>
      </c>
      <c r="S207">
        <f>IF(ISBLANK(HLOOKUP(S$1, m_preprocess!$1:$1048576, monthly!$D207, FALSE)), "", HLOOKUP(S$1, m_preprocess!$1:$1048576, monthly!$D207, FALSE))</f>
        <v>10.959920367241615</v>
      </c>
      <c r="T207">
        <f>IF(ISBLANK(HLOOKUP(T$1, m_preprocess!$1:$1048576, monthly!$D207, FALSE)), "", HLOOKUP(T$1, m_preprocess!$1:$1048576, monthly!$D207, FALSE))</f>
        <v>8.6693356604788363</v>
      </c>
      <c r="U207">
        <f>IF(ISBLANK(HLOOKUP(U$1, m_preprocess!$1:$1048576, monthly!$D207, FALSE)), "", HLOOKUP(U$1, m_preprocess!$1:$1048576, monthly!$D207, FALSE))</f>
        <v>460.45769694704927</v>
      </c>
      <c r="V207">
        <f>IF(ISBLANK(HLOOKUP(V$1, m_preprocess!$1:$1048576, monthly!$D207, FALSE)), "", HLOOKUP(V$1, m_preprocess!$1:$1048576, monthly!$D207, FALSE))</f>
        <v>1719.272784684872</v>
      </c>
      <c r="W207">
        <f>IF(ISBLANK(HLOOKUP(W$1, m_preprocess!$1:$1048576, monthly!$D207, FALSE)), "", HLOOKUP(W$1, m_preprocess!$1:$1048576, monthly!$D207, FALSE))</f>
        <v>78.351972535258398</v>
      </c>
      <c r="X207">
        <f>IF(ISBLANK(HLOOKUP(X$1, m_preprocess!$1:$1048576, monthly!$D207, FALSE)), "", HLOOKUP(X$1, m_preprocess!$1:$1048576, monthly!$D207, FALSE))</f>
        <v>1426.5121384058591</v>
      </c>
    </row>
    <row r="208" spans="1:24" x14ac:dyDescent="0.25">
      <c r="A208" s="31">
        <v>40238</v>
      </c>
      <c r="B208">
        <v>2010</v>
      </c>
      <c r="C208">
        <v>3</v>
      </c>
      <c r="D208">
        <v>208</v>
      </c>
      <c r="E208">
        <f>IF(ISBLANK(HLOOKUP(E$1, m_preprocess!$1:$1048576, monthly!$D208, FALSE)), "", HLOOKUP(E$1, m_preprocess!$1:$1048576, monthly!$D208, FALSE))</f>
        <v>97.755925588814577</v>
      </c>
      <c r="F208">
        <f>IF(ISBLANK(HLOOKUP(F$1, m_preprocess!$1:$1048576, monthly!$D208, FALSE)), "", HLOOKUP(F$1, m_preprocess!$1:$1048576, monthly!$D208, FALSE))</f>
        <v>97.012235612109478</v>
      </c>
      <c r="G208">
        <f>IF(ISBLANK(HLOOKUP(G$1, m_preprocess!$1:$1048576, monthly!$D208, FALSE)), "", HLOOKUP(G$1, m_preprocess!$1:$1048576, monthly!$D208, FALSE))</f>
        <v>99.492355591888867</v>
      </c>
      <c r="H208">
        <f>IF(ISBLANK(HLOOKUP(H$1, m_preprocess!$1:$1048576, monthly!$D208, FALSE)), "", HLOOKUP(H$1, m_preprocess!$1:$1048576, monthly!$D208, FALSE))</f>
        <v>77.415418112699584</v>
      </c>
      <c r="I208">
        <f>IF(ISBLANK(HLOOKUP(I$1, m_preprocess!$1:$1048576, monthly!$D208, FALSE)), "", HLOOKUP(I$1, m_preprocess!$1:$1048576, monthly!$D208, FALSE))</f>
        <v>56.3</v>
      </c>
      <c r="J208">
        <f>IF(ISBLANK(HLOOKUP(J$1, m_preprocess!$1:$1048576, monthly!$D208, FALSE)), "", HLOOKUP(J$1, m_preprocess!$1:$1048576, monthly!$D208, FALSE))</f>
        <v>115.2</v>
      </c>
      <c r="K208">
        <f>IF(ISBLANK(HLOOKUP(K$1, m_preprocess!$1:$1048576, monthly!$D208, FALSE)), "", HLOOKUP(K$1, m_preprocess!$1:$1048576, monthly!$D208, FALSE))</f>
        <v>133.4606909248659</v>
      </c>
      <c r="L208">
        <f>IF(ISBLANK(HLOOKUP(L$1, m_preprocess!$1:$1048576, monthly!$D208, FALSE)), "", HLOOKUP(L$1, m_preprocess!$1:$1048576, monthly!$D208, FALSE))</f>
        <v>222.17541069760173</v>
      </c>
      <c r="M208">
        <f>IF(ISBLANK(HLOOKUP(M$1, m_preprocess!$1:$1048576, monthly!$D208, FALSE)), "", HLOOKUP(M$1, m_preprocess!$1:$1048576, monthly!$D208, FALSE))</f>
        <v>129.02354599286716</v>
      </c>
      <c r="N208">
        <f>IF(ISBLANK(HLOOKUP(N$1, m_preprocess!$1:$1048576, monthly!$D208, FALSE)), "", HLOOKUP(N$1, m_preprocess!$1:$1048576, monthly!$D208, FALSE))</f>
        <v>93.151864704734578</v>
      </c>
      <c r="O208">
        <f>IF(ISBLANK(HLOOKUP(O$1, m_preprocess!$1:$1048576, monthly!$D208, FALSE)), "", HLOOKUP(O$1, m_preprocess!$1:$1048576, monthly!$D208, FALSE))</f>
        <v>29.233827525853382</v>
      </c>
      <c r="P208">
        <f>IF(ISBLANK(HLOOKUP(P$1, m_preprocess!$1:$1048576, monthly!$D208, FALSE)), "", HLOOKUP(P$1, m_preprocess!$1:$1048576, monthly!$D208, FALSE))</f>
        <v>6.2457142367072942</v>
      </c>
      <c r="Q208">
        <f>IF(ISBLANK(HLOOKUP(Q$1, m_preprocess!$1:$1048576, monthly!$D208, FALSE)), "", HLOOKUP(Q$1, m_preprocess!$1:$1048576, monthly!$D208, FALSE))</f>
        <v>2.8271556759662815</v>
      </c>
      <c r="R208">
        <f>IF(ISBLANK(HLOOKUP(R$1, m_preprocess!$1:$1048576, monthly!$D208, FALSE)), "", HLOOKUP(R$1, m_preprocess!$1:$1048576, monthly!$D208, FALSE))</f>
        <v>3.4185585607410132</v>
      </c>
      <c r="S208">
        <f>IF(ISBLANK(HLOOKUP(S$1, m_preprocess!$1:$1048576, monthly!$D208, FALSE)), "", HLOOKUP(S$1, m_preprocess!$1:$1048576, monthly!$D208, FALSE))</f>
        <v>12.700998739788183</v>
      </c>
      <c r="T208">
        <f>IF(ISBLANK(HLOOKUP(T$1, m_preprocess!$1:$1048576, monthly!$D208, FALSE)), "", HLOOKUP(T$1, m_preprocess!$1:$1048576, monthly!$D208, FALSE))</f>
        <v>10.287114549357911</v>
      </c>
      <c r="U208">
        <f>IF(ISBLANK(HLOOKUP(U$1, m_preprocess!$1:$1048576, monthly!$D208, FALSE)), "", HLOOKUP(U$1, m_preprocess!$1:$1048576, monthly!$D208, FALSE))</f>
        <v>459.92225630605373</v>
      </c>
      <c r="V208">
        <f>IF(ISBLANK(HLOOKUP(V$1, m_preprocess!$1:$1048576, monthly!$D208, FALSE)), "", HLOOKUP(V$1, m_preprocess!$1:$1048576, monthly!$D208, FALSE))</f>
        <v>1705.6368112177047</v>
      </c>
      <c r="W208">
        <f>IF(ISBLANK(HLOOKUP(W$1, m_preprocess!$1:$1048576, monthly!$D208, FALSE)), "", HLOOKUP(W$1, m_preprocess!$1:$1048576, monthly!$D208, FALSE))</f>
        <v>76.6361496431837</v>
      </c>
      <c r="X208">
        <f>IF(ISBLANK(HLOOKUP(X$1, m_preprocess!$1:$1048576, monthly!$D208, FALSE)), "", HLOOKUP(X$1, m_preprocess!$1:$1048576, monthly!$D208, FALSE))</f>
        <v>1430.8934325691978</v>
      </c>
    </row>
    <row r="209" spans="1:24" x14ac:dyDescent="0.25">
      <c r="A209" s="31">
        <v>40269</v>
      </c>
      <c r="B209">
        <v>2010</v>
      </c>
      <c r="C209">
        <v>4</v>
      </c>
      <c r="D209">
        <v>209</v>
      </c>
      <c r="E209">
        <f>IF(ISBLANK(HLOOKUP(E$1, m_preprocess!$1:$1048576, monthly!$D209, FALSE)), "", HLOOKUP(E$1, m_preprocess!$1:$1048576, monthly!$D209, FALSE))</f>
        <v>91.58021550245796</v>
      </c>
      <c r="F209">
        <f>IF(ISBLANK(HLOOKUP(F$1, m_preprocess!$1:$1048576, monthly!$D209, FALSE)), "", HLOOKUP(F$1, m_preprocess!$1:$1048576, monthly!$D209, FALSE))</f>
        <v>92.12992967513344</v>
      </c>
      <c r="G209">
        <f>IF(ISBLANK(HLOOKUP(G$1, m_preprocess!$1:$1048576, monthly!$D209, FALSE)), "", HLOOKUP(G$1, m_preprocess!$1:$1048576, monthly!$D209, FALSE))</f>
        <v>100.40008030777301</v>
      </c>
      <c r="H209">
        <f>IF(ISBLANK(HLOOKUP(H$1, m_preprocess!$1:$1048576, monthly!$D209, FALSE)), "", HLOOKUP(H$1, m_preprocess!$1:$1048576, monthly!$D209, FALSE))</f>
        <v>72.593571131686076</v>
      </c>
      <c r="I209">
        <f>IF(ISBLANK(HLOOKUP(I$1, m_preprocess!$1:$1048576, monthly!$D209, FALSE)), "", HLOOKUP(I$1, m_preprocess!$1:$1048576, monthly!$D209, FALSE))</f>
        <v>63.6</v>
      </c>
      <c r="J209">
        <f>IF(ISBLANK(HLOOKUP(J$1, m_preprocess!$1:$1048576, monthly!$D209, FALSE)), "", HLOOKUP(J$1, m_preprocess!$1:$1048576, monthly!$D209, FALSE))</f>
        <v>117.01</v>
      </c>
      <c r="K209">
        <f>IF(ISBLANK(HLOOKUP(K$1, m_preprocess!$1:$1048576, monthly!$D209, FALSE)), "", HLOOKUP(K$1, m_preprocess!$1:$1048576, monthly!$D209, FALSE))</f>
        <v>134.71917281316479</v>
      </c>
      <c r="L209">
        <f>IF(ISBLANK(HLOOKUP(L$1, m_preprocess!$1:$1048576, monthly!$D209, FALSE)), "", HLOOKUP(L$1, m_preprocess!$1:$1048576, monthly!$D209, FALSE))</f>
        <v>228.09904075476956</v>
      </c>
      <c r="M209">
        <f>IF(ISBLANK(HLOOKUP(M$1, m_preprocess!$1:$1048576, monthly!$D209, FALSE)), "", HLOOKUP(M$1, m_preprocess!$1:$1048576, monthly!$D209, FALSE))</f>
        <v>146.48197599691846</v>
      </c>
      <c r="N209">
        <f>IF(ISBLANK(HLOOKUP(N$1, m_preprocess!$1:$1048576, monthly!$D209, FALSE)), "", HLOOKUP(N$1, m_preprocess!$1:$1048576, monthly!$D209, FALSE))</f>
        <v>81.617064757851097</v>
      </c>
      <c r="O209">
        <f>IF(ISBLANK(HLOOKUP(O$1, m_preprocess!$1:$1048576, monthly!$D209, FALSE)), "", HLOOKUP(O$1, m_preprocess!$1:$1048576, monthly!$D209, FALSE))</f>
        <v>27.554375802244277</v>
      </c>
      <c r="P209">
        <f>IF(ISBLANK(HLOOKUP(P$1, m_preprocess!$1:$1048576, monthly!$D209, FALSE)), "", HLOOKUP(P$1, m_preprocess!$1:$1048576, monthly!$D209, FALSE))</f>
        <v>5.9191135058530842</v>
      </c>
      <c r="Q209">
        <f>IF(ISBLANK(HLOOKUP(Q$1, m_preprocess!$1:$1048576, monthly!$D209, FALSE)), "", HLOOKUP(Q$1, m_preprocess!$1:$1048576, monthly!$D209, FALSE))</f>
        <v>2.5982755738750249</v>
      </c>
      <c r="R209">
        <f>IF(ISBLANK(HLOOKUP(R$1, m_preprocess!$1:$1048576, monthly!$D209, FALSE)), "", HLOOKUP(R$1, m_preprocess!$1:$1048576, monthly!$D209, FALSE))</f>
        <v>3.3208379319780592</v>
      </c>
      <c r="S209">
        <f>IF(ISBLANK(HLOOKUP(S$1, m_preprocess!$1:$1048576, monthly!$D209, FALSE)), "", HLOOKUP(S$1, m_preprocess!$1:$1048576, monthly!$D209, FALSE))</f>
        <v>13.131890389169822</v>
      </c>
      <c r="T209">
        <f>IF(ISBLANK(HLOOKUP(T$1, m_preprocess!$1:$1048576, monthly!$D209, FALSE)), "", HLOOKUP(T$1, m_preprocess!$1:$1048576, monthly!$D209, FALSE))</f>
        <v>8.5033719072213714</v>
      </c>
      <c r="U209">
        <f>IF(ISBLANK(HLOOKUP(U$1, m_preprocess!$1:$1048576, monthly!$D209, FALSE)), "", HLOOKUP(U$1, m_preprocess!$1:$1048576, monthly!$D209, FALSE))</f>
        <v>460.93881721243184</v>
      </c>
      <c r="V209">
        <f>IF(ISBLANK(HLOOKUP(V$1, m_preprocess!$1:$1048576, monthly!$D209, FALSE)), "", HLOOKUP(V$1, m_preprocess!$1:$1048576, monthly!$D209, FALSE))</f>
        <v>1693.8634951561953</v>
      </c>
      <c r="W209">
        <f>IF(ISBLANK(HLOOKUP(W$1, m_preprocess!$1:$1048576, monthly!$D209, FALSE)), "", HLOOKUP(W$1, m_preprocess!$1:$1048576, monthly!$D209, FALSE))</f>
        <v>77.90966338194788</v>
      </c>
      <c r="X209">
        <f>IF(ISBLANK(HLOOKUP(X$1, m_preprocess!$1:$1048576, monthly!$D209, FALSE)), "", HLOOKUP(X$1, m_preprocess!$1:$1048576, monthly!$D209, FALSE))</f>
        <v>1432.7737023054895</v>
      </c>
    </row>
    <row r="210" spans="1:24" x14ac:dyDescent="0.25">
      <c r="A210" s="31">
        <v>40299</v>
      </c>
      <c r="B210">
        <v>2010</v>
      </c>
      <c r="C210">
        <v>5</v>
      </c>
      <c r="D210">
        <v>210</v>
      </c>
      <c r="E210">
        <f>IF(ISBLANK(HLOOKUP(E$1, m_preprocess!$1:$1048576, monthly!$D210, FALSE)), "", HLOOKUP(E$1, m_preprocess!$1:$1048576, monthly!$D210, FALSE))</f>
        <v>96.364531693135348</v>
      </c>
      <c r="F210">
        <f>IF(ISBLANK(HLOOKUP(F$1, m_preprocess!$1:$1048576, monthly!$D210, FALSE)), "", HLOOKUP(F$1, m_preprocess!$1:$1048576, monthly!$D210, FALSE))</f>
        <v>92.250636706727136</v>
      </c>
      <c r="G210">
        <f>IF(ISBLANK(HLOOKUP(G$1, m_preprocess!$1:$1048576, monthly!$D210, FALSE)), "", HLOOKUP(G$1, m_preprocess!$1:$1048576, monthly!$D210, FALSE))</f>
        <v>100.91903889144919</v>
      </c>
      <c r="H210">
        <f>IF(ISBLANK(HLOOKUP(H$1, m_preprocess!$1:$1048576, monthly!$D210, FALSE)), "", HLOOKUP(H$1, m_preprocess!$1:$1048576, monthly!$D210, FALSE))</f>
        <v>81.010744425913202</v>
      </c>
      <c r="I210">
        <f>IF(ISBLANK(HLOOKUP(I$1, m_preprocess!$1:$1048576, monthly!$D210, FALSE)), "", HLOOKUP(I$1, m_preprocess!$1:$1048576, monthly!$D210, FALSE))</f>
        <v>60.7</v>
      </c>
      <c r="J210">
        <f>IF(ISBLANK(HLOOKUP(J$1, m_preprocess!$1:$1048576, monthly!$D210, FALSE)), "", HLOOKUP(J$1, m_preprocess!$1:$1048576, monthly!$D210, FALSE))</f>
        <v>121.88</v>
      </c>
      <c r="K210">
        <f>IF(ISBLANK(HLOOKUP(K$1, m_preprocess!$1:$1048576, monthly!$D210, FALSE)), "", HLOOKUP(K$1, m_preprocess!$1:$1048576, monthly!$D210, FALSE))</f>
        <v>138.18820314720696</v>
      </c>
      <c r="L210">
        <f>IF(ISBLANK(HLOOKUP(L$1, m_preprocess!$1:$1048576, monthly!$D210, FALSE)), "", HLOOKUP(L$1, m_preprocess!$1:$1048576, monthly!$D210, FALSE))</f>
        <v>222.25850864361101</v>
      </c>
      <c r="M210">
        <f>IF(ISBLANK(HLOOKUP(M$1, m_preprocess!$1:$1048576, monthly!$D210, FALSE)), "", HLOOKUP(M$1, m_preprocess!$1:$1048576, monthly!$D210, FALSE))</f>
        <v>138.81985909015518</v>
      </c>
      <c r="N210">
        <f>IF(ISBLANK(HLOOKUP(N$1, m_preprocess!$1:$1048576, monthly!$D210, FALSE)), "", HLOOKUP(N$1, m_preprocess!$1:$1048576, monthly!$D210, FALSE))</f>
        <v>83.438649553455818</v>
      </c>
      <c r="O210">
        <f>IF(ISBLANK(HLOOKUP(O$1, m_preprocess!$1:$1048576, monthly!$D210, FALSE)), "", HLOOKUP(O$1, m_preprocess!$1:$1048576, monthly!$D210, FALSE))</f>
        <v>27.83088864926107</v>
      </c>
      <c r="P210">
        <f>IF(ISBLANK(HLOOKUP(P$1, m_preprocess!$1:$1048576, monthly!$D210, FALSE)), "", HLOOKUP(P$1, m_preprocess!$1:$1048576, monthly!$D210, FALSE))</f>
        <v>5.9928673234044672</v>
      </c>
      <c r="Q210">
        <f>IF(ISBLANK(HLOOKUP(Q$1, m_preprocess!$1:$1048576, monthly!$D210, FALSE)), "", HLOOKUP(Q$1, m_preprocess!$1:$1048576, monthly!$D210, FALSE))</f>
        <v>2.5437253123460457</v>
      </c>
      <c r="R210">
        <f>IF(ISBLANK(HLOOKUP(R$1, m_preprocess!$1:$1048576, monthly!$D210, FALSE)), "", HLOOKUP(R$1, m_preprocess!$1:$1048576, monthly!$D210, FALSE))</f>
        <v>3.449142011058421</v>
      </c>
      <c r="S210">
        <f>IF(ISBLANK(HLOOKUP(S$1, m_preprocess!$1:$1048576, monthly!$D210, FALSE)), "", HLOOKUP(S$1, m_preprocess!$1:$1048576, monthly!$D210, FALSE))</f>
        <v>12.458086114457624</v>
      </c>
      <c r="T210">
        <f>IF(ISBLANK(HLOOKUP(T$1, m_preprocess!$1:$1048576, monthly!$D210, FALSE)), "", HLOOKUP(T$1, m_preprocess!$1:$1048576, monthly!$D210, FALSE))</f>
        <v>9.3799352113989709</v>
      </c>
      <c r="U210">
        <f>IF(ISBLANK(HLOOKUP(U$1, m_preprocess!$1:$1048576, monthly!$D210, FALSE)), "", HLOOKUP(U$1, m_preprocess!$1:$1048576, monthly!$D210, FALSE))</f>
        <v>455.08753567575366</v>
      </c>
      <c r="V210">
        <f>IF(ISBLANK(HLOOKUP(V$1, m_preprocess!$1:$1048576, monthly!$D210, FALSE)), "", HLOOKUP(V$1, m_preprocess!$1:$1048576, monthly!$D210, FALSE))</f>
        <v>1687.8064845672307</v>
      </c>
      <c r="W210">
        <f>IF(ISBLANK(HLOOKUP(W$1, m_preprocess!$1:$1048576, monthly!$D210, FALSE)), "", HLOOKUP(W$1, m_preprocess!$1:$1048576, monthly!$D210, FALSE))</f>
        <v>78.282035496851222</v>
      </c>
      <c r="X210">
        <f>IF(ISBLANK(HLOOKUP(X$1, m_preprocess!$1:$1048576, monthly!$D210, FALSE)), "", HLOOKUP(X$1, m_preprocess!$1:$1048576, monthly!$D210, FALSE))</f>
        <v>1451.5440104802628</v>
      </c>
    </row>
    <row r="211" spans="1:24" x14ac:dyDescent="0.25">
      <c r="A211" s="31">
        <v>40330</v>
      </c>
      <c r="B211">
        <v>2010</v>
      </c>
      <c r="C211">
        <v>6</v>
      </c>
      <c r="D211">
        <v>211</v>
      </c>
      <c r="E211">
        <f>IF(ISBLANK(HLOOKUP(E$1, m_preprocess!$1:$1048576, monthly!$D211, FALSE)), "", HLOOKUP(E$1, m_preprocess!$1:$1048576, monthly!$D211, FALSE))</f>
        <v>94.567976701049147</v>
      </c>
      <c r="F211">
        <f>IF(ISBLANK(HLOOKUP(F$1, m_preprocess!$1:$1048576, monthly!$D211, FALSE)), "", HLOOKUP(F$1, m_preprocess!$1:$1048576, monthly!$D211, FALSE))</f>
        <v>94.75660393953558</v>
      </c>
      <c r="G211">
        <f>IF(ISBLANK(HLOOKUP(G$1, m_preprocess!$1:$1048576, monthly!$D211, FALSE)), "", HLOOKUP(G$1, m_preprocess!$1:$1048576, monthly!$D211, FALSE))</f>
        <v>101.11411078214743</v>
      </c>
      <c r="H211">
        <f>IF(ISBLANK(HLOOKUP(H$1, m_preprocess!$1:$1048576, monthly!$D211, FALSE)), "", HLOOKUP(H$1, m_preprocess!$1:$1048576, monthly!$D211, FALSE))</f>
        <v>80.65189790632212</v>
      </c>
      <c r="I211">
        <f>IF(ISBLANK(HLOOKUP(I$1, m_preprocess!$1:$1048576, monthly!$D211, FALSE)), "", HLOOKUP(I$1, m_preprocess!$1:$1048576, monthly!$D211, FALSE))</f>
        <v>60.8</v>
      </c>
      <c r="J211">
        <f>IF(ISBLANK(HLOOKUP(J$1, m_preprocess!$1:$1048576, monthly!$D211, FALSE)), "", HLOOKUP(J$1, m_preprocess!$1:$1048576, monthly!$D211, FALSE))</f>
        <v>121.06</v>
      </c>
      <c r="K211">
        <f>IF(ISBLANK(HLOOKUP(K$1, m_preprocess!$1:$1048576, monthly!$D211, FALSE)), "", HLOOKUP(K$1, m_preprocess!$1:$1048576, monthly!$D211, FALSE))</f>
        <v>132.46757054126925</v>
      </c>
      <c r="L211">
        <f>IF(ISBLANK(HLOOKUP(L$1, m_preprocess!$1:$1048576, monthly!$D211, FALSE)), "", HLOOKUP(L$1, m_preprocess!$1:$1048576, monthly!$D211, FALSE))</f>
        <v>203.10808661832277</v>
      </c>
      <c r="M211">
        <f>IF(ISBLANK(HLOOKUP(M$1, m_preprocess!$1:$1048576, monthly!$D211, FALSE)), "", HLOOKUP(M$1, m_preprocess!$1:$1048576, monthly!$D211, FALSE))</f>
        <v>133.10568361129191</v>
      </c>
      <c r="N211">
        <f>IF(ISBLANK(HLOOKUP(N$1, m_preprocess!$1:$1048576, monthly!$D211, FALSE)), "", HLOOKUP(N$1, m_preprocess!$1:$1048576, monthly!$D211, FALSE))</f>
        <v>70.002403007030864</v>
      </c>
      <c r="O211">
        <f>IF(ISBLANK(HLOOKUP(O$1, m_preprocess!$1:$1048576, monthly!$D211, FALSE)), "", HLOOKUP(O$1, m_preprocess!$1:$1048576, monthly!$D211, FALSE))</f>
        <v>27.372918949167364</v>
      </c>
      <c r="P211">
        <f>IF(ISBLANK(HLOOKUP(P$1, m_preprocess!$1:$1048576, monthly!$D211, FALSE)), "", HLOOKUP(P$1, m_preprocess!$1:$1048576, monthly!$D211, FALSE))</f>
        <v>6.0475359427153581</v>
      </c>
      <c r="Q211">
        <f>IF(ISBLANK(HLOOKUP(Q$1, m_preprocess!$1:$1048576, monthly!$D211, FALSE)), "", HLOOKUP(Q$1, m_preprocess!$1:$1048576, monthly!$D211, FALSE))</f>
        <v>2.5946367515010187</v>
      </c>
      <c r="R211">
        <f>IF(ISBLANK(HLOOKUP(R$1, m_preprocess!$1:$1048576, monthly!$D211, FALSE)), "", HLOOKUP(R$1, m_preprocess!$1:$1048576, monthly!$D211, FALSE))</f>
        <v>3.4528991912143394</v>
      </c>
      <c r="S211">
        <f>IF(ISBLANK(HLOOKUP(S$1, m_preprocess!$1:$1048576, monthly!$D211, FALSE)), "", HLOOKUP(S$1, m_preprocess!$1:$1048576, monthly!$D211, FALSE))</f>
        <v>12.22237581047956</v>
      </c>
      <c r="T211">
        <f>IF(ISBLANK(HLOOKUP(T$1, m_preprocess!$1:$1048576, monthly!$D211, FALSE)), "", HLOOKUP(T$1, m_preprocess!$1:$1048576, monthly!$D211, FALSE))</f>
        <v>9.1030071959724399</v>
      </c>
      <c r="U211">
        <f>IF(ISBLANK(HLOOKUP(U$1, m_preprocess!$1:$1048576, monthly!$D211, FALSE)), "", HLOOKUP(U$1, m_preprocess!$1:$1048576, monthly!$D211, FALSE))</f>
        <v>481.42038270043736</v>
      </c>
      <c r="V211">
        <f>IF(ISBLANK(HLOOKUP(V$1, m_preprocess!$1:$1048576, monthly!$D211, FALSE)), "", HLOOKUP(V$1, m_preprocess!$1:$1048576, monthly!$D211, FALSE))</f>
        <v>1734.1752159263065</v>
      </c>
      <c r="W211">
        <f>IF(ISBLANK(HLOOKUP(W$1, m_preprocess!$1:$1048576, monthly!$D211, FALSE)), "", HLOOKUP(W$1, m_preprocess!$1:$1048576, monthly!$D211, FALSE))</f>
        <v>75.403861489355563</v>
      </c>
      <c r="X211">
        <f>IF(ISBLANK(HLOOKUP(X$1, m_preprocess!$1:$1048576, monthly!$D211, FALSE)), "", HLOOKUP(X$1, m_preprocess!$1:$1048576, monthly!$D211, FALSE))</f>
        <v>1474.8667293697999</v>
      </c>
    </row>
    <row r="212" spans="1:24" x14ac:dyDescent="0.25">
      <c r="A212" s="31">
        <v>40360</v>
      </c>
      <c r="B212">
        <v>2010</v>
      </c>
      <c r="C212">
        <v>7</v>
      </c>
      <c r="D212">
        <v>212</v>
      </c>
      <c r="E212">
        <f>IF(ISBLANK(HLOOKUP(E$1, m_preprocess!$1:$1048576, monthly!$D212, FALSE)), "", HLOOKUP(E$1, m_preprocess!$1:$1048576, monthly!$D212, FALSE))</f>
        <v>94.385084381148317</v>
      </c>
      <c r="F212">
        <f>IF(ISBLANK(HLOOKUP(F$1, m_preprocess!$1:$1048576, monthly!$D212, FALSE)), "", HLOOKUP(F$1, m_preprocess!$1:$1048576, monthly!$D212, FALSE))</f>
        <v>92.279649326328325</v>
      </c>
      <c r="G212">
        <f>IF(ISBLANK(HLOOKUP(G$1, m_preprocess!$1:$1048576, monthly!$D212, FALSE)), "", HLOOKUP(G$1, m_preprocess!$1:$1048576, monthly!$D212, FALSE))</f>
        <v>100.44813634603059</v>
      </c>
      <c r="H212">
        <f>IF(ISBLANK(HLOOKUP(H$1, m_preprocess!$1:$1048576, monthly!$D212, FALSE)), "", HLOOKUP(H$1, m_preprocess!$1:$1048576, monthly!$D212, FALSE))</f>
        <v>85.539681652957412</v>
      </c>
      <c r="I212">
        <f>IF(ISBLANK(HLOOKUP(I$1, m_preprocess!$1:$1048576, monthly!$D212, FALSE)), "", HLOOKUP(I$1, m_preprocess!$1:$1048576, monthly!$D212, FALSE))</f>
        <v>63.2</v>
      </c>
      <c r="J212">
        <f>IF(ISBLANK(HLOOKUP(J$1, m_preprocess!$1:$1048576, monthly!$D212, FALSE)), "", HLOOKUP(J$1, m_preprocess!$1:$1048576, monthly!$D212, FALSE))</f>
        <v>120.28</v>
      </c>
      <c r="K212">
        <f>IF(ISBLANK(HLOOKUP(K$1, m_preprocess!$1:$1048576, monthly!$D212, FALSE)), "", HLOOKUP(K$1, m_preprocess!$1:$1048576, monthly!$D212, FALSE))</f>
        <v>131.81411623824252</v>
      </c>
      <c r="L212">
        <f>IF(ISBLANK(HLOOKUP(L$1, m_preprocess!$1:$1048576, monthly!$D212, FALSE)), "", HLOOKUP(L$1, m_preprocess!$1:$1048576, monthly!$D212, FALSE))</f>
        <v>213.52070149917341</v>
      </c>
      <c r="M212">
        <f>IF(ISBLANK(HLOOKUP(M$1, m_preprocess!$1:$1048576, monthly!$D212, FALSE)), "", HLOOKUP(M$1, m_preprocess!$1:$1048576, monthly!$D212, FALSE))</f>
        <v>142.26514079697174</v>
      </c>
      <c r="N212">
        <f>IF(ISBLANK(HLOOKUP(N$1, m_preprocess!$1:$1048576, monthly!$D212, FALSE)), "", HLOOKUP(N$1, m_preprocess!$1:$1048576, monthly!$D212, FALSE))</f>
        <v>71.255560702201677</v>
      </c>
      <c r="O212">
        <f>IF(ISBLANK(HLOOKUP(O$1, m_preprocess!$1:$1048576, monthly!$D212, FALSE)), "", HLOOKUP(O$1, m_preprocess!$1:$1048576, monthly!$D212, FALSE))</f>
        <v>30.643774938431875</v>
      </c>
      <c r="P212">
        <f>IF(ISBLANK(HLOOKUP(P$1, m_preprocess!$1:$1048576, monthly!$D212, FALSE)), "", HLOOKUP(P$1, m_preprocess!$1:$1048576, monthly!$D212, FALSE))</f>
        <v>6.7482958764660763</v>
      </c>
      <c r="Q212">
        <f>IF(ISBLANK(HLOOKUP(Q$1, m_preprocess!$1:$1048576, monthly!$D212, FALSE)), "", HLOOKUP(Q$1, m_preprocess!$1:$1048576, monthly!$D212, FALSE))</f>
        <v>2.9007205528668312</v>
      </c>
      <c r="R212">
        <f>IF(ISBLANK(HLOOKUP(R$1, m_preprocess!$1:$1048576, monthly!$D212, FALSE)), "", HLOOKUP(R$1, m_preprocess!$1:$1048576, monthly!$D212, FALSE))</f>
        <v>3.8475753235992447</v>
      </c>
      <c r="S212">
        <f>IF(ISBLANK(HLOOKUP(S$1, m_preprocess!$1:$1048576, monthly!$D212, FALSE)), "", HLOOKUP(S$1, m_preprocess!$1:$1048576, monthly!$D212, FALSE))</f>
        <v>13.514858009362312</v>
      </c>
      <c r="T212">
        <f>IF(ISBLANK(HLOOKUP(T$1, m_preprocess!$1:$1048576, monthly!$D212, FALSE)), "", HLOOKUP(T$1, m_preprocess!$1:$1048576, monthly!$D212, FALSE))</f>
        <v>10.380621052603493</v>
      </c>
      <c r="U212">
        <f>IF(ISBLANK(HLOOKUP(U$1, m_preprocess!$1:$1048576, monthly!$D212, FALSE)), "", HLOOKUP(U$1, m_preprocess!$1:$1048576, monthly!$D212, FALSE))</f>
        <v>472.86582161807428</v>
      </c>
      <c r="V212">
        <f>IF(ISBLANK(HLOOKUP(V$1, m_preprocess!$1:$1048576, monthly!$D212, FALSE)), "", HLOOKUP(V$1, m_preprocess!$1:$1048576, monthly!$D212, FALSE))</f>
        <v>1729.3486561825719</v>
      </c>
      <c r="W212">
        <f>IF(ISBLANK(HLOOKUP(W$1, m_preprocess!$1:$1048576, monthly!$D212, FALSE)), "", HLOOKUP(W$1, m_preprocess!$1:$1048576, monthly!$D212, FALSE))</f>
        <v>74.299849988544167</v>
      </c>
      <c r="X212">
        <f>IF(ISBLANK(HLOOKUP(X$1, m_preprocess!$1:$1048576, monthly!$D212, FALSE)), "", HLOOKUP(X$1, m_preprocess!$1:$1048576, monthly!$D212, FALSE))</f>
        <v>1487.5944508346781</v>
      </c>
    </row>
    <row r="213" spans="1:24" x14ac:dyDescent="0.25">
      <c r="A213" s="31">
        <v>40391</v>
      </c>
      <c r="B213">
        <v>2010</v>
      </c>
      <c r="C213">
        <v>8</v>
      </c>
      <c r="D213">
        <v>213</v>
      </c>
      <c r="E213">
        <f>IF(ISBLANK(HLOOKUP(E$1, m_preprocess!$1:$1048576, monthly!$D213, FALSE)), "", HLOOKUP(E$1, m_preprocess!$1:$1048576, monthly!$D213, FALSE))</f>
        <v>95.037412823171081</v>
      </c>
      <c r="F213">
        <f>IF(ISBLANK(HLOOKUP(F$1, m_preprocess!$1:$1048576, monthly!$D213, FALSE)), "", HLOOKUP(F$1, m_preprocess!$1:$1048576, monthly!$D213, FALSE))</f>
        <v>93.622359827808523</v>
      </c>
      <c r="G213">
        <f>IF(ISBLANK(HLOOKUP(G$1, m_preprocess!$1:$1048576, monthly!$D213, FALSE)), "", HLOOKUP(G$1, m_preprocess!$1:$1048576, monthly!$D213, FALSE))</f>
        <v>100.95552990589687</v>
      </c>
      <c r="H213">
        <f>IF(ISBLANK(HLOOKUP(H$1, m_preprocess!$1:$1048576, monthly!$D213, FALSE)), "", HLOOKUP(H$1, m_preprocess!$1:$1048576, monthly!$D213, FALSE))</f>
        <v>84.383902805736525</v>
      </c>
      <c r="I213">
        <f>IF(ISBLANK(HLOOKUP(I$1, m_preprocess!$1:$1048576, monthly!$D213, FALSE)), "", HLOOKUP(I$1, m_preprocess!$1:$1048576, monthly!$D213, FALSE))</f>
        <v>63.5</v>
      </c>
      <c r="J213">
        <f>IF(ISBLANK(HLOOKUP(J$1, m_preprocess!$1:$1048576, monthly!$D213, FALSE)), "", HLOOKUP(J$1, m_preprocess!$1:$1048576, monthly!$D213, FALSE))</f>
        <v>122.54</v>
      </c>
      <c r="K213">
        <f>IF(ISBLANK(HLOOKUP(K$1, m_preprocess!$1:$1048576, monthly!$D213, FALSE)), "", HLOOKUP(K$1, m_preprocess!$1:$1048576, monthly!$D213, FALSE))</f>
        <v>131.61861954207234</v>
      </c>
      <c r="L213">
        <f>IF(ISBLANK(HLOOKUP(L$1, m_preprocess!$1:$1048576, monthly!$D213, FALSE)), "", HLOOKUP(L$1, m_preprocess!$1:$1048576, monthly!$D213, FALSE))</f>
        <v>225.63934658437961</v>
      </c>
      <c r="M213">
        <f>IF(ISBLANK(HLOOKUP(M$1, m_preprocess!$1:$1048576, monthly!$D213, FALSE)), "", HLOOKUP(M$1, m_preprocess!$1:$1048576, monthly!$D213, FALSE))</f>
        <v>151.74704129487489</v>
      </c>
      <c r="N213">
        <f>IF(ISBLANK(HLOOKUP(N$1, m_preprocess!$1:$1048576, monthly!$D213, FALSE)), "", HLOOKUP(N$1, m_preprocess!$1:$1048576, monthly!$D213, FALSE))</f>
        <v>73.892305289504705</v>
      </c>
      <c r="O213">
        <f>IF(ISBLANK(HLOOKUP(O$1, m_preprocess!$1:$1048576, monthly!$D213, FALSE)), "", HLOOKUP(O$1, m_preprocess!$1:$1048576, monthly!$D213, FALSE))</f>
        <v>32.327476690880545</v>
      </c>
      <c r="P213">
        <f>IF(ISBLANK(HLOOKUP(P$1, m_preprocess!$1:$1048576, monthly!$D213, FALSE)), "", HLOOKUP(P$1, m_preprocess!$1:$1048576, monthly!$D213, FALSE))</f>
        <v>7.2224854202043423</v>
      </c>
      <c r="Q213">
        <f>IF(ISBLANK(HLOOKUP(Q$1, m_preprocess!$1:$1048576, monthly!$D213, FALSE)), "", HLOOKUP(Q$1, m_preprocess!$1:$1048576, monthly!$D213, FALSE))</f>
        <v>3.1947585459946288</v>
      </c>
      <c r="R213">
        <f>IF(ISBLANK(HLOOKUP(R$1, m_preprocess!$1:$1048576, monthly!$D213, FALSE)), "", HLOOKUP(R$1, m_preprocess!$1:$1048576, monthly!$D213, FALSE))</f>
        <v>4.0277268742097139</v>
      </c>
      <c r="S213">
        <f>IF(ISBLANK(HLOOKUP(S$1, m_preprocess!$1:$1048576, monthly!$D213, FALSE)), "", HLOOKUP(S$1, m_preprocess!$1:$1048576, monthly!$D213, FALSE))</f>
        <v>13.373807343120989</v>
      </c>
      <c r="T213">
        <f>IF(ISBLANK(HLOOKUP(T$1, m_preprocess!$1:$1048576, monthly!$D213, FALSE)), "", HLOOKUP(T$1, m_preprocess!$1:$1048576, monthly!$D213, FALSE))</f>
        <v>11.731183927555206</v>
      </c>
      <c r="U213">
        <f>IF(ISBLANK(HLOOKUP(U$1, m_preprocess!$1:$1048576, monthly!$D213, FALSE)), "", HLOOKUP(U$1, m_preprocess!$1:$1048576, monthly!$D213, FALSE))</f>
        <v>481.75802492808941</v>
      </c>
      <c r="V213">
        <f>IF(ISBLANK(HLOOKUP(V$1, m_preprocess!$1:$1048576, monthly!$D213, FALSE)), "", HLOOKUP(V$1, m_preprocess!$1:$1048576, monthly!$D213, FALSE))</f>
        <v>1737.6330527370935</v>
      </c>
      <c r="W213">
        <f>IF(ISBLANK(HLOOKUP(W$1, m_preprocess!$1:$1048576, monthly!$D213, FALSE)), "", HLOOKUP(W$1, m_preprocess!$1:$1048576, monthly!$D213, FALSE))</f>
        <v>72.446019043715395</v>
      </c>
      <c r="X213">
        <f>IF(ISBLANK(HLOOKUP(X$1, m_preprocess!$1:$1048576, monthly!$D213, FALSE)), "", HLOOKUP(X$1, m_preprocess!$1:$1048576, monthly!$D213, FALSE))</f>
        <v>1510.0217993978295</v>
      </c>
    </row>
    <row r="214" spans="1:24" x14ac:dyDescent="0.25">
      <c r="A214" s="31">
        <v>40422</v>
      </c>
      <c r="B214">
        <v>2010</v>
      </c>
      <c r="C214">
        <v>9</v>
      </c>
      <c r="D214">
        <v>214</v>
      </c>
      <c r="E214">
        <f>IF(ISBLANK(HLOOKUP(E$1, m_preprocess!$1:$1048576, monthly!$D214, FALSE)), "", HLOOKUP(E$1, m_preprocess!$1:$1048576, monthly!$D214, FALSE))</f>
        <v>99.414425246974375</v>
      </c>
      <c r="F214">
        <f>IF(ISBLANK(HLOOKUP(F$1, m_preprocess!$1:$1048576, monthly!$D214, FALSE)), "", HLOOKUP(F$1, m_preprocess!$1:$1048576, monthly!$D214, FALSE))</f>
        <v>98.418771001069331</v>
      </c>
      <c r="G214">
        <f>IF(ISBLANK(HLOOKUP(G$1, m_preprocess!$1:$1048576, monthly!$D214, FALSE)), "", HLOOKUP(G$1, m_preprocess!$1:$1048576, monthly!$D214, FALSE))</f>
        <v>101.32646880528495</v>
      </c>
      <c r="H214">
        <f>IF(ISBLANK(HLOOKUP(H$1, m_preprocess!$1:$1048576, monthly!$D214, FALSE)), "", HLOOKUP(H$1, m_preprocess!$1:$1048576, monthly!$D214, FALSE))</f>
        <v>84.217730174607212</v>
      </c>
      <c r="I214">
        <f>IF(ISBLANK(HLOOKUP(I$1, m_preprocess!$1:$1048576, monthly!$D214, FALSE)), "", HLOOKUP(I$1, m_preprocess!$1:$1048576, monthly!$D214, FALSE))</f>
        <v>71</v>
      </c>
      <c r="J214">
        <f>IF(ISBLANK(HLOOKUP(J$1, m_preprocess!$1:$1048576, monthly!$D214, FALSE)), "", HLOOKUP(J$1, m_preprocess!$1:$1048576, monthly!$D214, FALSE))</f>
        <v>126.88</v>
      </c>
      <c r="K214">
        <f>IF(ISBLANK(HLOOKUP(K$1, m_preprocess!$1:$1048576, monthly!$D214, FALSE)), "", HLOOKUP(K$1, m_preprocess!$1:$1048576, monthly!$D214, FALSE))</f>
        <v>131.08486821787039</v>
      </c>
      <c r="L214">
        <f>IF(ISBLANK(HLOOKUP(L$1, m_preprocess!$1:$1048576, monthly!$D214, FALSE)), "", HLOOKUP(L$1, m_preprocess!$1:$1048576, monthly!$D214, FALSE))</f>
        <v>226.20375381959161</v>
      </c>
      <c r="M214">
        <f>IF(ISBLANK(HLOOKUP(M$1, m_preprocess!$1:$1048576, monthly!$D214, FALSE)), "", HLOOKUP(M$1, m_preprocess!$1:$1048576, monthly!$D214, FALSE))</f>
        <v>136.45197208884355</v>
      </c>
      <c r="N214">
        <f>IF(ISBLANK(HLOOKUP(N$1, m_preprocess!$1:$1048576, monthly!$D214, FALSE)), "", HLOOKUP(N$1, m_preprocess!$1:$1048576, monthly!$D214, FALSE))</f>
        <v>89.751781730748064</v>
      </c>
      <c r="O214">
        <f>IF(ISBLANK(HLOOKUP(O$1, m_preprocess!$1:$1048576, monthly!$D214, FALSE)), "", HLOOKUP(O$1, m_preprocess!$1:$1048576, monthly!$D214, FALSE))</f>
        <v>35.0965491180783</v>
      </c>
      <c r="P214">
        <f>IF(ISBLANK(HLOOKUP(P$1, m_preprocess!$1:$1048576, monthly!$D214, FALSE)), "", HLOOKUP(P$1, m_preprocess!$1:$1048576, monthly!$D214, FALSE))</f>
        <v>7.8834626605739633</v>
      </c>
      <c r="Q214">
        <f>IF(ISBLANK(HLOOKUP(Q$1, m_preprocess!$1:$1048576, monthly!$D214, FALSE)), "", HLOOKUP(Q$1, m_preprocess!$1:$1048576, monthly!$D214, FALSE))</f>
        <v>3.5462380753337963</v>
      </c>
      <c r="R214">
        <f>IF(ISBLANK(HLOOKUP(R$1, m_preprocess!$1:$1048576, monthly!$D214, FALSE)), "", HLOOKUP(R$1, m_preprocess!$1:$1048576, monthly!$D214, FALSE))</f>
        <v>4.3372245852401674</v>
      </c>
      <c r="S214">
        <f>IF(ISBLANK(HLOOKUP(S$1, m_preprocess!$1:$1048576, monthly!$D214, FALSE)), "", HLOOKUP(S$1, m_preprocess!$1:$1048576, monthly!$D214, FALSE))</f>
        <v>14.08269798160326</v>
      </c>
      <c r="T214">
        <f>IF(ISBLANK(HLOOKUP(T$1, m_preprocess!$1:$1048576, monthly!$D214, FALSE)), "", HLOOKUP(T$1, m_preprocess!$1:$1048576, monthly!$D214, FALSE))</f>
        <v>13.130388475901078</v>
      </c>
      <c r="U214">
        <f>IF(ISBLANK(HLOOKUP(U$1, m_preprocess!$1:$1048576, monthly!$D214, FALSE)), "", HLOOKUP(U$1, m_preprocess!$1:$1048576, monthly!$D214, FALSE))</f>
        <v>483.05069047118911</v>
      </c>
      <c r="V214">
        <f>IF(ISBLANK(HLOOKUP(V$1, m_preprocess!$1:$1048576, monthly!$D214, FALSE)), "", HLOOKUP(V$1, m_preprocess!$1:$1048576, monthly!$D214, FALSE))</f>
        <v>1754.1859506821952</v>
      </c>
      <c r="W214">
        <f>IF(ISBLANK(HLOOKUP(W$1, m_preprocess!$1:$1048576, monthly!$D214, FALSE)), "", HLOOKUP(W$1, m_preprocess!$1:$1048576, monthly!$D214, FALSE))</f>
        <v>72.525159528387221</v>
      </c>
      <c r="X214">
        <f>IF(ISBLANK(HLOOKUP(X$1, m_preprocess!$1:$1048576, monthly!$D214, FALSE)), "", HLOOKUP(X$1, m_preprocess!$1:$1048576, monthly!$D214, FALSE))</f>
        <v>1549.3279973169442</v>
      </c>
    </row>
    <row r="215" spans="1:24" x14ac:dyDescent="0.25">
      <c r="A215" s="31">
        <v>40452</v>
      </c>
      <c r="B215">
        <v>2010</v>
      </c>
      <c r="C215">
        <v>10</v>
      </c>
      <c r="D215">
        <v>215</v>
      </c>
      <c r="E215">
        <f>IF(ISBLANK(HLOOKUP(E$1, m_preprocess!$1:$1048576, monthly!$D215, FALSE)), "", HLOOKUP(E$1, m_preprocess!$1:$1048576, monthly!$D215, FALSE))</f>
        <v>100.8531698204106</v>
      </c>
      <c r="F215">
        <f>IF(ISBLANK(HLOOKUP(F$1, m_preprocess!$1:$1048576, monthly!$D215, FALSE)), "", HLOOKUP(F$1, m_preprocess!$1:$1048576, monthly!$D215, FALSE))</f>
        <v>99.347183482307429</v>
      </c>
      <c r="G215">
        <f>IF(ISBLANK(HLOOKUP(G$1, m_preprocess!$1:$1048576, monthly!$D215, FALSE)), "", HLOOKUP(G$1, m_preprocess!$1:$1048576, monthly!$D215, FALSE))</f>
        <v>102.5738123151788</v>
      </c>
      <c r="H215">
        <f>IF(ISBLANK(HLOOKUP(H$1, m_preprocess!$1:$1048576, monthly!$D215, FALSE)), "", HLOOKUP(H$1, m_preprocess!$1:$1048576, monthly!$D215, FALSE))</f>
        <v>86.810954297369406</v>
      </c>
      <c r="I215">
        <f>IF(ISBLANK(HLOOKUP(I$1, m_preprocess!$1:$1048576, monthly!$D215, FALSE)), "", HLOOKUP(I$1, m_preprocess!$1:$1048576, monthly!$D215, FALSE))</f>
        <v>60.7</v>
      </c>
      <c r="J215">
        <f>IF(ISBLANK(HLOOKUP(J$1, m_preprocess!$1:$1048576, monthly!$D215, FALSE)), "", HLOOKUP(J$1, m_preprocess!$1:$1048576, monthly!$D215, FALSE))</f>
        <v>136.30000000000001</v>
      </c>
      <c r="K215">
        <f>IF(ISBLANK(HLOOKUP(K$1, m_preprocess!$1:$1048576, monthly!$D215, FALSE)), "", HLOOKUP(K$1, m_preprocess!$1:$1048576, monthly!$D215, FALSE))</f>
        <v>133.27293768517515</v>
      </c>
      <c r="L215">
        <f>IF(ISBLANK(HLOOKUP(L$1, m_preprocess!$1:$1048576, monthly!$D215, FALSE)), "", HLOOKUP(L$1, m_preprocess!$1:$1048576, monthly!$D215, FALSE))</f>
        <v>240.03763512312568</v>
      </c>
      <c r="M215">
        <f>IF(ISBLANK(HLOOKUP(M$1, m_preprocess!$1:$1048576, monthly!$D215, FALSE)), "", HLOOKUP(M$1, m_preprocess!$1:$1048576, monthly!$D215, FALSE))</f>
        <v>155.71800358199894</v>
      </c>
      <c r="N215">
        <f>IF(ISBLANK(HLOOKUP(N$1, m_preprocess!$1:$1048576, monthly!$D215, FALSE)), "", HLOOKUP(N$1, m_preprocess!$1:$1048576, monthly!$D215, FALSE))</f>
        <v>84.319631541126768</v>
      </c>
      <c r="O215">
        <f>IF(ISBLANK(HLOOKUP(O$1, m_preprocess!$1:$1048576, monthly!$D215, FALSE)), "", HLOOKUP(O$1, m_preprocess!$1:$1048576, monthly!$D215, FALSE))</f>
        <v>32.73242375429647</v>
      </c>
      <c r="P215">
        <f>IF(ISBLANK(HLOOKUP(P$1, m_preprocess!$1:$1048576, monthly!$D215, FALSE)), "", HLOOKUP(P$1, m_preprocess!$1:$1048576, monthly!$D215, FALSE))</f>
        <v>8.0936749942885466</v>
      </c>
      <c r="Q215">
        <f>IF(ISBLANK(HLOOKUP(Q$1, m_preprocess!$1:$1048576, monthly!$D215, FALSE)), "", HLOOKUP(Q$1, m_preprocess!$1:$1048576, monthly!$D215, FALSE))</f>
        <v>3.556565228202325</v>
      </c>
      <c r="R215">
        <f>IF(ISBLANK(HLOOKUP(R$1, m_preprocess!$1:$1048576, monthly!$D215, FALSE)), "", HLOOKUP(R$1, m_preprocess!$1:$1048576, monthly!$D215, FALSE))</f>
        <v>4.5371097660862221</v>
      </c>
      <c r="S215">
        <f>IF(ISBLANK(HLOOKUP(S$1, m_preprocess!$1:$1048576, monthly!$D215, FALSE)), "", HLOOKUP(S$1, m_preprocess!$1:$1048576, monthly!$D215, FALSE))</f>
        <v>13.572934323536302</v>
      </c>
      <c r="T215">
        <f>IF(ISBLANK(HLOOKUP(T$1, m_preprocess!$1:$1048576, monthly!$D215, FALSE)), "", HLOOKUP(T$1, m_preprocess!$1:$1048576, monthly!$D215, FALSE))</f>
        <v>11.065814436471628</v>
      </c>
      <c r="U215">
        <f>IF(ISBLANK(HLOOKUP(U$1, m_preprocess!$1:$1048576, monthly!$D215, FALSE)), "", HLOOKUP(U$1, m_preprocess!$1:$1048576, monthly!$D215, FALSE))</f>
        <v>488.913583327428</v>
      </c>
      <c r="V215">
        <f>IF(ISBLANK(HLOOKUP(V$1, m_preprocess!$1:$1048576, monthly!$D215, FALSE)), "", HLOOKUP(V$1, m_preprocess!$1:$1048576, monthly!$D215, FALSE))</f>
        <v>1772.1167566918205</v>
      </c>
      <c r="W215">
        <f>IF(ISBLANK(HLOOKUP(W$1, m_preprocess!$1:$1048576, monthly!$D215, FALSE)), "", HLOOKUP(W$1, m_preprocess!$1:$1048576, monthly!$D215, FALSE))</f>
        <v>74.287244901782572</v>
      </c>
      <c r="X215">
        <f>IF(ISBLANK(HLOOKUP(X$1, m_preprocess!$1:$1048576, monthly!$D215, FALSE)), "", HLOOKUP(X$1, m_preprocess!$1:$1048576, monthly!$D215, FALSE))</f>
        <v>1577.0060090970378</v>
      </c>
    </row>
    <row r="216" spans="1:24" x14ac:dyDescent="0.25">
      <c r="A216" s="31">
        <v>40483</v>
      </c>
      <c r="B216">
        <v>2010</v>
      </c>
      <c r="C216">
        <v>11</v>
      </c>
      <c r="D216">
        <v>216</v>
      </c>
      <c r="E216">
        <f>IF(ISBLANK(HLOOKUP(E$1, m_preprocess!$1:$1048576, monthly!$D216, FALSE)), "", HLOOKUP(E$1, m_preprocess!$1:$1048576, monthly!$D216, FALSE))</f>
        <v>101.20550644416852</v>
      </c>
      <c r="F216">
        <f>IF(ISBLANK(HLOOKUP(F$1, m_preprocess!$1:$1048576, monthly!$D216, FALSE)), "", HLOOKUP(F$1, m_preprocess!$1:$1048576, monthly!$D216, FALSE))</f>
        <v>102.23567400500168</v>
      </c>
      <c r="G216">
        <f>IF(ISBLANK(HLOOKUP(G$1, m_preprocess!$1:$1048576, monthly!$D216, FALSE)), "", HLOOKUP(G$1, m_preprocess!$1:$1048576, monthly!$D216, FALSE))</f>
        <v>102.77848950119929</v>
      </c>
      <c r="H216">
        <f>IF(ISBLANK(HLOOKUP(H$1, m_preprocess!$1:$1048576, monthly!$D216, FALSE)), "", HLOOKUP(H$1, m_preprocess!$1:$1048576, monthly!$D216, FALSE))</f>
        <v>93.729766451453102</v>
      </c>
      <c r="I216">
        <f>IF(ISBLANK(HLOOKUP(I$1, m_preprocess!$1:$1048576, monthly!$D216, FALSE)), "", HLOOKUP(I$1, m_preprocess!$1:$1048576, monthly!$D216, FALSE))</f>
        <v>99.8</v>
      </c>
      <c r="J216">
        <f>IF(ISBLANK(HLOOKUP(J$1, m_preprocess!$1:$1048576, monthly!$D216, FALSE)), "", HLOOKUP(J$1, m_preprocess!$1:$1048576, monthly!$D216, FALSE))</f>
        <v>138.25</v>
      </c>
      <c r="K216">
        <f>IF(ISBLANK(HLOOKUP(K$1, m_preprocess!$1:$1048576, monthly!$D216, FALSE)), "", HLOOKUP(K$1, m_preprocess!$1:$1048576, monthly!$D216, FALSE))</f>
        <v>140.63033906868705</v>
      </c>
      <c r="L216">
        <f>IF(ISBLANK(HLOOKUP(L$1, m_preprocess!$1:$1048576, monthly!$D216, FALSE)), "", HLOOKUP(L$1, m_preprocess!$1:$1048576, monthly!$D216, FALSE))</f>
        <v>219.13932475325083</v>
      </c>
      <c r="M216">
        <f>IF(ISBLANK(HLOOKUP(M$1, m_preprocess!$1:$1048576, monthly!$D216, FALSE)), "", HLOOKUP(M$1, m_preprocess!$1:$1048576, monthly!$D216, FALSE))</f>
        <v>144.42145132189762</v>
      </c>
      <c r="N216">
        <f>IF(ISBLANK(HLOOKUP(N$1, m_preprocess!$1:$1048576, monthly!$D216, FALSE)), "", HLOOKUP(N$1, m_preprocess!$1:$1048576, monthly!$D216, FALSE))</f>
        <v>74.717873431353198</v>
      </c>
      <c r="O216">
        <f>IF(ISBLANK(HLOOKUP(O$1, m_preprocess!$1:$1048576, monthly!$D216, FALSE)), "", HLOOKUP(O$1, m_preprocess!$1:$1048576, monthly!$D216, FALSE))</f>
        <v>34.145840390858936</v>
      </c>
      <c r="P216">
        <f>IF(ISBLANK(HLOOKUP(P$1, m_preprocess!$1:$1048576, monthly!$D216, FALSE)), "", HLOOKUP(P$1, m_preprocess!$1:$1048576, monthly!$D216, FALSE))</f>
        <v>8.6642553697117322</v>
      </c>
      <c r="Q216">
        <f>IF(ISBLANK(HLOOKUP(Q$1, m_preprocess!$1:$1048576, monthly!$D216, FALSE)), "", HLOOKUP(Q$1, m_preprocess!$1:$1048576, monthly!$D216, FALSE))</f>
        <v>3.6972076606721171</v>
      </c>
      <c r="R216">
        <f>IF(ISBLANK(HLOOKUP(R$1, m_preprocess!$1:$1048576, monthly!$D216, FALSE)), "", HLOOKUP(R$1, m_preprocess!$1:$1048576, monthly!$D216, FALSE))</f>
        <v>4.9670477090396146</v>
      </c>
      <c r="S216">
        <f>IF(ISBLANK(HLOOKUP(S$1, m_preprocess!$1:$1048576, monthly!$D216, FALSE)), "", HLOOKUP(S$1, m_preprocess!$1:$1048576, monthly!$D216, FALSE))</f>
        <v>12.603749468033429</v>
      </c>
      <c r="T216">
        <f>IF(ISBLANK(HLOOKUP(T$1, m_preprocess!$1:$1048576, monthly!$D216, FALSE)), "", HLOOKUP(T$1, m_preprocess!$1:$1048576, monthly!$D216, FALSE))</f>
        <v>12.877835553113776</v>
      </c>
      <c r="U216">
        <f>IF(ISBLANK(HLOOKUP(U$1, m_preprocess!$1:$1048576, monthly!$D216, FALSE)), "", HLOOKUP(U$1, m_preprocess!$1:$1048576, monthly!$D216, FALSE))</f>
        <v>509.52335092585741</v>
      </c>
      <c r="V216">
        <f>IF(ISBLANK(HLOOKUP(V$1, m_preprocess!$1:$1048576, monthly!$D216, FALSE)), "", HLOOKUP(V$1, m_preprocess!$1:$1048576, monthly!$D216, FALSE))</f>
        <v>1801.6841904857254</v>
      </c>
      <c r="W216">
        <f>IF(ISBLANK(HLOOKUP(W$1, m_preprocess!$1:$1048576, monthly!$D216, FALSE)), "", HLOOKUP(W$1, m_preprocess!$1:$1048576, monthly!$D216, FALSE))</f>
        <v>76.375033697479253</v>
      </c>
      <c r="X216">
        <f>IF(ISBLANK(HLOOKUP(X$1, m_preprocess!$1:$1048576, monthly!$D216, FALSE)), "", HLOOKUP(X$1, m_preprocess!$1:$1048576, monthly!$D216, FALSE))</f>
        <v>1626.3196250425649</v>
      </c>
    </row>
    <row r="217" spans="1:24" x14ac:dyDescent="0.25">
      <c r="A217" s="31">
        <v>40513</v>
      </c>
      <c r="B217">
        <v>2010</v>
      </c>
      <c r="C217">
        <v>12</v>
      </c>
      <c r="D217">
        <v>217</v>
      </c>
      <c r="E217">
        <f>IF(ISBLANK(HLOOKUP(E$1, m_preprocess!$1:$1048576, monthly!$D217, FALSE)), "", HLOOKUP(E$1, m_preprocess!$1:$1048576, monthly!$D217, FALSE))</f>
        <v>101.05892555650487</v>
      </c>
      <c r="F217">
        <f>IF(ISBLANK(HLOOKUP(F$1, m_preprocess!$1:$1048576, monthly!$D217, FALSE)), "", HLOOKUP(F$1, m_preprocess!$1:$1048576, monthly!$D217, FALSE))</f>
        <v>106.39193040388483</v>
      </c>
      <c r="G217">
        <f>IF(ISBLANK(HLOOKUP(G$1, m_preprocess!$1:$1048576, monthly!$D217, FALSE)), "", HLOOKUP(G$1, m_preprocess!$1:$1048576, monthly!$D217, FALSE))</f>
        <v>100.07195122757749</v>
      </c>
      <c r="H217">
        <f>IF(ISBLANK(HLOOKUP(H$1, m_preprocess!$1:$1048576, monthly!$D217, FALSE)), "", HLOOKUP(H$1, m_preprocess!$1:$1048576, monthly!$D217, FALSE))</f>
        <v>120.82817737062909</v>
      </c>
      <c r="I217">
        <f>IF(ISBLANK(HLOOKUP(I$1, m_preprocess!$1:$1048576, monthly!$D217, FALSE)), "", HLOOKUP(I$1, m_preprocess!$1:$1048576, monthly!$D217, FALSE))</f>
        <v>109.3</v>
      </c>
      <c r="J217">
        <f>IF(ISBLANK(HLOOKUP(J$1, m_preprocess!$1:$1048576, monthly!$D217, FALSE)), "", HLOOKUP(J$1, m_preprocess!$1:$1048576, monthly!$D217, FALSE))</f>
        <v>140.81</v>
      </c>
      <c r="K217">
        <f>IF(ISBLANK(HLOOKUP(K$1, m_preprocess!$1:$1048576, monthly!$D217, FALSE)), "", HLOOKUP(K$1, m_preprocess!$1:$1048576, monthly!$D217, FALSE))</f>
        <v>146.09055322805779</v>
      </c>
      <c r="L217">
        <f>IF(ISBLANK(HLOOKUP(L$1, m_preprocess!$1:$1048576, monthly!$D217, FALSE)), "", HLOOKUP(L$1, m_preprocess!$1:$1048576, monthly!$D217, FALSE))</f>
        <v>233.70942761155558</v>
      </c>
      <c r="M217">
        <f>IF(ISBLANK(HLOOKUP(M$1, m_preprocess!$1:$1048576, monthly!$D217, FALSE)), "", HLOOKUP(M$1, m_preprocess!$1:$1048576, monthly!$D217, FALSE))</f>
        <v>148.69697620391278</v>
      </c>
      <c r="N217">
        <f>IF(ISBLANK(HLOOKUP(N$1, m_preprocess!$1:$1048576, monthly!$D217, FALSE)), "", HLOOKUP(N$1, m_preprocess!$1:$1048576, monthly!$D217, FALSE))</f>
        <v>85.0124514076428</v>
      </c>
      <c r="O217">
        <f>IF(ISBLANK(HLOOKUP(O$1, m_preprocess!$1:$1048576, monthly!$D217, FALSE)), "", HLOOKUP(O$1, m_preprocess!$1:$1048576, monthly!$D217, FALSE))</f>
        <v>35.362822753509576</v>
      </c>
      <c r="P217">
        <f>IF(ISBLANK(HLOOKUP(P$1, m_preprocess!$1:$1048576, monthly!$D217, FALSE)), "", HLOOKUP(P$1, m_preprocess!$1:$1048576, monthly!$D217, FALSE))</f>
        <v>7.8403445116407209</v>
      </c>
      <c r="Q217">
        <f>IF(ISBLANK(HLOOKUP(Q$1, m_preprocess!$1:$1048576, monthly!$D217, FALSE)), "", HLOOKUP(Q$1, m_preprocess!$1:$1048576, monthly!$D217, FALSE))</f>
        <v>3.3563922630433889</v>
      </c>
      <c r="R217">
        <f>IF(ISBLANK(HLOOKUP(R$1, m_preprocess!$1:$1048576, monthly!$D217, FALSE)), "", HLOOKUP(R$1, m_preprocess!$1:$1048576, monthly!$D217, FALSE))</f>
        <v>4.4839522485973315</v>
      </c>
      <c r="S217">
        <f>IF(ISBLANK(HLOOKUP(S$1, m_preprocess!$1:$1048576, monthly!$D217, FALSE)), "", HLOOKUP(S$1, m_preprocess!$1:$1048576, monthly!$D217, FALSE))</f>
        <v>14.372109906876341</v>
      </c>
      <c r="T217">
        <f>IF(ISBLANK(HLOOKUP(T$1, m_preprocess!$1:$1048576, monthly!$D217, FALSE)), "", HLOOKUP(T$1, m_preprocess!$1:$1048576, monthly!$D217, FALSE))</f>
        <v>13.1503683349925</v>
      </c>
      <c r="U217">
        <f>IF(ISBLANK(HLOOKUP(U$1, m_preprocess!$1:$1048576, monthly!$D217, FALSE)), "", HLOOKUP(U$1, m_preprocess!$1:$1048576, monthly!$D217, FALSE))</f>
        <v>590.00980098979335</v>
      </c>
      <c r="V217">
        <f>IF(ISBLANK(HLOOKUP(V$1, m_preprocess!$1:$1048576, monthly!$D217, FALSE)), "", HLOOKUP(V$1, m_preprocess!$1:$1048576, monthly!$D217, FALSE))</f>
        <v>1861.312533937841</v>
      </c>
      <c r="W217">
        <f>IF(ISBLANK(HLOOKUP(W$1, m_preprocess!$1:$1048576, monthly!$D217, FALSE)), "", HLOOKUP(W$1, m_preprocess!$1:$1048576, monthly!$D217, FALSE))</f>
        <v>77.568398728202453</v>
      </c>
      <c r="X217">
        <f>IF(ISBLANK(HLOOKUP(X$1, m_preprocess!$1:$1048576, monthly!$D217, FALSE)), "", HLOOKUP(X$1, m_preprocess!$1:$1048576, monthly!$D217, FALSE))</f>
        <v>1630.6129164562201</v>
      </c>
    </row>
    <row r="218" spans="1:24" x14ac:dyDescent="0.25">
      <c r="A218" s="31">
        <v>40544</v>
      </c>
      <c r="B218">
        <v>2011</v>
      </c>
      <c r="C218">
        <v>1</v>
      </c>
      <c r="D218">
        <v>218</v>
      </c>
      <c r="E218">
        <f>IF(ISBLANK(HLOOKUP(E$1, m_preprocess!$1:$1048576, monthly!$D218, FALSE)), "", HLOOKUP(E$1, m_preprocess!$1:$1048576, monthly!$D218, FALSE))</f>
        <v>91.175081826029611</v>
      </c>
      <c r="F218">
        <f>IF(ISBLANK(HLOOKUP(F$1, m_preprocess!$1:$1048576, monthly!$D218, FALSE)), "", HLOOKUP(F$1, m_preprocess!$1:$1048576, monthly!$D218, FALSE))</f>
        <v>88.592592219073111</v>
      </c>
      <c r="G218">
        <f>IF(ISBLANK(HLOOKUP(G$1, m_preprocess!$1:$1048576, monthly!$D218, FALSE)), "", HLOOKUP(G$1, m_preprocess!$1:$1048576, monthly!$D218, FALSE))</f>
        <v>96.67719340582191</v>
      </c>
      <c r="H218">
        <f>IF(ISBLANK(HLOOKUP(H$1, m_preprocess!$1:$1048576, monthly!$D218, FALSE)), "", HLOOKUP(H$1, m_preprocess!$1:$1048576, monthly!$D218, FALSE))</f>
        <v>85.040406850832753</v>
      </c>
      <c r="I218">
        <f>IF(ISBLANK(HLOOKUP(I$1, m_preprocess!$1:$1048576, monthly!$D218, FALSE)), "", HLOOKUP(I$1, m_preprocess!$1:$1048576, monthly!$D218, FALSE))</f>
        <v>75.5</v>
      </c>
      <c r="J218">
        <f>IF(ISBLANK(HLOOKUP(J$1, m_preprocess!$1:$1048576, monthly!$D218, FALSE)), "", HLOOKUP(J$1, m_preprocess!$1:$1048576, monthly!$D218, FALSE))</f>
        <v>121.99</v>
      </c>
      <c r="K218">
        <f>IF(ISBLANK(HLOOKUP(K$1, m_preprocess!$1:$1048576, monthly!$D218, FALSE)), "", HLOOKUP(K$1, m_preprocess!$1:$1048576, monthly!$D218, FALSE))</f>
        <v>147.33301096882278</v>
      </c>
      <c r="L218">
        <f>IF(ISBLANK(HLOOKUP(L$1, m_preprocess!$1:$1048576, monthly!$D218, FALSE)), "", HLOOKUP(L$1, m_preprocess!$1:$1048576, monthly!$D218, FALSE))</f>
        <v>226.82660321666958</v>
      </c>
      <c r="M218">
        <f>IF(ISBLANK(HLOOKUP(M$1, m_preprocess!$1:$1048576, monthly!$D218, FALSE)), "", HLOOKUP(M$1, m_preprocess!$1:$1048576, monthly!$D218, FALSE))</f>
        <v>163.68621365105702</v>
      </c>
      <c r="N218">
        <f>IF(ISBLANK(HLOOKUP(N$1, m_preprocess!$1:$1048576, monthly!$D218, FALSE)), "", HLOOKUP(N$1, m_preprocess!$1:$1048576, monthly!$D218, FALSE))</f>
        <v>63.140389565612551</v>
      </c>
      <c r="O218">
        <f>IF(ISBLANK(HLOOKUP(O$1, m_preprocess!$1:$1048576, monthly!$D218, FALSE)), "", HLOOKUP(O$1, m_preprocess!$1:$1048576, monthly!$D218, FALSE))</f>
        <v>33.498102113055111</v>
      </c>
      <c r="P218">
        <f>IF(ISBLANK(HLOOKUP(P$1, m_preprocess!$1:$1048576, monthly!$D218, FALSE)), "", HLOOKUP(P$1, m_preprocess!$1:$1048576, monthly!$D218, FALSE))</f>
        <v>6.2165351834564371</v>
      </c>
      <c r="Q218">
        <f>IF(ISBLANK(HLOOKUP(Q$1, m_preprocess!$1:$1048576, monthly!$D218, FALSE)), "", HLOOKUP(Q$1, m_preprocess!$1:$1048576, monthly!$D218, FALSE))</f>
        <v>2.9281853189368605</v>
      </c>
      <c r="R218">
        <f>IF(ISBLANK(HLOOKUP(R$1, m_preprocess!$1:$1048576, monthly!$D218, FALSE)), "", HLOOKUP(R$1, m_preprocess!$1:$1048576, monthly!$D218, FALSE))</f>
        <v>3.2883498645195761</v>
      </c>
      <c r="S218">
        <f>IF(ISBLANK(HLOOKUP(S$1, m_preprocess!$1:$1048576, monthly!$D218, FALSE)), "", HLOOKUP(S$1, m_preprocess!$1:$1048576, monthly!$D218, FALSE))</f>
        <v>15.010222825557115</v>
      </c>
      <c r="T218">
        <f>IF(ISBLANK(HLOOKUP(T$1, m_preprocess!$1:$1048576, monthly!$D218, FALSE)), "", HLOOKUP(T$1, m_preprocess!$1:$1048576, monthly!$D218, FALSE))</f>
        <v>12.271344104041567</v>
      </c>
      <c r="U218">
        <f>IF(ISBLANK(HLOOKUP(U$1, m_preprocess!$1:$1048576, monthly!$D218, FALSE)), "", HLOOKUP(U$1, m_preprocess!$1:$1048576, monthly!$D218, FALSE))</f>
        <v>526.99612559772333</v>
      </c>
      <c r="V218">
        <f>IF(ISBLANK(HLOOKUP(V$1, m_preprocess!$1:$1048576, monthly!$D218, FALSE)), "", HLOOKUP(V$1, m_preprocess!$1:$1048576, monthly!$D218, FALSE))</f>
        <v>1806.2316491417989</v>
      </c>
      <c r="W218">
        <f>IF(ISBLANK(HLOOKUP(W$1, m_preprocess!$1:$1048576, monthly!$D218, FALSE)), "", HLOOKUP(W$1, m_preprocess!$1:$1048576, monthly!$D218, FALSE))</f>
        <v>75.372170720071551</v>
      </c>
      <c r="X218">
        <f>IF(ISBLANK(HLOOKUP(X$1, m_preprocess!$1:$1048576, monthly!$D218, FALSE)), "", HLOOKUP(X$1, m_preprocess!$1:$1048576, monthly!$D218, FALSE))</f>
        <v>1619.8351053506303</v>
      </c>
    </row>
    <row r="219" spans="1:24" x14ac:dyDescent="0.25">
      <c r="A219" s="31">
        <v>40575</v>
      </c>
      <c r="B219">
        <v>2011</v>
      </c>
      <c r="C219">
        <v>2</v>
      </c>
      <c r="D219">
        <v>219</v>
      </c>
      <c r="E219">
        <f>IF(ISBLANK(HLOOKUP(E$1, m_preprocess!$1:$1048576, monthly!$D219, FALSE)), "", HLOOKUP(E$1, m_preprocess!$1:$1048576, monthly!$D219, FALSE))</f>
        <v>92.17487740060794</v>
      </c>
      <c r="F219">
        <f>IF(ISBLANK(HLOOKUP(F$1, m_preprocess!$1:$1048576, monthly!$D219, FALSE)), "", HLOOKUP(F$1, m_preprocess!$1:$1048576, monthly!$D219, FALSE))</f>
        <v>90.946643007692515</v>
      </c>
      <c r="G219">
        <f>IF(ISBLANK(HLOOKUP(G$1, m_preprocess!$1:$1048576, monthly!$D219, FALSE)), "", HLOOKUP(G$1, m_preprocess!$1:$1048576, monthly!$D219, FALSE))</f>
        <v>100.75581121262735</v>
      </c>
      <c r="H219">
        <f>IF(ISBLANK(HLOOKUP(H$1, m_preprocess!$1:$1048576, monthly!$D219, FALSE)), "", HLOOKUP(H$1, m_preprocess!$1:$1048576, monthly!$D219, FALSE))</f>
        <v>80.198571072477776</v>
      </c>
      <c r="I219">
        <f>IF(ISBLANK(HLOOKUP(I$1, m_preprocess!$1:$1048576, monthly!$D219, FALSE)), "", HLOOKUP(I$1, m_preprocess!$1:$1048576, monthly!$D219, FALSE))</f>
        <v>81.7</v>
      </c>
      <c r="J219">
        <f>IF(ISBLANK(HLOOKUP(J$1, m_preprocess!$1:$1048576, monthly!$D219, FALSE)), "", HLOOKUP(J$1, m_preprocess!$1:$1048576, monthly!$D219, FALSE))</f>
        <v>115.43</v>
      </c>
      <c r="K219">
        <f>IF(ISBLANK(HLOOKUP(K$1, m_preprocess!$1:$1048576, monthly!$D219, FALSE)), "", HLOOKUP(K$1, m_preprocess!$1:$1048576, monthly!$D219, FALSE))</f>
        <v>149.29924976561389</v>
      </c>
      <c r="L219">
        <f>IF(ISBLANK(HLOOKUP(L$1, m_preprocess!$1:$1048576, monthly!$D219, FALSE)), "", HLOOKUP(L$1, m_preprocess!$1:$1048576, monthly!$D219, FALSE))</f>
        <v>233.63334262794939</v>
      </c>
      <c r="M219">
        <f>IF(ISBLANK(HLOOKUP(M$1, m_preprocess!$1:$1048576, monthly!$D219, FALSE)), "", HLOOKUP(M$1, m_preprocess!$1:$1048576, monthly!$D219, FALSE))</f>
        <v>162.27123241491637</v>
      </c>
      <c r="N219">
        <f>IF(ISBLANK(HLOOKUP(N$1, m_preprocess!$1:$1048576, monthly!$D219, FALSE)), "", HLOOKUP(N$1, m_preprocess!$1:$1048576, monthly!$D219, FALSE))</f>
        <v>71.362110213033006</v>
      </c>
      <c r="O219">
        <f>IF(ISBLANK(HLOOKUP(O$1, m_preprocess!$1:$1048576, monthly!$D219, FALSE)), "", HLOOKUP(O$1, m_preprocess!$1:$1048576, monthly!$D219, FALSE))</f>
        <v>33.211084194725878</v>
      </c>
      <c r="P219">
        <f>IF(ISBLANK(HLOOKUP(P$1, m_preprocess!$1:$1048576, monthly!$D219, FALSE)), "", HLOOKUP(P$1, m_preprocess!$1:$1048576, monthly!$D219, FALSE))</f>
        <v>6.6816889621344853</v>
      </c>
      <c r="Q219">
        <f>IF(ISBLANK(HLOOKUP(Q$1, m_preprocess!$1:$1048576, monthly!$D219, FALSE)), "", HLOOKUP(Q$1, m_preprocess!$1:$1048576, monthly!$D219, FALSE))</f>
        <v>2.9223883394035517</v>
      </c>
      <c r="R219">
        <f>IF(ISBLANK(HLOOKUP(R$1, m_preprocess!$1:$1048576, monthly!$D219, FALSE)), "", HLOOKUP(R$1, m_preprocess!$1:$1048576, monthly!$D219, FALSE))</f>
        <v>3.7593006227309336</v>
      </c>
      <c r="S219">
        <f>IF(ISBLANK(HLOOKUP(S$1, m_preprocess!$1:$1048576, monthly!$D219, FALSE)), "", HLOOKUP(S$1, m_preprocess!$1:$1048576, monthly!$D219, FALSE))</f>
        <v>15.096774487557168</v>
      </c>
      <c r="T219">
        <f>IF(ISBLANK(HLOOKUP(T$1, m_preprocess!$1:$1048576, monthly!$D219, FALSE)), "", HLOOKUP(T$1, m_preprocess!$1:$1048576, monthly!$D219, FALSE))</f>
        <v>11.432620745034223</v>
      </c>
      <c r="U219">
        <f>IF(ISBLANK(HLOOKUP(U$1, m_preprocess!$1:$1048576, monthly!$D219, FALSE)), "", HLOOKUP(U$1, m_preprocess!$1:$1048576, monthly!$D219, FALSE))</f>
        <v>531.48378943170997</v>
      </c>
      <c r="V219">
        <f>IF(ISBLANK(HLOOKUP(V$1, m_preprocess!$1:$1048576, monthly!$D219, FALSE)), "", HLOOKUP(V$1, m_preprocess!$1:$1048576, monthly!$D219, FALSE))</f>
        <v>1850.5701039936193</v>
      </c>
      <c r="W219">
        <f>IF(ISBLANK(HLOOKUP(W$1, m_preprocess!$1:$1048576, monthly!$D219, FALSE)), "", HLOOKUP(W$1, m_preprocess!$1:$1048576, monthly!$D219, FALSE))</f>
        <v>76.532948887677634</v>
      </c>
      <c r="X219">
        <f>IF(ISBLANK(HLOOKUP(X$1, m_preprocess!$1:$1048576, monthly!$D219, FALSE)), "", HLOOKUP(X$1, m_preprocess!$1:$1048576, monthly!$D219, FALSE))</f>
        <v>1642.3642718193598</v>
      </c>
    </row>
    <row r="220" spans="1:24" x14ac:dyDescent="0.25">
      <c r="A220" s="31">
        <v>40603</v>
      </c>
      <c r="B220">
        <v>2011</v>
      </c>
      <c r="C220">
        <v>3</v>
      </c>
      <c r="D220">
        <v>220</v>
      </c>
      <c r="E220">
        <f>IF(ISBLANK(HLOOKUP(E$1, m_preprocess!$1:$1048576, monthly!$D220, FALSE)), "", HLOOKUP(E$1, m_preprocess!$1:$1048576, monthly!$D220, FALSE))</f>
        <v>104.66533387298428</v>
      </c>
      <c r="F220">
        <f>IF(ISBLANK(HLOOKUP(F$1, m_preprocess!$1:$1048576, monthly!$D220, FALSE)), "", HLOOKUP(F$1, m_preprocess!$1:$1048576, monthly!$D220, FALSE))</f>
        <v>103.08459412205663</v>
      </c>
      <c r="G220">
        <f>IF(ISBLANK(HLOOKUP(G$1, m_preprocess!$1:$1048576, monthly!$D220, FALSE)), "", HLOOKUP(G$1, m_preprocess!$1:$1048576, monthly!$D220, FALSE))</f>
        <v>101.1004893947772</v>
      </c>
      <c r="H220">
        <f>IF(ISBLANK(HLOOKUP(H$1, m_preprocess!$1:$1048576, monthly!$D220, FALSE)), "", HLOOKUP(H$1, m_preprocess!$1:$1048576, monthly!$D220, FALSE))</f>
        <v>88.694909435518767</v>
      </c>
      <c r="I220">
        <f>IF(ISBLANK(HLOOKUP(I$1, m_preprocess!$1:$1048576, monthly!$D220, FALSE)), "", HLOOKUP(I$1, m_preprocess!$1:$1048576, monthly!$D220, FALSE))</f>
        <v>100.4</v>
      </c>
      <c r="J220">
        <f>IF(ISBLANK(HLOOKUP(J$1, m_preprocess!$1:$1048576, monthly!$D220, FALSE)), "", HLOOKUP(J$1, m_preprocess!$1:$1048576, monthly!$D220, FALSE))</f>
        <v>121.37</v>
      </c>
      <c r="K220">
        <f>IF(ISBLANK(HLOOKUP(K$1, m_preprocess!$1:$1048576, monthly!$D220, FALSE)), "", HLOOKUP(K$1, m_preprocess!$1:$1048576, monthly!$D220, FALSE))</f>
        <v>154.34441311855852</v>
      </c>
      <c r="L220">
        <f>IF(ISBLANK(HLOOKUP(L$1, m_preprocess!$1:$1048576, monthly!$D220, FALSE)), "", HLOOKUP(L$1, m_preprocess!$1:$1048576, monthly!$D220, FALSE))</f>
        <v>277.46251817702284</v>
      </c>
      <c r="M220">
        <f>IF(ISBLANK(HLOOKUP(M$1, m_preprocess!$1:$1048576, monthly!$D220, FALSE)), "", HLOOKUP(M$1, m_preprocess!$1:$1048576, monthly!$D220, FALSE))</f>
        <v>189.10393792813363</v>
      </c>
      <c r="N220">
        <f>IF(ISBLANK(HLOOKUP(N$1, m_preprocess!$1:$1048576, monthly!$D220, FALSE)), "", HLOOKUP(N$1, m_preprocess!$1:$1048576, monthly!$D220, FALSE))</f>
        <v>88.358580248889211</v>
      </c>
      <c r="O220">
        <f>IF(ISBLANK(HLOOKUP(O$1, m_preprocess!$1:$1048576, monthly!$D220, FALSE)), "", HLOOKUP(O$1, m_preprocess!$1:$1048576, monthly!$D220, FALSE))</f>
        <v>39.907932258019088</v>
      </c>
      <c r="P220">
        <f>IF(ISBLANK(HLOOKUP(P$1, m_preprocess!$1:$1048576, monthly!$D220, FALSE)), "", HLOOKUP(P$1, m_preprocess!$1:$1048576, monthly!$D220, FALSE))</f>
        <v>8.1525141776665961</v>
      </c>
      <c r="Q220">
        <f>IF(ISBLANK(HLOOKUP(Q$1, m_preprocess!$1:$1048576, monthly!$D220, FALSE)), "", HLOOKUP(Q$1, m_preprocess!$1:$1048576, monthly!$D220, FALSE))</f>
        <v>3.4858123878469196</v>
      </c>
      <c r="R220">
        <f>IF(ISBLANK(HLOOKUP(R$1, m_preprocess!$1:$1048576, monthly!$D220, FALSE)), "", HLOOKUP(R$1, m_preprocess!$1:$1048576, monthly!$D220, FALSE))</f>
        <v>4.6667017898196752</v>
      </c>
      <c r="S220">
        <f>IF(ISBLANK(HLOOKUP(S$1, m_preprocess!$1:$1048576, monthly!$D220, FALSE)), "", HLOOKUP(S$1, m_preprocess!$1:$1048576, monthly!$D220, FALSE))</f>
        <v>15.32474250843282</v>
      </c>
      <c r="T220">
        <f>IF(ISBLANK(HLOOKUP(T$1, m_preprocess!$1:$1048576, monthly!$D220, FALSE)), "", HLOOKUP(T$1, m_preprocess!$1:$1048576, monthly!$D220, FALSE))</f>
        <v>16.430675571919672</v>
      </c>
      <c r="U220">
        <f>IF(ISBLANK(HLOOKUP(U$1, m_preprocess!$1:$1048576, monthly!$D220, FALSE)), "", HLOOKUP(U$1, m_preprocess!$1:$1048576, monthly!$D220, FALSE))</f>
        <v>529.89124279868668</v>
      </c>
      <c r="V220">
        <f>IF(ISBLANK(HLOOKUP(V$1, m_preprocess!$1:$1048576, monthly!$D220, FALSE)), "", HLOOKUP(V$1, m_preprocess!$1:$1048576, monthly!$D220, FALSE))</f>
        <v>1869.9413375109073</v>
      </c>
      <c r="W220">
        <f>IF(ISBLANK(HLOOKUP(W$1, m_preprocess!$1:$1048576, monthly!$D220, FALSE)), "", HLOOKUP(W$1, m_preprocess!$1:$1048576, monthly!$D220, FALSE))</f>
        <v>77.146450202295057</v>
      </c>
      <c r="X220">
        <f>IF(ISBLANK(HLOOKUP(X$1, m_preprocess!$1:$1048576, monthly!$D220, FALSE)), "", HLOOKUP(X$1, m_preprocess!$1:$1048576, monthly!$D220, FALSE))</f>
        <v>1667.0179841578245</v>
      </c>
    </row>
    <row r="221" spans="1:24" x14ac:dyDescent="0.25">
      <c r="A221" s="31">
        <v>40634</v>
      </c>
      <c r="B221">
        <v>2011</v>
      </c>
      <c r="C221">
        <v>4</v>
      </c>
      <c r="D221">
        <v>221</v>
      </c>
      <c r="E221">
        <f>IF(ISBLANK(HLOOKUP(E$1, m_preprocess!$1:$1048576, monthly!$D221, FALSE)), "", HLOOKUP(E$1, m_preprocess!$1:$1048576, monthly!$D221, FALSE))</f>
        <v>93.631694181351051</v>
      </c>
      <c r="F221">
        <f>IF(ISBLANK(HLOOKUP(F$1, m_preprocess!$1:$1048576, monthly!$D221, FALSE)), "", HLOOKUP(F$1, m_preprocess!$1:$1048576, monthly!$D221, FALSE))</f>
        <v>94.503321986789018</v>
      </c>
      <c r="G221">
        <f>IF(ISBLANK(HLOOKUP(G$1, m_preprocess!$1:$1048576, monthly!$D221, FALSE)), "", HLOOKUP(G$1, m_preprocess!$1:$1048576, monthly!$D221, FALSE))</f>
        <v>100.84039775122625</v>
      </c>
      <c r="H221">
        <f>IF(ISBLANK(HLOOKUP(H$1, m_preprocess!$1:$1048576, monthly!$D221, FALSE)), "", HLOOKUP(H$1, m_preprocess!$1:$1048576, monthly!$D221, FALSE))</f>
        <v>89.557473781926419</v>
      </c>
      <c r="I221">
        <f>IF(ISBLANK(HLOOKUP(I$1, m_preprocess!$1:$1048576, monthly!$D221, FALSE)), "", HLOOKUP(I$1, m_preprocess!$1:$1048576, monthly!$D221, FALSE))</f>
        <v>82</v>
      </c>
      <c r="J221">
        <f>IF(ISBLANK(HLOOKUP(J$1, m_preprocess!$1:$1048576, monthly!$D221, FALSE)), "", HLOOKUP(J$1, m_preprocess!$1:$1048576, monthly!$D221, FALSE))</f>
        <v>123.44</v>
      </c>
      <c r="K221">
        <f>IF(ISBLANK(HLOOKUP(K$1, m_preprocess!$1:$1048576, monthly!$D221, FALSE)), "", HLOOKUP(K$1, m_preprocess!$1:$1048576, monthly!$D221, FALSE))</f>
        <v>157.73641418566601</v>
      </c>
      <c r="L221">
        <f>IF(ISBLANK(HLOOKUP(L$1, m_preprocess!$1:$1048576, monthly!$D221, FALSE)), "", HLOOKUP(L$1, m_preprocess!$1:$1048576, monthly!$D221, FALSE))</f>
        <v>269.6926829635558</v>
      </c>
      <c r="M221">
        <f>IF(ISBLANK(HLOOKUP(M$1, m_preprocess!$1:$1048576, monthly!$D221, FALSE)), "", HLOOKUP(M$1, m_preprocess!$1:$1048576, monthly!$D221, FALSE))</f>
        <v>192.55686861418525</v>
      </c>
      <c r="N221">
        <f>IF(ISBLANK(HLOOKUP(N$1, m_preprocess!$1:$1048576, monthly!$D221, FALSE)), "", HLOOKUP(N$1, m_preprocess!$1:$1048576, monthly!$D221, FALSE))</f>
        <v>77.135814349370492</v>
      </c>
      <c r="O221">
        <f>IF(ISBLANK(HLOOKUP(O$1, m_preprocess!$1:$1048576, monthly!$D221, FALSE)), "", HLOOKUP(O$1, m_preprocess!$1:$1048576, monthly!$D221, FALSE))</f>
        <v>36.775736180737354</v>
      </c>
      <c r="P221">
        <f>IF(ISBLANK(HLOOKUP(P$1, m_preprocess!$1:$1048576, monthly!$D221, FALSE)), "", HLOOKUP(P$1, m_preprocess!$1:$1048576, monthly!$D221, FALSE))</f>
        <v>7.7374651958239751</v>
      </c>
      <c r="Q221">
        <f>IF(ISBLANK(HLOOKUP(Q$1, m_preprocess!$1:$1048576, monthly!$D221, FALSE)), "", HLOOKUP(Q$1, m_preprocess!$1:$1048576, monthly!$D221, FALSE))</f>
        <v>3.2545083297802364</v>
      </c>
      <c r="R221">
        <f>IF(ISBLANK(HLOOKUP(R$1, m_preprocess!$1:$1048576, monthly!$D221, FALSE)), "", HLOOKUP(R$1, m_preprocess!$1:$1048576, monthly!$D221, FALSE))</f>
        <v>4.4829568660437387</v>
      </c>
      <c r="S221">
        <f>IF(ISBLANK(HLOOKUP(S$1, m_preprocess!$1:$1048576, monthly!$D221, FALSE)), "", HLOOKUP(S$1, m_preprocess!$1:$1048576, monthly!$D221, FALSE))</f>
        <v>16.916048857912021</v>
      </c>
      <c r="T221">
        <f>IF(ISBLANK(HLOOKUP(T$1, m_preprocess!$1:$1048576, monthly!$D221, FALSE)), "", HLOOKUP(T$1, m_preprocess!$1:$1048576, monthly!$D221, FALSE))</f>
        <v>12.122222127001351</v>
      </c>
      <c r="U221">
        <f>IF(ISBLANK(HLOOKUP(U$1, m_preprocess!$1:$1048576, monthly!$D221, FALSE)), "", HLOOKUP(U$1, m_preprocess!$1:$1048576, monthly!$D221, FALSE))</f>
        <v>520.48029234057947</v>
      </c>
      <c r="V221">
        <f>IF(ISBLANK(HLOOKUP(V$1, m_preprocess!$1:$1048576, monthly!$D221, FALSE)), "", HLOOKUP(V$1, m_preprocess!$1:$1048576, monthly!$D221, FALSE))</f>
        <v>1840.2039938633857</v>
      </c>
      <c r="W221">
        <f>IF(ISBLANK(HLOOKUP(W$1, m_preprocess!$1:$1048576, monthly!$D221, FALSE)), "", HLOOKUP(W$1, m_preprocess!$1:$1048576, monthly!$D221, FALSE))</f>
        <v>75.097180610490327</v>
      </c>
      <c r="X221">
        <f>IF(ISBLANK(HLOOKUP(X$1, m_preprocess!$1:$1048576, monthly!$D221, FALSE)), "", HLOOKUP(X$1, m_preprocess!$1:$1048576, monthly!$D221, FALSE))</f>
        <v>1692.3265197524318</v>
      </c>
    </row>
    <row r="222" spans="1:24" x14ac:dyDescent="0.25">
      <c r="A222" s="31">
        <v>40664</v>
      </c>
      <c r="B222">
        <v>2011</v>
      </c>
      <c r="C222">
        <v>5</v>
      </c>
      <c r="D222">
        <v>222</v>
      </c>
      <c r="E222">
        <f>IF(ISBLANK(HLOOKUP(E$1, m_preprocess!$1:$1048576, monthly!$D222, FALSE)), "", HLOOKUP(E$1, m_preprocess!$1:$1048576, monthly!$D222, FALSE))</f>
        <v>101.93852661459763</v>
      </c>
      <c r="F222">
        <f>IF(ISBLANK(HLOOKUP(F$1, m_preprocess!$1:$1048576, monthly!$D222, FALSE)), "", HLOOKUP(F$1, m_preprocess!$1:$1048576, monthly!$D222, FALSE))</f>
        <v>97.899683255083175</v>
      </c>
      <c r="G222">
        <f>IF(ISBLANK(HLOOKUP(G$1, m_preprocess!$1:$1048576, monthly!$D222, FALSE)), "", HLOOKUP(G$1, m_preprocess!$1:$1048576, monthly!$D222, FALSE))</f>
        <v>101.6719393645178</v>
      </c>
      <c r="H222">
        <f>IF(ISBLANK(HLOOKUP(H$1, m_preprocess!$1:$1048576, monthly!$D222, FALSE)), "", HLOOKUP(H$1, m_preprocess!$1:$1048576, monthly!$D222, FALSE))</f>
        <v>90.36580098749117</v>
      </c>
      <c r="I222">
        <f>IF(ISBLANK(HLOOKUP(I$1, m_preprocess!$1:$1048576, monthly!$D222, FALSE)), "", HLOOKUP(I$1, m_preprocess!$1:$1048576, monthly!$D222, FALSE))</f>
        <v>134.19999999999999</v>
      </c>
      <c r="J222">
        <f>IF(ISBLANK(HLOOKUP(J$1, m_preprocess!$1:$1048576, monthly!$D222, FALSE)), "", HLOOKUP(J$1, m_preprocess!$1:$1048576, monthly!$D222, FALSE))</f>
        <v>128.85</v>
      </c>
      <c r="K222">
        <f>IF(ISBLANK(HLOOKUP(K$1, m_preprocess!$1:$1048576, monthly!$D222, FALSE)), "", HLOOKUP(K$1, m_preprocess!$1:$1048576, monthly!$D222, FALSE))</f>
        <v>163.44360094282331</v>
      </c>
      <c r="L222">
        <f>IF(ISBLANK(HLOOKUP(L$1, m_preprocess!$1:$1048576, monthly!$D222, FALSE)), "", HLOOKUP(L$1, m_preprocess!$1:$1048576, monthly!$D222, FALSE))</f>
        <v>277.6666696429138</v>
      </c>
      <c r="M222">
        <f>IF(ISBLANK(HLOOKUP(M$1, m_preprocess!$1:$1048576, monthly!$D222, FALSE)), "", HLOOKUP(M$1, m_preprocess!$1:$1048576, monthly!$D222, FALSE))</f>
        <v>196.95663265047125</v>
      </c>
      <c r="N222">
        <f>IF(ISBLANK(HLOOKUP(N$1, m_preprocess!$1:$1048576, monthly!$D222, FALSE)), "", HLOOKUP(N$1, m_preprocess!$1:$1048576, monthly!$D222, FALSE))</f>
        <v>80.710036992442568</v>
      </c>
      <c r="O222">
        <f>IF(ISBLANK(HLOOKUP(O$1, m_preprocess!$1:$1048576, monthly!$D222, FALSE)), "", HLOOKUP(O$1, m_preprocess!$1:$1048576, monthly!$D222, FALSE))</f>
        <v>42.55053718338565</v>
      </c>
      <c r="P222">
        <f>IF(ISBLANK(HLOOKUP(P$1, m_preprocess!$1:$1048576, monthly!$D222, FALSE)), "", HLOOKUP(P$1, m_preprocess!$1:$1048576, monthly!$D222, FALSE))</f>
        <v>8.4032347275368551</v>
      </c>
      <c r="Q222">
        <f>IF(ISBLANK(HLOOKUP(Q$1, m_preprocess!$1:$1048576, monthly!$D222, FALSE)), "", HLOOKUP(Q$1, m_preprocess!$1:$1048576, monthly!$D222, FALSE))</f>
        <v>3.6935128376686439</v>
      </c>
      <c r="R222">
        <f>IF(ISBLANK(HLOOKUP(R$1, m_preprocess!$1:$1048576, monthly!$D222, FALSE)), "", HLOOKUP(R$1, m_preprocess!$1:$1048576, monthly!$D222, FALSE))</f>
        <v>4.7097218898682121</v>
      </c>
      <c r="S222">
        <f>IF(ISBLANK(HLOOKUP(S$1, m_preprocess!$1:$1048576, monthly!$D222, FALSE)), "", HLOOKUP(S$1, m_preprocess!$1:$1048576, monthly!$D222, FALSE))</f>
        <v>18.201277634783544</v>
      </c>
      <c r="T222">
        <f>IF(ISBLANK(HLOOKUP(T$1, m_preprocess!$1:$1048576, monthly!$D222, FALSE)), "", HLOOKUP(T$1, m_preprocess!$1:$1048576, monthly!$D222, FALSE))</f>
        <v>15.946036564734227</v>
      </c>
      <c r="U222">
        <f>IF(ISBLANK(HLOOKUP(U$1, m_preprocess!$1:$1048576, monthly!$D222, FALSE)), "", HLOOKUP(U$1, m_preprocess!$1:$1048576, monthly!$D222, FALSE))</f>
        <v>513.8489143419016</v>
      </c>
      <c r="V222">
        <f>IF(ISBLANK(HLOOKUP(V$1, m_preprocess!$1:$1048576, monthly!$D222, FALSE)), "", HLOOKUP(V$1, m_preprocess!$1:$1048576, monthly!$D222, FALSE))</f>
        <v>1874.8309726979646</v>
      </c>
      <c r="W222">
        <f>IF(ISBLANK(HLOOKUP(W$1, m_preprocess!$1:$1048576, monthly!$D222, FALSE)), "", HLOOKUP(W$1, m_preprocess!$1:$1048576, monthly!$D222, FALSE))</f>
        <v>74.852912491408304</v>
      </c>
      <c r="X222">
        <f>IF(ISBLANK(HLOOKUP(X$1, m_preprocess!$1:$1048576, monthly!$D222, FALSE)), "", HLOOKUP(X$1, m_preprocess!$1:$1048576, monthly!$D222, FALSE))</f>
        <v>1729.0253097248703</v>
      </c>
    </row>
    <row r="223" spans="1:24" x14ac:dyDescent="0.25">
      <c r="A223" s="31">
        <v>40695</v>
      </c>
      <c r="B223">
        <v>2011</v>
      </c>
      <c r="C223">
        <v>6</v>
      </c>
      <c r="D223">
        <v>223</v>
      </c>
      <c r="E223">
        <f>IF(ISBLANK(HLOOKUP(E$1, m_preprocess!$1:$1048576, monthly!$D223, FALSE)), "", HLOOKUP(E$1, m_preprocess!$1:$1048576, monthly!$D223, FALSE))</f>
        <v>96.982058129824196</v>
      </c>
      <c r="F223">
        <f>IF(ISBLANK(HLOOKUP(F$1, m_preprocess!$1:$1048576, monthly!$D223, FALSE)), "", HLOOKUP(F$1, m_preprocess!$1:$1048576, monthly!$D223, FALSE))</f>
        <v>97.745948589457242</v>
      </c>
      <c r="G223">
        <f>IF(ISBLANK(HLOOKUP(G$1, m_preprocess!$1:$1048576, monthly!$D223, FALSE)), "", HLOOKUP(G$1, m_preprocess!$1:$1048576, monthly!$D223, FALSE))</f>
        <v>101.67630583985921</v>
      </c>
      <c r="H223">
        <f>IF(ISBLANK(HLOOKUP(H$1, m_preprocess!$1:$1048576, monthly!$D223, FALSE)), "", HLOOKUP(H$1, m_preprocess!$1:$1048576, monthly!$D223, FALSE))</f>
        <v>90.299205486406663</v>
      </c>
      <c r="I223">
        <f>IF(ISBLANK(HLOOKUP(I$1, m_preprocess!$1:$1048576, monthly!$D223, FALSE)), "", HLOOKUP(I$1, m_preprocess!$1:$1048576, monthly!$D223, FALSE))</f>
        <v>113.9</v>
      </c>
      <c r="J223">
        <f>IF(ISBLANK(HLOOKUP(J$1, m_preprocess!$1:$1048576, monthly!$D223, FALSE)), "", HLOOKUP(J$1, m_preprocess!$1:$1048576, monthly!$D223, FALSE))</f>
        <v>128.72999999999999</v>
      </c>
      <c r="K223">
        <f>IF(ISBLANK(HLOOKUP(K$1, m_preprocess!$1:$1048576, monthly!$D223, FALSE)), "", HLOOKUP(K$1, m_preprocess!$1:$1048576, monthly!$D223, FALSE))</f>
        <v>157.0591051784512</v>
      </c>
      <c r="L223">
        <f>IF(ISBLANK(HLOOKUP(L$1, m_preprocess!$1:$1048576, monthly!$D223, FALSE)), "", HLOOKUP(L$1, m_preprocess!$1:$1048576, monthly!$D223, FALSE))</f>
        <v>264.25986861609994</v>
      </c>
      <c r="M223">
        <f>IF(ISBLANK(HLOOKUP(M$1, m_preprocess!$1:$1048576, monthly!$D223, FALSE)), "", HLOOKUP(M$1, m_preprocess!$1:$1048576, monthly!$D223, FALSE))</f>
        <v>183.76714525598115</v>
      </c>
      <c r="N223">
        <f>IF(ISBLANK(HLOOKUP(N$1, m_preprocess!$1:$1048576, monthly!$D223, FALSE)), "", HLOOKUP(N$1, m_preprocess!$1:$1048576, monthly!$D223, FALSE))</f>
        <v>80.492723360118802</v>
      </c>
      <c r="O223">
        <f>IF(ISBLANK(HLOOKUP(O$1, m_preprocess!$1:$1048576, monthly!$D223, FALSE)), "", HLOOKUP(O$1, m_preprocess!$1:$1048576, monthly!$D223, FALSE))</f>
        <v>39.821788161680523</v>
      </c>
      <c r="P223">
        <f>IF(ISBLANK(HLOOKUP(P$1, m_preprocess!$1:$1048576, monthly!$D223, FALSE)), "", HLOOKUP(P$1, m_preprocess!$1:$1048576, monthly!$D223, FALSE))</f>
        <v>7.9343664275721473</v>
      </c>
      <c r="Q223">
        <f>IF(ISBLANK(HLOOKUP(Q$1, m_preprocess!$1:$1048576, monthly!$D223, FALSE)), "", HLOOKUP(Q$1, m_preprocess!$1:$1048576, monthly!$D223, FALSE))</f>
        <v>3.5668617675214915</v>
      </c>
      <c r="R223">
        <f>IF(ISBLANK(HLOOKUP(R$1, m_preprocess!$1:$1048576, monthly!$D223, FALSE)), "", HLOOKUP(R$1, m_preprocess!$1:$1048576, monthly!$D223, FALSE))</f>
        <v>4.3675046600506562</v>
      </c>
      <c r="S223">
        <f>IF(ISBLANK(HLOOKUP(S$1, m_preprocess!$1:$1048576, monthly!$D223, FALSE)), "", HLOOKUP(S$1, m_preprocess!$1:$1048576, monthly!$D223, FALSE))</f>
        <v>17.714393842624212</v>
      </c>
      <c r="T223">
        <f>IF(ISBLANK(HLOOKUP(T$1, m_preprocess!$1:$1048576, monthly!$D223, FALSE)), "", HLOOKUP(T$1, m_preprocess!$1:$1048576, monthly!$D223, FALSE))</f>
        <v>14.172329423374743</v>
      </c>
      <c r="U223">
        <f>IF(ISBLANK(HLOOKUP(U$1, m_preprocess!$1:$1048576, monthly!$D223, FALSE)), "", HLOOKUP(U$1, m_preprocess!$1:$1048576, monthly!$D223, FALSE))</f>
        <v>536.8190685641581</v>
      </c>
      <c r="V223">
        <f>IF(ISBLANK(HLOOKUP(V$1, m_preprocess!$1:$1048576, monthly!$D223, FALSE)), "", HLOOKUP(V$1, m_preprocess!$1:$1048576, monthly!$D223, FALSE))</f>
        <v>1917.3187964214244</v>
      </c>
      <c r="W223">
        <f>IF(ISBLANK(HLOOKUP(W$1, m_preprocess!$1:$1048576, monthly!$D223, FALSE)), "", HLOOKUP(W$1, m_preprocess!$1:$1048576, monthly!$D223, FALSE))</f>
        <v>73.942757496723715</v>
      </c>
      <c r="X223">
        <f>IF(ISBLANK(HLOOKUP(X$1, m_preprocess!$1:$1048576, monthly!$D223, FALSE)), "", HLOOKUP(X$1, m_preprocess!$1:$1048576, monthly!$D223, FALSE))</f>
        <v>1749.7052827255723</v>
      </c>
    </row>
    <row r="224" spans="1:24" x14ac:dyDescent="0.25">
      <c r="A224" s="31">
        <v>40725</v>
      </c>
      <c r="B224">
        <v>2011</v>
      </c>
      <c r="C224">
        <v>7</v>
      </c>
      <c r="D224">
        <v>224</v>
      </c>
      <c r="E224">
        <f>IF(ISBLANK(HLOOKUP(E$1, m_preprocess!$1:$1048576, monthly!$D224, FALSE)), "", HLOOKUP(E$1, m_preprocess!$1:$1048576, monthly!$D224, FALSE))</f>
        <v>98.872113140567649</v>
      </c>
      <c r="F224">
        <f>IF(ISBLANK(HLOOKUP(F$1, m_preprocess!$1:$1048576, monthly!$D224, FALSE)), "", HLOOKUP(F$1, m_preprocess!$1:$1048576, monthly!$D224, FALSE))</f>
        <v>97.26125698230075</v>
      </c>
      <c r="G224">
        <f>IF(ISBLANK(HLOOKUP(G$1, m_preprocess!$1:$1048576, monthly!$D224, FALSE)), "", HLOOKUP(G$1, m_preprocess!$1:$1048576, monthly!$D224, FALSE))</f>
        <v>102.00779322431627</v>
      </c>
      <c r="H224">
        <f>IF(ISBLANK(HLOOKUP(H$1, m_preprocess!$1:$1048576, monthly!$D224, FALSE)), "", HLOOKUP(H$1, m_preprocess!$1:$1048576, monthly!$D224, FALSE))</f>
        <v>95.654704689436329</v>
      </c>
      <c r="I224">
        <f>IF(ISBLANK(HLOOKUP(I$1, m_preprocess!$1:$1048576, monthly!$D224, FALSE)), "", HLOOKUP(I$1, m_preprocess!$1:$1048576, monthly!$D224, FALSE))</f>
        <v>78.400000000000006</v>
      </c>
      <c r="J224">
        <f>IF(ISBLANK(HLOOKUP(J$1, m_preprocess!$1:$1048576, monthly!$D224, FALSE)), "", HLOOKUP(J$1, m_preprocess!$1:$1048576, monthly!$D224, FALSE))</f>
        <v>129.49</v>
      </c>
      <c r="K224">
        <f>IF(ISBLANK(HLOOKUP(K$1, m_preprocess!$1:$1048576, monthly!$D224, FALSE)), "", HLOOKUP(K$1, m_preprocess!$1:$1048576, monthly!$D224, FALSE))</f>
        <v>154.94567627827166</v>
      </c>
      <c r="L224">
        <f>IF(ISBLANK(HLOOKUP(L$1, m_preprocess!$1:$1048576, monthly!$D224, FALSE)), "", HLOOKUP(L$1, m_preprocess!$1:$1048576, monthly!$D224, FALSE))</f>
        <v>278.41639814663688</v>
      </c>
      <c r="M224">
        <f>IF(ISBLANK(HLOOKUP(M$1, m_preprocess!$1:$1048576, monthly!$D224, FALSE)), "", HLOOKUP(M$1, m_preprocess!$1:$1048576, monthly!$D224, FALSE))</f>
        <v>200.27049141515184</v>
      </c>
      <c r="N224">
        <f>IF(ISBLANK(HLOOKUP(N$1, m_preprocess!$1:$1048576, monthly!$D224, FALSE)), "", HLOOKUP(N$1, m_preprocess!$1:$1048576, monthly!$D224, FALSE))</f>
        <v>78.145906731485042</v>
      </c>
      <c r="O224">
        <f>IF(ISBLANK(HLOOKUP(O$1, m_preprocess!$1:$1048576, monthly!$D224, FALSE)), "", HLOOKUP(O$1, m_preprocess!$1:$1048576, monthly!$D224, FALSE))</f>
        <v>40.0637244132839</v>
      </c>
      <c r="P224">
        <f>IF(ISBLANK(HLOOKUP(P$1, m_preprocess!$1:$1048576, monthly!$D224, FALSE)), "", HLOOKUP(P$1, m_preprocess!$1:$1048576, monthly!$D224, FALSE))</f>
        <v>8.1060327910332486</v>
      </c>
      <c r="Q224">
        <f>IF(ISBLANK(HLOOKUP(Q$1, m_preprocess!$1:$1048576, monthly!$D224, FALSE)), "", HLOOKUP(Q$1, m_preprocess!$1:$1048576, monthly!$D224, FALSE))</f>
        <v>3.6720362963582556</v>
      </c>
      <c r="R224">
        <f>IF(ISBLANK(HLOOKUP(R$1, m_preprocess!$1:$1048576, monthly!$D224, FALSE)), "", HLOOKUP(R$1, m_preprocess!$1:$1048576, monthly!$D224, FALSE))</f>
        <v>4.433996494674993</v>
      </c>
      <c r="S224">
        <f>IF(ISBLANK(HLOOKUP(S$1, m_preprocess!$1:$1048576, monthly!$D224, FALSE)), "", HLOOKUP(S$1, m_preprocess!$1:$1048576, monthly!$D224, FALSE))</f>
        <v>17.308747044434035</v>
      </c>
      <c r="T224">
        <f>IF(ISBLANK(HLOOKUP(T$1, m_preprocess!$1:$1048576, monthly!$D224, FALSE)), "", HLOOKUP(T$1, m_preprocess!$1:$1048576, monthly!$D224, FALSE))</f>
        <v>14.648525912990664</v>
      </c>
      <c r="U224">
        <f>IF(ISBLANK(HLOOKUP(U$1, m_preprocess!$1:$1048576, monthly!$D224, FALSE)), "", HLOOKUP(U$1, m_preprocess!$1:$1048576, monthly!$D224, FALSE))</f>
        <v>530.42750811237909</v>
      </c>
      <c r="V224">
        <f>IF(ISBLANK(HLOOKUP(V$1, m_preprocess!$1:$1048576, monthly!$D224, FALSE)), "", HLOOKUP(V$1, m_preprocess!$1:$1048576, monthly!$D224, FALSE))</f>
        <v>1907.738075789365</v>
      </c>
      <c r="W224">
        <f>IF(ISBLANK(HLOOKUP(W$1, m_preprocess!$1:$1048576, monthly!$D224, FALSE)), "", HLOOKUP(W$1, m_preprocess!$1:$1048576, monthly!$D224, FALSE))</f>
        <v>73.118681797465911</v>
      </c>
      <c r="X224">
        <f>IF(ISBLANK(HLOOKUP(X$1, m_preprocess!$1:$1048576, monthly!$D224, FALSE)), "", HLOOKUP(X$1, m_preprocess!$1:$1048576, monthly!$D224, FALSE))</f>
        <v>1773.7028029058531</v>
      </c>
    </row>
    <row r="225" spans="1:24" x14ac:dyDescent="0.25">
      <c r="A225" s="31">
        <v>40756</v>
      </c>
      <c r="B225">
        <v>2011</v>
      </c>
      <c r="C225">
        <v>8</v>
      </c>
      <c r="D225">
        <v>225</v>
      </c>
      <c r="E225">
        <f>IF(ISBLANK(HLOOKUP(E$1, m_preprocess!$1:$1048576, monthly!$D225, FALSE)), "", HLOOKUP(E$1, m_preprocess!$1:$1048576, monthly!$D225, FALSE))</f>
        <v>103.7617026967111</v>
      </c>
      <c r="F225">
        <f>IF(ISBLANK(HLOOKUP(F$1, m_preprocess!$1:$1048576, monthly!$D225, FALSE)), "", HLOOKUP(F$1, m_preprocess!$1:$1048576, monthly!$D225, FALSE))</f>
        <v>102.12808268955825</v>
      </c>
      <c r="G225">
        <f>IF(ISBLANK(HLOOKUP(G$1, m_preprocess!$1:$1048576, monthly!$D225, FALSE)), "", HLOOKUP(G$1, m_preprocess!$1:$1048576, monthly!$D225, FALSE))</f>
        <v>102.80928761832706</v>
      </c>
      <c r="H225">
        <f>IF(ISBLANK(HLOOKUP(H$1, m_preprocess!$1:$1048576, monthly!$D225, FALSE)), "", HLOOKUP(H$1, m_preprocess!$1:$1048576, monthly!$D225, FALSE))</f>
        <v>92.04925871623611</v>
      </c>
      <c r="I225">
        <f>IF(ISBLANK(HLOOKUP(I$1, m_preprocess!$1:$1048576, monthly!$D225, FALSE)), "", HLOOKUP(I$1, m_preprocess!$1:$1048576, monthly!$D225, FALSE))</f>
        <v>80.5</v>
      </c>
      <c r="J225">
        <f>IF(ISBLANK(HLOOKUP(J$1, m_preprocess!$1:$1048576, monthly!$D225, FALSE)), "", HLOOKUP(J$1, m_preprocess!$1:$1048576, monthly!$D225, FALSE))</f>
        <v>132.69</v>
      </c>
      <c r="K225">
        <f>IF(ISBLANK(HLOOKUP(K$1, m_preprocess!$1:$1048576, monthly!$D225, FALSE)), "", HLOOKUP(K$1, m_preprocess!$1:$1048576, monthly!$D225, FALSE))</f>
        <v>156.90210428768728</v>
      </c>
      <c r="L225">
        <f>IF(ISBLANK(HLOOKUP(L$1, m_preprocess!$1:$1048576, monthly!$D225, FALSE)), "", HLOOKUP(L$1, m_preprocess!$1:$1048576, monthly!$D225, FALSE))</f>
        <v>278.58892612069644</v>
      </c>
      <c r="M225">
        <f>IF(ISBLANK(HLOOKUP(M$1, m_preprocess!$1:$1048576, monthly!$D225, FALSE)), "", HLOOKUP(M$1, m_preprocess!$1:$1048576, monthly!$D225, FALSE))</f>
        <v>195.11225441414845</v>
      </c>
      <c r="N225">
        <f>IF(ISBLANK(HLOOKUP(N$1, m_preprocess!$1:$1048576, monthly!$D225, FALSE)), "", HLOOKUP(N$1, m_preprocess!$1:$1048576, monthly!$D225, FALSE))</f>
        <v>83.47667170654799</v>
      </c>
      <c r="O225">
        <f>IF(ISBLANK(HLOOKUP(O$1, m_preprocess!$1:$1048576, monthly!$D225, FALSE)), "", HLOOKUP(O$1, m_preprocess!$1:$1048576, monthly!$D225, FALSE))</f>
        <v>42.076443154574903</v>
      </c>
      <c r="P225">
        <f>IF(ISBLANK(HLOOKUP(P$1, m_preprocess!$1:$1048576, monthly!$D225, FALSE)), "", HLOOKUP(P$1, m_preprocess!$1:$1048576, monthly!$D225, FALSE))</f>
        <v>9.1711201438698549</v>
      </c>
      <c r="Q225">
        <f>IF(ISBLANK(HLOOKUP(Q$1, m_preprocess!$1:$1048576, monthly!$D225, FALSE)), "", HLOOKUP(Q$1, m_preprocess!$1:$1048576, monthly!$D225, FALSE))</f>
        <v>4.2797402290081461</v>
      </c>
      <c r="R225">
        <f>IF(ISBLANK(HLOOKUP(R$1, m_preprocess!$1:$1048576, monthly!$D225, FALSE)), "", HLOOKUP(R$1, m_preprocess!$1:$1048576, monthly!$D225, FALSE))</f>
        <v>4.8913799148617079</v>
      </c>
      <c r="S225">
        <f>IF(ISBLANK(HLOOKUP(S$1, m_preprocess!$1:$1048576, monthly!$D225, FALSE)), "", HLOOKUP(S$1, m_preprocess!$1:$1048576, monthly!$D225, FALSE))</f>
        <v>17.096915939386541</v>
      </c>
      <c r="T225">
        <f>IF(ISBLANK(HLOOKUP(T$1, m_preprocess!$1:$1048576, monthly!$D225, FALSE)), "", HLOOKUP(T$1, m_preprocess!$1:$1048576, monthly!$D225, FALSE))</f>
        <v>15.804320134435882</v>
      </c>
      <c r="U225">
        <f>IF(ISBLANK(HLOOKUP(U$1, m_preprocess!$1:$1048576, monthly!$D225, FALSE)), "", HLOOKUP(U$1, m_preprocess!$1:$1048576, monthly!$D225, FALSE))</f>
        <v>541.65797302195654</v>
      </c>
      <c r="V225">
        <f>IF(ISBLANK(HLOOKUP(V$1, m_preprocess!$1:$1048576, monthly!$D225, FALSE)), "", HLOOKUP(V$1, m_preprocess!$1:$1048576, monthly!$D225, FALSE))</f>
        <v>1981.4388923085426</v>
      </c>
      <c r="W225">
        <f>IF(ISBLANK(HLOOKUP(W$1, m_preprocess!$1:$1048576, monthly!$D225, FALSE)), "", HLOOKUP(W$1, m_preprocess!$1:$1048576, monthly!$D225, FALSE))</f>
        <v>74.44326687335419</v>
      </c>
      <c r="X225">
        <f>IF(ISBLANK(HLOOKUP(X$1, m_preprocess!$1:$1048576, monthly!$D225, FALSE)), "", HLOOKUP(X$1, m_preprocess!$1:$1048576, monthly!$D225, FALSE))</f>
        <v>1805.2526521380837</v>
      </c>
    </row>
    <row r="226" spans="1:24" x14ac:dyDescent="0.25">
      <c r="A226" s="31">
        <v>40787</v>
      </c>
      <c r="B226">
        <v>2011</v>
      </c>
      <c r="C226">
        <v>9</v>
      </c>
      <c r="D226">
        <v>226</v>
      </c>
      <c r="E226">
        <f>IF(ISBLANK(HLOOKUP(E$1, m_preprocess!$1:$1048576, monthly!$D226, FALSE)), "", HLOOKUP(E$1, m_preprocess!$1:$1048576, monthly!$D226, FALSE))</f>
        <v>103.97224490910264</v>
      </c>
      <c r="F226">
        <f>IF(ISBLANK(HLOOKUP(F$1, m_preprocess!$1:$1048576, monthly!$D226, FALSE)), "", HLOOKUP(F$1, m_preprocess!$1:$1048576, monthly!$D226, FALSE))</f>
        <v>104.85800809037363</v>
      </c>
      <c r="G226">
        <f>IF(ISBLANK(HLOOKUP(G$1, m_preprocess!$1:$1048576, monthly!$D226, FALSE)), "", HLOOKUP(G$1, m_preprocess!$1:$1048576, monthly!$D226, FALSE))</f>
        <v>103.14655877076925</v>
      </c>
      <c r="H226">
        <f>IF(ISBLANK(HLOOKUP(H$1, m_preprocess!$1:$1048576, monthly!$D226, FALSE)), "", HLOOKUP(H$1, m_preprocess!$1:$1048576, monthly!$D226, FALSE))</f>
        <v>91.411042140906645</v>
      </c>
      <c r="I226">
        <f>IF(ISBLANK(HLOOKUP(I$1, m_preprocess!$1:$1048576, monthly!$D226, FALSE)), "", HLOOKUP(I$1, m_preprocess!$1:$1048576, monthly!$D226, FALSE))</f>
        <v>76.5</v>
      </c>
      <c r="J226">
        <f>IF(ISBLANK(HLOOKUP(J$1, m_preprocess!$1:$1048576, monthly!$D226, FALSE)), "", HLOOKUP(J$1, m_preprocess!$1:$1048576, monthly!$D226, FALSE))</f>
        <v>135.33000000000001</v>
      </c>
      <c r="K226">
        <f>IF(ISBLANK(HLOOKUP(K$1, m_preprocess!$1:$1048576, monthly!$D226, FALSE)), "", HLOOKUP(K$1, m_preprocess!$1:$1048576, monthly!$D226, FALSE))</f>
        <v>157.59681593024817</v>
      </c>
      <c r="L226">
        <f>IF(ISBLANK(HLOOKUP(L$1, m_preprocess!$1:$1048576, monthly!$D226, FALSE)), "", HLOOKUP(L$1, m_preprocess!$1:$1048576, monthly!$D226, FALSE))</f>
        <v>255.59395369643619</v>
      </c>
      <c r="M226">
        <f>IF(ISBLANK(HLOOKUP(M$1, m_preprocess!$1:$1048576, monthly!$D226, FALSE)), "", HLOOKUP(M$1, m_preprocess!$1:$1048576, monthly!$D226, FALSE))</f>
        <v>178.47711034098768</v>
      </c>
      <c r="N226">
        <f>IF(ISBLANK(HLOOKUP(N$1, m_preprocess!$1:$1048576, monthly!$D226, FALSE)), "", HLOOKUP(N$1, m_preprocess!$1:$1048576, monthly!$D226, FALSE))</f>
        <v>77.116843355448495</v>
      </c>
      <c r="O226">
        <f>IF(ISBLANK(HLOOKUP(O$1, m_preprocess!$1:$1048576, monthly!$D226, FALSE)), "", HLOOKUP(O$1, m_preprocess!$1:$1048576, monthly!$D226, FALSE))</f>
        <v>43.945531854316471</v>
      </c>
      <c r="P226">
        <f>IF(ISBLANK(HLOOKUP(P$1, m_preprocess!$1:$1048576, monthly!$D226, FALSE)), "", HLOOKUP(P$1, m_preprocess!$1:$1048576, monthly!$D226, FALSE))</f>
        <v>9.6623675363242523</v>
      </c>
      <c r="Q226">
        <f>IF(ISBLANK(HLOOKUP(Q$1, m_preprocess!$1:$1048576, monthly!$D226, FALSE)), "", HLOOKUP(Q$1, m_preprocess!$1:$1048576, monthly!$D226, FALSE))</f>
        <v>4.4287335205775182</v>
      </c>
      <c r="R226">
        <f>IF(ISBLANK(HLOOKUP(R$1, m_preprocess!$1:$1048576, monthly!$D226, FALSE)), "", HLOOKUP(R$1, m_preprocess!$1:$1048576, monthly!$D226, FALSE))</f>
        <v>5.233634015746734</v>
      </c>
      <c r="S226">
        <f>IF(ISBLANK(HLOOKUP(S$1, m_preprocess!$1:$1048576, monthly!$D226, FALSE)), "", HLOOKUP(S$1, m_preprocess!$1:$1048576, monthly!$D226, FALSE))</f>
        <v>18.364839878258326</v>
      </c>
      <c r="T226">
        <f>IF(ISBLANK(HLOOKUP(T$1, m_preprocess!$1:$1048576, monthly!$D226, FALSE)), "", HLOOKUP(T$1, m_preprocess!$1:$1048576, monthly!$D226, FALSE))</f>
        <v>15.91832443973388</v>
      </c>
      <c r="U226">
        <f>IF(ISBLANK(HLOOKUP(U$1, m_preprocess!$1:$1048576, monthly!$D226, FALSE)), "", HLOOKUP(U$1, m_preprocess!$1:$1048576, monthly!$D226, FALSE))</f>
        <v>535.36558553976454</v>
      </c>
      <c r="V226">
        <f>IF(ISBLANK(HLOOKUP(V$1, m_preprocess!$1:$1048576, monthly!$D226, FALSE)), "", HLOOKUP(V$1, m_preprocess!$1:$1048576, monthly!$D226, FALSE))</f>
        <v>1955.5002792539417</v>
      </c>
      <c r="W226">
        <f>IF(ISBLANK(HLOOKUP(W$1, m_preprocess!$1:$1048576, monthly!$D226, FALSE)), "", HLOOKUP(W$1, m_preprocess!$1:$1048576, monthly!$D226, FALSE))</f>
        <v>76.026930749260885</v>
      </c>
      <c r="X226">
        <f>IF(ISBLANK(HLOOKUP(X$1, m_preprocess!$1:$1048576, monthly!$D226, FALSE)), "", HLOOKUP(X$1, m_preprocess!$1:$1048576, monthly!$D226, FALSE))</f>
        <v>1837.6394624044951</v>
      </c>
    </row>
    <row r="227" spans="1:24" x14ac:dyDescent="0.25">
      <c r="A227" s="31">
        <v>40817</v>
      </c>
      <c r="B227">
        <v>2011</v>
      </c>
      <c r="C227">
        <v>10</v>
      </c>
      <c r="D227">
        <v>227</v>
      </c>
      <c r="E227">
        <f>IF(ISBLANK(HLOOKUP(E$1, m_preprocess!$1:$1048576, monthly!$D227, FALSE)), "", HLOOKUP(E$1, m_preprocess!$1:$1048576, monthly!$D227, FALSE))</f>
        <v>104.72482699999478</v>
      </c>
      <c r="F227">
        <f>IF(ISBLANK(HLOOKUP(F$1, m_preprocess!$1:$1048576, monthly!$D227, FALSE)), "", HLOOKUP(F$1, m_preprocess!$1:$1048576, monthly!$D227, FALSE))</f>
        <v>102.2497777775077</v>
      </c>
      <c r="G227">
        <f>IF(ISBLANK(HLOOKUP(G$1, m_preprocess!$1:$1048576, monthly!$D227, FALSE)), "", HLOOKUP(G$1, m_preprocess!$1:$1048576, monthly!$D227, FALSE))</f>
        <v>104.05651900545891</v>
      </c>
      <c r="H227">
        <f>IF(ISBLANK(HLOOKUP(H$1, m_preprocess!$1:$1048576, monthly!$D227, FALSE)), "", HLOOKUP(H$1, m_preprocess!$1:$1048576, monthly!$D227, FALSE))</f>
        <v>92.237547424104818</v>
      </c>
      <c r="I227">
        <f>IF(ISBLANK(HLOOKUP(I$1, m_preprocess!$1:$1048576, monthly!$D227, FALSE)), "", HLOOKUP(I$1, m_preprocess!$1:$1048576, monthly!$D227, FALSE))</f>
        <v>71</v>
      </c>
      <c r="J227">
        <f>IF(ISBLANK(HLOOKUP(J$1, m_preprocess!$1:$1048576, monthly!$D227, FALSE)), "", HLOOKUP(J$1, m_preprocess!$1:$1048576, monthly!$D227, FALSE))</f>
        <v>144.94999999999999</v>
      </c>
      <c r="K227">
        <f>IF(ISBLANK(HLOOKUP(K$1, m_preprocess!$1:$1048576, monthly!$D227, FALSE)), "", HLOOKUP(K$1, m_preprocess!$1:$1048576, monthly!$D227, FALSE))</f>
        <v>161.53608218761599</v>
      </c>
      <c r="L227">
        <f>IF(ISBLANK(HLOOKUP(L$1, m_preprocess!$1:$1048576, monthly!$D227, FALSE)), "", HLOOKUP(L$1, m_preprocess!$1:$1048576, monthly!$D227, FALSE))</f>
        <v>255.31818952071634</v>
      </c>
      <c r="M227">
        <f>IF(ISBLANK(HLOOKUP(M$1, m_preprocess!$1:$1048576, monthly!$D227, FALSE)), "", HLOOKUP(M$1, m_preprocess!$1:$1048576, monthly!$D227, FALSE))</f>
        <v>181.48072342260122</v>
      </c>
      <c r="N227">
        <f>IF(ISBLANK(HLOOKUP(N$1, m_preprocess!$1:$1048576, monthly!$D227, FALSE)), "", HLOOKUP(N$1, m_preprocess!$1:$1048576, monthly!$D227, FALSE))</f>
        <v>73.837466098115115</v>
      </c>
      <c r="O227">
        <f>IF(ISBLANK(HLOOKUP(O$1, m_preprocess!$1:$1048576, monthly!$D227, FALSE)), "", HLOOKUP(O$1, m_preprocess!$1:$1048576, monthly!$D227, FALSE))</f>
        <v>41.312369928834265</v>
      </c>
      <c r="P227">
        <f>IF(ISBLANK(HLOOKUP(P$1, m_preprocess!$1:$1048576, monthly!$D227, FALSE)), "", HLOOKUP(P$1, m_preprocess!$1:$1048576, monthly!$D227, FALSE))</f>
        <v>8.8550457884460858</v>
      </c>
      <c r="Q227">
        <f>IF(ISBLANK(HLOOKUP(Q$1, m_preprocess!$1:$1048576, monthly!$D227, FALSE)), "", HLOOKUP(Q$1, m_preprocess!$1:$1048576, monthly!$D227, FALSE))</f>
        <v>4.1945783053388892</v>
      </c>
      <c r="R227">
        <f>IF(ISBLANK(HLOOKUP(R$1, m_preprocess!$1:$1048576, monthly!$D227, FALSE)), "", HLOOKUP(R$1, m_preprocess!$1:$1048576, monthly!$D227, FALSE))</f>
        <v>4.6604674831071975</v>
      </c>
      <c r="S227">
        <f>IF(ISBLANK(HLOOKUP(S$1, m_preprocess!$1:$1048576, monthly!$D227, FALSE)), "", HLOOKUP(S$1, m_preprocess!$1:$1048576, monthly!$D227, FALSE))</f>
        <v>16.680182990440635</v>
      </c>
      <c r="T227">
        <f>IF(ISBLANK(HLOOKUP(T$1, m_preprocess!$1:$1048576, monthly!$D227, FALSE)), "", HLOOKUP(T$1, m_preprocess!$1:$1048576, monthly!$D227, FALSE))</f>
        <v>15.777141149947546</v>
      </c>
      <c r="U227">
        <f>IF(ISBLANK(HLOOKUP(U$1, m_preprocess!$1:$1048576, monthly!$D227, FALSE)), "", HLOOKUP(U$1, m_preprocess!$1:$1048576, monthly!$D227, FALSE))</f>
        <v>551.0720129301435</v>
      </c>
      <c r="V227">
        <f>IF(ISBLANK(HLOOKUP(V$1, m_preprocess!$1:$1048576, monthly!$D227, FALSE)), "", HLOOKUP(V$1, m_preprocess!$1:$1048576, monthly!$D227, FALSE))</f>
        <v>1998.3591613491353</v>
      </c>
      <c r="W227">
        <f>IF(ISBLANK(HLOOKUP(W$1, m_preprocess!$1:$1048576, monthly!$D227, FALSE)), "", HLOOKUP(W$1, m_preprocess!$1:$1048576, monthly!$D227, FALSE))</f>
        <v>78.392008826308384</v>
      </c>
      <c r="X227">
        <f>IF(ISBLANK(HLOOKUP(X$1, m_preprocess!$1:$1048576, monthly!$D227, FALSE)), "", HLOOKUP(X$1, m_preprocess!$1:$1048576, monthly!$D227, FALSE))</f>
        <v>1855.5770026070695</v>
      </c>
    </row>
    <row r="228" spans="1:24" x14ac:dyDescent="0.25">
      <c r="A228" s="31">
        <v>40848</v>
      </c>
      <c r="B228">
        <v>2011</v>
      </c>
      <c r="C228">
        <v>11</v>
      </c>
      <c r="D228">
        <v>228</v>
      </c>
      <c r="E228">
        <f>IF(ISBLANK(HLOOKUP(E$1, m_preprocess!$1:$1048576, monthly!$D228, FALSE)), "", HLOOKUP(E$1, m_preprocess!$1:$1048576, monthly!$D228, FALSE))</f>
        <v>107.11333222557028</v>
      </c>
      <c r="F228">
        <f>IF(ISBLANK(HLOOKUP(F$1, m_preprocess!$1:$1048576, monthly!$D228, FALSE)), "", HLOOKUP(F$1, m_preprocess!$1:$1048576, monthly!$D228, FALSE))</f>
        <v>107.54414775266467</v>
      </c>
      <c r="G228">
        <f>IF(ISBLANK(HLOOKUP(G$1, m_preprocess!$1:$1048576, monthly!$D228, FALSE)), "", HLOOKUP(G$1, m_preprocess!$1:$1048576, monthly!$D228, FALSE))</f>
        <v>104.64794558873803</v>
      </c>
      <c r="H228">
        <f>IF(ISBLANK(HLOOKUP(H$1, m_preprocess!$1:$1048576, monthly!$D228, FALSE)), "", HLOOKUP(H$1, m_preprocess!$1:$1048576, monthly!$D228, FALSE))</f>
        <v>95.106246257620327</v>
      </c>
      <c r="I228">
        <f>IF(ISBLANK(HLOOKUP(I$1, m_preprocess!$1:$1048576, monthly!$D228, FALSE)), "", HLOOKUP(I$1, m_preprocess!$1:$1048576, monthly!$D228, FALSE))</f>
        <v>75.2</v>
      </c>
      <c r="J228">
        <f>IF(ISBLANK(HLOOKUP(J$1, m_preprocess!$1:$1048576, monthly!$D228, FALSE)), "", HLOOKUP(J$1, m_preprocess!$1:$1048576, monthly!$D228, FALSE))</f>
        <v>147.1</v>
      </c>
      <c r="K228">
        <f>IF(ISBLANK(HLOOKUP(K$1, m_preprocess!$1:$1048576, monthly!$D228, FALSE)), "", HLOOKUP(K$1, m_preprocess!$1:$1048576, monthly!$D228, FALSE))</f>
        <v>165.22552588812803</v>
      </c>
      <c r="L228">
        <f>IF(ISBLANK(HLOOKUP(L$1, m_preprocess!$1:$1048576, monthly!$D228, FALSE)), "", HLOOKUP(L$1, m_preprocess!$1:$1048576, monthly!$D228, FALSE))</f>
        <v>268.54674347680628</v>
      </c>
      <c r="M228">
        <f>IF(ISBLANK(HLOOKUP(M$1, m_preprocess!$1:$1048576, monthly!$D228, FALSE)), "", HLOOKUP(M$1, m_preprocess!$1:$1048576, monthly!$D228, FALSE))</f>
        <v>192.7638003190149</v>
      </c>
      <c r="N228">
        <f>IF(ISBLANK(HLOOKUP(N$1, m_preprocess!$1:$1048576, monthly!$D228, FALSE)), "", HLOOKUP(N$1, m_preprocess!$1:$1048576, monthly!$D228, FALSE))</f>
        <v>75.782943157791365</v>
      </c>
      <c r="O228">
        <f>IF(ISBLANK(HLOOKUP(O$1, m_preprocess!$1:$1048576, monthly!$D228, FALSE)), "", HLOOKUP(O$1, m_preprocess!$1:$1048576, monthly!$D228, FALSE))</f>
        <v>43.622236187219976</v>
      </c>
      <c r="P228">
        <f>IF(ISBLANK(HLOOKUP(P$1, m_preprocess!$1:$1048576, monthly!$D228, FALSE)), "", HLOOKUP(P$1, m_preprocess!$1:$1048576, monthly!$D228, FALSE))</f>
        <v>9.9463784000003663</v>
      </c>
      <c r="Q228">
        <f>IF(ISBLANK(HLOOKUP(Q$1, m_preprocess!$1:$1048576, monthly!$D228, FALSE)), "", HLOOKUP(Q$1, m_preprocess!$1:$1048576, monthly!$D228, FALSE))</f>
        <v>4.5485090031343676</v>
      </c>
      <c r="R228">
        <f>IF(ISBLANK(HLOOKUP(R$1, m_preprocess!$1:$1048576, monthly!$D228, FALSE)), "", HLOOKUP(R$1, m_preprocess!$1:$1048576, monthly!$D228, FALSE))</f>
        <v>5.3978693968659988</v>
      </c>
      <c r="S228">
        <f>IF(ISBLANK(HLOOKUP(S$1, m_preprocess!$1:$1048576, monthly!$D228, FALSE)), "", HLOOKUP(S$1, m_preprocess!$1:$1048576, monthly!$D228, FALSE))</f>
        <v>17.820022532323541</v>
      </c>
      <c r="T228">
        <f>IF(ISBLANK(HLOOKUP(T$1, m_preprocess!$1:$1048576, monthly!$D228, FALSE)), "", HLOOKUP(T$1, m_preprocess!$1:$1048576, monthly!$D228, FALSE))</f>
        <v>15.855835254896061</v>
      </c>
      <c r="U228">
        <f>IF(ISBLANK(HLOOKUP(U$1, m_preprocess!$1:$1048576, monthly!$D228, FALSE)), "", HLOOKUP(U$1, m_preprocess!$1:$1048576, monthly!$D228, FALSE))</f>
        <v>584.04225455840071</v>
      </c>
      <c r="V228">
        <f>IF(ISBLANK(HLOOKUP(V$1, m_preprocess!$1:$1048576, monthly!$D228, FALSE)), "", HLOOKUP(V$1, m_preprocess!$1:$1048576, monthly!$D228, FALSE))</f>
        <v>2079.9820855247904</v>
      </c>
      <c r="W228">
        <f>IF(ISBLANK(HLOOKUP(W$1, m_preprocess!$1:$1048576, monthly!$D228, FALSE)), "", HLOOKUP(W$1, m_preprocess!$1:$1048576, monthly!$D228, FALSE))</f>
        <v>78.615466084157575</v>
      </c>
      <c r="X228">
        <f>IF(ISBLANK(HLOOKUP(X$1, m_preprocess!$1:$1048576, monthly!$D228, FALSE)), "", HLOOKUP(X$1, m_preprocess!$1:$1048576, monthly!$D228, FALSE))</f>
        <v>1905.6055528851577</v>
      </c>
    </row>
    <row r="229" spans="1:24" x14ac:dyDescent="0.25">
      <c r="A229" s="31">
        <v>40878</v>
      </c>
      <c r="B229">
        <v>2011</v>
      </c>
      <c r="C229">
        <v>12</v>
      </c>
      <c r="D229">
        <v>229</v>
      </c>
      <c r="E229">
        <f>IF(ISBLANK(HLOOKUP(E$1, m_preprocess!$1:$1048576, monthly!$D229, FALSE)), "", HLOOKUP(E$1, m_preprocess!$1:$1048576, monthly!$D229, FALSE))</f>
        <v>102.70363676121943</v>
      </c>
      <c r="F229">
        <f>IF(ISBLANK(HLOOKUP(F$1, m_preprocess!$1:$1048576, monthly!$D229, FALSE)), "", HLOOKUP(F$1, m_preprocess!$1:$1048576, monthly!$D229, FALSE))</f>
        <v>110.3770418851724</v>
      </c>
      <c r="G229">
        <f>IF(ISBLANK(HLOOKUP(G$1, m_preprocess!$1:$1048576, monthly!$D229, FALSE)), "", HLOOKUP(G$1, m_preprocess!$1:$1048576, monthly!$D229, FALSE))</f>
        <v>101.41321117836959</v>
      </c>
      <c r="H229">
        <f>IF(ISBLANK(HLOOKUP(H$1, m_preprocess!$1:$1048576, monthly!$D229, FALSE)), "", HLOOKUP(H$1, m_preprocess!$1:$1048576, monthly!$D229, FALSE))</f>
        <v>129.80791054515586</v>
      </c>
      <c r="I229">
        <f>IF(ISBLANK(HLOOKUP(I$1, m_preprocess!$1:$1048576, monthly!$D229, FALSE)), "", HLOOKUP(I$1, m_preprocess!$1:$1048576, monthly!$D229, FALSE))</f>
        <v>119.1</v>
      </c>
      <c r="J229">
        <f>IF(ISBLANK(HLOOKUP(J$1, m_preprocess!$1:$1048576, monthly!$D229, FALSE)), "", HLOOKUP(J$1, m_preprocess!$1:$1048576, monthly!$D229, FALSE))</f>
        <v>148.55000000000001</v>
      </c>
      <c r="K229">
        <f>IF(ISBLANK(HLOOKUP(K$1, m_preprocess!$1:$1048576, monthly!$D229, FALSE)), "", HLOOKUP(K$1, m_preprocess!$1:$1048576, monthly!$D229, FALSE))</f>
        <v>165.95981068058882</v>
      </c>
      <c r="L229">
        <f>IF(ISBLANK(HLOOKUP(L$1, m_preprocess!$1:$1048576, monthly!$D229, FALSE)), "", HLOOKUP(L$1, m_preprocess!$1:$1048576, monthly!$D229, FALSE))</f>
        <v>274.29336188987747</v>
      </c>
      <c r="M229">
        <f>IF(ISBLANK(HLOOKUP(M$1, m_preprocess!$1:$1048576, monthly!$D229, FALSE)), "", HLOOKUP(M$1, m_preprocess!$1:$1048576, monthly!$D229, FALSE))</f>
        <v>198.08093902668026</v>
      </c>
      <c r="N229">
        <f>IF(ISBLANK(HLOOKUP(N$1, m_preprocess!$1:$1048576, monthly!$D229, FALSE)), "", HLOOKUP(N$1, m_preprocess!$1:$1048576, monthly!$D229, FALSE))</f>
        <v>76.212422863197204</v>
      </c>
      <c r="O229">
        <f>IF(ISBLANK(HLOOKUP(O$1, m_preprocess!$1:$1048576, monthly!$D229, FALSE)), "", HLOOKUP(O$1, m_preprocess!$1:$1048576, monthly!$D229, FALSE))</f>
        <v>38.58502108453488</v>
      </c>
      <c r="P229">
        <f>IF(ISBLANK(HLOOKUP(P$1, m_preprocess!$1:$1048576, monthly!$D229, FALSE)), "", HLOOKUP(P$1, m_preprocess!$1:$1048576, monthly!$D229, FALSE))</f>
        <v>8.2814948948950136</v>
      </c>
      <c r="Q229">
        <f>IF(ISBLANK(HLOOKUP(Q$1, m_preprocess!$1:$1048576, monthly!$D229, FALSE)), "", HLOOKUP(Q$1, m_preprocess!$1:$1048576, monthly!$D229, FALSE))</f>
        <v>4.1547554568953222</v>
      </c>
      <c r="R229">
        <f>IF(ISBLANK(HLOOKUP(R$1, m_preprocess!$1:$1048576, monthly!$D229, FALSE)), "", HLOOKUP(R$1, m_preprocess!$1:$1048576, monthly!$D229, FALSE))</f>
        <v>4.1267394379996922</v>
      </c>
      <c r="S229">
        <f>IF(ISBLANK(HLOOKUP(S$1, m_preprocess!$1:$1048576, monthly!$D229, FALSE)), "", HLOOKUP(S$1, m_preprocess!$1:$1048576, monthly!$D229, FALSE))</f>
        <v>13.005296578589599</v>
      </c>
      <c r="T229">
        <f>IF(ISBLANK(HLOOKUP(T$1, m_preprocess!$1:$1048576, monthly!$D229, FALSE)), "", HLOOKUP(T$1, m_preprocess!$1:$1048576, monthly!$D229, FALSE))</f>
        <v>17.298229611050253</v>
      </c>
      <c r="U229">
        <f>IF(ISBLANK(HLOOKUP(U$1, m_preprocess!$1:$1048576, monthly!$D229, FALSE)), "", HLOOKUP(U$1, m_preprocess!$1:$1048576, monthly!$D229, FALSE))</f>
        <v>630.21529485577707</v>
      </c>
      <c r="V229">
        <f>IF(ISBLANK(HLOOKUP(V$1, m_preprocess!$1:$1048576, monthly!$D229, FALSE)), "", HLOOKUP(V$1, m_preprocess!$1:$1048576, monthly!$D229, FALSE))</f>
        <v>2134.0584108188723</v>
      </c>
      <c r="W229">
        <f>IF(ISBLANK(HLOOKUP(W$1, m_preprocess!$1:$1048576, monthly!$D229, FALSE)), "", HLOOKUP(W$1, m_preprocess!$1:$1048576, monthly!$D229, FALSE))</f>
        <v>77.883874888308171</v>
      </c>
      <c r="X229">
        <f>IF(ISBLANK(HLOOKUP(X$1, m_preprocess!$1:$1048576, monthly!$D229, FALSE)), "", HLOOKUP(X$1, m_preprocess!$1:$1048576, monthly!$D229, FALSE))</f>
        <v>1917.8885095284425</v>
      </c>
    </row>
    <row r="230" spans="1:24" x14ac:dyDescent="0.25">
      <c r="A230" s="31">
        <v>40909</v>
      </c>
      <c r="B230">
        <v>2012</v>
      </c>
      <c r="C230">
        <v>1</v>
      </c>
      <c r="D230">
        <v>230</v>
      </c>
      <c r="E230">
        <f>IF(ISBLANK(HLOOKUP(E$1, m_preprocess!$1:$1048576, monthly!$D230, FALSE)), "", HLOOKUP(E$1, m_preprocess!$1:$1048576, monthly!$D230, FALSE))</f>
        <v>92.100972234508447</v>
      </c>
      <c r="F230">
        <f>IF(ISBLANK(HLOOKUP(F$1, m_preprocess!$1:$1048576, monthly!$D230, FALSE)), "", HLOOKUP(F$1, m_preprocess!$1:$1048576, monthly!$D230, FALSE))</f>
        <v>91.219334404727633</v>
      </c>
      <c r="G230">
        <f>IF(ISBLANK(HLOOKUP(G$1, m_preprocess!$1:$1048576, monthly!$D230, FALSE)), "", HLOOKUP(G$1, m_preprocess!$1:$1048576, monthly!$D230, FALSE))</f>
        <v>98.091929745553557</v>
      </c>
      <c r="H230">
        <f>IF(ISBLANK(HLOOKUP(H$1, m_preprocess!$1:$1048576, monthly!$D230, FALSE)), "", HLOOKUP(H$1, m_preprocess!$1:$1048576, monthly!$D230, FALSE))</f>
        <v>89.217934606983604</v>
      </c>
      <c r="I230">
        <f>IF(ISBLANK(HLOOKUP(I$1, m_preprocess!$1:$1048576, monthly!$D230, FALSE)), "", HLOOKUP(I$1, m_preprocess!$1:$1048576, monthly!$D230, FALSE))</f>
        <v>63.6</v>
      </c>
      <c r="J230">
        <f>IF(ISBLANK(HLOOKUP(J$1, m_preprocess!$1:$1048576, monthly!$D230, FALSE)), "", HLOOKUP(J$1, m_preprocess!$1:$1048576, monthly!$D230, FALSE))</f>
        <v>128.47999999999999</v>
      </c>
      <c r="K230">
        <f>IF(ISBLANK(HLOOKUP(K$1, m_preprocess!$1:$1048576, monthly!$D230, FALSE)), "", HLOOKUP(K$1, m_preprocess!$1:$1048576, monthly!$D230, FALSE))</f>
        <v>160.16142840819776</v>
      </c>
      <c r="L230">
        <f>IF(ISBLANK(HLOOKUP(L$1, m_preprocess!$1:$1048576, monthly!$D230, FALSE)), "", HLOOKUP(L$1, m_preprocess!$1:$1048576, monthly!$D230, FALSE))</f>
        <v>261.02883904799774</v>
      </c>
      <c r="M230">
        <f>IF(ISBLANK(HLOOKUP(M$1, m_preprocess!$1:$1048576, monthly!$D230, FALSE)), "", HLOOKUP(M$1, m_preprocess!$1:$1048576, monthly!$D230, FALSE))</f>
        <v>193.95832792479058</v>
      </c>
      <c r="N230">
        <f>IF(ISBLANK(HLOOKUP(N$1, m_preprocess!$1:$1048576, monthly!$D230, FALSE)), "", HLOOKUP(N$1, m_preprocess!$1:$1048576, monthly!$D230, FALSE))</f>
        <v>67.070511123207183</v>
      </c>
      <c r="O230">
        <f>IF(ISBLANK(HLOOKUP(O$1, m_preprocess!$1:$1048576, monthly!$D230, FALSE)), "", HLOOKUP(O$1, m_preprocess!$1:$1048576, monthly!$D230, FALSE))</f>
        <v>38.839165078415199</v>
      </c>
      <c r="P230">
        <f>IF(ISBLANK(HLOOKUP(P$1, m_preprocess!$1:$1048576, monthly!$D230, FALSE)), "", HLOOKUP(P$1, m_preprocess!$1:$1048576, monthly!$D230, FALSE))</f>
        <v>7.5272234149250892</v>
      </c>
      <c r="Q230">
        <f>IF(ISBLANK(HLOOKUP(Q$1, m_preprocess!$1:$1048576, monthly!$D230, FALSE)), "", HLOOKUP(Q$1, m_preprocess!$1:$1048576, monthly!$D230, FALSE))</f>
        <v>3.7526963609320929</v>
      </c>
      <c r="R230">
        <f>IF(ISBLANK(HLOOKUP(R$1, m_preprocess!$1:$1048576, monthly!$D230, FALSE)), "", HLOOKUP(R$1, m_preprocess!$1:$1048576, monthly!$D230, FALSE))</f>
        <v>3.7745270539929963</v>
      </c>
      <c r="S230">
        <f>IF(ISBLANK(HLOOKUP(S$1, m_preprocess!$1:$1048576, monthly!$D230, FALSE)), "", HLOOKUP(S$1, m_preprocess!$1:$1048576, monthly!$D230, FALSE))</f>
        <v>18.062849097688314</v>
      </c>
      <c r="T230">
        <f>IF(ISBLANK(HLOOKUP(T$1, m_preprocess!$1:$1048576, monthly!$D230, FALSE)), "", HLOOKUP(T$1, m_preprocess!$1:$1048576, monthly!$D230, FALSE))</f>
        <v>13.249092565801789</v>
      </c>
      <c r="U230">
        <f>IF(ISBLANK(HLOOKUP(U$1, m_preprocess!$1:$1048576, monthly!$D230, FALSE)), "", HLOOKUP(U$1, m_preprocess!$1:$1048576, monthly!$D230, FALSE))</f>
        <v>562.66928934201553</v>
      </c>
      <c r="V230">
        <f>IF(ISBLANK(HLOOKUP(V$1, m_preprocess!$1:$1048576, monthly!$D230, FALSE)), "", HLOOKUP(V$1, m_preprocess!$1:$1048576, monthly!$D230, FALSE))</f>
        <v>2086.6019182262967</v>
      </c>
      <c r="W230">
        <f>IF(ISBLANK(HLOOKUP(W$1, m_preprocess!$1:$1048576, monthly!$D230, FALSE)), "", HLOOKUP(W$1, m_preprocess!$1:$1048576, monthly!$D230, FALSE))</f>
        <v>74.702370919298616</v>
      </c>
      <c r="X230">
        <f>IF(ISBLANK(HLOOKUP(X$1, m_preprocess!$1:$1048576, monthly!$D230, FALSE)), "", HLOOKUP(X$1, m_preprocess!$1:$1048576, monthly!$D230, FALSE))</f>
        <v>1901.1857169244561</v>
      </c>
    </row>
    <row r="231" spans="1:24" x14ac:dyDescent="0.25">
      <c r="A231" s="31">
        <v>40940</v>
      </c>
      <c r="B231">
        <v>2012</v>
      </c>
      <c r="C231">
        <v>2</v>
      </c>
      <c r="D231">
        <v>231</v>
      </c>
      <c r="E231">
        <f>IF(ISBLANK(HLOOKUP(E$1, m_preprocess!$1:$1048576, monthly!$D231, FALSE)), "", HLOOKUP(E$1, m_preprocess!$1:$1048576, monthly!$D231, FALSE))</f>
        <v>95.790438467970262</v>
      </c>
      <c r="F231">
        <f>IF(ISBLANK(HLOOKUP(F$1, m_preprocess!$1:$1048576, monthly!$D231, FALSE)), "", HLOOKUP(F$1, m_preprocess!$1:$1048576, monthly!$D231, FALSE))</f>
        <v>95.11215667613466</v>
      </c>
      <c r="G231">
        <f>IF(ISBLANK(HLOOKUP(G$1, m_preprocess!$1:$1048576, monthly!$D231, FALSE)), "", HLOOKUP(G$1, m_preprocess!$1:$1048576, monthly!$D231, FALSE))</f>
        <v>102.38568535872601</v>
      </c>
      <c r="H231">
        <f>IF(ISBLANK(HLOOKUP(H$1, m_preprocess!$1:$1048576, monthly!$D231, FALSE)), "", HLOOKUP(H$1, m_preprocess!$1:$1048576, monthly!$D231, FALSE))</f>
        <v>87.693279609333047</v>
      </c>
      <c r="I231">
        <f>IF(ISBLANK(HLOOKUP(I$1, m_preprocess!$1:$1048576, monthly!$D231, FALSE)), "", HLOOKUP(I$1, m_preprocess!$1:$1048576, monthly!$D231, FALSE))</f>
        <v>73.3</v>
      </c>
      <c r="J231">
        <f>IF(ISBLANK(HLOOKUP(J$1, m_preprocess!$1:$1048576, monthly!$D231, FALSE)), "", HLOOKUP(J$1, m_preprocess!$1:$1048576, monthly!$D231, FALSE))</f>
        <v>122.41</v>
      </c>
      <c r="K231">
        <f>IF(ISBLANK(HLOOKUP(K$1, m_preprocess!$1:$1048576, monthly!$D231, FALSE)), "", HLOOKUP(K$1, m_preprocess!$1:$1048576, monthly!$D231, FALSE))</f>
        <v>160.85230710047747</v>
      </c>
      <c r="L231">
        <f>IF(ISBLANK(HLOOKUP(L$1, m_preprocess!$1:$1048576, monthly!$D231, FALSE)), "", HLOOKUP(L$1, m_preprocess!$1:$1048576, monthly!$D231, FALSE))</f>
        <v>274.97706415231181</v>
      </c>
      <c r="M231">
        <f>IF(ISBLANK(HLOOKUP(M$1, m_preprocess!$1:$1048576, monthly!$D231, FALSE)), "", HLOOKUP(M$1, m_preprocess!$1:$1048576, monthly!$D231, FALSE))</f>
        <v>197.66180511778424</v>
      </c>
      <c r="N231">
        <f>IF(ISBLANK(HLOOKUP(N$1, m_preprocess!$1:$1048576, monthly!$D231, FALSE)), "", HLOOKUP(N$1, m_preprocess!$1:$1048576, monthly!$D231, FALSE))</f>
        <v>77.315259034527543</v>
      </c>
      <c r="O231">
        <f>IF(ISBLANK(HLOOKUP(O$1, m_preprocess!$1:$1048576, monthly!$D231, FALSE)), "", HLOOKUP(O$1, m_preprocess!$1:$1048576, monthly!$D231, FALSE))</f>
        <v>40.662156470729691</v>
      </c>
      <c r="P231">
        <f>IF(ISBLANK(HLOOKUP(P$1, m_preprocess!$1:$1048576, monthly!$D231, FALSE)), "", HLOOKUP(P$1, m_preprocess!$1:$1048576, monthly!$D231, FALSE))</f>
        <v>8.5889986421530082</v>
      </c>
      <c r="Q231">
        <f>IF(ISBLANK(HLOOKUP(Q$1, m_preprocess!$1:$1048576, monthly!$D231, FALSE)), "", HLOOKUP(Q$1, m_preprocess!$1:$1048576, monthly!$D231, FALSE))</f>
        <v>4.0124047836244987</v>
      </c>
      <c r="R231">
        <f>IF(ISBLANK(HLOOKUP(R$1, m_preprocess!$1:$1048576, monthly!$D231, FALSE)), "", HLOOKUP(R$1, m_preprocess!$1:$1048576, monthly!$D231, FALSE))</f>
        <v>4.5765938585285095</v>
      </c>
      <c r="S231">
        <f>IF(ISBLANK(HLOOKUP(S$1, m_preprocess!$1:$1048576, monthly!$D231, FALSE)), "", HLOOKUP(S$1, m_preprocess!$1:$1048576, monthly!$D231, FALSE))</f>
        <v>17.863301709997597</v>
      </c>
      <c r="T231">
        <f>IF(ISBLANK(HLOOKUP(T$1, m_preprocess!$1:$1048576, monthly!$D231, FALSE)), "", HLOOKUP(T$1, m_preprocess!$1:$1048576, monthly!$D231, FALSE))</f>
        <v>14.209856118579072</v>
      </c>
      <c r="U231">
        <f>IF(ISBLANK(HLOOKUP(U$1, m_preprocess!$1:$1048576, monthly!$D231, FALSE)), "", HLOOKUP(U$1, m_preprocess!$1:$1048576, monthly!$D231, FALSE))</f>
        <v>550.51341974299123</v>
      </c>
      <c r="V231">
        <f>IF(ISBLANK(HLOOKUP(V$1, m_preprocess!$1:$1048576, monthly!$D231, FALSE)), "", HLOOKUP(V$1, m_preprocess!$1:$1048576, monthly!$D231, FALSE))</f>
        <v>2131.5055112623909</v>
      </c>
      <c r="W231">
        <f>IF(ISBLANK(HLOOKUP(W$1, m_preprocess!$1:$1048576, monthly!$D231, FALSE)), "", HLOOKUP(W$1, m_preprocess!$1:$1048576, monthly!$D231, FALSE))</f>
        <v>72.393879164405476</v>
      </c>
      <c r="X231">
        <f>IF(ISBLANK(HLOOKUP(X$1, m_preprocess!$1:$1048576, monthly!$D231, FALSE)), "", HLOOKUP(X$1, m_preprocess!$1:$1048576, monthly!$D231, FALSE))</f>
        <v>1908.420011281193</v>
      </c>
    </row>
    <row r="232" spans="1:24" x14ac:dyDescent="0.25">
      <c r="A232" s="31">
        <v>40969</v>
      </c>
      <c r="B232">
        <v>2012</v>
      </c>
      <c r="C232">
        <v>3</v>
      </c>
      <c r="D232">
        <v>232</v>
      </c>
      <c r="E232">
        <f>IF(ISBLANK(HLOOKUP(E$1, m_preprocess!$1:$1048576, monthly!$D232, FALSE)), "", HLOOKUP(E$1, m_preprocess!$1:$1048576, monthly!$D232, FALSE))</f>
        <v>103.6756666600016</v>
      </c>
      <c r="F232">
        <f>IF(ISBLANK(HLOOKUP(F$1, m_preprocess!$1:$1048576, monthly!$D232, FALSE)), "", HLOOKUP(F$1, m_preprocess!$1:$1048576, monthly!$D232, FALSE))</f>
        <v>103.29154707532226</v>
      </c>
      <c r="G232">
        <f>IF(ISBLANK(HLOOKUP(G$1, m_preprocess!$1:$1048576, monthly!$D232, FALSE)), "", HLOOKUP(G$1, m_preprocess!$1:$1048576, monthly!$D232, FALSE))</f>
        <v>102.48688457801184</v>
      </c>
      <c r="H232">
        <f>IF(ISBLANK(HLOOKUP(H$1, m_preprocess!$1:$1048576, monthly!$D232, FALSE)), "", HLOOKUP(H$1, m_preprocess!$1:$1048576, monthly!$D232, FALSE))</f>
        <v>94.902742136340123</v>
      </c>
      <c r="I232">
        <f>IF(ISBLANK(HLOOKUP(I$1, m_preprocess!$1:$1048576, monthly!$D232, FALSE)), "", HLOOKUP(I$1, m_preprocess!$1:$1048576, monthly!$D232, FALSE))</f>
        <v>60.5</v>
      </c>
      <c r="J232">
        <f>IF(ISBLANK(HLOOKUP(J$1, m_preprocess!$1:$1048576, monthly!$D232, FALSE)), "", HLOOKUP(J$1, m_preprocess!$1:$1048576, monthly!$D232, FALSE))</f>
        <v>128.18</v>
      </c>
      <c r="K232">
        <f>IF(ISBLANK(HLOOKUP(K$1, m_preprocess!$1:$1048576, monthly!$D232, FALSE)), "", HLOOKUP(K$1, m_preprocess!$1:$1048576, monthly!$D232, FALSE))</f>
        <v>162.30889454156181</v>
      </c>
      <c r="L232">
        <f>IF(ISBLANK(HLOOKUP(L$1, m_preprocess!$1:$1048576, monthly!$D232, FALSE)), "", HLOOKUP(L$1, m_preprocess!$1:$1048576, monthly!$D232, FALSE))</f>
        <v>315.06437488047931</v>
      </c>
      <c r="M232">
        <f>IF(ISBLANK(HLOOKUP(M$1, m_preprocess!$1:$1048576, monthly!$D232, FALSE)), "", HLOOKUP(M$1, m_preprocess!$1:$1048576, monthly!$D232, FALSE))</f>
        <v>229.61109649218577</v>
      </c>
      <c r="N232">
        <f>IF(ISBLANK(HLOOKUP(N$1, m_preprocess!$1:$1048576, monthly!$D232, FALSE)), "", HLOOKUP(N$1, m_preprocess!$1:$1048576, monthly!$D232, FALSE))</f>
        <v>85.453278388293541</v>
      </c>
      <c r="O232">
        <f>IF(ISBLANK(HLOOKUP(O$1, m_preprocess!$1:$1048576, monthly!$D232, FALSE)), "", HLOOKUP(O$1, m_preprocess!$1:$1048576, monthly!$D232, FALSE))</f>
        <v>44.773883205381637</v>
      </c>
      <c r="P232">
        <f>IF(ISBLANK(HLOOKUP(P$1, m_preprocess!$1:$1048576, monthly!$D232, FALSE)), "", HLOOKUP(P$1, m_preprocess!$1:$1048576, monthly!$D232, FALSE))</f>
        <v>9.5180573839666263</v>
      </c>
      <c r="Q232">
        <f>IF(ISBLANK(HLOOKUP(Q$1, m_preprocess!$1:$1048576, monthly!$D232, FALSE)), "", HLOOKUP(Q$1, m_preprocess!$1:$1048576, monthly!$D232, FALSE))</f>
        <v>4.583288946823302</v>
      </c>
      <c r="R232">
        <f>IF(ISBLANK(HLOOKUP(R$1, m_preprocess!$1:$1048576, monthly!$D232, FALSE)), "", HLOOKUP(R$1, m_preprocess!$1:$1048576, monthly!$D232, FALSE))</f>
        <v>4.9347684371433242</v>
      </c>
      <c r="S232">
        <f>IF(ISBLANK(HLOOKUP(S$1, m_preprocess!$1:$1048576, monthly!$D232, FALSE)), "", HLOOKUP(S$1, m_preprocess!$1:$1048576, monthly!$D232, FALSE))</f>
        <v>19.371620375172718</v>
      </c>
      <c r="T232">
        <f>IF(ISBLANK(HLOOKUP(T$1, m_preprocess!$1:$1048576, monthly!$D232, FALSE)), "", HLOOKUP(T$1, m_preprocess!$1:$1048576, monthly!$D232, FALSE))</f>
        <v>15.884205446242294</v>
      </c>
      <c r="U232">
        <f>IF(ISBLANK(HLOOKUP(U$1, m_preprocess!$1:$1048576, monthly!$D232, FALSE)), "", HLOOKUP(U$1, m_preprocess!$1:$1048576, monthly!$D232, FALSE))</f>
        <v>543.92340277067046</v>
      </c>
      <c r="V232">
        <f>IF(ISBLANK(HLOOKUP(V$1, m_preprocess!$1:$1048576, monthly!$D232, FALSE)), "", HLOOKUP(V$1, m_preprocess!$1:$1048576, monthly!$D232, FALSE))</f>
        <v>2126.9916789651184</v>
      </c>
      <c r="W232">
        <f>IF(ISBLANK(HLOOKUP(W$1, m_preprocess!$1:$1048576, monthly!$D232, FALSE)), "", HLOOKUP(W$1, m_preprocess!$1:$1048576, monthly!$D232, FALSE))</f>
        <v>71.940712521493751</v>
      </c>
      <c r="X232">
        <f>IF(ISBLANK(HLOOKUP(X$1, m_preprocess!$1:$1048576, monthly!$D232, FALSE)), "", HLOOKUP(X$1, m_preprocess!$1:$1048576, monthly!$D232, FALSE))</f>
        <v>1932.4957594524606</v>
      </c>
    </row>
    <row r="233" spans="1:24" x14ac:dyDescent="0.25">
      <c r="A233" s="31">
        <v>41000</v>
      </c>
      <c r="B233">
        <v>2012</v>
      </c>
      <c r="C233">
        <v>4</v>
      </c>
      <c r="D233">
        <v>233</v>
      </c>
      <c r="E233">
        <f>IF(ISBLANK(HLOOKUP(E$1, m_preprocess!$1:$1048576, monthly!$D233, FALSE)), "", HLOOKUP(E$1, m_preprocess!$1:$1048576, monthly!$D233, FALSE))</f>
        <v>90.938330575434861</v>
      </c>
      <c r="F233">
        <f>IF(ISBLANK(HLOOKUP(F$1, m_preprocess!$1:$1048576, monthly!$D233, FALSE)), "", HLOOKUP(F$1, m_preprocess!$1:$1048576, monthly!$D233, FALSE))</f>
        <v>92.804950308842351</v>
      </c>
      <c r="G233">
        <f>IF(ISBLANK(HLOOKUP(G$1, m_preprocess!$1:$1048576, monthly!$D233, FALSE)), "", HLOOKUP(G$1, m_preprocess!$1:$1048576, monthly!$D233, FALSE))</f>
        <v>102.08036769662318</v>
      </c>
      <c r="H233">
        <f>IF(ISBLANK(HLOOKUP(H$1, m_preprocess!$1:$1048576, monthly!$D233, FALSE)), "", HLOOKUP(H$1, m_preprocess!$1:$1048576, monthly!$D233, FALSE))</f>
        <v>86.676927267004999</v>
      </c>
      <c r="I233">
        <f>IF(ISBLANK(HLOOKUP(I$1, m_preprocess!$1:$1048576, monthly!$D233, FALSE)), "", HLOOKUP(I$1, m_preprocess!$1:$1048576, monthly!$D233, FALSE))</f>
        <v>58.9</v>
      </c>
      <c r="J233">
        <f>IF(ISBLANK(HLOOKUP(J$1, m_preprocess!$1:$1048576, monthly!$D233, FALSE)), "", HLOOKUP(J$1, m_preprocess!$1:$1048576, monthly!$D233, FALSE))</f>
        <v>129.08000000000001</v>
      </c>
      <c r="K233">
        <f>IF(ISBLANK(HLOOKUP(K$1, m_preprocess!$1:$1048576, monthly!$D233, FALSE)), "", HLOOKUP(K$1, m_preprocess!$1:$1048576, monthly!$D233, FALSE))</f>
        <v>163.61825920073468</v>
      </c>
      <c r="L233">
        <f>IF(ISBLANK(HLOOKUP(L$1, m_preprocess!$1:$1048576, monthly!$D233, FALSE)), "", HLOOKUP(L$1, m_preprocess!$1:$1048576, monthly!$D233, FALSE))</f>
        <v>273.43592982128058</v>
      </c>
      <c r="M233">
        <f>IF(ISBLANK(HLOOKUP(M$1, m_preprocess!$1:$1048576, monthly!$D233, FALSE)), "", HLOOKUP(M$1, m_preprocess!$1:$1048576, monthly!$D233, FALSE))</f>
        <v>202.04330185397765</v>
      </c>
      <c r="N233">
        <f>IF(ISBLANK(HLOOKUP(N$1, m_preprocess!$1:$1048576, monthly!$D233, FALSE)), "", HLOOKUP(N$1, m_preprocess!$1:$1048576, monthly!$D233, FALSE))</f>
        <v>71.392627967302914</v>
      </c>
      <c r="O233">
        <f>IF(ISBLANK(HLOOKUP(O$1, m_preprocess!$1:$1048576, monthly!$D233, FALSE)), "", HLOOKUP(O$1, m_preprocess!$1:$1048576, monthly!$D233, FALSE))</f>
        <v>39.592107743788382</v>
      </c>
      <c r="P233">
        <f>IF(ISBLANK(HLOOKUP(P$1, m_preprocess!$1:$1048576, monthly!$D233, FALSE)), "", HLOOKUP(P$1, m_preprocess!$1:$1048576, monthly!$D233, FALSE))</f>
        <v>8.3707528860881819</v>
      </c>
      <c r="Q233">
        <f>IF(ISBLANK(HLOOKUP(Q$1, m_preprocess!$1:$1048576, monthly!$D233, FALSE)), "", HLOOKUP(Q$1, m_preprocess!$1:$1048576, monthly!$D233, FALSE))</f>
        <v>3.8106805688130643</v>
      </c>
      <c r="R233">
        <f>IF(ISBLANK(HLOOKUP(R$1, m_preprocess!$1:$1048576, monthly!$D233, FALSE)), "", HLOOKUP(R$1, m_preprocess!$1:$1048576, monthly!$D233, FALSE))</f>
        <v>4.5600723172751181</v>
      </c>
      <c r="S233">
        <f>IF(ISBLANK(HLOOKUP(S$1, m_preprocess!$1:$1048576, monthly!$D233, FALSE)), "", HLOOKUP(S$1, m_preprocess!$1:$1048576, monthly!$D233, FALSE))</f>
        <v>16.599767470756856</v>
      </c>
      <c r="T233">
        <f>IF(ISBLANK(HLOOKUP(T$1, m_preprocess!$1:$1048576, monthly!$D233, FALSE)), "", HLOOKUP(T$1, m_preprocess!$1:$1048576, monthly!$D233, FALSE))</f>
        <v>14.621587386943322</v>
      </c>
      <c r="U233">
        <f>IF(ISBLANK(HLOOKUP(U$1, m_preprocess!$1:$1048576, monthly!$D233, FALSE)), "", HLOOKUP(U$1, m_preprocess!$1:$1048576, monthly!$D233, FALSE))</f>
        <v>547.39186017801421</v>
      </c>
      <c r="V233">
        <f>IF(ISBLANK(HLOOKUP(V$1, m_preprocess!$1:$1048576, monthly!$D233, FALSE)), "", HLOOKUP(V$1, m_preprocess!$1:$1048576, monthly!$D233, FALSE))</f>
        <v>2109.4403256051983</v>
      </c>
      <c r="W233">
        <f>IF(ISBLANK(HLOOKUP(W$1, m_preprocess!$1:$1048576, monthly!$D233, FALSE)), "", HLOOKUP(W$1, m_preprocess!$1:$1048576, monthly!$D233, FALSE))</f>
        <v>72.529744764466258</v>
      </c>
      <c r="X233">
        <f>IF(ISBLANK(HLOOKUP(X$1, m_preprocess!$1:$1048576, monthly!$D233, FALSE)), "", HLOOKUP(X$1, m_preprocess!$1:$1048576, monthly!$D233, FALSE))</f>
        <v>1951.9921096479547</v>
      </c>
    </row>
    <row r="234" spans="1:24" x14ac:dyDescent="0.25">
      <c r="A234" s="31">
        <v>41030</v>
      </c>
      <c r="B234">
        <v>2012</v>
      </c>
      <c r="C234">
        <v>5</v>
      </c>
      <c r="D234">
        <v>234</v>
      </c>
      <c r="E234">
        <f>IF(ISBLANK(HLOOKUP(E$1, m_preprocess!$1:$1048576, monthly!$D234, FALSE)), "", HLOOKUP(E$1, m_preprocess!$1:$1048576, monthly!$D234, FALSE))</f>
        <v>102.34960523655953</v>
      </c>
      <c r="F234">
        <f>IF(ISBLANK(HLOOKUP(F$1, m_preprocess!$1:$1048576, monthly!$D234, FALSE)), "", HLOOKUP(F$1, m_preprocess!$1:$1048576, monthly!$D234, FALSE))</f>
        <v>98.409436223835669</v>
      </c>
      <c r="G234">
        <f>IF(ISBLANK(HLOOKUP(G$1, m_preprocess!$1:$1048576, monthly!$D234, FALSE)), "", HLOOKUP(G$1, m_preprocess!$1:$1048576, monthly!$D234, FALSE))</f>
        <v>102.49425164875275</v>
      </c>
      <c r="H234">
        <f>IF(ISBLANK(HLOOKUP(H$1, m_preprocess!$1:$1048576, monthly!$D234, FALSE)), "", HLOOKUP(H$1, m_preprocess!$1:$1048576, monthly!$D234, FALSE))</f>
        <v>91.897627621861957</v>
      </c>
      <c r="I234">
        <f>IF(ISBLANK(HLOOKUP(I$1, m_preprocess!$1:$1048576, monthly!$D234, FALSE)), "", HLOOKUP(I$1, m_preprocess!$1:$1048576, monthly!$D234, FALSE))</f>
        <v>83.2</v>
      </c>
      <c r="J234">
        <f>IF(ISBLANK(HLOOKUP(J$1, m_preprocess!$1:$1048576, monthly!$D234, FALSE)), "", HLOOKUP(J$1, m_preprocess!$1:$1048576, monthly!$D234, FALSE))</f>
        <v>135.59</v>
      </c>
      <c r="K234">
        <f>IF(ISBLANK(HLOOKUP(K$1, m_preprocess!$1:$1048576, monthly!$D234, FALSE)), "", HLOOKUP(K$1, m_preprocess!$1:$1048576, monthly!$D234, FALSE))</f>
        <v>162.0924881351809</v>
      </c>
      <c r="L234">
        <f>IF(ISBLANK(HLOOKUP(L$1, m_preprocess!$1:$1048576, monthly!$D234, FALSE)), "", HLOOKUP(L$1, m_preprocess!$1:$1048576, monthly!$D234, FALSE))</f>
        <v>297.79984640407997</v>
      </c>
      <c r="M234">
        <f>IF(ISBLANK(HLOOKUP(M$1, m_preprocess!$1:$1048576, monthly!$D234, FALSE)), "", HLOOKUP(M$1, m_preprocess!$1:$1048576, monthly!$D234, FALSE))</f>
        <v>207.23081069556099</v>
      </c>
      <c r="N234">
        <f>IF(ISBLANK(HLOOKUP(N$1, m_preprocess!$1:$1048576, monthly!$D234, FALSE)), "", HLOOKUP(N$1, m_preprocess!$1:$1048576, monthly!$D234, FALSE))</f>
        <v>90.569035708518967</v>
      </c>
      <c r="O234">
        <f>IF(ISBLANK(HLOOKUP(O$1, m_preprocess!$1:$1048576, monthly!$D234, FALSE)), "", HLOOKUP(O$1, m_preprocess!$1:$1048576, monthly!$D234, FALSE))</f>
        <v>49.556929515470536</v>
      </c>
      <c r="P234">
        <f>IF(ISBLANK(HLOOKUP(P$1, m_preprocess!$1:$1048576, monthly!$D234, FALSE)), "", HLOOKUP(P$1, m_preprocess!$1:$1048576, monthly!$D234, FALSE))</f>
        <v>9.6722313531909592</v>
      </c>
      <c r="Q234">
        <f>IF(ISBLANK(HLOOKUP(Q$1, m_preprocess!$1:$1048576, monthly!$D234, FALSE)), "", HLOOKUP(Q$1, m_preprocess!$1:$1048576, monthly!$D234, FALSE))</f>
        <v>4.3177762170747265</v>
      </c>
      <c r="R234">
        <f>IF(ISBLANK(HLOOKUP(R$1, m_preprocess!$1:$1048576, monthly!$D234, FALSE)), "", HLOOKUP(R$1, m_preprocess!$1:$1048576, monthly!$D234, FALSE))</f>
        <v>5.3544551361162318</v>
      </c>
      <c r="S234">
        <f>IF(ISBLANK(HLOOKUP(S$1, m_preprocess!$1:$1048576, monthly!$D234, FALSE)), "", HLOOKUP(S$1, m_preprocess!$1:$1048576, monthly!$D234, FALSE))</f>
        <v>22.13415883481937</v>
      </c>
      <c r="T234">
        <f>IF(ISBLANK(HLOOKUP(T$1, m_preprocess!$1:$1048576, monthly!$D234, FALSE)), "", HLOOKUP(T$1, m_preprocess!$1:$1048576, monthly!$D234, FALSE))</f>
        <v>17.75053932746021</v>
      </c>
      <c r="U234">
        <f>IF(ISBLANK(HLOOKUP(U$1, m_preprocess!$1:$1048576, monthly!$D234, FALSE)), "", HLOOKUP(U$1, m_preprocess!$1:$1048576, monthly!$D234, FALSE))</f>
        <v>540.91004371190479</v>
      </c>
      <c r="V234">
        <f>IF(ISBLANK(HLOOKUP(V$1, m_preprocess!$1:$1048576, monthly!$D234, FALSE)), "", HLOOKUP(V$1, m_preprocess!$1:$1048576, monthly!$D234, FALSE))</f>
        <v>2135.0973376798893</v>
      </c>
      <c r="W234">
        <f>IF(ISBLANK(HLOOKUP(W$1, m_preprocess!$1:$1048576, monthly!$D234, FALSE)), "", HLOOKUP(W$1, m_preprocess!$1:$1048576, monthly!$D234, FALSE))</f>
        <v>72.40474699215828</v>
      </c>
      <c r="X234">
        <f>IF(ISBLANK(HLOOKUP(X$1, m_preprocess!$1:$1048576, monthly!$D234, FALSE)), "", HLOOKUP(X$1, m_preprocess!$1:$1048576, monthly!$D234, FALSE))</f>
        <v>1975.4635901010981</v>
      </c>
    </row>
    <row r="235" spans="1:24" x14ac:dyDescent="0.25">
      <c r="A235" s="31">
        <v>41061</v>
      </c>
      <c r="B235">
        <v>2012</v>
      </c>
      <c r="C235">
        <v>6</v>
      </c>
      <c r="D235">
        <v>235</v>
      </c>
      <c r="E235">
        <f>IF(ISBLANK(HLOOKUP(E$1, m_preprocess!$1:$1048576, monthly!$D235, FALSE)), "", HLOOKUP(E$1, m_preprocess!$1:$1048576, monthly!$D235, FALSE))</f>
        <v>99.887500996761091</v>
      </c>
      <c r="F235">
        <f>IF(ISBLANK(HLOOKUP(F$1, m_preprocess!$1:$1048576, monthly!$D235, FALSE)), "", HLOOKUP(F$1, m_preprocess!$1:$1048576, monthly!$D235, FALSE))</f>
        <v>100.4748232682894</v>
      </c>
      <c r="G235">
        <f>IF(ISBLANK(HLOOKUP(G$1, m_preprocess!$1:$1048576, monthly!$D235, FALSE)), "", HLOOKUP(G$1, m_preprocess!$1:$1048576, monthly!$D235, FALSE))</f>
        <v>102.46664614902761</v>
      </c>
      <c r="H235">
        <f>IF(ISBLANK(HLOOKUP(H$1, m_preprocess!$1:$1048576, monthly!$D235, FALSE)), "", HLOOKUP(H$1, m_preprocess!$1:$1048576, monthly!$D235, FALSE))</f>
        <v>93.909908688819854</v>
      </c>
      <c r="I235">
        <f>IF(ISBLANK(HLOOKUP(I$1, m_preprocess!$1:$1048576, monthly!$D235, FALSE)), "", HLOOKUP(I$1, m_preprocess!$1:$1048576, monthly!$D235, FALSE))</f>
        <v>83</v>
      </c>
      <c r="J235">
        <f>IF(ISBLANK(HLOOKUP(J$1, m_preprocess!$1:$1048576, monthly!$D235, FALSE)), "", HLOOKUP(J$1, m_preprocess!$1:$1048576, monthly!$D235, FALSE))</f>
        <v>135.41</v>
      </c>
      <c r="K235">
        <f>IF(ISBLANK(HLOOKUP(K$1, m_preprocess!$1:$1048576, monthly!$D235, FALSE)), "", HLOOKUP(K$1, m_preprocess!$1:$1048576, monthly!$D235, FALSE))</f>
        <v>155.10507755755623</v>
      </c>
      <c r="L235">
        <f>IF(ISBLANK(HLOOKUP(L$1, m_preprocess!$1:$1048576, monthly!$D235, FALSE)), "", HLOOKUP(L$1, m_preprocess!$1:$1048576, monthly!$D235, FALSE))</f>
        <v>262.90760300763958</v>
      </c>
      <c r="M235">
        <f>IF(ISBLANK(HLOOKUP(M$1, m_preprocess!$1:$1048576, monthly!$D235, FALSE)), "", HLOOKUP(M$1, m_preprocess!$1:$1048576, monthly!$D235, FALSE))</f>
        <v>178.78504310560788</v>
      </c>
      <c r="N235">
        <f>IF(ISBLANK(HLOOKUP(N$1, m_preprocess!$1:$1048576, monthly!$D235, FALSE)), "", HLOOKUP(N$1, m_preprocess!$1:$1048576, monthly!$D235, FALSE))</f>
        <v>84.122559902031711</v>
      </c>
      <c r="O235">
        <f>IF(ISBLANK(HLOOKUP(O$1, m_preprocess!$1:$1048576, monthly!$D235, FALSE)), "", HLOOKUP(O$1, m_preprocess!$1:$1048576, monthly!$D235, FALSE))</f>
        <v>45.574939562615839</v>
      </c>
      <c r="P235">
        <f>IF(ISBLANK(HLOOKUP(P$1, m_preprocess!$1:$1048576, monthly!$D235, FALSE)), "", HLOOKUP(P$1, m_preprocess!$1:$1048576, monthly!$D235, FALSE))</f>
        <v>9.2283804696376173</v>
      </c>
      <c r="Q235">
        <f>IF(ISBLANK(HLOOKUP(Q$1, m_preprocess!$1:$1048576, monthly!$D235, FALSE)), "", HLOOKUP(Q$1, m_preprocess!$1:$1048576, monthly!$D235, FALSE))</f>
        <v>4.5085546785482213</v>
      </c>
      <c r="R235">
        <f>IF(ISBLANK(HLOOKUP(R$1, m_preprocess!$1:$1048576, monthly!$D235, FALSE)), "", HLOOKUP(R$1, m_preprocess!$1:$1048576, monthly!$D235, FALSE))</f>
        <v>4.7198257910893959</v>
      </c>
      <c r="S235">
        <f>IF(ISBLANK(HLOOKUP(S$1, m_preprocess!$1:$1048576, monthly!$D235, FALSE)), "", HLOOKUP(S$1, m_preprocess!$1:$1048576, monthly!$D235, FALSE))</f>
        <v>20.897443486453298</v>
      </c>
      <c r="T235">
        <f>IF(ISBLANK(HLOOKUP(T$1, m_preprocess!$1:$1048576, monthly!$D235, FALSE)), "", HLOOKUP(T$1, m_preprocess!$1:$1048576, monthly!$D235, FALSE))</f>
        <v>15.449115606524916</v>
      </c>
      <c r="U235">
        <f>IF(ISBLANK(HLOOKUP(U$1, m_preprocess!$1:$1048576, monthly!$D235, FALSE)), "", HLOOKUP(U$1, m_preprocess!$1:$1048576, monthly!$D235, FALSE))</f>
        <v>555.87742158942467</v>
      </c>
      <c r="V235">
        <f>IF(ISBLANK(HLOOKUP(V$1, m_preprocess!$1:$1048576, monthly!$D235, FALSE)), "", HLOOKUP(V$1, m_preprocess!$1:$1048576, monthly!$D235, FALSE))</f>
        <v>2145.175783183588</v>
      </c>
      <c r="W235">
        <f>IF(ISBLANK(HLOOKUP(W$1, m_preprocess!$1:$1048576, monthly!$D235, FALSE)), "", HLOOKUP(W$1, m_preprocess!$1:$1048576, monthly!$D235, FALSE))</f>
        <v>71.512033359599371</v>
      </c>
      <c r="X235">
        <f>IF(ISBLANK(HLOOKUP(X$1, m_preprocess!$1:$1048576, monthly!$D235, FALSE)), "", HLOOKUP(X$1, m_preprocess!$1:$1048576, monthly!$D235, FALSE))</f>
        <v>1997.8195422647473</v>
      </c>
    </row>
    <row r="236" spans="1:24" x14ac:dyDescent="0.25">
      <c r="A236" s="31">
        <v>41091</v>
      </c>
      <c r="B236">
        <v>2012</v>
      </c>
      <c r="C236">
        <v>7</v>
      </c>
      <c r="D236">
        <v>236</v>
      </c>
      <c r="E236">
        <f>IF(ISBLANK(HLOOKUP(E$1, m_preprocess!$1:$1048576, monthly!$D236, FALSE)), "", HLOOKUP(E$1, m_preprocess!$1:$1048576, monthly!$D236, FALSE))</f>
        <v>101.12632751785564</v>
      </c>
      <c r="F236">
        <f>IF(ISBLANK(HLOOKUP(F$1, m_preprocess!$1:$1048576, monthly!$D236, FALSE)), "", HLOOKUP(F$1, m_preprocess!$1:$1048576, monthly!$D236, FALSE))</f>
        <v>98.89271627395226</v>
      </c>
      <c r="G236">
        <f>IF(ISBLANK(HLOOKUP(G$1, m_preprocess!$1:$1048576, monthly!$D236, FALSE)), "", HLOOKUP(G$1, m_preprocess!$1:$1048576, monthly!$D236, FALSE))</f>
        <v>102.83432027396083</v>
      </c>
      <c r="H236">
        <f>IF(ISBLANK(HLOOKUP(H$1, m_preprocess!$1:$1048576, monthly!$D236, FALSE)), "", HLOOKUP(H$1, m_preprocess!$1:$1048576, monthly!$D236, FALSE))</f>
        <v>96.298734198442048</v>
      </c>
      <c r="I236">
        <f>IF(ISBLANK(HLOOKUP(I$1, m_preprocess!$1:$1048576, monthly!$D236, FALSE)), "", HLOOKUP(I$1, m_preprocess!$1:$1048576, monthly!$D236, FALSE))</f>
        <v>80.2</v>
      </c>
      <c r="J236">
        <f>IF(ISBLANK(HLOOKUP(J$1, m_preprocess!$1:$1048576, monthly!$D236, FALSE)), "", HLOOKUP(J$1, m_preprocess!$1:$1048576, monthly!$D236, FALSE))</f>
        <v>134.13</v>
      </c>
      <c r="K236">
        <f>IF(ISBLANK(HLOOKUP(K$1, m_preprocess!$1:$1048576, monthly!$D236, FALSE)), "", HLOOKUP(K$1, m_preprocess!$1:$1048576, monthly!$D236, FALSE))</f>
        <v>146.42619865269907</v>
      </c>
      <c r="L236">
        <f>IF(ISBLANK(HLOOKUP(L$1, m_preprocess!$1:$1048576, monthly!$D236, FALSE)), "", HLOOKUP(L$1, m_preprocess!$1:$1048576, monthly!$D236, FALSE))</f>
        <v>306.3147179456376</v>
      </c>
      <c r="M236">
        <f>IF(ISBLANK(HLOOKUP(M$1, m_preprocess!$1:$1048576, monthly!$D236, FALSE)), "", HLOOKUP(M$1, m_preprocess!$1:$1048576, monthly!$D236, FALSE))</f>
        <v>209.3371132450479</v>
      </c>
      <c r="N236">
        <f>IF(ISBLANK(HLOOKUP(N$1, m_preprocess!$1:$1048576, monthly!$D236, FALSE)), "", HLOOKUP(N$1, m_preprocess!$1:$1048576, monthly!$D236, FALSE))</f>
        <v>96.977604700589694</v>
      </c>
      <c r="O236">
        <f>IF(ISBLANK(HLOOKUP(O$1, m_preprocess!$1:$1048576, monthly!$D236, FALSE)), "", HLOOKUP(O$1, m_preprocess!$1:$1048576, monthly!$D236, FALSE))</f>
        <v>46.808007685837055</v>
      </c>
      <c r="P236">
        <f>IF(ISBLANK(HLOOKUP(P$1, m_preprocess!$1:$1048576, monthly!$D236, FALSE)), "", HLOOKUP(P$1, m_preprocess!$1:$1048576, monthly!$D236, FALSE))</f>
        <v>9.4368302625406244</v>
      </c>
      <c r="Q236">
        <f>IF(ISBLANK(HLOOKUP(Q$1, m_preprocess!$1:$1048576, monthly!$D236, FALSE)), "", HLOOKUP(Q$1, m_preprocess!$1:$1048576, monthly!$D236, FALSE))</f>
        <v>4.6266810389937918</v>
      </c>
      <c r="R236">
        <f>IF(ISBLANK(HLOOKUP(R$1, m_preprocess!$1:$1048576, monthly!$D236, FALSE)), "", HLOOKUP(R$1, m_preprocess!$1:$1048576, monthly!$D236, FALSE))</f>
        <v>4.8101492235468317</v>
      </c>
      <c r="S236">
        <f>IF(ISBLANK(HLOOKUP(S$1, m_preprocess!$1:$1048576, monthly!$D236, FALSE)), "", HLOOKUP(S$1, m_preprocess!$1:$1048576, monthly!$D236, FALSE))</f>
        <v>20.611198389071049</v>
      </c>
      <c r="T236">
        <f>IF(ISBLANK(HLOOKUP(T$1, m_preprocess!$1:$1048576, monthly!$D236, FALSE)), "", HLOOKUP(T$1, m_preprocess!$1:$1048576, monthly!$D236, FALSE))</f>
        <v>16.759979034225385</v>
      </c>
      <c r="U236">
        <f>IF(ISBLANK(HLOOKUP(U$1, m_preprocess!$1:$1048576, monthly!$D236, FALSE)), "", HLOOKUP(U$1, m_preprocess!$1:$1048576, monthly!$D236, FALSE))</f>
        <v>555.26594053093174</v>
      </c>
      <c r="V236">
        <f>IF(ISBLANK(HLOOKUP(V$1, m_preprocess!$1:$1048576, monthly!$D236, FALSE)), "", HLOOKUP(V$1, m_preprocess!$1:$1048576, monthly!$D236, FALSE))</f>
        <v>2143.5485933327354</v>
      </c>
      <c r="W236">
        <f>IF(ISBLANK(HLOOKUP(W$1, m_preprocess!$1:$1048576, monthly!$D236, FALSE)), "", HLOOKUP(W$1, m_preprocess!$1:$1048576, monthly!$D236, FALSE))</f>
        <v>71.0692547089469</v>
      </c>
      <c r="X236">
        <f>IF(ISBLANK(HLOOKUP(X$1, m_preprocess!$1:$1048576, monthly!$D236, FALSE)), "", HLOOKUP(X$1, m_preprocess!$1:$1048576, monthly!$D236, FALSE))</f>
        <v>2017.5145742892198</v>
      </c>
    </row>
    <row r="237" spans="1:24" x14ac:dyDescent="0.25">
      <c r="A237" s="31">
        <v>41122</v>
      </c>
      <c r="B237">
        <v>2012</v>
      </c>
      <c r="C237">
        <v>8</v>
      </c>
      <c r="D237">
        <v>237</v>
      </c>
      <c r="E237">
        <f>IF(ISBLANK(HLOOKUP(E$1, m_preprocess!$1:$1048576, monthly!$D237, FALSE)), "", HLOOKUP(E$1, m_preprocess!$1:$1048576, monthly!$D237, FALSE))</f>
        <v>101.44246725326647</v>
      </c>
      <c r="F237">
        <f>IF(ISBLANK(HLOOKUP(F$1, m_preprocess!$1:$1048576, monthly!$D237, FALSE)), "", HLOOKUP(F$1, m_preprocess!$1:$1048576, monthly!$D237, FALSE))</f>
        <v>102.03626515469092</v>
      </c>
      <c r="G237">
        <f>IF(ISBLANK(HLOOKUP(G$1, m_preprocess!$1:$1048576, monthly!$D237, FALSE)), "", HLOOKUP(G$1, m_preprocess!$1:$1048576, monthly!$D237, FALSE))</f>
        <v>103.63403437832166</v>
      </c>
      <c r="H237">
        <f>IF(ISBLANK(HLOOKUP(H$1, m_preprocess!$1:$1048576, monthly!$D237, FALSE)), "", HLOOKUP(H$1, m_preprocess!$1:$1048576, monthly!$D237, FALSE))</f>
        <v>92.669093552700005</v>
      </c>
      <c r="I237">
        <f>IF(ISBLANK(HLOOKUP(I$1, m_preprocess!$1:$1048576, monthly!$D237, FALSE)), "", HLOOKUP(I$1, m_preprocess!$1:$1048576, monthly!$D237, FALSE))</f>
        <v>76.5</v>
      </c>
      <c r="J237">
        <f>IF(ISBLANK(HLOOKUP(J$1, m_preprocess!$1:$1048576, monthly!$D237, FALSE)), "", HLOOKUP(J$1, m_preprocess!$1:$1048576, monthly!$D237, FALSE))</f>
        <v>134.37</v>
      </c>
      <c r="K237">
        <f>IF(ISBLANK(HLOOKUP(K$1, m_preprocess!$1:$1048576, monthly!$D237, FALSE)), "", HLOOKUP(K$1, m_preprocess!$1:$1048576, monthly!$D237, FALSE))</f>
        <v>152.32114027774341</v>
      </c>
      <c r="L237">
        <f>IF(ISBLANK(HLOOKUP(L$1, m_preprocess!$1:$1048576, monthly!$D237, FALSE)), "", HLOOKUP(L$1, m_preprocess!$1:$1048576, monthly!$D237, FALSE))</f>
        <v>269.30807273345471</v>
      </c>
      <c r="M237">
        <f>IF(ISBLANK(HLOOKUP(M$1, m_preprocess!$1:$1048576, monthly!$D237, FALSE)), "", HLOOKUP(M$1, m_preprocess!$1:$1048576, monthly!$D237, FALSE))</f>
        <v>175.01932587928957</v>
      </c>
      <c r="N237">
        <f>IF(ISBLANK(HLOOKUP(N$1, m_preprocess!$1:$1048576, monthly!$D237, FALSE)), "", HLOOKUP(N$1, m_preprocess!$1:$1048576, monthly!$D237, FALSE))</f>
        <v>94.28874685416514</v>
      </c>
      <c r="O237">
        <f>IF(ISBLANK(HLOOKUP(O$1, m_preprocess!$1:$1048576, monthly!$D237, FALSE)), "", HLOOKUP(O$1, m_preprocess!$1:$1048576, monthly!$D237, FALSE))</f>
        <v>47.020439585388509</v>
      </c>
      <c r="P237">
        <f>IF(ISBLANK(HLOOKUP(P$1, m_preprocess!$1:$1048576, monthly!$D237, FALSE)), "", HLOOKUP(P$1, m_preprocess!$1:$1048576, monthly!$D237, FALSE))</f>
        <v>10.590780363582946</v>
      </c>
      <c r="Q237">
        <f>IF(ISBLANK(HLOOKUP(Q$1, m_preprocess!$1:$1048576, monthly!$D237, FALSE)), "", HLOOKUP(Q$1, m_preprocess!$1:$1048576, monthly!$D237, FALSE))</f>
        <v>5.4460016140176135</v>
      </c>
      <c r="R237">
        <f>IF(ISBLANK(HLOOKUP(R$1, m_preprocess!$1:$1048576, monthly!$D237, FALSE)), "", HLOOKUP(R$1, m_preprocess!$1:$1048576, monthly!$D237, FALSE))</f>
        <v>5.1447787495653312</v>
      </c>
      <c r="S237">
        <f>IF(ISBLANK(HLOOKUP(S$1, m_preprocess!$1:$1048576, monthly!$D237, FALSE)), "", HLOOKUP(S$1, m_preprocess!$1:$1048576, monthly!$D237, FALSE))</f>
        <v>19.828470445440722</v>
      </c>
      <c r="T237">
        <f>IF(ISBLANK(HLOOKUP(T$1, m_preprocess!$1:$1048576, monthly!$D237, FALSE)), "", HLOOKUP(T$1, m_preprocess!$1:$1048576, monthly!$D237, FALSE))</f>
        <v>16.60118877636484</v>
      </c>
      <c r="U237">
        <f>IF(ISBLANK(HLOOKUP(U$1, m_preprocess!$1:$1048576, monthly!$D237, FALSE)), "", HLOOKUP(U$1, m_preprocess!$1:$1048576, monthly!$D237, FALSE))</f>
        <v>551.7451164237649</v>
      </c>
      <c r="V237">
        <f>IF(ISBLANK(HLOOKUP(V$1, m_preprocess!$1:$1048576, monthly!$D237, FALSE)), "", HLOOKUP(V$1, m_preprocess!$1:$1048576, monthly!$D237, FALSE))</f>
        <v>2200.1291499871554</v>
      </c>
      <c r="W237">
        <f>IF(ISBLANK(HLOOKUP(W$1, m_preprocess!$1:$1048576, monthly!$D237, FALSE)), "", HLOOKUP(W$1, m_preprocess!$1:$1048576, monthly!$D237, FALSE))</f>
        <v>72.512187048523344</v>
      </c>
      <c r="X237">
        <f>IF(ISBLANK(HLOOKUP(X$1, m_preprocess!$1:$1048576, monthly!$D237, FALSE)), "", HLOOKUP(X$1, m_preprocess!$1:$1048576, monthly!$D237, FALSE))</f>
        <v>2033.5878970516419</v>
      </c>
    </row>
    <row r="238" spans="1:24" x14ac:dyDescent="0.25">
      <c r="A238" s="31">
        <v>41153</v>
      </c>
      <c r="B238">
        <v>2012</v>
      </c>
      <c r="C238">
        <v>9</v>
      </c>
      <c r="D238">
        <v>238</v>
      </c>
      <c r="E238">
        <f>IF(ISBLANK(HLOOKUP(E$1, m_preprocess!$1:$1048576, monthly!$D238, FALSE)), "", HLOOKUP(E$1, m_preprocess!$1:$1048576, monthly!$D238, FALSE))</f>
        <v>102.35498966001478</v>
      </c>
      <c r="F238">
        <f>IF(ISBLANK(HLOOKUP(F$1, m_preprocess!$1:$1048576, monthly!$D238, FALSE)), "", HLOOKUP(F$1, m_preprocess!$1:$1048576, monthly!$D238, FALSE))</f>
        <v>100.346083944488</v>
      </c>
      <c r="G238">
        <f>IF(ISBLANK(HLOOKUP(G$1, m_preprocess!$1:$1048576, monthly!$D238, FALSE)), "", HLOOKUP(G$1, m_preprocess!$1:$1048576, monthly!$D238, FALSE))</f>
        <v>103.4777214258465</v>
      </c>
      <c r="H238">
        <f>IF(ISBLANK(HLOOKUP(H$1, m_preprocess!$1:$1048576, monthly!$D238, FALSE)), "", HLOOKUP(H$1, m_preprocess!$1:$1048576, monthly!$D238, FALSE))</f>
        <v>93.247323647930486</v>
      </c>
      <c r="I238">
        <f>IF(ISBLANK(HLOOKUP(I$1, m_preprocess!$1:$1048576, monthly!$D238, FALSE)), "", HLOOKUP(I$1, m_preprocess!$1:$1048576, monthly!$D238, FALSE))</f>
        <v>81.099999999999994</v>
      </c>
      <c r="J238">
        <f>IF(ISBLANK(HLOOKUP(J$1, m_preprocess!$1:$1048576, monthly!$D238, FALSE)), "", HLOOKUP(J$1, m_preprocess!$1:$1048576, monthly!$D238, FALSE))</f>
        <v>139.15</v>
      </c>
      <c r="K238">
        <f>IF(ISBLANK(HLOOKUP(K$1, m_preprocess!$1:$1048576, monthly!$D238, FALSE)), "", HLOOKUP(K$1, m_preprocess!$1:$1048576, monthly!$D238, FALSE))</f>
        <v>158.52032368529177</v>
      </c>
      <c r="L238">
        <f>IF(ISBLANK(HLOOKUP(L$1, m_preprocess!$1:$1048576, monthly!$D238, FALSE)), "", HLOOKUP(L$1, m_preprocess!$1:$1048576, monthly!$D238, FALSE))</f>
        <v>277.81991770539861</v>
      </c>
      <c r="M238">
        <f>IF(ISBLANK(HLOOKUP(M$1, m_preprocess!$1:$1048576, monthly!$D238, FALSE)), "", HLOOKUP(M$1, m_preprocess!$1:$1048576, monthly!$D238, FALSE))</f>
        <v>191.84471798055426</v>
      </c>
      <c r="N238">
        <f>IF(ISBLANK(HLOOKUP(N$1, m_preprocess!$1:$1048576, monthly!$D238, FALSE)), "", HLOOKUP(N$1, m_preprocess!$1:$1048576, monthly!$D238, FALSE))</f>
        <v>85.97519972484433</v>
      </c>
      <c r="O238">
        <f>IF(ISBLANK(HLOOKUP(O$1, m_preprocess!$1:$1048576, monthly!$D238, FALSE)), "", HLOOKUP(O$1, m_preprocess!$1:$1048576, monthly!$D238, FALSE))</f>
        <v>41.965888692491667</v>
      </c>
      <c r="P238">
        <f>IF(ISBLANK(HLOOKUP(P$1, m_preprocess!$1:$1048576, monthly!$D238, FALSE)), "", HLOOKUP(P$1, m_preprocess!$1:$1048576, monthly!$D238, FALSE))</f>
        <v>10.216113964661503</v>
      </c>
      <c r="Q238">
        <f>IF(ISBLANK(HLOOKUP(Q$1, m_preprocess!$1:$1048576, monthly!$D238, FALSE)), "", HLOOKUP(Q$1, m_preprocess!$1:$1048576, monthly!$D238, FALSE))</f>
        <v>5.0111855400990812</v>
      </c>
      <c r="R238">
        <f>IF(ISBLANK(HLOOKUP(R$1, m_preprocess!$1:$1048576, monthly!$D238, FALSE)), "", HLOOKUP(R$1, m_preprocess!$1:$1048576, monthly!$D238, FALSE))</f>
        <v>5.2049284245624223</v>
      </c>
      <c r="S238">
        <f>IF(ISBLANK(HLOOKUP(S$1, m_preprocess!$1:$1048576, monthly!$D238, FALSE)), "", HLOOKUP(S$1, m_preprocess!$1:$1048576, monthly!$D238, FALSE))</f>
        <v>19.057403172707094</v>
      </c>
      <c r="T238">
        <f>IF(ISBLANK(HLOOKUP(T$1, m_preprocess!$1:$1048576, monthly!$D238, FALSE)), "", HLOOKUP(T$1, m_preprocess!$1:$1048576, monthly!$D238, FALSE))</f>
        <v>12.692371555123072</v>
      </c>
      <c r="U238">
        <f>IF(ISBLANK(HLOOKUP(U$1, m_preprocess!$1:$1048576, monthly!$D238, FALSE)), "", HLOOKUP(U$1, m_preprocess!$1:$1048576, monthly!$D238, FALSE))</f>
        <v>548.21786700853295</v>
      </c>
      <c r="V238">
        <f>IF(ISBLANK(HLOOKUP(V$1, m_preprocess!$1:$1048576, monthly!$D238, FALSE)), "", HLOOKUP(V$1, m_preprocess!$1:$1048576, monthly!$D238, FALSE))</f>
        <v>2212.6544542279516</v>
      </c>
      <c r="W238">
        <f>IF(ISBLANK(HLOOKUP(W$1, m_preprocess!$1:$1048576, monthly!$D238, FALSE)), "", HLOOKUP(W$1, m_preprocess!$1:$1048576, monthly!$D238, FALSE))</f>
        <v>73.156509365868686</v>
      </c>
      <c r="X238">
        <f>IF(ISBLANK(HLOOKUP(X$1, m_preprocess!$1:$1048576, monthly!$D238, FALSE)), "", HLOOKUP(X$1, m_preprocess!$1:$1048576, monthly!$D238, FALSE))</f>
        <v>2051.2438504448237</v>
      </c>
    </row>
    <row r="239" spans="1:24" x14ac:dyDescent="0.25">
      <c r="A239" s="31">
        <v>41183</v>
      </c>
      <c r="B239">
        <v>2012</v>
      </c>
      <c r="C239">
        <v>10</v>
      </c>
      <c r="D239">
        <v>239</v>
      </c>
      <c r="E239">
        <f>IF(ISBLANK(HLOOKUP(E$1, m_preprocess!$1:$1048576, monthly!$D239, FALSE)), "", HLOOKUP(E$1, m_preprocess!$1:$1048576, monthly!$D239, FALSE))</f>
        <v>105.77824618082754</v>
      </c>
      <c r="F239">
        <f>IF(ISBLANK(HLOOKUP(F$1, m_preprocess!$1:$1048576, monthly!$D239, FALSE)), "", HLOOKUP(F$1, m_preprocess!$1:$1048576, monthly!$D239, FALSE))</f>
        <v>103.35242826031003</v>
      </c>
      <c r="G239">
        <f>IF(ISBLANK(HLOOKUP(G$1, m_preprocess!$1:$1048576, monthly!$D239, FALSE)), "", HLOOKUP(G$1, m_preprocess!$1:$1048576, monthly!$D239, FALSE))</f>
        <v>104.26477492583987</v>
      </c>
      <c r="H239">
        <f>IF(ISBLANK(HLOOKUP(H$1, m_preprocess!$1:$1048576, monthly!$D239, FALSE)), "", HLOOKUP(H$1, m_preprocess!$1:$1048576, monthly!$D239, FALSE))</f>
        <v>91.63038256563955</v>
      </c>
      <c r="I239">
        <f>IF(ISBLANK(HLOOKUP(I$1, m_preprocess!$1:$1048576, monthly!$D239, FALSE)), "", HLOOKUP(I$1, m_preprocess!$1:$1048576, monthly!$D239, FALSE))</f>
        <v>66.2</v>
      </c>
      <c r="J239">
        <f>IF(ISBLANK(HLOOKUP(J$1, m_preprocess!$1:$1048576, monthly!$D239, FALSE)), "", HLOOKUP(J$1, m_preprocess!$1:$1048576, monthly!$D239, FALSE))</f>
        <v>148.41999999999999</v>
      </c>
      <c r="K239">
        <f>IF(ISBLANK(HLOOKUP(K$1, m_preprocess!$1:$1048576, monthly!$D239, FALSE)), "", HLOOKUP(K$1, m_preprocess!$1:$1048576, monthly!$D239, FALSE))</f>
        <v>158.58173314835207</v>
      </c>
      <c r="L239">
        <f>IF(ISBLANK(HLOOKUP(L$1, m_preprocess!$1:$1048576, monthly!$D239, FALSE)), "", HLOOKUP(L$1, m_preprocess!$1:$1048576, monthly!$D239, FALSE))</f>
        <v>307.01097014067807</v>
      </c>
      <c r="M239">
        <f>IF(ISBLANK(HLOOKUP(M$1, m_preprocess!$1:$1048576, monthly!$D239, FALSE)), "", HLOOKUP(M$1, m_preprocess!$1:$1048576, monthly!$D239, FALSE))</f>
        <v>213.29652860753683</v>
      </c>
      <c r="N239">
        <f>IF(ISBLANK(HLOOKUP(N$1, m_preprocess!$1:$1048576, monthly!$D239, FALSE)), "", HLOOKUP(N$1, m_preprocess!$1:$1048576, monthly!$D239, FALSE))</f>
        <v>93.714441533141255</v>
      </c>
      <c r="O239">
        <f>IF(ISBLANK(HLOOKUP(O$1, m_preprocess!$1:$1048576, monthly!$D239, FALSE)), "", HLOOKUP(O$1, m_preprocess!$1:$1048576, monthly!$D239, FALSE))</f>
        <v>46.651050715814421</v>
      </c>
      <c r="P239">
        <f>IF(ISBLANK(HLOOKUP(P$1, m_preprocess!$1:$1048576, monthly!$D239, FALSE)), "", HLOOKUP(P$1, m_preprocess!$1:$1048576, monthly!$D239, FALSE))</f>
        <v>11.395027662840018</v>
      </c>
      <c r="Q239">
        <f>IF(ISBLANK(HLOOKUP(Q$1, m_preprocess!$1:$1048576, monthly!$D239, FALSE)), "", HLOOKUP(Q$1, m_preprocess!$1:$1048576, monthly!$D239, FALSE))</f>
        <v>5.7259049844464167</v>
      </c>
      <c r="R239">
        <f>IF(ISBLANK(HLOOKUP(R$1, m_preprocess!$1:$1048576, monthly!$D239, FALSE)), "", HLOOKUP(R$1, m_preprocess!$1:$1048576, monthly!$D239, FALSE))</f>
        <v>5.6691226783936024</v>
      </c>
      <c r="S239">
        <f>IF(ISBLANK(HLOOKUP(S$1, m_preprocess!$1:$1048576, monthly!$D239, FALSE)), "", HLOOKUP(S$1, m_preprocess!$1:$1048576, monthly!$D239, FALSE))</f>
        <v>19.703496706848924</v>
      </c>
      <c r="T239">
        <f>IF(ISBLANK(HLOOKUP(T$1, m_preprocess!$1:$1048576, monthly!$D239, FALSE)), "", HLOOKUP(T$1, m_preprocess!$1:$1048576, monthly!$D239, FALSE))</f>
        <v>15.552526346125477</v>
      </c>
      <c r="U239">
        <f>IF(ISBLANK(HLOOKUP(U$1, m_preprocess!$1:$1048576, monthly!$D239, FALSE)), "", HLOOKUP(U$1, m_preprocess!$1:$1048576, monthly!$D239, FALSE))</f>
        <v>561.68347091859414</v>
      </c>
      <c r="V239">
        <f>IF(ISBLANK(HLOOKUP(V$1, m_preprocess!$1:$1048576, monthly!$D239, FALSE)), "", HLOOKUP(V$1, m_preprocess!$1:$1048576, monthly!$D239, FALSE))</f>
        <v>2272.2480288130569</v>
      </c>
      <c r="W239">
        <f>IF(ISBLANK(HLOOKUP(W$1, m_preprocess!$1:$1048576, monthly!$D239, FALSE)), "", HLOOKUP(W$1, m_preprocess!$1:$1048576, monthly!$D239, FALSE))</f>
        <v>73.71105532424113</v>
      </c>
      <c r="X239">
        <f>IF(ISBLANK(HLOOKUP(X$1, m_preprocess!$1:$1048576, monthly!$D239, FALSE)), "", HLOOKUP(X$1, m_preprocess!$1:$1048576, monthly!$D239, FALSE))</f>
        <v>2072.5970493098112</v>
      </c>
    </row>
    <row r="240" spans="1:24" x14ac:dyDescent="0.25">
      <c r="A240" s="31">
        <v>41214</v>
      </c>
      <c r="B240">
        <v>2012</v>
      </c>
      <c r="C240">
        <v>11</v>
      </c>
      <c r="D240">
        <v>240</v>
      </c>
      <c r="E240">
        <f>IF(ISBLANK(HLOOKUP(E$1, m_preprocess!$1:$1048576, monthly!$D240, FALSE)), "", HLOOKUP(E$1, m_preprocess!$1:$1048576, monthly!$D240, FALSE))</f>
        <v>102.48791733678382</v>
      </c>
      <c r="F240">
        <f>IF(ISBLANK(HLOOKUP(F$1, m_preprocess!$1:$1048576, monthly!$D240, FALSE)), "", HLOOKUP(F$1, m_preprocess!$1:$1048576, monthly!$D240, FALSE))</f>
        <v>106.42126035214255</v>
      </c>
      <c r="G240">
        <f>IF(ISBLANK(HLOOKUP(G$1, m_preprocess!$1:$1048576, monthly!$D240, FALSE)), "", HLOOKUP(G$1, m_preprocess!$1:$1048576, monthly!$D240, FALSE))</f>
        <v>104.04781974834891</v>
      </c>
      <c r="H240">
        <f>IF(ISBLANK(HLOOKUP(H$1, m_preprocess!$1:$1048576, monthly!$D240, FALSE)), "", HLOOKUP(H$1, m_preprocess!$1:$1048576, monthly!$D240, FALSE))</f>
        <v>101.21169471256378</v>
      </c>
      <c r="I240">
        <f>IF(ISBLANK(HLOOKUP(I$1, m_preprocess!$1:$1048576, monthly!$D240, FALSE)), "", HLOOKUP(I$1, m_preprocess!$1:$1048576, monthly!$D240, FALSE))</f>
        <v>69.8</v>
      </c>
      <c r="J240">
        <f>IF(ISBLANK(HLOOKUP(J$1, m_preprocess!$1:$1048576, monthly!$D240, FALSE)), "", HLOOKUP(J$1, m_preprocess!$1:$1048576, monthly!$D240, FALSE))</f>
        <v>151.52000000000001</v>
      </c>
      <c r="K240">
        <f>IF(ISBLANK(HLOOKUP(K$1, m_preprocess!$1:$1048576, monthly!$D240, FALSE)), "", HLOOKUP(K$1, m_preprocess!$1:$1048576, monthly!$D240, FALSE))</f>
        <v>157.97440764045086</v>
      </c>
      <c r="L240">
        <f>IF(ISBLANK(HLOOKUP(L$1, m_preprocess!$1:$1048576, monthly!$D240, FALSE)), "", HLOOKUP(L$1, m_preprocess!$1:$1048576, monthly!$D240, FALSE))</f>
        <v>272.05235506243139</v>
      </c>
      <c r="M240">
        <f>IF(ISBLANK(HLOOKUP(M$1, m_preprocess!$1:$1048576, monthly!$D240, FALSE)), "", HLOOKUP(M$1, m_preprocess!$1:$1048576, monthly!$D240, FALSE))</f>
        <v>182.05922467429636</v>
      </c>
      <c r="N240">
        <f>IF(ISBLANK(HLOOKUP(N$1, m_preprocess!$1:$1048576, monthly!$D240, FALSE)), "", HLOOKUP(N$1, m_preprocess!$1:$1048576, monthly!$D240, FALSE))</f>
        <v>89.993130388135071</v>
      </c>
      <c r="O240">
        <f>IF(ISBLANK(HLOOKUP(O$1, m_preprocess!$1:$1048576, monthly!$D240, FALSE)), "", HLOOKUP(O$1, m_preprocess!$1:$1048576, monthly!$D240, FALSE))</f>
        <v>45.822101943263576</v>
      </c>
      <c r="P240">
        <f>IF(ISBLANK(HLOOKUP(P$1, m_preprocess!$1:$1048576, monthly!$D240, FALSE)), "", HLOOKUP(P$1, m_preprocess!$1:$1048576, monthly!$D240, FALSE))</f>
        <v>10.961500962206607</v>
      </c>
      <c r="Q240">
        <f>IF(ISBLANK(HLOOKUP(Q$1, m_preprocess!$1:$1048576, monthly!$D240, FALSE)), "", HLOOKUP(Q$1, m_preprocess!$1:$1048576, monthly!$D240, FALSE))</f>
        <v>5.2778031333694155</v>
      </c>
      <c r="R240">
        <f>IF(ISBLANK(HLOOKUP(R$1, m_preprocess!$1:$1048576, monthly!$D240, FALSE)), "", HLOOKUP(R$1, m_preprocess!$1:$1048576, monthly!$D240, FALSE))</f>
        <v>5.6836978288371913</v>
      </c>
      <c r="S240">
        <f>IF(ISBLANK(HLOOKUP(S$1, m_preprocess!$1:$1048576, monthly!$D240, FALSE)), "", HLOOKUP(S$1, m_preprocess!$1:$1048576, monthly!$D240, FALSE))</f>
        <v>18.600863125771159</v>
      </c>
      <c r="T240">
        <f>IF(ISBLANK(HLOOKUP(T$1, m_preprocess!$1:$1048576, monthly!$D240, FALSE)), "", HLOOKUP(T$1, m_preprocess!$1:$1048576, monthly!$D240, FALSE))</f>
        <v>16.259737855285813</v>
      </c>
      <c r="U240">
        <f>IF(ISBLANK(HLOOKUP(U$1, m_preprocess!$1:$1048576, monthly!$D240, FALSE)), "", HLOOKUP(U$1, m_preprocess!$1:$1048576, monthly!$D240, FALSE))</f>
        <v>585.93010698609555</v>
      </c>
      <c r="V240">
        <f>IF(ISBLANK(HLOOKUP(V$1, m_preprocess!$1:$1048576, monthly!$D240, FALSE)), "", HLOOKUP(V$1, m_preprocess!$1:$1048576, monthly!$D240, FALSE))</f>
        <v>2320.4259910253168</v>
      </c>
      <c r="W240">
        <f>IF(ISBLANK(HLOOKUP(W$1, m_preprocess!$1:$1048576, monthly!$D240, FALSE)), "", HLOOKUP(W$1, m_preprocess!$1:$1048576, monthly!$D240, FALSE))</f>
        <v>73.90756503881542</v>
      </c>
      <c r="X240">
        <f>IF(ISBLANK(HLOOKUP(X$1, m_preprocess!$1:$1048576, monthly!$D240, FALSE)), "", HLOOKUP(X$1, m_preprocess!$1:$1048576, monthly!$D240, FALSE))</f>
        <v>2122.1127159573948</v>
      </c>
    </row>
    <row r="241" spans="1:24" x14ac:dyDescent="0.25">
      <c r="A241" s="31">
        <v>41244</v>
      </c>
      <c r="B241">
        <v>2012</v>
      </c>
      <c r="C241">
        <v>12</v>
      </c>
      <c r="D241">
        <v>241</v>
      </c>
      <c r="E241">
        <f>IF(ISBLANK(HLOOKUP(E$1, m_preprocess!$1:$1048576, monthly!$D241, FALSE)), "", HLOOKUP(E$1, m_preprocess!$1:$1048576, monthly!$D241, FALSE))</f>
        <v>99.652993730559842</v>
      </c>
      <c r="F241">
        <f>IF(ISBLANK(HLOOKUP(F$1, m_preprocess!$1:$1048576, monthly!$D241, FALSE)), "", HLOOKUP(F$1, m_preprocess!$1:$1048576, monthly!$D241, FALSE))</f>
        <v>107.63487766238295</v>
      </c>
      <c r="G241">
        <f>IF(ISBLANK(HLOOKUP(G$1, m_preprocess!$1:$1048576, monthly!$D241, FALSE)), "", HLOOKUP(G$1, m_preprocess!$1:$1048576, monthly!$D241, FALSE))</f>
        <v>100.98428848495999</v>
      </c>
      <c r="H241">
        <f>IF(ISBLANK(HLOOKUP(H$1, m_preprocess!$1:$1048576, monthly!$D241, FALSE)), "", HLOOKUP(H$1, m_preprocess!$1:$1048576, monthly!$D241, FALSE))</f>
        <v>134.29550402178643</v>
      </c>
      <c r="I241">
        <f>IF(ISBLANK(HLOOKUP(I$1, m_preprocess!$1:$1048576, monthly!$D241, FALSE)), "", HLOOKUP(I$1, m_preprocess!$1:$1048576, monthly!$D241, FALSE))</f>
        <v>104.2</v>
      </c>
      <c r="J241">
        <f>IF(ISBLANK(HLOOKUP(J$1, m_preprocess!$1:$1048576, monthly!$D241, FALSE)), "", HLOOKUP(J$1, m_preprocess!$1:$1048576, monthly!$D241, FALSE))</f>
        <v>152.9</v>
      </c>
      <c r="K241">
        <f>IF(ISBLANK(HLOOKUP(K$1, m_preprocess!$1:$1048576, monthly!$D241, FALSE)), "", HLOOKUP(K$1, m_preprocess!$1:$1048576, monthly!$D241, FALSE))</f>
        <v>155.62862556109764</v>
      </c>
      <c r="L241">
        <f>IF(ISBLANK(HLOOKUP(L$1, m_preprocess!$1:$1048576, monthly!$D241, FALSE)), "", HLOOKUP(L$1, m_preprocess!$1:$1048576, monthly!$D241, FALSE))</f>
        <v>286.1332662855321</v>
      </c>
      <c r="M241">
        <f>IF(ISBLANK(HLOOKUP(M$1, m_preprocess!$1:$1048576, monthly!$D241, FALSE)), "", HLOOKUP(M$1, m_preprocess!$1:$1048576, monthly!$D241, FALSE))</f>
        <v>203.54480055771771</v>
      </c>
      <c r="N241">
        <f>IF(ISBLANK(HLOOKUP(N$1, m_preprocess!$1:$1048576, monthly!$D241, FALSE)), "", HLOOKUP(N$1, m_preprocess!$1:$1048576, monthly!$D241, FALSE))</f>
        <v>82.588465727814381</v>
      </c>
      <c r="O241">
        <f>IF(ISBLANK(HLOOKUP(O$1, m_preprocess!$1:$1048576, monthly!$D241, FALSE)), "", HLOOKUP(O$1, m_preprocess!$1:$1048576, monthly!$D241, FALSE))</f>
        <v>40.849448709440232</v>
      </c>
      <c r="P241">
        <f>IF(ISBLANK(HLOOKUP(P$1, m_preprocess!$1:$1048576, monthly!$D241, FALSE)), "", HLOOKUP(P$1, m_preprocess!$1:$1048576, monthly!$D241, FALSE))</f>
        <v>10.148174969659845</v>
      </c>
      <c r="Q241">
        <f>IF(ISBLANK(HLOOKUP(Q$1, m_preprocess!$1:$1048576, monthly!$D241, FALSE)), "", HLOOKUP(Q$1, m_preprocess!$1:$1048576, monthly!$D241, FALSE))</f>
        <v>5.0760603609992554</v>
      </c>
      <c r="R241">
        <f>IF(ISBLANK(HLOOKUP(R$1, m_preprocess!$1:$1048576, monthly!$D241, FALSE)), "", HLOOKUP(R$1, m_preprocess!$1:$1048576, monthly!$D241, FALSE))</f>
        <v>5.0721146086605913</v>
      </c>
      <c r="S241">
        <f>IF(ISBLANK(HLOOKUP(S$1, m_preprocess!$1:$1048576, monthly!$D241, FALSE)), "", HLOOKUP(S$1, m_preprocess!$1:$1048576, monthly!$D241, FALSE))</f>
        <v>15.763166916178998</v>
      </c>
      <c r="T241">
        <f>IF(ISBLANK(HLOOKUP(T$1, m_preprocess!$1:$1048576, monthly!$D241, FALSE)), "", HLOOKUP(T$1, m_preprocess!$1:$1048576, monthly!$D241, FALSE))</f>
        <v>14.938106823601386</v>
      </c>
      <c r="U241">
        <f>IF(ISBLANK(HLOOKUP(U$1, m_preprocess!$1:$1048576, monthly!$D241, FALSE)), "", HLOOKUP(U$1, m_preprocess!$1:$1048576, monthly!$D241, FALSE))</f>
        <v>654.95220225798221</v>
      </c>
      <c r="V241">
        <f>IF(ISBLANK(HLOOKUP(V$1, m_preprocess!$1:$1048576, monthly!$D241, FALSE)), "", HLOOKUP(V$1, m_preprocess!$1:$1048576, monthly!$D241, FALSE))</f>
        <v>2426.7975174562157</v>
      </c>
      <c r="W241">
        <f>IF(ISBLANK(HLOOKUP(W$1, m_preprocess!$1:$1048576, monthly!$D241, FALSE)), "", HLOOKUP(W$1, m_preprocess!$1:$1048576, monthly!$D241, FALSE))</f>
        <v>72.740323743172908</v>
      </c>
      <c r="X241">
        <f>IF(ISBLANK(HLOOKUP(X$1, m_preprocess!$1:$1048576, monthly!$D241, FALSE)), "", HLOOKUP(X$1, m_preprocess!$1:$1048576, monthly!$D241, FALSE))</f>
        <v>2155.0186948601881</v>
      </c>
    </row>
    <row r="242" spans="1:24" x14ac:dyDescent="0.25">
      <c r="A242" s="31">
        <v>41275</v>
      </c>
      <c r="B242">
        <v>2013</v>
      </c>
      <c r="C242">
        <v>1</v>
      </c>
      <c r="D242">
        <v>242</v>
      </c>
      <c r="E242">
        <f>IF(ISBLANK(HLOOKUP(E$1, m_preprocess!$1:$1048576, monthly!$D242, FALSE)), "", HLOOKUP(E$1, m_preprocess!$1:$1048576, monthly!$D242, FALSE))</f>
        <v>91.721966321480792</v>
      </c>
      <c r="F242">
        <f>IF(ISBLANK(HLOOKUP(F$1, m_preprocess!$1:$1048576, monthly!$D242, FALSE)), "", HLOOKUP(F$1, m_preprocess!$1:$1048576, monthly!$D242, FALSE))</f>
        <v>89.460293892122763</v>
      </c>
      <c r="G242">
        <f>IF(ISBLANK(HLOOKUP(G$1, m_preprocess!$1:$1048576, monthly!$D242, FALSE)), "", HLOOKUP(G$1, m_preprocess!$1:$1048576, monthly!$D242, FALSE))</f>
        <v>96.970877952028218</v>
      </c>
      <c r="H242">
        <f>IF(ISBLANK(HLOOKUP(H$1, m_preprocess!$1:$1048576, monthly!$D242, FALSE)), "", HLOOKUP(H$1, m_preprocess!$1:$1048576, monthly!$D242, FALSE))</f>
        <v>90.316827137027303</v>
      </c>
      <c r="I242">
        <f>IF(ISBLANK(HLOOKUP(I$1, m_preprocess!$1:$1048576, monthly!$D242, FALSE)), "", HLOOKUP(I$1, m_preprocess!$1:$1048576, monthly!$D242, FALSE))</f>
        <v>88.9</v>
      </c>
      <c r="J242">
        <f>IF(ISBLANK(HLOOKUP(J$1, m_preprocess!$1:$1048576, monthly!$D242, FALSE)), "", HLOOKUP(J$1, m_preprocess!$1:$1048576, monthly!$D242, FALSE))</f>
        <v>134.88</v>
      </c>
      <c r="K242">
        <f>IF(ISBLANK(HLOOKUP(K$1, m_preprocess!$1:$1048576, monthly!$D242, FALSE)), "", HLOOKUP(K$1, m_preprocess!$1:$1048576, monthly!$D242, FALSE))</f>
        <v>155.15891346619901</v>
      </c>
      <c r="L242">
        <f>IF(ISBLANK(HLOOKUP(L$1, m_preprocess!$1:$1048576, monthly!$D242, FALSE)), "", HLOOKUP(L$1, m_preprocess!$1:$1048576, monthly!$D242, FALSE))</f>
        <v>282.71299767599152</v>
      </c>
      <c r="M242">
        <f>IF(ISBLANK(HLOOKUP(M$1, m_preprocess!$1:$1048576, monthly!$D242, FALSE)), "", HLOOKUP(M$1, m_preprocess!$1:$1048576, monthly!$D242, FALSE))</f>
        <v>202.66307817876012</v>
      </c>
      <c r="N242">
        <f>IF(ISBLANK(HLOOKUP(N$1, m_preprocess!$1:$1048576, monthly!$D242, FALSE)), "", HLOOKUP(N$1, m_preprocess!$1:$1048576, monthly!$D242, FALSE))</f>
        <v>80.049919497231414</v>
      </c>
      <c r="O242">
        <f>IF(ISBLANK(HLOOKUP(O$1, m_preprocess!$1:$1048576, monthly!$D242, FALSE)), "", HLOOKUP(O$1, m_preprocess!$1:$1048576, monthly!$D242, FALSE))</f>
        <v>46.903758258682515</v>
      </c>
      <c r="P242">
        <f>IF(ISBLANK(HLOOKUP(P$1, m_preprocess!$1:$1048576, monthly!$D242, FALSE)), "", HLOOKUP(P$1, m_preprocess!$1:$1048576, monthly!$D242, FALSE))</f>
        <v>9.0416549257545764</v>
      </c>
      <c r="Q242">
        <f>IF(ISBLANK(HLOOKUP(Q$1, m_preprocess!$1:$1048576, monthly!$D242, FALSE)), "", HLOOKUP(Q$1, m_preprocess!$1:$1048576, monthly!$D242, FALSE))</f>
        <v>4.4167064062420422</v>
      </c>
      <c r="R242">
        <f>IF(ISBLANK(HLOOKUP(R$1, m_preprocess!$1:$1048576, monthly!$D242, FALSE)), "", HLOOKUP(R$1, m_preprocess!$1:$1048576, monthly!$D242, FALSE))</f>
        <v>4.6249485195125351</v>
      </c>
      <c r="S242">
        <f>IF(ISBLANK(HLOOKUP(S$1, m_preprocess!$1:$1048576, monthly!$D242, FALSE)), "", HLOOKUP(S$1, m_preprocess!$1:$1048576, monthly!$D242, FALSE))</f>
        <v>21.096937733674732</v>
      </c>
      <c r="T242">
        <f>IF(ISBLANK(HLOOKUP(T$1, m_preprocess!$1:$1048576, monthly!$D242, FALSE)), "", HLOOKUP(T$1, m_preprocess!$1:$1048576, monthly!$D242, FALSE))</f>
        <v>16.765165599253177</v>
      </c>
      <c r="U242">
        <f>IF(ISBLANK(HLOOKUP(U$1, m_preprocess!$1:$1048576, monthly!$D242, FALSE)), "", HLOOKUP(U$1, m_preprocess!$1:$1048576, monthly!$D242, FALSE))</f>
        <v>596.88719393750955</v>
      </c>
      <c r="V242">
        <f>IF(ISBLANK(HLOOKUP(V$1, m_preprocess!$1:$1048576, monthly!$D242, FALSE)), "", HLOOKUP(V$1, m_preprocess!$1:$1048576, monthly!$D242, FALSE))</f>
        <v>2378.4270965193077</v>
      </c>
      <c r="W242">
        <f>IF(ISBLANK(HLOOKUP(W$1, m_preprocess!$1:$1048576, monthly!$D242, FALSE)), "", HLOOKUP(W$1, m_preprocess!$1:$1048576, monthly!$D242, FALSE))</f>
        <v>72.907362999613184</v>
      </c>
      <c r="X242">
        <f>IF(ISBLANK(HLOOKUP(X$1, m_preprocess!$1:$1048576, monthly!$D242, FALSE)), "", HLOOKUP(X$1, m_preprocess!$1:$1048576, monthly!$D242, FALSE))</f>
        <v>2148.7356655826325</v>
      </c>
    </row>
    <row r="243" spans="1:24" x14ac:dyDescent="0.25">
      <c r="A243" s="31">
        <v>41306</v>
      </c>
      <c r="B243">
        <v>2013</v>
      </c>
      <c r="C243">
        <v>2</v>
      </c>
      <c r="D243">
        <v>243</v>
      </c>
      <c r="E243">
        <f>IF(ISBLANK(HLOOKUP(E$1, m_preprocess!$1:$1048576, monthly!$D243, FALSE)), "", HLOOKUP(E$1, m_preprocess!$1:$1048576, monthly!$D243, FALSE))</f>
        <v>91.141158558574944</v>
      </c>
      <c r="F243">
        <f>IF(ISBLANK(HLOOKUP(F$1, m_preprocess!$1:$1048576, monthly!$D243, FALSE)), "", HLOOKUP(F$1, m_preprocess!$1:$1048576, monthly!$D243, FALSE))</f>
        <v>91.836187000154112</v>
      </c>
      <c r="G243">
        <f>IF(ISBLANK(HLOOKUP(G$1, m_preprocess!$1:$1048576, monthly!$D243, FALSE)), "", HLOOKUP(G$1, m_preprocess!$1:$1048576, monthly!$D243, FALSE))</f>
        <v>99.90386835940069</v>
      </c>
      <c r="H243">
        <f>IF(ISBLANK(HLOOKUP(H$1, m_preprocess!$1:$1048576, monthly!$D243, FALSE)), "", HLOOKUP(H$1, m_preprocess!$1:$1048576, monthly!$D243, FALSE))</f>
        <v>87.798994101620806</v>
      </c>
      <c r="I243">
        <f>IF(ISBLANK(HLOOKUP(I$1, m_preprocess!$1:$1048576, monthly!$D243, FALSE)), "", HLOOKUP(I$1, m_preprocess!$1:$1048576, monthly!$D243, FALSE))</f>
        <v>93.6</v>
      </c>
      <c r="J243">
        <f>IF(ISBLANK(HLOOKUP(J$1, m_preprocess!$1:$1048576, monthly!$D243, FALSE)), "", HLOOKUP(J$1, m_preprocess!$1:$1048576, monthly!$D243, FALSE))</f>
        <v>125.77</v>
      </c>
      <c r="K243">
        <f>IF(ISBLANK(HLOOKUP(K$1, m_preprocess!$1:$1048576, monthly!$D243, FALSE)), "", HLOOKUP(K$1, m_preprocess!$1:$1048576, monthly!$D243, FALSE))</f>
        <v>157.44186616422243</v>
      </c>
      <c r="L243">
        <f>IF(ISBLANK(HLOOKUP(L$1, m_preprocess!$1:$1048576, monthly!$D243, FALSE)), "", HLOOKUP(L$1, m_preprocess!$1:$1048576, monthly!$D243, FALSE))</f>
        <v>267.47095063626227</v>
      </c>
      <c r="M243">
        <f>IF(ISBLANK(HLOOKUP(M$1, m_preprocess!$1:$1048576, monthly!$D243, FALSE)), "", HLOOKUP(M$1, m_preprocess!$1:$1048576, monthly!$D243, FALSE))</f>
        <v>183.03440756064782</v>
      </c>
      <c r="N243">
        <f>IF(ISBLANK(HLOOKUP(N$1, m_preprocess!$1:$1048576, monthly!$D243, FALSE)), "", HLOOKUP(N$1, m_preprocess!$1:$1048576, monthly!$D243, FALSE))</f>
        <v>84.43654307561448</v>
      </c>
      <c r="O243">
        <f>IF(ISBLANK(HLOOKUP(O$1, m_preprocess!$1:$1048576, monthly!$D243, FALSE)), "", HLOOKUP(O$1, m_preprocess!$1:$1048576, monthly!$D243, FALSE))</f>
        <v>40.57494698511934</v>
      </c>
      <c r="P243">
        <f>IF(ISBLANK(HLOOKUP(P$1, m_preprocess!$1:$1048576, monthly!$D243, FALSE)), "", HLOOKUP(P$1, m_preprocess!$1:$1048576, monthly!$D243, FALSE))</f>
        <v>8.8640713948921324</v>
      </c>
      <c r="Q243">
        <f>IF(ISBLANK(HLOOKUP(Q$1, m_preprocess!$1:$1048576, monthly!$D243, FALSE)), "", HLOOKUP(Q$1, m_preprocess!$1:$1048576, monthly!$D243, FALSE))</f>
        <v>4.4736263606731095</v>
      </c>
      <c r="R243">
        <f>IF(ISBLANK(HLOOKUP(R$1, m_preprocess!$1:$1048576, monthly!$D243, FALSE)), "", HLOOKUP(R$1, m_preprocess!$1:$1048576, monthly!$D243, FALSE))</f>
        <v>4.390445034219022</v>
      </c>
      <c r="S243">
        <f>IF(ISBLANK(HLOOKUP(S$1, m_preprocess!$1:$1048576, monthly!$D243, FALSE)), "", HLOOKUP(S$1, m_preprocess!$1:$1048576, monthly!$D243, FALSE))</f>
        <v>17.204339620274666</v>
      </c>
      <c r="T243">
        <f>IF(ISBLANK(HLOOKUP(T$1, m_preprocess!$1:$1048576, monthly!$D243, FALSE)), "", HLOOKUP(T$1, m_preprocess!$1:$1048576, monthly!$D243, FALSE))</f>
        <v>14.506535969952544</v>
      </c>
      <c r="U243">
        <f>IF(ISBLANK(HLOOKUP(U$1, m_preprocess!$1:$1048576, monthly!$D243, FALSE)), "", HLOOKUP(U$1, m_preprocess!$1:$1048576, monthly!$D243, FALSE))</f>
        <v>590.31983011867601</v>
      </c>
      <c r="V243">
        <f>IF(ISBLANK(HLOOKUP(V$1, m_preprocess!$1:$1048576, monthly!$D243, FALSE)), "", HLOOKUP(V$1, m_preprocess!$1:$1048576, monthly!$D243, FALSE))</f>
        <v>2411.4226042136033</v>
      </c>
      <c r="W243">
        <f>IF(ISBLANK(HLOOKUP(W$1, m_preprocess!$1:$1048576, monthly!$D243, FALSE)), "", HLOOKUP(W$1, m_preprocess!$1:$1048576, monthly!$D243, FALSE))</f>
        <v>73.879254826596224</v>
      </c>
      <c r="X243">
        <f>IF(ISBLANK(HLOOKUP(X$1, m_preprocess!$1:$1048576, monthly!$D243, FALSE)), "", HLOOKUP(X$1, m_preprocess!$1:$1048576, monthly!$D243, FALSE))</f>
        <v>2160.8310810624866</v>
      </c>
    </row>
    <row r="244" spans="1:24" x14ac:dyDescent="0.25">
      <c r="A244" s="31">
        <v>41334</v>
      </c>
      <c r="B244">
        <v>2013</v>
      </c>
      <c r="C244">
        <v>3</v>
      </c>
      <c r="D244">
        <v>244</v>
      </c>
      <c r="E244">
        <f>IF(ISBLANK(HLOOKUP(E$1, m_preprocess!$1:$1048576, monthly!$D244, FALSE)), "", HLOOKUP(E$1, m_preprocess!$1:$1048576, monthly!$D244, FALSE))</f>
        <v>91.629814772918806</v>
      </c>
      <c r="F244">
        <f>IF(ISBLANK(HLOOKUP(F$1, m_preprocess!$1:$1048576, monthly!$D244, FALSE)), "", HLOOKUP(F$1, m_preprocess!$1:$1048576, monthly!$D244, FALSE))</f>
        <v>89.973076712028615</v>
      </c>
      <c r="G244">
        <f>IF(ISBLANK(HLOOKUP(G$1, m_preprocess!$1:$1048576, monthly!$D244, FALSE)), "", HLOOKUP(G$1, m_preprocess!$1:$1048576, monthly!$D244, FALSE))</f>
        <v>99.81980335669553</v>
      </c>
      <c r="H244">
        <f>IF(ISBLANK(HLOOKUP(H$1, m_preprocess!$1:$1048576, monthly!$D244, FALSE)), "", HLOOKUP(H$1, m_preprocess!$1:$1048576, monthly!$D244, FALSE))</f>
        <v>95.335141466273797</v>
      </c>
      <c r="I244">
        <f>IF(ISBLANK(HLOOKUP(I$1, m_preprocess!$1:$1048576, monthly!$D244, FALSE)), "", HLOOKUP(I$1, m_preprocess!$1:$1048576, monthly!$D244, FALSE))</f>
        <v>78.2</v>
      </c>
      <c r="J244">
        <f>IF(ISBLANK(HLOOKUP(J$1, m_preprocess!$1:$1048576, monthly!$D244, FALSE)), "", HLOOKUP(J$1, m_preprocess!$1:$1048576, monthly!$D244, FALSE))</f>
        <v>129.16</v>
      </c>
      <c r="K244">
        <f>IF(ISBLANK(HLOOKUP(K$1, m_preprocess!$1:$1048576, monthly!$D244, FALSE)), "", HLOOKUP(K$1, m_preprocess!$1:$1048576, monthly!$D244, FALSE))</f>
        <v>160.91878858707332</v>
      </c>
      <c r="L244">
        <f>IF(ISBLANK(HLOOKUP(L$1, m_preprocess!$1:$1048576, monthly!$D244, FALSE)), "", HLOOKUP(L$1, m_preprocess!$1:$1048576, monthly!$D244, FALSE))</f>
        <v>257.85438832566899</v>
      </c>
      <c r="M244">
        <f>IF(ISBLANK(HLOOKUP(M$1, m_preprocess!$1:$1048576, monthly!$D244, FALSE)), "", HLOOKUP(M$1, m_preprocess!$1:$1048576, monthly!$D244, FALSE))</f>
        <v>179.57879044403433</v>
      </c>
      <c r="N244">
        <f>IF(ISBLANK(HLOOKUP(N$1, m_preprocess!$1:$1048576, monthly!$D244, FALSE)), "", HLOOKUP(N$1, m_preprocess!$1:$1048576, monthly!$D244, FALSE))</f>
        <v>78.275597881634681</v>
      </c>
      <c r="O244">
        <f>IF(ISBLANK(HLOOKUP(O$1, m_preprocess!$1:$1048576, monthly!$D244, FALSE)), "", HLOOKUP(O$1, m_preprocess!$1:$1048576, monthly!$D244, FALSE))</f>
        <v>40.328141702691823</v>
      </c>
      <c r="P244">
        <f>IF(ISBLANK(HLOOKUP(P$1, m_preprocess!$1:$1048576, monthly!$D244, FALSE)), "", HLOOKUP(P$1, m_preprocess!$1:$1048576, monthly!$D244, FALSE))</f>
        <v>8.9885921754197096</v>
      </c>
      <c r="Q244">
        <f>IF(ISBLANK(HLOOKUP(Q$1, m_preprocess!$1:$1048576, monthly!$D244, FALSE)), "", HLOOKUP(Q$1, m_preprocess!$1:$1048576, monthly!$D244, FALSE))</f>
        <v>4.3979069924224703</v>
      </c>
      <c r="R244">
        <f>IF(ISBLANK(HLOOKUP(R$1, m_preprocess!$1:$1048576, monthly!$D244, FALSE)), "", HLOOKUP(R$1, m_preprocess!$1:$1048576, monthly!$D244, FALSE))</f>
        <v>4.5906851829972402</v>
      </c>
      <c r="S244">
        <f>IF(ISBLANK(HLOOKUP(S$1, m_preprocess!$1:$1048576, monthly!$D244, FALSE)), "", HLOOKUP(S$1, m_preprocess!$1:$1048576, monthly!$D244, FALSE))</f>
        <v>16.46735588653922</v>
      </c>
      <c r="T244">
        <f>IF(ISBLANK(HLOOKUP(T$1, m_preprocess!$1:$1048576, monthly!$D244, FALSE)), "", HLOOKUP(T$1, m_preprocess!$1:$1048576, monthly!$D244, FALSE))</f>
        <v>14.872193640732892</v>
      </c>
      <c r="U244">
        <f>IF(ISBLANK(HLOOKUP(U$1, m_preprocess!$1:$1048576, monthly!$D244, FALSE)), "", HLOOKUP(U$1, m_preprocess!$1:$1048576, monthly!$D244, FALSE))</f>
        <v>601.44304192274876</v>
      </c>
      <c r="V244">
        <f>IF(ISBLANK(HLOOKUP(V$1, m_preprocess!$1:$1048576, monthly!$D244, FALSE)), "", HLOOKUP(V$1, m_preprocess!$1:$1048576, monthly!$D244, FALSE))</f>
        <v>2435.5895006980495</v>
      </c>
      <c r="W244">
        <f>IF(ISBLANK(HLOOKUP(W$1, m_preprocess!$1:$1048576, monthly!$D244, FALSE)), "", HLOOKUP(W$1, m_preprocess!$1:$1048576, monthly!$D244, FALSE))</f>
        <v>74.017356043621234</v>
      </c>
      <c r="X244">
        <f>IF(ISBLANK(HLOOKUP(X$1, m_preprocess!$1:$1048576, monthly!$D244, FALSE)), "", HLOOKUP(X$1, m_preprocess!$1:$1048576, monthly!$D244, FALSE))</f>
        <v>2176.6162350577574</v>
      </c>
    </row>
    <row r="245" spans="1:24" x14ac:dyDescent="0.25">
      <c r="A245" s="31">
        <v>41365</v>
      </c>
      <c r="B245">
        <v>2013</v>
      </c>
      <c r="C245">
        <v>4</v>
      </c>
      <c r="D245">
        <v>245</v>
      </c>
      <c r="E245">
        <f>IF(ISBLANK(HLOOKUP(E$1, m_preprocess!$1:$1048576, monthly!$D245, FALSE)), "", HLOOKUP(E$1, m_preprocess!$1:$1048576, monthly!$D245, FALSE))</f>
        <v>99.36182254619078</v>
      </c>
      <c r="F245">
        <f>IF(ISBLANK(HLOOKUP(F$1, m_preprocess!$1:$1048576, monthly!$D245, FALSE)), "", HLOOKUP(F$1, m_preprocess!$1:$1048576, monthly!$D245, FALSE))</f>
        <v>99.269634827455874</v>
      </c>
      <c r="G245">
        <f>IF(ISBLANK(HLOOKUP(G$1, m_preprocess!$1:$1048576, monthly!$D245, FALSE)), "", HLOOKUP(G$1, m_preprocess!$1:$1048576, monthly!$D245, FALSE))</f>
        <v>100.17047750779307</v>
      </c>
      <c r="H245">
        <f>IF(ISBLANK(HLOOKUP(H$1, m_preprocess!$1:$1048576, monthly!$D245, FALSE)), "", HLOOKUP(H$1, m_preprocess!$1:$1048576, monthly!$D245, FALSE))</f>
        <v>91.763099317824597</v>
      </c>
      <c r="I245">
        <f>IF(ISBLANK(HLOOKUP(I$1, m_preprocess!$1:$1048576, monthly!$D245, FALSE)), "", HLOOKUP(I$1, m_preprocess!$1:$1048576, monthly!$D245, FALSE))</f>
        <v>80.8</v>
      </c>
      <c r="J245">
        <f>IF(ISBLANK(HLOOKUP(J$1, m_preprocess!$1:$1048576, monthly!$D245, FALSE)), "", HLOOKUP(J$1, m_preprocess!$1:$1048576, monthly!$D245, FALSE))</f>
        <v>136.81</v>
      </c>
      <c r="K245">
        <f>IF(ISBLANK(HLOOKUP(K$1, m_preprocess!$1:$1048576, monthly!$D245, FALSE)), "", HLOOKUP(K$1, m_preprocess!$1:$1048576, monthly!$D245, FALSE))</f>
        <v>157.3135236234408</v>
      </c>
      <c r="L245">
        <f>IF(ISBLANK(HLOOKUP(L$1, m_preprocess!$1:$1048576, monthly!$D245, FALSE)), "", HLOOKUP(L$1, m_preprocess!$1:$1048576, monthly!$D245, FALSE))</f>
        <v>281.41030568634181</v>
      </c>
      <c r="M245">
        <f>IF(ISBLANK(HLOOKUP(M$1, m_preprocess!$1:$1048576, monthly!$D245, FALSE)), "", HLOOKUP(M$1, m_preprocess!$1:$1048576, monthly!$D245, FALSE))</f>
        <v>186.80908526823674</v>
      </c>
      <c r="N245">
        <f>IF(ISBLANK(HLOOKUP(N$1, m_preprocess!$1:$1048576, monthly!$D245, FALSE)), "", HLOOKUP(N$1, m_preprocess!$1:$1048576, monthly!$D245, FALSE))</f>
        <v>94.601220418105115</v>
      </c>
      <c r="O245">
        <f>IF(ISBLANK(HLOOKUP(O$1, m_preprocess!$1:$1048576, monthly!$D245, FALSE)), "", HLOOKUP(O$1, m_preprocess!$1:$1048576, monthly!$D245, FALSE))</f>
        <v>46.216377571870368</v>
      </c>
      <c r="P245">
        <f>IF(ISBLANK(HLOOKUP(P$1, m_preprocess!$1:$1048576, monthly!$D245, FALSE)), "", HLOOKUP(P$1, m_preprocess!$1:$1048576, monthly!$D245, FALSE))</f>
        <v>9.7443724000808398</v>
      </c>
      <c r="Q245">
        <f>IF(ISBLANK(HLOOKUP(Q$1, m_preprocess!$1:$1048576, monthly!$D245, FALSE)), "", HLOOKUP(Q$1, m_preprocess!$1:$1048576, monthly!$D245, FALSE))</f>
        <v>4.65955114379428</v>
      </c>
      <c r="R245">
        <f>IF(ISBLANK(HLOOKUP(R$1, m_preprocess!$1:$1048576, monthly!$D245, FALSE)), "", HLOOKUP(R$1, m_preprocess!$1:$1048576, monthly!$D245, FALSE))</f>
        <v>5.0848212562865589</v>
      </c>
      <c r="S245">
        <f>IF(ISBLANK(HLOOKUP(S$1, m_preprocess!$1:$1048576, monthly!$D245, FALSE)), "", HLOOKUP(S$1, m_preprocess!$1:$1048576, monthly!$D245, FALSE))</f>
        <v>20.576652426448476</v>
      </c>
      <c r="T245">
        <f>IF(ISBLANK(HLOOKUP(T$1, m_preprocess!$1:$1048576, monthly!$D245, FALSE)), "", HLOOKUP(T$1, m_preprocess!$1:$1048576, monthly!$D245, FALSE))</f>
        <v>15.895352745341055</v>
      </c>
      <c r="U245">
        <f>IF(ISBLANK(HLOOKUP(U$1, m_preprocess!$1:$1048576, monthly!$D245, FALSE)), "", HLOOKUP(U$1, m_preprocess!$1:$1048576, monthly!$D245, FALSE))</f>
        <v>601.79864695692072</v>
      </c>
      <c r="V245">
        <f>IF(ISBLANK(HLOOKUP(V$1, m_preprocess!$1:$1048576, monthly!$D245, FALSE)), "", HLOOKUP(V$1, m_preprocess!$1:$1048576, monthly!$D245, FALSE))</f>
        <v>2420.0340322031711</v>
      </c>
      <c r="W245">
        <f>IF(ISBLANK(HLOOKUP(W$1, m_preprocess!$1:$1048576, monthly!$D245, FALSE)), "", HLOOKUP(W$1, m_preprocess!$1:$1048576, monthly!$D245, FALSE))</f>
        <v>74.903164646414467</v>
      </c>
      <c r="X245">
        <f>IF(ISBLANK(HLOOKUP(X$1, m_preprocess!$1:$1048576, monthly!$D245, FALSE)), "", HLOOKUP(X$1, m_preprocess!$1:$1048576, monthly!$D245, FALSE))</f>
        <v>2197.2000788764512</v>
      </c>
    </row>
    <row r="246" spans="1:24" x14ac:dyDescent="0.25">
      <c r="A246" s="31">
        <v>41395</v>
      </c>
      <c r="B246">
        <v>2013</v>
      </c>
      <c r="C246">
        <v>5</v>
      </c>
      <c r="D246">
        <v>246</v>
      </c>
      <c r="E246">
        <f>IF(ISBLANK(HLOOKUP(E$1, m_preprocess!$1:$1048576, monthly!$D246, FALSE)), "", HLOOKUP(E$1, m_preprocess!$1:$1048576, monthly!$D246, FALSE))</f>
        <v>100.32213107700174</v>
      </c>
      <c r="F246">
        <f>IF(ISBLANK(HLOOKUP(F$1, m_preprocess!$1:$1048576, monthly!$D246, FALSE)), "", HLOOKUP(F$1, m_preprocess!$1:$1048576, monthly!$D246, FALSE))</f>
        <v>99.133177843411673</v>
      </c>
      <c r="G246">
        <f>IF(ISBLANK(HLOOKUP(G$1, m_preprocess!$1:$1048576, monthly!$D246, FALSE)), "", HLOOKUP(G$1, m_preprocess!$1:$1048576, monthly!$D246, FALSE))</f>
        <v>100.65502345172592</v>
      </c>
      <c r="H246">
        <f>IF(ISBLANK(HLOOKUP(H$1, m_preprocess!$1:$1048576, monthly!$D246, FALSE)), "", HLOOKUP(H$1, m_preprocess!$1:$1048576, monthly!$D246, FALSE))</f>
        <v>96.573473801789405</v>
      </c>
      <c r="I246">
        <f>IF(ISBLANK(HLOOKUP(I$1, m_preprocess!$1:$1048576, monthly!$D246, FALSE)), "", HLOOKUP(I$1, m_preprocess!$1:$1048576, monthly!$D246, FALSE))</f>
        <v>101.7</v>
      </c>
      <c r="J246">
        <f>IF(ISBLANK(HLOOKUP(J$1, m_preprocess!$1:$1048576, monthly!$D246, FALSE)), "", HLOOKUP(J$1, m_preprocess!$1:$1048576, monthly!$D246, FALSE))</f>
        <v>141.18</v>
      </c>
      <c r="K246">
        <f>IF(ISBLANK(HLOOKUP(K$1, m_preprocess!$1:$1048576, monthly!$D246, FALSE)), "", HLOOKUP(K$1, m_preprocess!$1:$1048576, monthly!$D246, FALSE))</f>
        <v>154.31311061502052</v>
      </c>
      <c r="L246">
        <f>IF(ISBLANK(HLOOKUP(L$1, m_preprocess!$1:$1048576, monthly!$D246, FALSE)), "", HLOOKUP(L$1, m_preprocess!$1:$1048576, monthly!$D246, FALSE))</f>
        <v>309.04581188493501</v>
      </c>
      <c r="M246">
        <f>IF(ISBLANK(HLOOKUP(M$1, m_preprocess!$1:$1048576, monthly!$D246, FALSE)), "", HLOOKUP(M$1, m_preprocess!$1:$1048576, monthly!$D246, FALSE))</f>
        <v>215.20988074525326</v>
      </c>
      <c r="N246">
        <f>IF(ISBLANK(HLOOKUP(N$1, m_preprocess!$1:$1048576, monthly!$D246, FALSE)), "", HLOOKUP(N$1, m_preprocess!$1:$1048576, monthly!$D246, FALSE))</f>
        <v>93.835931139681819</v>
      </c>
      <c r="O246">
        <f>IF(ISBLANK(HLOOKUP(O$1, m_preprocess!$1:$1048576, monthly!$D246, FALSE)), "", HLOOKUP(O$1, m_preprocess!$1:$1048576, monthly!$D246, FALSE))</f>
        <v>46.338258529721301</v>
      </c>
      <c r="P246">
        <f>IF(ISBLANK(HLOOKUP(P$1, m_preprocess!$1:$1048576, monthly!$D246, FALSE)), "", HLOOKUP(P$1, m_preprocess!$1:$1048576, monthly!$D246, FALSE))</f>
        <v>9.9379249933657938</v>
      </c>
      <c r="Q246">
        <f>IF(ISBLANK(HLOOKUP(Q$1, m_preprocess!$1:$1048576, monthly!$D246, FALSE)), "", HLOOKUP(Q$1, m_preprocess!$1:$1048576, monthly!$D246, FALSE))</f>
        <v>4.7005831482462632</v>
      </c>
      <c r="R246">
        <f>IF(ISBLANK(HLOOKUP(R$1, m_preprocess!$1:$1048576, monthly!$D246, FALSE)), "", HLOOKUP(R$1, m_preprocess!$1:$1048576, monthly!$D246, FALSE))</f>
        <v>5.2373418451195297</v>
      </c>
      <c r="S246">
        <f>IF(ISBLANK(HLOOKUP(S$1, m_preprocess!$1:$1048576, monthly!$D246, FALSE)), "", HLOOKUP(S$1, m_preprocess!$1:$1048576, monthly!$D246, FALSE))</f>
        <v>20.909121321363223</v>
      </c>
      <c r="T246">
        <f>IF(ISBLANK(HLOOKUP(T$1, m_preprocess!$1:$1048576, monthly!$D246, FALSE)), "", HLOOKUP(T$1, m_preprocess!$1:$1048576, monthly!$D246, FALSE))</f>
        <v>15.491212214992279</v>
      </c>
      <c r="U246">
        <f>IF(ISBLANK(HLOOKUP(U$1, m_preprocess!$1:$1048576, monthly!$D246, FALSE)), "", HLOOKUP(U$1, m_preprocess!$1:$1048576, monthly!$D246, FALSE))</f>
        <v>592.63015874165376</v>
      </c>
      <c r="V246">
        <f>IF(ISBLANK(HLOOKUP(V$1, m_preprocess!$1:$1048576, monthly!$D246, FALSE)), "", HLOOKUP(V$1, m_preprocess!$1:$1048576, monthly!$D246, FALSE))</f>
        <v>2450.7131155405464</v>
      </c>
      <c r="W246">
        <f>IF(ISBLANK(HLOOKUP(W$1, m_preprocess!$1:$1048576, monthly!$D246, FALSE)), "", HLOOKUP(W$1, m_preprocess!$1:$1048576, monthly!$D246, FALSE))</f>
        <v>75.470560645572533</v>
      </c>
      <c r="X246">
        <f>IF(ISBLANK(HLOOKUP(X$1, m_preprocess!$1:$1048576, monthly!$D246, FALSE)), "", HLOOKUP(X$1, m_preprocess!$1:$1048576, monthly!$D246, FALSE))</f>
        <v>2225.4336738376096</v>
      </c>
    </row>
    <row r="247" spans="1:24" x14ac:dyDescent="0.25">
      <c r="A247" s="31">
        <v>41426</v>
      </c>
      <c r="B247">
        <v>2013</v>
      </c>
      <c r="C247">
        <v>6</v>
      </c>
      <c r="D247">
        <v>247</v>
      </c>
      <c r="E247">
        <f>IF(ISBLANK(HLOOKUP(E$1, m_preprocess!$1:$1048576, monthly!$D247, FALSE)), "", HLOOKUP(E$1, m_preprocess!$1:$1048576, monthly!$D247, FALSE))</f>
        <v>94.859271730995189</v>
      </c>
      <c r="F247">
        <f>IF(ISBLANK(HLOOKUP(F$1, m_preprocess!$1:$1048576, monthly!$D247, FALSE)), "", HLOOKUP(F$1, m_preprocess!$1:$1048576, monthly!$D247, FALSE))</f>
        <v>97.147537108543531</v>
      </c>
      <c r="G247">
        <f>IF(ISBLANK(HLOOKUP(G$1, m_preprocess!$1:$1048576, monthly!$D247, FALSE)), "", HLOOKUP(G$1, m_preprocess!$1:$1048576, monthly!$D247, FALSE))</f>
        <v>100.19871238779434</v>
      </c>
      <c r="H247">
        <f>IF(ISBLANK(HLOOKUP(H$1, m_preprocess!$1:$1048576, monthly!$D247, FALSE)), "", HLOOKUP(H$1, m_preprocess!$1:$1048576, monthly!$D247, FALSE))</f>
        <v>98.031026966750105</v>
      </c>
      <c r="I247">
        <f>IF(ISBLANK(HLOOKUP(I$1, m_preprocess!$1:$1048576, monthly!$D247, FALSE)), "", HLOOKUP(I$1, m_preprocess!$1:$1048576, monthly!$D247, FALSE))</f>
        <v>74.599999999999994</v>
      </c>
      <c r="J247">
        <f>IF(ISBLANK(HLOOKUP(J$1, m_preprocess!$1:$1048576, monthly!$D247, FALSE)), "", HLOOKUP(J$1, m_preprocess!$1:$1048576, monthly!$D247, FALSE))</f>
        <v>140.68</v>
      </c>
      <c r="K247">
        <f>IF(ISBLANK(HLOOKUP(K$1, m_preprocess!$1:$1048576, monthly!$D247, FALSE)), "", HLOOKUP(K$1, m_preprocess!$1:$1048576, monthly!$D247, FALSE))</f>
        <v>157.15316428360808</v>
      </c>
      <c r="L247">
        <f>IF(ISBLANK(HLOOKUP(L$1, m_preprocess!$1:$1048576, monthly!$D247, FALSE)), "", HLOOKUP(L$1, m_preprocess!$1:$1048576, monthly!$D247, FALSE))</f>
        <v>274.18219531598226</v>
      </c>
      <c r="M247">
        <f>IF(ISBLANK(HLOOKUP(M$1, m_preprocess!$1:$1048576, monthly!$D247, FALSE)), "", HLOOKUP(M$1, m_preprocess!$1:$1048576, monthly!$D247, FALSE))</f>
        <v>193.62099603185044</v>
      </c>
      <c r="N247">
        <f>IF(ISBLANK(HLOOKUP(N$1, m_preprocess!$1:$1048576, monthly!$D247, FALSE)), "", HLOOKUP(N$1, m_preprocess!$1:$1048576, monthly!$D247, FALSE))</f>
        <v>80.56119928413186</v>
      </c>
      <c r="O247">
        <f>IF(ISBLANK(HLOOKUP(O$1, m_preprocess!$1:$1048576, monthly!$D247, FALSE)), "", HLOOKUP(O$1, m_preprocess!$1:$1048576, monthly!$D247, FALSE))</f>
        <v>38.137059308176461</v>
      </c>
      <c r="P247">
        <f>IF(ISBLANK(HLOOKUP(P$1, m_preprocess!$1:$1048576, monthly!$D247, FALSE)), "", HLOOKUP(P$1, m_preprocess!$1:$1048576, monthly!$D247, FALSE))</f>
        <v>8.8150703836075301</v>
      </c>
      <c r="Q247">
        <f>IF(ISBLANK(HLOOKUP(Q$1, m_preprocess!$1:$1048576, monthly!$D247, FALSE)), "", HLOOKUP(Q$1, m_preprocess!$1:$1048576, monthly!$D247, FALSE))</f>
        <v>4.3363176027510963</v>
      </c>
      <c r="R247">
        <f>IF(ISBLANK(HLOOKUP(R$1, m_preprocess!$1:$1048576, monthly!$D247, FALSE)), "", HLOOKUP(R$1, m_preprocess!$1:$1048576, monthly!$D247, FALSE))</f>
        <v>4.4787527808564347</v>
      </c>
      <c r="S247">
        <f>IF(ISBLANK(HLOOKUP(S$1, m_preprocess!$1:$1048576, monthly!$D247, FALSE)), "", HLOOKUP(S$1, m_preprocess!$1:$1048576, monthly!$D247, FALSE))</f>
        <v>16.492649556298993</v>
      </c>
      <c r="T247">
        <f>IF(ISBLANK(HLOOKUP(T$1, m_preprocess!$1:$1048576, monthly!$D247, FALSE)), "", HLOOKUP(T$1, m_preprocess!$1:$1048576, monthly!$D247, FALSE))</f>
        <v>12.829339368269933</v>
      </c>
      <c r="U247">
        <f>IF(ISBLANK(HLOOKUP(U$1, m_preprocess!$1:$1048576, monthly!$D247, FALSE)), "", HLOOKUP(U$1, m_preprocess!$1:$1048576, monthly!$D247, FALSE))</f>
        <v>633.85894985635571</v>
      </c>
      <c r="V247">
        <f>IF(ISBLANK(HLOOKUP(V$1, m_preprocess!$1:$1048576, monthly!$D247, FALSE)), "", HLOOKUP(V$1, m_preprocess!$1:$1048576, monthly!$D247, FALSE))</f>
        <v>2500.691951535357</v>
      </c>
      <c r="W247">
        <f>IF(ISBLANK(HLOOKUP(W$1, m_preprocess!$1:$1048576, monthly!$D247, FALSE)), "", HLOOKUP(W$1, m_preprocess!$1:$1048576, monthly!$D247, FALSE))</f>
        <v>77.83947064592482</v>
      </c>
      <c r="X247">
        <f>IF(ISBLANK(HLOOKUP(X$1, m_preprocess!$1:$1048576, monthly!$D247, FALSE)), "", HLOOKUP(X$1, m_preprocess!$1:$1048576, monthly!$D247, FALSE))</f>
        <v>2262.1546973604927</v>
      </c>
    </row>
    <row r="248" spans="1:24" x14ac:dyDescent="0.25">
      <c r="A248" s="31">
        <v>41456</v>
      </c>
      <c r="B248">
        <v>2013</v>
      </c>
      <c r="C248">
        <v>7</v>
      </c>
      <c r="D248">
        <v>248</v>
      </c>
      <c r="E248">
        <f>IF(ISBLANK(HLOOKUP(E$1, m_preprocess!$1:$1048576, monthly!$D248, FALSE)), "", HLOOKUP(E$1, m_preprocess!$1:$1048576, monthly!$D248, FALSE))</f>
        <v>102.1495267317605</v>
      </c>
      <c r="F248">
        <f>IF(ISBLANK(HLOOKUP(F$1, m_preprocess!$1:$1048576, monthly!$D248, FALSE)), "", HLOOKUP(F$1, m_preprocess!$1:$1048576, monthly!$D248, FALSE))</f>
        <v>100.5747011352906</v>
      </c>
      <c r="G248">
        <f>IF(ISBLANK(HLOOKUP(G$1, m_preprocess!$1:$1048576, monthly!$D248, FALSE)), "", HLOOKUP(G$1, m_preprocess!$1:$1048576, monthly!$D248, FALSE))</f>
        <v>100.06881820299617</v>
      </c>
      <c r="H248">
        <f>IF(ISBLANK(HLOOKUP(H$1, m_preprocess!$1:$1048576, monthly!$D248, FALSE)), "", HLOOKUP(H$1, m_preprocess!$1:$1048576, monthly!$D248, FALSE))</f>
        <v>101.565900076868</v>
      </c>
      <c r="I248">
        <f>IF(ISBLANK(HLOOKUP(I$1, m_preprocess!$1:$1048576, monthly!$D248, FALSE)), "", HLOOKUP(I$1, m_preprocess!$1:$1048576, monthly!$D248, FALSE))</f>
        <v>76.099999999999994</v>
      </c>
      <c r="J248">
        <f>IF(ISBLANK(HLOOKUP(J$1, m_preprocess!$1:$1048576, monthly!$D248, FALSE)), "", HLOOKUP(J$1, m_preprocess!$1:$1048576, monthly!$D248, FALSE))</f>
        <v>142.57</v>
      </c>
      <c r="K248">
        <f>IF(ISBLANK(HLOOKUP(K$1, m_preprocess!$1:$1048576, monthly!$D248, FALSE)), "", HLOOKUP(K$1, m_preprocess!$1:$1048576, monthly!$D248, FALSE))</f>
        <v>155.37787465645869</v>
      </c>
      <c r="L248">
        <f>IF(ISBLANK(HLOOKUP(L$1, m_preprocess!$1:$1048576, monthly!$D248, FALSE)), "", HLOOKUP(L$1, m_preprocess!$1:$1048576, monthly!$D248, FALSE))</f>
        <v>265.63219416348829</v>
      </c>
      <c r="M248">
        <f>IF(ISBLANK(HLOOKUP(M$1, m_preprocess!$1:$1048576, monthly!$D248, FALSE)), "", HLOOKUP(M$1, m_preprocess!$1:$1048576, monthly!$D248, FALSE))</f>
        <v>187.42695608231392</v>
      </c>
      <c r="N248">
        <f>IF(ISBLANK(HLOOKUP(N$1, m_preprocess!$1:$1048576, monthly!$D248, FALSE)), "", HLOOKUP(N$1, m_preprocess!$1:$1048576, monthly!$D248, FALSE))</f>
        <v>78.205238081174343</v>
      </c>
      <c r="O248">
        <f>IF(ISBLANK(HLOOKUP(O$1, m_preprocess!$1:$1048576, monthly!$D248, FALSE)), "", HLOOKUP(O$1, m_preprocess!$1:$1048576, monthly!$D248, FALSE))</f>
        <v>45.350327282691843</v>
      </c>
      <c r="P248">
        <f>IF(ISBLANK(HLOOKUP(P$1, m_preprocess!$1:$1048576, monthly!$D248, FALSE)), "", HLOOKUP(P$1, m_preprocess!$1:$1048576, monthly!$D248, FALSE))</f>
        <v>9.6776816148308598</v>
      </c>
      <c r="Q248">
        <f>IF(ISBLANK(HLOOKUP(Q$1, m_preprocess!$1:$1048576, monthly!$D248, FALSE)), "", HLOOKUP(Q$1, m_preprocess!$1:$1048576, monthly!$D248, FALSE))</f>
        <v>4.7533508525032309</v>
      </c>
      <c r="R248">
        <f>IF(ISBLANK(HLOOKUP(R$1, m_preprocess!$1:$1048576, monthly!$D248, FALSE)), "", HLOOKUP(R$1, m_preprocess!$1:$1048576, monthly!$D248, FALSE))</f>
        <v>4.9243307623276289</v>
      </c>
      <c r="S248">
        <f>IF(ISBLANK(HLOOKUP(S$1, m_preprocess!$1:$1048576, monthly!$D248, FALSE)), "", HLOOKUP(S$1, m_preprocess!$1:$1048576, monthly!$D248, FALSE))</f>
        <v>21.075080250425618</v>
      </c>
      <c r="T248">
        <f>IF(ISBLANK(HLOOKUP(T$1, m_preprocess!$1:$1048576, monthly!$D248, FALSE)), "", HLOOKUP(T$1, m_preprocess!$1:$1048576, monthly!$D248, FALSE))</f>
        <v>14.597565417435369</v>
      </c>
      <c r="U248">
        <f>IF(ISBLANK(HLOOKUP(U$1, m_preprocess!$1:$1048576, monthly!$D248, FALSE)), "", HLOOKUP(U$1, m_preprocess!$1:$1048576, monthly!$D248, FALSE))</f>
        <v>631.93307549328733</v>
      </c>
      <c r="V248">
        <f>IF(ISBLANK(HLOOKUP(V$1, m_preprocess!$1:$1048576, monthly!$D248, FALSE)), "", HLOOKUP(V$1, m_preprocess!$1:$1048576, monthly!$D248, FALSE))</f>
        <v>2534.5817379445921</v>
      </c>
      <c r="W248">
        <f>IF(ISBLANK(HLOOKUP(W$1, m_preprocess!$1:$1048576, monthly!$D248, FALSE)), "", HLOOKUP(W$1, m_preprocess!$1:$1048576, monthly!$D248, FALSE))</f>
        <v>77.238072853519185</v>
      </c>
      <c r="X248">
        <f>IF(ISBLANK(HLOOKUP(X$1, m_preprocess!$1:$1048576, monthly!$D248, FALSE)), "", HLOOKUP(X$1, m_preprocess!$1:$1048576, monthly!$D248, FALSE))</f>
        <v>2276.1578145064464</v>
      </c>
    </row>
    <row r="249" spans="1:24" x14ac:dyDescent="0.25">
      <c r="A249" s="31">
        <v>41487</v>
      </c>
      <c r="B249">
        <v>2013</v>
      </c>
      <c r="C249">
        <v>8</v>
      </c>
      <c r="D249">
        <v>249</v>
      </c>
      <c r="E249">
        <f>IF(ISBLANK(HLOOKUP(E$1, m_preprocess!$1:$1048576, monthly!$D249, FALSE)), "", HLOOKUP(E$1, m_preprocess!$1:$1048576, monthly!$D249, FALSE))</f>
        <v>98.537343996171359</v>
      </c>
      <c r="F249">
        <f>IF(ISBLANK(HLOOKUP(F$1, m_preprocess!$1:$1048576, monthly!$D249, FALSE)), "", HLOOKUP(F$1, m_preprocess!$1:$1048576, monthly!$D249, FALSE))</f>
        <v>95.755173385112258</v>
      </c>
      <c r="G249">
        <f>IF(ISBLANK(HLOOKUP(G$1, m_preprocess!$1:$1048576, monthly!$D249, FALSE)), "", HLOOKUP(G$1, m_preprocess!$1:$1048576, monthly!$D249, FALSE))</f>
        <v>100.91619497477561</v>
      </c>
      <c r="H249">
        <f>IF(ISBLANK(HLOOKUP(H$1, m_preprocess!$1:$1048576, monthly!$D249, FALSE)), "", HLOOKUP(H$1, m_preprocess!$1:$1048576, monthly!$D249, FALSE))</f>
        <v>98.984586490120407</v>
      </c>
      <c r="I249">
        <f>IF(ISBLANK(HLOOKUP(I$1, m_preprocess!$1:$1048576, monthly!$D249, FALSE)), "", HLOOKUP(I$1, m_preprocess!$1:$1048576, monthly!$D249, FALSE))</f>
        <v>90.9</v>
      </c>
      <c r="J249">
        <f>IF(ISBLANK(HLOOKUP(J$1, m_preprocess!$1:$1048576, monthly!$D249, FALSE)), "", HLOOKUP(J$1, m_preprocess!$1:$1048576, monthly!$D249, FALSE))</f>
        <v>142.53</v>
      </c>
      <c r="K249">
        <f>IF(ISBLANK(HLOOKUP(K$1, m_preprocess!$1:$1048576, monthly!$D249, FALSE)), "", HLOOKUP(K$1, m_preprocess!$1:$1048576, monthly!$D249, FALSE))</f>
        <v>157.10665731651616</v>
      </c>
      <c r="L249">
        <f>IF(ISBLANK(HLOOKUP(L$1, m_preprocess!$1:$1048576, monthly!$D249, FALSE)), "", HLOOKUP(L$1, m_preprocess!$1:$1048576, monthly!$D249, FALSE))</f>
        <v>280.84420777484354</v>
      </c>
      <c r="M249">
        <f>IF(ISBLANK(HLOOKUP(M$1, m_preprocess!$1:$1048576, monthly!$D249, FALSE)), "", HLOOKUP(M$1, m_preprocess!$1:$1048576, monthly!$D249, FALSE))</f>
        <v>211.34855974656793</v>
      </c>
      <c r="N249">
        <f>IF(ISBLANK(HLOOKUP(N$1, m_preprocess!$1:$1048576, monthly!$D249, FALSE)), "", HLOOKUP(N$1, m_preprocess!$1:$1048576, monthly!$D249, FALSE))</f>
        <v>69.495648028275625</v>
      </c>
      <c r="O249">
        <f>IF(ISBLANK(HLOOKUP(O$1, m_preprocess!$1:$1048576, monthly!$D249, FALSE)), "", HLOOKUP(O$1, m_preprocess!$1:$1048576, monthly!$D249, FALSE))</f>
        <v>44.097258618342337</v>
      </c>
      <c r="P249">
        <f>IF(ISBLANK(HLOOKUP(P$1, m_preprocess!$1:$1048576, monthly!$D249, FALSE)), "", HLOOKUP(P$1, m_preprocess!$1:$1048576, monthly!$D249, FALSE))</f>
        <v>9.8916288592820596</v>
      </c>
      <c r="Q249">
        <f>IF(ISBLANK(HLOOKUP(Q$1, m_preprocess!$1:$1048576, monthly!$D249, FALSE)), "", HLOOKUP(Q$1, m_preprocess!$1:$1048576, monthly!$D249, FALSE))</f>
        <v>4.9578017340498919</v>
      </c>
      <c r="R249">
        <f>IF(ISBLANK(HLOOKUP(R$1, m_preprocess!$1:$1048576, monthly!$D249, FALSE)), "", HLOOKUP(R$1, m_preprocess!$1:$1048576, monthly!$D249, FALSE))</f>
        <v>4.9338271252321677</v>
      </c>
      <c r="S249">
        <f>IF(ISBLANK(HLOOKUP(S$1, m_preprocess!$1:$1048576, monthly!$D249, FALSE)), "", HLOOKUP(S$1, m_preprocess!$1:$1048576, monthly!$D249, FALSE))</f>
        <v>18.815911158571065</v>
      </c>
      <c r="T249">
        <f>IF(ISBLANK(HLOOKUP(T$1, m_preprocess!$1:$1048576, monthly!$D249, FALSE)), "", HLOOKUP(T$1, m_preprocess!$1:$1048576, monthly!$D249, FALSE))</f>
        <v>15.389718600489223</v>
      </c>
      <c r="U249">
        <f>IF(ISBLANK(HLOOKUP(U$1, m_preprocess!$1:$1048576, monthly!$D249, FALSE)), "", HLOOKUP(U$1, m_preprocess!$1:$1048576, monthly!$D249, FALSE))</f>
        <v>635.91713102348206</v>
      </c>
      <c r="V249">
        <f>IF(ISBLANK(HLOOKUP(V$1, m_preprocess!$1:$1048576, monthly!$D249, FALSE)), "", HLOOKUP(V$1, m_preprocess!$1:$1048576, monthly!$D249, FALSE))</f>
        <v>2561.5351625415369</v>
      </c>
      <c r="W249">
        <f>IF(ISBLANK(HLOOKUP(W$1, m_preprocess!$1:$1048576, monthly!$D249, FALSE)), "", HLOOKUP(W$1, m_preprocess!$1:$1048576, monthly!$D249, FALSE))</f>
        <v>77.722297703527673</v>
      </c>
      <c r="X249">
        <f>IF(ISBLANK(HLOOKUP(X$1, m_preprocess!$1:$1048576, monthly!$D249, FALSE)), "", HLOOKUP(X$1, m_preprocess!$1:$1048576, monthly!$D249, FALSE))</f>
        <v>2302.262560695563</v>
      </c>
    </row>
    <row r="250" spans="1:24" x14ac:dyDescent="0.25">
      <c r="A250" s="31">
        <v>41518</v>
      </c>
      <c r="B250">
        <v>2013</v>
      </c>
      <c r="C250">
        <v>9</v>
      </c>
      <c r="D250">
        <v>250</v>
      </c>
      <c r="E250">
        <f>IF(ISBLANK(HLOOKUP(E$1, m_preprocess!$1:$1048576, monthly!$D250, FALSE)), "", HLOOKUP(E$1, m_preprocess!$1:$1048576, monthly!$D250, FALSE))</f>
        <v>101.26491860755061</v>
      </c>
      <c r="F250">
        <f>IF(ISBLANK(HLOOKUP(F$1, m_preprocess!$1:$1048576, monthly!$D250, FALSE)), "", HLOOKUP(F$1, m_preprocess!$1:$1048576, monthly!$D250, FALSE))</f>
        <v>102.03521031916821</v>
      </c>
      <c r="G250">
        <f>IF(ISBLANK(HLOOKUP(G$1, m_preprocess!$1:$1048576, monthly!$D250, FALSE)), "", HLOOKUP(G$1, m_preprocess!$1:$1048576, monthly!$D250, FALSE))</f>
        <v>101.51338889962867</v>
      </c>
      <c r="H250">
        <f>IF(ISBLANK(HLOOKUP(H$1, m_preprocess!$1:$1048576, monthly!$D250, FALSE)), "", HLOOKUP(H$1, m_preprocess!$1:$1048576, monthly!$D250, FALSE))</f>
        <v>95.437315991756194</v>
      </c>
      <c r="I250">
        <f>IF(ISBLANK(HLOOKUP(I$1, m_preprocess!$1:$1048576, monthly!$D250, FALSE)), "", HLOOKUP(I$1, m_preprocess!$1:$1048576, monthly!$D250, FALSE))</f>
        <v>100.4</v>
      </c>
      <c r="J250">
        <f>IF(ISBLANK(HLOOKUP(J$1, m_preprocess!$1:$1048576, monthly!$D250, FALSE)), "", HLOOKUP(J$1, m_preprocess!$1:$1048576, monthly!$D250, FALSE))</f>
        <v>147.27000000000001</v>
      </c>
      <c r="K250">
        <f>IF(ISBLANK(HLOOKUP(K$1, m_preprocess!$1:$1048576, monthly!$D250, FALSE)), "", HLOOKUP(K$1, m_preprocess!$1:$1048576, monthly!$D250, FALSE))</f>
        <v>160.79304802145705</v>
      </c>
      <c r="L250">
        <f>IF(ISBLANK(HLOOKUP(L$1, m_preprocess!$1:$1048576, monthly!$D250, FALSE)), "", HLOOKUP(L$1, m_preprocess!$1:$1048576, monthly!$D250, FALSE))</f>
        <v>265.98677925971418</v>
      </c>
      <c r="M250">
        <f>IF(ISBLANK(HLOOKUP(M$1, m_preprocess!$1:$1048576, monthly!$D250, FALSE)), "", HLOOKUP(M$1, m_preprocess!$1:$1048576, monthly!$D250, FALSE))</f>
        <v>191.80757063301834</v>
      </c>
      <c r="N250">
        <f>IF(ISBLANK(HLOOKUP(N$1, m_preprocess!$1:$1048576, monthly!$D250, FALSE)), "", HLOOKUP(N$1, m_preprocess!$1:$1048576, monthly!$D250, FALSE))</f>
        <v>74.179208626695896</v>
      </c>
      <c r="O250">
        <f>IF(ISBLANK(HLOOKUP(O$1, m_preprocess!$1:$1048576, monthly!$D250, FALSE)), "", HLOOKUP(O$1, m_preprocess!$1:$1048576, monthly!$D250, FALSE))</f>
        <v>45.39394129487156</v>
      </c>
      <c r="P250">
        <f>IF(ISBLANK(HLOOKUP(P$1, m_preprocess!$1:$1048576, monthly!$D250, FALSE)), "", HLOOKUP(P$1, m_preprocess!$1:$1048576, monthly!$D250, FALSE))</f>
        <v>9.9342215871964168</v>
      </c>
      <c r="Q250">
        <f>IF(ISBLANK(HLOOKUP(Q$1, m_preprocess!$1:$1048576, monthly!$D250, FALSE)), "", HLOOKUP(Q$1, m_preprocess!$1:$1048576, monthly!$D250, FALSE))</f>
        <v>4.950711231815724</v>
      </c>
      <c r="R250">
        <f>IF(ISBLANK(HLOOKUP(R$1, m_preprocess!$1:$1048576, monthly!$D250, FALSE)), "", HLOOKUP(R$1, m_preprocess!$1:$1048576, monthly!$D250, FALSE))</f>
        <v>4.9835103553806936</v>
      </c>
      <c r="S250">
        <f>IF(ISBLANK(HLOOKUP(S$1, m_preprocess!$1:$1048576, monthly!$D250, FALSE)), "", HLOOKUP(S$1, m_preprocess!$1:$1048576, monthly!$D250, FALSE))</f>
        <v>21.149626967133496</v>
      </c>
      <c r="T250">
        <f>IF(ISBLANK(HLOOKUP(T$1, m_preprocess!$1:$1048576, monthly!$D250, FALSE)), "", HLOOKUP(T$1, m_preprocess!$1:$1048576, monthly!$D250, FALSE))</f>
        <v>14.31009274054165</v>
      </c>
      <c r="U250">
        <f>IF(ISBLANK(HLOOKUP(U$1, m_preprocess!$1:$1048576, monthly!$D250, FALSE)), "", HLOOKUP(U$1, m_preprocess!$1:$1048576, monthly!$D250, FALSE))</f>
        <v>631.79849494785719</v>
      </c>
      <c r="V250">
        <f>IF(ISBLANK(HLOOKUP(V$1, m_preprocess!$1:$1048576, monthly!$D250, FALSE)), "", HLOOKUP(V$1, m_preprocess!$1:$1048576, monthly!$D250, FALSE))</f>
        <v>2545.9105127214266</v>
      </c>
      <c r="W250">
        <f>IF(ISBLANK(HLOOKUP(W$1, m_preprocess!$1:$1048576, monthly!$D250, FALSE)), "", HLOOKUP(W$1, m_preprocess!$1:$1048576, monthly!$D250, FALSE))</f>
        <v>78.477279111855594</v>
      </c>
      <c r="X250">
        <f>IF(ISBLANK(HLOOKUP(X$1, m_preprocess!$1:$1048576, monthly!$D250, FALSE)), "", HLOOKUP(X$1, m_preprocess!$1:$1048576, monthly!$D250, FALSE))</f>
        <v>2326.0952684153026</v>
      </c>
    </row>
    <row r="251" spans="1:24" x14ac:dyDescent="0.25">
      <c r="A251" s="31">
        <v>41548</v>
      </c>
      <c r="B251">
        <v>2013</v>
      </c>
      <c r="C251">
        <v>10</v>
      </c>
      <c r="D251">
        <v>251</v>
      </c>
      <c r="E251">
        <f>IF(ISBLANK(HLOOKUP(E$1, m_preprocess!$1:$1048576, monthly!$D251, FALSE)), "", HLOOKUP(E$1, m_preprocess!$1:$1048576, monthly!$D251, FALSE))</f>
        <v>106.64238925620468</v>
      </c>
      <c r="F251">
        <f>IF(ISBLANK(HLOOKUP(F$1, m_preprocess!$1:$1048576, monthly!$D251, FALSE)), "", HLOOKUP(F$1, m_preprocess!$1:$1048576, monthly!$D251, FALSE))</f>
        <v>104.7920637055353</v>
      </c>
      <c r="G251">
        <f>IF(ISBLANK(HLOOKUP(G$1, m_preprocess!$1:$1048576, monthly!$D251, FALSE)), "", HLOOKUP(G$1, m_preprocess!$1:$1048576, monthly!$D251, FALSE))</f>
        <v>101.88042684587893</v>
      </c>
      <c r="H251">
        <f>IF(ISBLANK(HLOOKUP(H$1, m_preprocess!$1:$1048576, monthly!$D251, FALSE)), "", HLOOKUP(H$1, m_preprocess!$1:$1048576, monthly!$D251, FALSE))</f>
        <v>97.647597743319494</v>
      </c>
      <c r="I251">
        <f>IF(ISBLANK(HLOOKUP(I$1, m_preprocess!$1:$1048576, monthly!$D251, FALSE)), "", HLOOKUP(I$1, m_preprocess!$1:$1048576, monthly!$D251, FALSE))</f>
        <v>82.8</v>
      </c>
      <c r="J251">
        <f>IF(ISBLANK(HLOOKUP(J$1, m_preprocess!$1:$1048576, monthly!$D251, FALSE)), "", HLOOKUP(J$1, m_preprocess!$1:$1048576, monthly!$D251, FALSE))</f>
        <v>157.38</v>
      </c>
      <c r="K251">
        <f>IF(ISBLANK(HLOOKUP(K$1, m_preprocess!$1:$1048576, monthly!$D251, FALSE)), "", HLOOKUP(K$1, m_preprocess!$1:$1048576, monthly!$D251, FALSE))</f>
        <v>157.07734229763744</v>
      </c>
      <c r="L251">
        <f>IF(ISBLANK(HLOOKUP(L$1, m_preprocess!$1:$1048576, monthly!$D251, FALSE)), "", HLOOKUP(L$1, m_preprocess!$1:$1048576, monthly!$D251, FALSE))</f>
        <v>272.83605391334004</v>
      </c>
      <c r="M251">
        <f>IF(ISBLANK(HLOOKUP(M$1, m_preprocess!$1:$1048576, monthly!$D251, FALSE)), "", HLOOKUP(M$1, m_preprocess!$1:$1048576, monthly!$D251, FALSE))</f>
        <v>191.87511799613657</v>
      </c>
      <c r="N251">
        <f>IF(ISBLANK(HLOOKUP(N$1, m_preprocess!$1:$1048576, monthly!$D251, FALSE)), "", HLOOKUP(N$1, m_preprocess!$1:$1048576, monthly!$D251, FALSE))</f>
        <v>80.960935917203457</v>
      </c>
      <c r="O251">
        <f>IF(ISBLANK(HLOOKUP(O$1, m_preprocess!$1:$1048576, monthly!$D251, FALSE)), "", HLOOKUP(O$1, m_preprocess!$1:$1048576, monthly!$D251, FALSE))</f>
        <v>47.376222180327446</v>
      </c>
      <c r="P251">
        <f>IF(ISBLANK(HLOOKUP(P$1, m_preprocess!$1:$1048576, monthly!$D251, FALSE)), "", HLOOKUP(P$1, m_preprocess!$1:$1048576, monthly!$D251, FALSE))</f>
        <v>11.543839754989913</v>
      </c>
      <c r="Q251">
        <f>IF(ISBLANK(HLOOKUP(Q$1, m_preprocess!$1:$1048576, monthly!$D251, FALSE)), "", HLOOKUP(Q$1, m_preprocess!$1:$1048576, monthly!$D251, FALSE))</f>
        <v>5.4964488354673371</v>
      </c>
      <c r="R251">
        <f>IF(ISBLANK(HLOOKUP(R$1, m_preprocess!$1:$1048576, monthly!$D251, FALSE)), "", HLOOKUP(R$1, m_preprocess!$1:$1048576, monthly!$D251, FALSE))</f>
        <v>6.0473909195225763</v>
      </c>
      <c r="S251">
        <f>IF(ISBLANK(HLOOKUP(S$1, m_preprocess!$1:$1048576, monthly!$D251, FALSE)), "", HLOOKUP(S$1, m_preprocess!$1:$1048576, monthly!$D251, FALSE))</f>
        <v>20.340643629284592</v>
      </c>
      <c r="T251">
        <f>IF(ISBLANK(HLOOKUP(T$1, m_preprocess!$1:$1048576, monthly!$D251, FALSE)), "", HLOOKUP(T$1, m_preprocess!$1:$1048576, monthly!$D251, FALSE))</f>
        <v>15.491738796052939</v>
      </c>
      <c r="U251">
        <f>IF(ISBLANK(HLOOKUP(U$1, m_preprocess!$1:$1048576, monthly!$D251, FALSE)), "", HLOOKUP(U$1, m_preprocess!$1:$1048576, monthly!$D251, FALSE))</f>
        <v>644.15022770107907</v>
      </c>
      <c r="V251">
        <f>IF(ISBLANK(HLOOKUP(V$1, m_preprocess!$1:$1048576, monthly!$D251, FALSE)), "", HLOOKUP(V$1, m_preprocess!$1:$1048576, monthly!$D251, FALSE))</f>
        <v>2632.0117588469793</v>
      </c>
      <c r="W251">
        <f>IF(ISBLANK(HLOOKUP(W$1, m_preprocess!$1:$1048576, monthly!$D251, FALSE)), "", HLOOKUP(W$1, m_preprocess!$1:$1048576, monthly!$D251, FALSE))</f>
        <v>77.95795737446133</v>
      </c>
      <c r="X251">
        <f>IF(ISBLANK(HLOOKUP(X$1, m_preprocess!$1:$1048576, monthly!$D251, FALSE)), "", HLOOKUP(X$1, m_preprocess!$1:$1048576, monthly!$D251, FALSE))</f>
        <v>2349.8598584139213</v>
      </c>
    </row>
    <row r="252" spans="1:24" x14ac:dyDescent="0.25">
      <c r="A252" s="31">
        <v>41579</v>
      </c>
      <c r="B252">
        <v>2013</v>
      </c>
      <c r="C252">
        <v>11</v>
      </c>
      <c r="D252">
        <v>252</v>
      </c>
      <c r="E252">
        <f>IF(ISBLANK(HLOOKUP(E$1, m_preprocess!$1:$1048576, monthly!$D252, FALSE)), "", HLOOKUP(E$1, m_preprocess!$1:$1048576, monthly!$D252, FALSE))</f>
        <v>102.59947279510256</v>
      </c>
      <c r="F252">
        <f>IF(ISBLANK(HLOOKUP(F$1, m_preprocess!$1:$1048576, monthly!$D252, FALSE)), "", HLOOKUP(F$1, m_preprocess!$1:$1048576, monthly!$D252, FALSE))</f>
        <v>105.64477136164902</v>
      </c>
      <c r="G252">
        <f>IF(ISBLANK(HLOOKUP(G$1, m_preprocess!$1:$1048576, monthly!$D252, FALSE)), "", HLOOKUP(G$1, m_preprocess!$1:$1048576, monthly!$D252, FALSE))</f>
        <v>101.95735363868437</v>
      </c>
      <c r="H252">
        <f>IF(ISBLANK(HLOOKUP(H$1, m_preprocess!$1:$1048576, monthly!$D252, FALSE)), "", HLOOKUP(H$1, m_preprocess!$1:$1048576, monthly!$D252, FALSE))</f>
        <v>106.226156763501</v>
      </c>
      <c r="I252">
        <f>IF(ISBLANK(HLOOKUP(I$1, m_preprocess!$1:$1048576, monthly!$D252, FALSE)), "", HLOOKUP(I$1, m_preprocess!$1:$1048576, monthly!$D252, FALSE))</f>
        <v>87</v>
      </c>
      <c r="J252">
        <f>IF(ISBLANK(HLOOKUP(J$1, m_preprocess!$1:$1048576, monthly!$D252, FALSE)), "", HLOOKUP(J$1, m_preprocess!$1:$1048576, monthly!$D252, FALSE))</f>
        <v>160.31</v>
      </c>
      <c r="K252">
        <f>IF(ISBLANK(HLOOKUP(K$1, m_preprocess!$1:$1048576, monthly!$D252, FALSE)), "", HLOOKUP(K$1, m_preprocess!$1:$1048576, monthly!$D252, FALSE))</f>
        <v>156.88394825287693</v>
      </c>
      <c r="L252">
        <f>IF(ISBLANK(HLOOKUP(L$1, m_preprocess!$1:$1048576, monthly!$D252, FALSE)), "", HLOOKUP(L$1, m_preprocess!$1:$1048576, monthly!$D252, FALSE))</f>
        <v>278.13991726859479</v>
      </c>
      <c r="M252">
        <f>IF(ISBLANK(HLOOKUP(M$1, m_preprocess!$1:$1048576, monthly!$D252, FALSE)), "", HLOOKUP(M$1, m_preprocess!$1:$1048576, monthly!$D252, FALSE))</f>
        <v>202.07605629557037</v>
      </c>
      <c r="N252">
        <f>IF(ISBLANK(HLOOKUP(N$1, m_preprocess!$1:$1048576, monthly!$D252, FALSE)), "", HLOOKUP(N$1, m_preprocess!$1:$1048576, monthly!$D252, FALSE))</f>
        <v>76.06386097302439</v>
      </c>
      <c r="O252">
        <f>IF(ISBLANK(HLOOKUP(O$1, m_preprocess!$1:$1048576, monthly!$D252, FALSE)), "", HLOOKUP(O$1, m_preprocess!$1:$1048576, monthly!$D252, FALSE))</f>
        <v>44.380444394107563</v>
      </c>
      <c r="P252">
        <f>IF(ISBLANK(HLOOKUP(P$1, m_preprocess!$1:$1048576, monthly!$D252, FALSE)), "", HLOOKUP(P$1, m_preprocess!$1:$1048576, monthly!$D252, FALSE))</f>
        <v>10.48283601587325</v>
      </c>
      <c r="Q252">
        <f>IF(ISBLANK(HLOOKUP(Q$1, m_preprocess!$1:$1048576, monthly!$D252, FALSE)), "", HLOOKUP(Q$1, m_preprocess!$1:$1048576, monthly!$D252, FALSE))</f>
        <v>5.2513553289445527</v>
      </c>
      <c r="R252">
        <f>IF(ISBLANK(HLOOKUP(R$1, m_preprocess!$1:$1048576, monthly!$D252, FALSE)), "", HLOOKUP(R$1, m_preprocess!$1:$1048576, monthly!$D252, FALSE))</f>
        <v>5.2314806869286974</v>
      </c>
      <c r="S252">
        <f>IF(ISBLANK(HLOOKUP(S$1, m_preprocess!$1:$1048576, monthly!$D252, FALSE)), "", HLOOKUP(S$1, m_preprocess!$1:$1048576, monthly!$D252, FALSE))</f>
        <v>18.95862795195746</v>
      </c>
      <c r="T252">
        <f>IF(ISBLANK(HLOOKUP(T$1, m_preprocess!$1:$1048576, monthly!$D252, FALSE)), "", HLOOKUP(T$1, m_preprocess!$1:$1048576, monthly!$D252, FALSE))</f>
        <v>14.938980426276842</v>
      </c>
      <c r="U252">
        <f>IF(ISBLANK(HLOOKUP(U$1, m_preprocess!$1:$1048576, monthly!$D252, FALSE)), "", HLOOKUP(U$1, m_preprocess!$1:$1048576, monthly!$D252, FALSE))</f>
        <v>675.43433461323832</v>
      </c>
      <c r="V252">
        <f>IF(ISBLANK(HLOOKUP(V$1, m_preprocess!$1:$1048576, monthly!$D252, FALSE)), "", HLOOKUP(V$1, m_preprocess!$1:$1048576, monthly!$D252, FALSE))</f>
        <v>2695.135366528235</v>
      </c>
      <c r="W252">
        <f>IF(ISBLANK(HLOOKUP(W$1, m_preprocess!$1:$1048576, monthly!$D252, FALSE)), "", HLOOKUP(W$1, m_preprocess!$1:$1048576, monthly!$D252, FALSE))</f>
        <v>79.378489921685301</v>
      </c>
      <c r="X252">
        <f>IF(ISBLANK(HLOOKUP(X$1, m_preprocess!$1:$1048576, monthly!$D252, FALSE)), "", HLOOKUP(X$1, m_preprocess!$1:$1048576, monthly!$D252, FALSE))</f>
        <v>2385.2164405171852</v>
      </c>
    </row>
    <row r="253" spans="1:24" x14ac:dyDescent="0.25">
      <c r="A253" s="31">
        <v>41609</v>
      </c>
      <c r="B253">
        <v>2013</v>
      </c>
      <c r="C253">
        <v>12</v>
      </c>
      <c r="D253">
        <v>253</v>
      </c>
      <c r="E253">
        <f>IF(ISBLANK(HLOOKUP(E$1, m_preprocess!$1:$1048576, monthly!$D253, FALSE)), "", HLOOKUP(E$1, m_preprocess!$1:$1048576, monthly!$D253, FALSE))</f>
        <v>101.67299819541205</v>
      </c>
      <c r="F253">
        <f>IF(ISBLANK(HLOOKUP(F$1, m_preprocess!$1:$1048576, monthly!$D253, FALSE)), "", HLOOKUP(F$1, m_preprocess!$1:$1048576, monthly!$D253, FALSE))</f>
        <v>110.9866560668296</v>
      </c>
      <c r="G253">
        <f>IF(ISBLANK(HLOOKUP(G$1, m_preprocess!$1:$1048576, monthly!$D253, FALSE)), "", HLOOKUP(G$1, m_preprocess!$1:$1048576, monthly!$D253, FALSE))</f>
        <v>99.063835514484609</v>
      </c>
      <c r="H253">
        <f>IF(ISBLANK(HLOOKUP(H$1, m_preprocess!$1:$1048576, monthly!$D253, FALSE)), "", HLOOKUP(H$1, m_preprocess!$1:$1048576, monthly!$D253, FALSE))</f>
        <v>140.31988014314899</v>
      </c>
      <c r="I253">
        <f>IF(ISBLANK(HLOOKUP(I$1, m_preprocess!$1:$1048576, monthly!$D253, FALSE)), "", HLOOKUP(I$1, m_preprocess!$1:$1048576, monthly!$D253, FALSE))</f>
        <v>88.7</v>
      </c>
      <c r="J253">
        <f>IF(ISBLANK(HLOOKUP(J$1, m_preprocess!$1:$1048576, monthly!$D253, FALSE)), "", HLOOKUP(J$1, m_preprocess!$1:$1048576, monthly!$D253, FALSE))</f>
        <v>162.34</v>
      </c>
      <c r="K253">
        <f>IF(ISBLANK(HLOOKUP(K$1, m_preprocess!$1:$1048576, monthly!$D253, FALSE)), "", HLOOKUP(K$1, m_preprocess!$1:$1048576, monthly!$D253, FALSE))</f>
        <v>154.28076097697115</v>
      </c>
      <c r="L253">
        <f>IF(ISBLANK(HLOOKUP(L$1, m_preprocess!$1:$1048576, monthly!$D253, FALSE)), "", HLOOKUP(L$1, m_preprocess!$1:$1048576, monthly!$D253, FALSE))</f>
        <v>301.06139329847827</v>
      </c>
      <c r="M253">
        <f>IF(ISBLANK(HLOOKUP(M$1, m_preprocess!$1:$1048576, monthly!$D253, FALSE)), "", HLOOKUP(M$1, m_preprocess!$1:$1048576, monthly!$D253, FALSE))</f>
        <v>222.08087935117027</v>
      </c>
      <c r="N253">
        <f>IF(ISBLANK(HLOOKUP(N$1, m_preprocess!$1:$1048576, monthly!$D253, FALSE)), "", HLOOKUP(N$1, m_preprocess!$1:$1048576, monthly!$D253, FALSE))</f>
        <v>78.980513947307998</v>
      </c>
      <c r="O253">
        <f>IF(ISBLANK(HLOOKUP(O$1, m_preprocess!$1:$1048576, monthly!$D253, FALSE)), "", HLOOKUP(O$1, m_preprocess!$1:$1048576, monthly!$D253, FALSE))</f>
        <v>43.479502632719125</v>
      </c>
      <c r="P253">
        <f>IF(ISBLANK(HLOOKUP(P$1, m_preprocess!$1:$1048576, monthly!$D253, FALSE)), "", HLOOKUP(P$1, m_preprocess!$1:$1048576, monthly!$D253, FALSE))</f>
        <v>9.8453562748648356</v>
      </c>
      <c r="Q253">
        <f>IF(ISBLANK(HLOOKUP(Q$1, m_preprocess!$1:$1048576, monthly!$D253, FALSE)), "", HLOOKUP(Q$1, m_preprocess!$1:$1048576, monthly!$D253, FALSE))</f>
        <v>4.7461104464301496</v>
      </c>
      <c r="R253">
        <f>IF(ISBLANK(HLOOKUP(R$1, m_preprocess!$1:$1048576, monthly!$D253, FALSE)), "", HLOOKUP(R$1, m_preprocess!$1:$1048576, monthly!$D253, FALSE))</f>
        <v>5.099245828434686</v>
      </c>
      <c r="S253">
        <f>IF(ISBLANK(HLOOKUP(S$1, m_preprocess!$1:$1048576, monthly!$D253, FALSE)), "", HLOOKUP(S$1, m_preprocess!$1:$1048576, monthly!$D253, FALSE))</f>
        <v>15.62695941946793</v>
      </c>
      <c r="T253">
        <f>IF(ISBLANK(HLOOKUP(T$1, m_preprocess!$1:$1048576, monthly!$D253, FALSE)), "", HLOOKUP(T$1, m_preprocess!$1:$1048576, monthly!$D253, FALSE))</f>
        <v>18.007186938386369</v>
      </c>
      <c r="U253">
        <f>IF(ISBLANK(HLOOKUP(U$1, m_preprocess!$1:$1048576, monthly!$D253, FALSE)), "", HLOOKUP(U$1, m_preprocess!$1:$1048576, monthly!$D253, FALSE))</f>
        <v>735.09978470623651</v>
      </c>
      <c r="V253">
        <f>IF(ISBLANK(HLOOKUP(V$1, m_preprocess!$1:$1048576, monthly!$D253, FALSE)), "", HLOOKUP(V$1, m_preprocess!$1:$1048576, monthly!$D253, FALSE))</f>
        <v>2730.0544186689467</v>
      </c>
      <c r="W253">
        <f>IF(ISBLANK(HLOOKUP(W$1, m_preprocess!$1:$1048576, monthly!$D253, FALSE)), "", HLOOKUP(W$1, m_preprocess!$1:$1048576, monthly!$D253, FALSE))</f>
        <v>79.575593285097483</v>
      </c>
      <c r="X253">
        <f>IF(ISBLANK(HLOOKUP(X$1, m_preprocess!$1:$1048576, monthly!$D253, FALSE)), "", HLOOKUP(X$1, m_preprocess!$1:$1048576, monthly!$D253, FALSE))</f>
        <v>2398.7771467454577</v>
      </c>
    </row>
    <row r="254" spans="1:24" x14ac:dyDescent="0.25">
      <c r="A254" s="31">
        <v>41640</v>
      </c>
      <c r="B254">
        <v>2014</v>
      </c>
      <c r="C254">
        <v>1</v>
      </c>
      <c r="D254">
        <v>254</v>
      </c>
      <c r="E254">
        <f>IF(ISBLANK(HLOOKUP(E$1, m_preprocess!$1:$1048576, monthly!$D254, FALSE)), "", HLOOKUP(E$1, m_preprocess!$1:$1048576, monthly!$D254, FALSE))</f>
        <v>92.610285815937999</v>
      </c>
      <c r="F254">
        <f>IF(ISBLANK(HLOOKUP(F$1, m_preprocess!$1:$1048576, monthly!$D254, FALSE)), "", HLOOKUP(F$1, m_preprocess!$1:$1048576, monthly!$D254, FALSE))</f>
        <v>90.571434401137651</v>
      </c>
      <c r="G254">
        <f>IF(ISBLANK(HLOOKUP(G$1, m_preprocess!$1:$1048576, monthly!$D254, FALSE)), "", HLOOKUP(G$1, m_preprocess!$1:$1048576, monthly!$D254, FALSE))</f>
        <v>95.445477742619687</v>
      </c>
      <c r="H254">
        <f>IF(ISBLANK(HLOOKUP(H$1, m_preprocess!$1:$1048576, monthly!$D254, FALSE)), "", HLOOKUP(H$1, m_preprocess!$1:$1048576, monthly!$D254, FALSE))</f>
        <v>97.609765921361401</v>
      </c>
      <c r="I254">
        <f>IF(ISBLANK(HLOOKUP(I$1, m_preprocess!$1:$1048576, monthly!$D254, FALSE)), "", HLOOKUP(I$1, m_preprocess!$1:$1048576, monthly!$D254, FALSE))</f>
        <v>78.599999999999994</v>
      </c>
      <c r="J254">
        <f>IF(ISBLANK(HLOOKUP(J$1, m_preprocess!$1:$1048576, monthly!$D254, FALSE)), "", HLOOKUP(J$1, m_preprocess!$1:$1048576, monthly!$D254, FALSE))</f>
        <v>141.69</v>
      </c>
      <c r="K254">
        <f>IF(ISBLANK(HLOOKUP(K$1, m_preprocess!$1:$1048576, monthly!$D254, FALSE)), "", HLOOKUP(K$1, m_preprocess!$1:$1048576, monthly!$D254, FALSE))</f>
        <v>156.04704224566285</v>
      </c>
      <c r="L254">
        <f>IF(ISBLANK(HLOOKUP(L$1, m_preprocess!$1:$1048576, monthly!$D254, FALSE)), "", HLOOKUP(L$1, m_preprocess!$1:$1048576, monthly!$D254, FALSE))</f>
        <v>269.17337257577259</v>
      </c>
      <c r="M254">
        <f>IF(ISBLANK(HLOOKUP(M$1, m_preprocess!$1:$1048576, monthly!$D254, FALSE)), "", HLOOKUP(M$1, m_preprocess!$1:$1048576, monthly!$D254, FALSE))</f>
        <v>201.17586321303042</v>
      </c>
      <c r="N254">
        <f>IF(ISBLANK(HLOOKUP(N$1, m_preprocess!$1:$1048576, monthly!$D254, FALSE)), "", HLOOKUP(N$1, m_preprocess!$1:$1048576, monthly!$D254, FALSE))</f>
        <v>67.997509362742164</v>
      </c>
      <c r="O254">
        <f>IF(ISBLANK(HLOOKUP(O$1, m_preprocess!$1:$1048576, monthly!$D254, FALSE)), "", HLOOKUP(O$1, m_preprocess!$1:$1048576, monthly!$D254, FALSE))</f>
        <v>42.312021139490703</v>
      </c>
      <c r="P254">
        <f>IF(ISBLANK(HLOOKUP(P$1, m_preprocess!$1:$1048576, monthly!$D254, FALSE)), "", HLOOKUP(P$1, m_preprocess!$1:$1048576, monthly!$D254, FALSE))</f>
        <v>8.1828241285729426</v>
      </c>
      <c r="Q254">
        <f>IF(ISBLANK(HLOOKUP(Q$1, m_preprocess!$1:$1048576, monthly!$D254, FALSE)), "", HLOOKUP(Q$1, m_preprocess!$1:$1048576, monthly!$D254, FALSE))</f>
        <v>3.9559198752826337</v>
      </c>
      <c r="R254">
        <f>IF(ISBLANK(HLOOKUP(R$1, m_preprocess!$1:$1048576, monthly!$D254, FALSE)), "", HLOOKUP(R$1, m_preprocess!$1:$1048576, monthly!$D254, FALSE))</f>
        <v>4.2269042532903081</v>
      </c>
      <c r="S254">
        <f>IF(ISBLANK(HLOOKUP(S$1, m_preprocess!$1:$1048576, monthly!$D254, FALSE)), "", HLOOKUP(S$1, m_preprocess!$1:$1048576, monthly!$D254, FALSE))</f>
        <v>19.97556206028252</v>
      </c>
      <c r="T254">
        <f>IF(ISBLANK(HLOOKUP(T$1, m_preprocess!$1:$1048576, monthly!$D254, FALSE)), "", HLOOKUP(T$1, m_preprocess!$1:$1048576, monthly!$D254, FALSE))</f>
        <v>14.153634950635249</v>
      </c>
      <c r="U254">
        <f>IF(ISBLANK(HLOOKUP(U$1, m_preprocess!$1:$1048576, monthly!$D254, FALSE)), "", HLOOKUP(U$1, m_preprocess!$1:$1048576, monthly!$D254, FALSE))</f>
        <v>689.58490044534653</v>
      </c>
      <c r="V254">
        <f>IF(ISBLANK(HLOOKUP(V$1, m_preprocess!$1:$1048576, monthly!$D254, FALSE)), "", HLOOKUP(V$1, m_preprocess!$1:$1048576, monthly!$D254, FALSE))</f>
        <v>2707.018913119347</v>
      </c>
      <c r="W254">
        <f>IF(ISBLANK(HLOOKUP(W$1, m_preprocess!$1:$1048576, monthly!$D254, FALSE)), "", HLOOKUP(W$1, m_preprocess!$1:$1048576, monthly!$D254, FALSE))</f>
        <v>81.158953845085506</v>
      </c>
      <c r="X254">
        <f>IF(ISBLANK(HLOOKUP(X$1, m_preprocess!$1:$1048576, monthly!$D254, FALSE)), "", HLOOKUP(X$1, m_preprocess!$1:$1048576, monthly!$D254, FALSE))</f>
        <v>2401.8132075257554</v>
      </c>
    </row>
    <row r="255" spans="1:24" x14ac:dyDescent="0.25">
      <c r="A255" s="31">
        <v>41671</v>
      </c>
      <c r="B255">
        <v>2014</v>
      </c>
      <c r="C255">
        <v>2</v>
      </c>
      <c r="D255">
        <v>255</v>
      </c>
      <c r="E255">
        <f>IF(ISBLANK(HLOOKUP(E$1, m_preprocess!$1:$1048576, monthly!$D255, FALSE)), "", HLOOKUP(E$1, m_preprocess!$1:$1048576, monthly!$D255, FALSE))</f>
        <v>95.012070862080506</v>
      </c>
      <c r="F255">
        <f>IF(ISBLANK(HLOOKUP(F$1, m_preprocess!$1:$1048576, monthly!$D255, FALSE)), "", HLOOKUP(F$1, m_preprocess!$1:$1048576, monthly!$D255, FALSE))</f>
        <v>94.327238520141634</v>
      </c>
      <c r="G255">
        <f>IF(ISBLANK(HLOOKUP(G$1, m_preprocess!$1:$1048576, monthly!$D255, FALSE)), "", HLOOKUP(G$1, m_preprocess!$1:$1048576, monthly!$D255, FALSE))</f>
        <v>98.631513603569815</v>
      </c>
      <c r="H255">
        <f>IF(ISBLANK(HLOOKUP(H$1, m_preprocess!$1:$1048576, monthly!$D255, FALSE)), "", HLOOKUP(H$1, m_preprocess!$1:$1048576, monthly!$D255, FALSE))</f>
        <v>94.838918815745501</v>
      </c>
      <c r="I255">
        <f>IF(ISBLANK(HLOOKUP(I$1, m_preprocess!$1:$1048576, monthly!$D255, FALSE)), "", HLOOKUP(I$1, m_preprocess!$1:$1048576, monthly!$D255, FALSE))</f>
        <v>95.3</v>
      </c>
      <c r="J255">
        <f>IF(ISBLANK(HLOOKUP(J$1, m_preprocess!$1:$1048576, monthly!$D255, FALSE)), "", HLOOKUP(J$1, m_preprocess!$1:$1048576, monthly!$D255, FALSE))</f>
        <v>134.56</v>
      </c>
      <c r="K255">
        <f>IF(ISBLANK(HLOOKUP(K$1, m_preprocess!$1:$1048576, monthly!$D255, FALSE)), "", HLOOKUP(K$1, m_preprocess!$1:$1048576, monthly!$D255, FALSE))</f>
        <v>156.81938183427155</v>
      </c>
      <c r="L255">
        <f>IF(ISBLANK(HLOOKUP(L$1, m_preprocess!$1:$1048576, monthly!$D255, FALSE)), "", HLOOKUP(L$1, m_preprocess!$1:$1048576, monthly!$D255, FALSE))</f>
        <v>234.00706131361815</v>
      </c>
      <c r="M255">
        <f>IF(ISBLANK(HLOOKUP(M$1, m_preprocess!$1:$1048576, monthly!$D255, FALSE)), "", HLOOKUP(M$1, m_preprocess!$1:$1048576, monthly!$D255, FALSE))</f>
        <v>164.62519863663434</v>
      </c>
      <c r="N255">
        <f>IF(ISBLANK(HLOOKUP(N$1, m_preprocess!$1:$1048576, monthly!$D255, FALSE)), "", HLOOKUP(N$1, m_preprocess!$1:$1048576, monthly!$D255, FALSE))</f>
        <v>69.381862676983786</v>
      </c>
      <c r="O255">
        <f>IF(ISBLANK(HLOOKUP(O$1, m_preprocess!$1:$1048576, monthly!$D255, FALSE)), "", HLOOKUP(O$1, m_preprocess!$1:$1048576, monthly!$D255, FALSE))</f>
        <v>42.986055445307933</v>
      </c>
      <c r="P255">
        <f>IF(ISBLANK(HLOOKUP(P$1, m_preprocess!$1:$1048576, monthly!$D255, FALSE)), "", HLOOKUP(P$1, m_preprocess!$1:$1048576, monthly!$D255, FALSE))</f>
        <v>8.4923612186838344</v>
      </c>
      <c r="Q255">
        <f>IF(ISBLANK(HLOOKUP(Q$1, m_preprocess!$1:$1048576, monthly!$D255, FALSE)), "", HLOOKUP(Q$1, m_preprocess!$1:$1048576, monthly!$D255, FALSE))</f>
        <v>4.0967832711838863</v>
      </c>
      <c r="R255">
        <f>IF(ISBLANK(HLOOKUP(R$1, m_preprocess!$1:$1048576, monthly!$D255, FALSE)), "", HLOOKUP(R$1, m_preprocess!$1:$1048576, monthly!$D255, FALSE))</f>
        <v>4.3955779474999481</v>
      </c>
      <c r="S255">
        <f>IF(ISBLANK(HLOOKUP(S$1, m_preprocess!$1:$1048576, monthly!$D255, FALSE)), "", HLOOKUP(S$1, m_preprocess!$1:$1048576, monthly!$D255, FALSE))</f>
        <v>20.336700425160632</v>
      </c>
      <c r="T255">
        <f>IF(ISBLANK(HLOOKUP(T$1, m_preprocess!$1:$1048576, monthly!$D255, FALSE)), "", HLOOKUP(T$1, m_preprocess!$1:$1048576, monthly!$D255, FALSE))</f>
        <v>14.156993801463454</v>
      </c>
      <c r="U255">
        <f>IF(ISBLANK(HLOOKUP(U$1, m_preprocess!$1:$1048576, monthly!$D255, FALSE)), "", HLOOKUP(U$1, m_preprocess!$1:$1048576, monthly!$D255, FALSE))</f>
        <v>693.60480489042163</v>
      </c>
      <c r="V255">
        <f>IF(ISBLANK(HLOOKUP(V$1, m_preprocess!$1:$1048576, monthly!$D255, FALSE)), "", HLOOKUP(V$1, m_preprocess!$1:$1048576, monthly!$D255, FALSE))</f>
        <v>2763.4830267404127</v>
      </c>
      <c r="W255">
        <f>IF(ISBLANK(HLOOKUP(W$1, m_preprocess!$1:$1048576, monthly!$D255, FALSE)), "", HLOOKUP(W$1, m_preprocess!$1:$1048576, monthly!$D255, FALSE))</f>
        <v>84.01250203342498</v>
      </c>
      <c r="X255">
        <f>IF(ISBLANK(HLOOKUP(X$1, m_preprocess!$1:$1048576, monthly!$D255, FALSE)), "", HLOOKUP(X$1, m_preprocess!$1:$1048576, monthly!$D255, FALSE))</f>
        <v>2419.4233261322233</v>
      </c>
    </row>
    <row r="256" spans="1:24" x14ac:dyDescent="0.25">
      <c r="A256" s="31">
        <v>41699</v>
      </c>
      <c r="B256">
        <v>2014</v>
      </c>
      <c r="C256">
        <v>3</v>
      </c>
      <c r="D256">
        <v>256</v>
      </c>
      <c r="E256">
        <f>IF(ISBLANK(HLOOKUP(E$1, m_preprocess!$1:$1048576, monthly!$D256, FALSE)), "", HLOOKUP(E$1, m_preprocess!$1:$1048576, monthly!$D256, FALSE))</f>
        <v>100.40531529545592</v>
      </c>
      <c r="F256">
        <f>IF(ISBLANK(HLOOKUP(F$1, m_preprocess!$1:$1048576, monthly!$D256, FALSE)), "", HLOOKUP(F$1, m_preprocess!$1:$1048576, monthly!$D256, FALSE))</f>
        <v>98.42157771185245</v>
      </c>
      <c r="G256">
        <f>IF(ISBLANK(HLOOKUP(G$1, m_preprocess!$1:$1048576, monthly!$D256, FALSE)), "", HLOOKUP(G$1, m_preprocess!$1:$1048576, monthly!$D256, FALSE))</f>
        <v>99.187058744790164</v>
      </c>
      <c r="H256">
        <f>IF(ISBLANK(HLOOKUP(H$1, m_preprocess!$1:$1048576, monthly!$D256, FALSE)), "", HLOOKUP(H$1, m_preprocess!$1:$1048576, monthly!$D256, FALSE))</f>
        <v>104.964375165381</v>
      </c>
      <c r="I256">
        <f>IF(ISBLANK(HLOOKUP(I$1, m_preprocess!$1:$1048576, monthly!$D256, FALSE)), "", HLOOKUP(I$1, m_preprocess!$1:$1048576, monthly!$D256, FALSE))</f>
        <v>98.6</v>
      </c>
      <c r="J256">
        <f>IF(ISBLANK(HLOOKUP(J$1, m_preprocess!$1:$1048576, monthly!$D256, FALSE)), "", HLOOKUP(J$1, m_preprocess!$1:$1048576, monthly!$D256, FALSE))</f>
        <v>139.02000000000001</v>
      </c>
      <c r="K256">
        <f>IF(ISBLANK(HLOOKUP(K$1, m_preprocess!$1:$1048576, monthly!$D256, FALSE)), "", HLOOKUP(K$1, m_preprocess!$1:$1048576, monthly!$D256, FALSE))</f>
        <v>157.55272863581541</v>
      </c>
      <c r="L256">
        <f>IF(ISBLANK(HLOOKUP(L$1, m_preprocess!$1:$1048576, monthly!$D256, FALSE)), "", HLOOKUP(L$1, m_preprocess!$1:$1048576, monthly!$D256, FALSE))</f>
        <v>239.89521601154098</v>
      </c>
      <c r="M256">
        <f>IF(ISBLANK(HLOOKUP(M$1, m_preprocess!$1:$1048576, monthly!$D256, FALSE)), "", HLOOKUP(M$1, m_preprocess!$1:$1048576, monthly!$D256, FALSE))</f>
        <v>167.14443376720629</v>
      </c>
      <c r="N256">
        <f>IF(ISBLANK(HLOOKUP(N$1, m_preprocess!$1:$1048576, monthly!$D256, FALSE)), "", HLOOKUP(N$1, m_preprocess!$1:$1048576, monthly!$D256, FALSE))</f>
        <v>72.750782244334687</v>
      </c>
      <c r="O256">
        <f>IF(ISBLANK(HLOOKUP(O$1, m_preprocess!$1:$1048576, monthly!$D256, FALSE)), "", HLOOKUP(O$1, m_preprocess!$1:$1048576, monthly!$D256, FALSE))</f>
        <v>42.115015413352801</v>
      </c>
      <c r="P256">
        <f>IF(ISBLANK(HLOOKUP(P$1, m_preprocess!$1:$1048576, monthly!$D256, FALSE)), "", HLOOKUP(P$1, m_preprocess!$1:$1048576, monthly!$D256, FALSE))</f>
        <v>9.0212142794460473</v>
      </c>
      <c r="Q256">
        <f>IF(ISBLANK(HLOOKUP(Q$1, m_preprocess!$1:$1048576, monthly!$D256, FALSE)), "", HLOOKUP(Q$1, m_preprocess!$1:$1048576, monthly!$D256, FALSE))</f>
        <v>4.2758032445411702</v>
      </c>
      <c r="R256">
        <f>IF(ISBLANK(HLOOKUP(R$1, m_preprocess!$1:$1048576, monthly!$D256, FALSE)), "", HLOOKUP(R$1, m_preprocess!$1:$1048576, monthly!$D256, FALSE))</f>
        <v>4.7454110349048753</v>
      </c>
      <c r="S256">
        <f>IF(ISBLANK(HLOOKUP(S$1, m_preprocess!$1:$1048576, monthly!$D256, FALSE)), "", HLOOKUP(S$1, m_preprocess!$1:$1048576, monthly!$D256, FALSE))</f>
        <v>19.621108896059926</v>
      </c>
      <c r="T256">
        <f>IF(ISBLANK(HLOOKUP(T$1, m_preprocess!$1:$1048576, monthly!$D256, FALSE)), "", HLOOKUP(T$1, m_preprocess!$1:$1048576, monthly!$D256, FALSE))</f>
        <v>13.472692237846832</v>
      </c>
      <c r="U256">
        <f>IF(ISBLANK(HLOOKUP(U$1, m_preprocess!$1:$1048576, monthly!$D256, FALSE)), "", HLOOKUP(U$1, m_preprocess!$1:$1048576, monthly!$D256, FALSE))</f>
        <v>696.85604770659415</v>
      </c>
      <c r="V256">
        <f>IF(ISBLANK(HLOOKUP(V$1, m_preprocess!$1:$1048576, monthly!$D256, FALSE)), "", HLOOKUP(V$1, m_preprocess!$1:$1048576, monthly!$D256, FALSE))</f>
        <v>2748.1838746929398</v>
      </c>
      <c r="W256">
        <f>IF(ISBLANK(HLOOKUP(W$1, m_preprocess!$1:$1048576, monthly!$D256, FALSE)), "", HLOOKUP(W$1, m_preprocess!$1:$1048576, monthly!$D256, FALSE))</f>
        <v>82.840686687315781</v>
      </c>
      <c r="X256">
        <f>IF(ISBLANK(HLOOKUP(X$1, m_preprocess!$1:$1048576, monthly!$D256, FALSE)), "", HLOOKUP(X$1, m_preprocess!$1:$1048576, monthly!$D256, FALSE))</f>
        <v>2433.3415168092647</v>
      </c>
    </row>
    <row r="257" spans="1:24" x14ac:dyDescent="0.25">
      <c r="A257" s="31">
        <v>41730</v>
      </c>
      <c r="B257">
        <v>2014</v>
      </c>
      <c r="C257">
        <v>4</v>
      </c>
      <c r="D257">
        <v>257</v>
      </c>
      <c r="E257">
        <f>IF(ISBLANK(HLOOKUP(E$1, m_preprocess!$1:$1048576, monthly!$D257, FALSE)), "", HLOOKUP(E$1, m_preprocess!$1:$1048576, monthly!$D257, FALSE))</f>
        <v>97.165949951896238</v>
      </c>
      <c r="F257">
        <f>IF(ISBLANK(HLOOKUP(F$1, m_preprocess!$1:$1048576, monthly!$D257, FALSE)), "", HLOOKUP(F$1, m_preprocess!$1:$1048576, monthly!$D257, FALSE))</f>
        <v>96.832797502788395</v>
      </c>
      <c r="G257">
        <f>IF(ISBLANK(HLOOKUP(G$1, m_preprocess!$1:$1048576, monthly!$D257, FALSE)), "", HLOOKUP(G$1, m_preprocess!$1:$1048576, monthly!$D257, FALSE))</f>
        <v>99.670664047163072</v>
      </c>
      <c r="H257">
        <f>IF(ISBLANK(HLOOKUP(H$1, m_preprocess!$1:$1048576, monthly!$D257, FALSE)), "", HLOOKUP(H$1, m_preprocess!$1:$1048576, monthly!$D257, FALSE))</f>
        <v>99.827167602224904</v>
      </c>
      <c r="I257">
        <f>IF(ISBLANK(HLOOKUP(I$1, m_preprocess!$1:$1048576, monthly!$D257, FALSE)), "", HLOOKUP(I$1, m_preprocess!$1:$1048576, monthly!$D257, FALSE))</f>
        <v>100.4</v>
      </c>
      <c r="J257">
        <f>IF(ISBLANK(HLOOKUP(J$1, m_preprocess!$1:$1048576, monthly!$D257, FALSE)), "", HLOOKUP(J$1, m_preprocess!$1:$1048576, monthly!$D257, FALSE))</f>
        <v>141.41</v>
      </c>
      <c r="K257">
        <f>IF(ISBLANK(HLOOKUP(K$1, m_preprocess!$1:$1048576, monthly!$D257, FALSE)), "", HLOOKUP(K$1, m_preprocess!$1:$1048576, monthly!$D257, FALSE))</f>
        <v>155.23977483089334</v>
      </c>
      <c r="L257">
        <f>IF(ISBLANK(HLOOKUP(L$1, m_preprocess!$1:$1048576, monthly!$D257, FALSE)), "", HLOOKUP(L$1, m_preprocess!$1:$1048576, monthly!$D257, FALSE))</f>
        <v>242.21815537510571</v>
      </c>
      <c r="M257">
        <f>IF(ISBLANK(HLOOKUP(M$1, m_preprocess!$1:$1048576, monthly!$D257, FALSE)), "", HLOOKUP(M$1, m_preprocess!$1:$1048576, monthly!$D257, FALSE))</f>
        <v>170.67239111517603</v>
      </c>
      <c r="N257">
        <f>IF(ISBLANK(HLOOKUP(N$1, m_preprocess!$1:$1048576, monthly!$D257, FALSE)), "", HLOOKUP(N$1, m_preprocess!$1:$1048576, monthly!$D257, FALSE))</f>
        <v>71.545764259929669</v>
      </c>
      <c r="O257">
        <f>IF(ISBLANK(HLOOKUP(O$1, m_preprocess!$1:$1048576, monthly!$D257, FALSE)), "", HLOOKUP(O$1, m_preprocess!$1:$1048576, monthly!$D257, FALSE))</f>
        <v>47.515959032683796</v>
      </c>
      <c r="P257">
        <f>IF(ISBLANK(HLOOKUP(P$1, m_preprocess!$1:$1048576, monthly!$D257, FALSE)), "", HLOOKUP(P$1, m_preprocess!$1:$1048576, monthly!$D257, FALSE))</f>
        <v>10.740504020483277</v>
      </c>
      <c r="Q257">
        <f>IF(ISBLANK(HLOOKUP(Q$1, m_preprocess!$1:$1048576, monthly!$D257, FALSE)), "", HLOOKUP(Q$1, m_preprocess!$1:$1048576, monthly!$D257, FALSE))</f>
        <v>5.1509789734643103</v>
      </c>
      <c r="R257">
        <f>IF(ISBLANK(HLOOKUP(R$1, m_preprocess!$1:$1048576, monthly!$D257, FALSE)), "", HLOOKUP(R$1, m_preprocess!$1:$1048576, monthly!$D257, FALSE))</f>
        <v>5.5895250470189657</v>
      </c>
      <c r="S257">
        <f>IF(ISBLANK(HLOOKUP(S$1, m_preprocess!$1:$1048576, monthly!$D257, FALSE)), "", HLOOKUP(S$1, m_preprocess!$1:$1048576, monthly!$D257, FALSE))</f>
        <v>20.91235732000353</v>
      </c>
      <c r="T257">
        <f>IF(ISBLANK(HLOOKUP(T$1, m_preprocess!$1:$1048576, monthly!$D257, FALSE)), "", HLOOKUP(T$1, m_preprocess!$1:$1048576, monthly!$D257, FALSE))</f>
        <v>15.863097692196989</v>
      </c>
      <c r="U257">
        <f>IF(ISBLANK(HLOOKUP(U$1, m_preprocess!$1:$1048576, monthly!$D257, FALSE)), "", HLOOKUP(U$1, m_preprocess!$1:$1048576, monthly!$D257, FALSE))</f>
        <v>688.92107661777356</v>
      </c>
      <c r="V257">
        <f>IF(ISBLANK(HLOOKUP(V$1, m_preprocess!$1:$1048576, monthly!$D257, FALSE)), "", HLOOKUP(V$1, m_preprocess!$1:$1048576, monthly!$D257, FALSE))</f>
        <v>2737.0265574602545</v>
      </c>
      <c r="W257">
        <f>IF(ISBLANK(HLOOKUP(W$1, m_preprocess!$1:$1048576, monthly!$D257, FALSE)), "", HLOOKUP(W$1, m_preprocess!$1:$1048576, monthly!$D257, FALSE))</f>
        <v>79.733486297245435</v>
      </c>
      <c r="X257">
        <f>IF(ISBLANK(HLOOKUP(X$1, m_preprocess!$1:$1048576, monthly!$D257, FALSE)), "", HLOOKUP(X$1, m_preprocess!$1:$1048576, monthly!$D257, FALSE))</f>
        <v>2456.3365023227807</v>
      </c>
    </row>
    <row r="258" spans="1:24" x14ac:dyDescent="0.25">
      <c r="A258" s="31">
        <v>41760</v>
      </c>
      <c r="B258">
        <v>2014</v>
      </c>
      <c r="C258">
        <v>5</v>
      </c>
      <c r="D258">
        <v>258</v>
      </c>
      <c r="E258">
        <f>IF(ISBLANK(HLOOKUP(E$1, m_preprocess!$1:$1048576, monthly!$D258, FALSE)), "", HLOOKUP(E$1, m_preprocess!$1:$1048576, monthly!$D258, FALSE))</f>
        <v>102.08245358504671</v>
      </c>
      <c r="F258">
        <f>IF(ISBLANK(HLOOKUP(F$1, m_preprocess!$1:$1048576, monthly!$D258, FALSE)), "", HLOOKUP(F$1, m_preprocess!$1:$1048576, monthly!$D258, FALSE))</f>
        <v>99.600348747431525</v>
      </c>
      <c r="G258">
        <f>IF(ISBLANK(HLOOKUP(G$1, m_preprocess!$1:$1048576, monthly!$D258, FALSE)), "", HLOOKUP(G$1, m_preprocess!$1:$1048576, monthly!$D258, FALSE))</f>
        <v>100.11431549984833</v>
      </c>
      <c r="H258">
        <f>IF(ISBLANK(HLOOKUP(H$1, m_preprocess!$1:$1048576, monthly!$D258, FALSE)), "", HLOOKUP(H$1, m_preprocess!$1:$1048576, monthly!$D258, FALSE))</f>
        <v>105.44102928154599</v>
      </c>
      <c r="I258">
        <f>IF(ISBLANK(HLOOKUP(I$1, m_preprocess!$1:$1048576, monthly!$D258, FALSE)), "", HLOOKUP(I$1, m_preprocess!$1:$1048576, monthly!$D258, FALSE))</f>
        <v>97.2</v>
      </c>
      <c r="J258">
        <f>IF(ISBLANK(HLOOKUP(J$1, m_preprocess!$1:$1048576, monthly!$D258, FALSE)), "", HLOOKUP(J$1, m_preprocess!$1:$1048576, monthly!$D258, FALSE))</f>
        <v>146.94999999999999</v>
      </c>
      <c r="K258">
        <f>IF(ISBLANK(HLOOKUP(K$1, m_preprocess!$1:$1048576, monthly!$D258, FALSE)), "", HLOOKUP(K$1, m_preprocess!$1:$1048576, monthly!$D258, FALSE))</f>
        <v>155.09382367235028</v>
      </c>
      <c r="L258">
        <f>IF(ISBLANK(HLOOKUP(L$1, m_preprocess!$1:$1048576, monthly!$D258, FALSE)), "", HLOOKUP(L$1, m_preprocess!$1:$1048576, monthly!$D258, FALSE))</f>
        <v>310.37570977981738</v>
      </c>
      <c r="M258">
        <f>IF(ISBLANK(HLOOKUP(M$1, m_preprocess!$1:$1048576, monthly!$D258, FALSE)), "", HLOOKUP(M$1, m_preprocess!$1:$1048576, monthly!$D258, FALSE))</f>
        <v>228.22216048655497</v>
      </c>
      <c r="N258">
        <f>IF(ISBLANK(HLOOKUP(N$1, m_preprocess!$1:$1048576, monthly!$D258, FALSE)), "", HLOOKUP(N$1, m_preprocess!$1:$1048576, monthly!$D258, FALSE))</f>
        <v>82.153549293262415</v>
      </c>
      <c r="O258">
        <f>IF(ISBLANK(HLOOKUP(O$1, m_preprocess!$1:$1048576, monthly!$D258, FALSE)), "", HLOOKUP(O$1, m_preprocess!$1:$1048576, monthly!$D258, FALSE))</f>
        <v>47.502556472922954</v>
      </c>
      <c r="P258">
        <f>IF(ISBLANK(HLOOKUP(P$1, m_preprocess!$1:$1048576, monthly!$D258, FALSE)), "", HLOOKUP(P$1, m_preprocess!$1:$1048576, monthly!$D258, FALSE))</f>
        <v>10.35743107026126</v>
      </c>
      <c r="Q258">
        <f>IF(ISBLANK(HLOOKUP(Q$1, m_preprocess!$1:$1048576, monthly!$D258, FALSE)), "", HLOOKUP(Q$1, m_preprocess!$1:$1048576, monthly!$D258, FALSE))</f>
        <v>4.7689654432757065</v>
      </c>
      <c r="R258">
        <f>IF(ISBLANK(HLOOKUP(R$1, m_preprocess!$1:$1048576, monthly!$D258, FALSE)), "", HLOOKUP(R$1, m_preprocess!$1:$1048576, monthly!$D258, FALSE))</f>
        <v>5.5884656269855535</v>
      </c>
      <c r="S258">
        <f>IF(ISBLANK(HLOOKUP(S$1, m_preprocess!$1:$1048576, monthly!$D258, FALSE)), "", HLOOKUP(S$1, m_preprocess!$1:$1048576, monthly!$D258, FALSE))</f>
        <v>22.429546007772142</v>
      </c>
      <c r="T258">
        <f>IF(ISBLANK(HLOOKUP(T$1, m_preprocess!$1:$1048576, monthly!$D258, FALSE)), "", HLOOKUP(T$1, m_preprocess!$1:$1048576, monthly!$D258, FALSE))</f>
        <v>14.715579394889543</v>
      </c>
      <c r="U258">
        <f>IF(ISBLANK(HLOOKUP(U$1, m_preprocess!$1:$1048576, monthly!$D258, FALSE)), "", HLOOKUP(U$1, m_preprocess!$1:$1048576, monthly!$D258, FALSE))</f>
        <v>673.47854495770912</v>
      </c>
      <c r="V258">
        <f>IF(ISBLANK(HLOOKUP(V$1, m_preprocess!$1:$1048576, monthly!$D258, FALSE)), "", HLOOKUP(V$1, m_preprocess!$1:$1048576, monthly!$D258, FALSE))</f>
        <v>2712.3638734638303</v>
      </c>
      <c r="W258">
        <f>IF(ISBLANK(HLOOKUP(W$1, m_preprocess!$1:$1048576, monthly!$D258, FALSE)), "", HLOOKUP(W$1, m_preprocess!$1:$1048576, monthly!$D258, FALSE))</f>
        <v>78.45900849608195</v>
      </c>
      <c r="X258">
        <f>IF(ISBLANK(HLOOKUP(X$1, m_preprocess!$1:$1048576, monthly!$D258, FALSE)), "", HLOOKUP(X$1, m_preprocess!$1:$1048576, monthly!$D258, FALSE))</f>
        <v>2480.5182434723056</v>
      </c>
    </row>
    <row r="259" spans="1:24" x14ac:dyDescent="0.25">
      <c r="A259" s="31">
        <v>41791</v>
      </c>
      <c r="B259">
        <v>2014</v>
      </c>
      <c r="C259">
        <v>6</v>
      </c>
      <c r="D259">
        <v>259</v>
      </c>
      <c r="E259">
        <f>IF(ISBLANK(HLOOKUP(E$1, m_preprocess!$1:$1048576, monthly!$D259, FALSE)), "", HLOOKUP(E$1, m_preprocess!$1:$1048576, monthly!$D259, FALSE))</f>
        <v>94.608953894631057</v>
      </c>
      <c r="F259">
        <f>IF(ISBLANK(HLOOKUP(F$1, m_preprocess!$1:$1048576, monthly!$D259, FALSE)), "", HLOOKUP(F$1, m_preprocess!$1:$1048576, monthly!$D259, FALSE))</f>
        <v>95.028715823068822</v>
      </c>
      <c r="G259">
        <f>IF(ISBLANK(HLOOKUP(G$1, m_preprocess!$1:$1048576, monthly!$D259, FALSE)), "", HLOOKUP(G$1, m_preprocess!$1:$1048576, monthly!$D259, FALSE))</f>
        <v>100.0165624237216</v>
      </c>
      <c r="H259">
        <f>IF(ISBLANK(HLOOKUP(H$1, m_preprocess!$1:$1048576, monthly!$D259, FALSE)), "", HLOOKUP(H$1, m_preprocess!$1:$1048576, monthly!$D259, FALSE))</f>
        <v>102.551560238448</v>
      </c>
      <c r="I259">
        <f>IF(ISBLANK(HLOOKUP(I$1, m_preprocess!$1:$1048576, monthly!$D259, FALSE)), "", HLOOKUP(I$1, m_preprocess!$1:$1048576, monthly!$D259, FALSE))</f>
        <v>79.2</v>
      </c>
      <c r="J259">
        <f>IF(ISBLANK(HLOOKUP(J$1, m_preprocess!$1:$1048576, monthly!$D259, FALSE)), "", HLOOKUP(J$1, m_preprocess!$1:$1048576, monthly!$D259, FALSE))</f>
        <v>146.03</v>
      </c>
      <c r="K259">
        <f>IF(ISBLANK(HLOOKUP(K$1, m_preprocess!$1:$1048576, monthly!$D259, FALSE)), "", HLOOKUP(K$1, m_preprocess!$1:$1048576, monthly!$D259, FALSE))</f>
        <v>154.74336618053925</v>
      </c>
      <c r="L259">
        <f>IF(ISBLANK(HLOOKUP(L$1, m_preprocess!$1:$1048576, monthly!$D259, FALSE)), "", HLOOKUP(L$1, m_preprocess!$1:$1048576, monthly!$D259, FALSE))</f>
        <v>267.98980125463697</v>
      </c>
      <c r="M259">
        <f>IF(ISBLANK(HLOOKUP(M$1, m_preprocess!$1:$1048576, monthly!$D259, FALSE)), "", HLOOKUP(M$1, m_preprocess!$1:$1048576, monthly!$D259, FALSE))</f>
        <v>195.15234833532952</v>
      </c>
      <c r="N259">
        <f>IF(ISBLANK(HLOOKUP(N$1, m_preprocess!$1:$1048576, monthly!$D259, FALSE)), "", HLOOKUP(N$1, m_preprocess!$1:$1048576, monthly!$D259, FALSE))</f>
        <v>72.837452919307438</v>
      </c>
      <c r="O259">
        <f>IF(ISBLANK(HLOOKUP(O$1, m_preprocess!$1:$1048576, monthly!$D259, FALSE)), "", HLOOKUP(O$1, m_preprocess!$1:$1048576, monthly!$D259, FALSE))</f>
        <v>43.396902876476574</v>
      </c>
      <c r="P259">
        <f>IF(ISBLANK(HLOOKUP(P$1, m_preprocess!$1:$1048576, monthly!$D259, FALSE)), "", HLOOKUP(P$1, m_preprocess!$1:$1048576, monthly!$D259, FALSE))</f>
        <v>9.503228573219646</v>
      </c>
      <c r="Q259">
        <f>IF(ISBLANK(HLOOKUP(Q$1, m_preprocess!$1:$1048576, monthly!$D259, FALSE)), "", HLOOKUP(Q$1, m_preprocess!$1:$1048576, monthly!$D259, FALSE))</f>
        <v>4.4255738033228758</v>
      </c>
      <c r="R259">
        <f>IF(ISBLANK(HLOOKUP(R$1, m_preprocess!$1:$1048576, monthly!$D259, FALSE)), "", HLOOKUP(R$1, m_preprocess!$1:$1048576, monthly!$D259, FALSE))</f>
        <v>5.0776547698967711</v>
      </c>
      <c r="S259">
        <f>IF(ISBLANK(HLOOKUP(S$1, m_preprocess!$1:$1048576, monthly!$D259, FALSE)), "", HLOOKUP(S$1, m_preprocess!$1:$1048576, monthly!$D259, FALSE))</f>
        <v>20.45742246929839</v>
      </c>
      <c r="T259">
        <f>IF(ISBLANK(HLOOKUP(T$1, m_preprocess!$1:$1048576, monthly!$D259, FALSE)), "", HLOOKUP(T$1, m_preprocess!$1:$1048576, monthly!$D259, FALSE))</f>
        <v>13.43625183395854</v>
      </c>
      <c r="U259">
        <f>IF(ISBLANK(HLOOKUP(U$1, m_preprocess!$1:$1048576, monthly!$D259, FALSE)), "", HLOOKUP(U$1, m_preprocess!$1:$1048576, monthly!$D259, FALSE))</f>
        <v>700.38962173543746</v>
      </c>
      <c r="V259">
        <f>IF(ISBLANK(HLOOKUP(V$1, m_preprocess!$1:$1048576, monthly!$D259, FALSE)), "", HLOOKUP(V$1, m_preprocess!$1:$1048576, monthly!$D259, FALSE))</f>
        <v>2750.2539915155244</v>
      </c>
      <c r="W259">
        <f>IF(ISBLANK(HLOOKUP(W$1, m_preprocess!$1:$1048576, monthly!$D259, FALSE)), "", HLOOKUP(W$1, m_preprocess!$1:$1048576, monthly!$D259, FALSE))</f>
        <v>77.218783868290132</v>
      </c>
      <c r="X259">
        <f>IF(ISBLANK(HLOOKUP(X$1, m_preprocess!$1:$1048576, monthly!$D259, FALSE)), "", HLOOKUP(X$1, m_preprocess!$1:$1048576, monthly!$D259, FALSE))</f>
        <v>2513.0600105209132</v>
      </c>
    </row>
    <row r="260" spans="1:24" x14ac:dyDescent="0.25">
      <c r="A260" s="31">
        <v>41821</v>
      </c>
      <c r="B260">
        <v>2014</v>
      </c>
      <c r="C260">
        <v>7</v>
      </c>
      <c r="D260">
        <v>260</v>
      </c>
      <c r="E260">
        <f>IF(ISBLANK(HLOOKUP(E$1, m_preprocess!$1:$1048576, monthly!$D260, FALSE)), "", HLOOKUP(E$1, m_preprocess!$1:$1048576, monthly!$D260, FALSE))</f>
        <v>104.0358143489028</v>
      </c>
      <c r="F260">
        <f>IF(ISBLANK(HLOOKUP(F$1, m_preprocess!$1:$1048576, monthly!$D260, FALSE)), "", HLOOKUP(F$1, m_preprocess!$1:$1048576, monthly!$D260, FALSE))</f>
        <v>101.92239187132732</v>
      </c>
      <c r="G260">
        <f>IF(ISBLANK(HLOOKUP(G$1, m_preprocess!$1:$1048576, monthly!$D260, FALSE)), "", HLOOKUP(G$1, m_preprocess!$1:$1048576, monthly!$D260, FALSE))</f>
        <v>100.48321209269903</v>
      </c>
      <c r="H260">
        <f>IF(ISBLANK(HLOOKUP(H$1, m_preprocess!$1:$1048576, monthly!$D260, FALSE)), "", HLOOKUP(H$1, m_preprocess!$1:$1048576, monthly!$D260, FALSE))</f>
        <v>107.851936648623</v>
      </c>
      <c r="I260">
        <f>IF(ISBLANK(HLOOKUP(I$1, m_preprocess!$1:$1048576, monthly!$D260, FALSE)), "", HLOOKUP(I$1, m_preprocess!$1:$1048576, monthly!$D260, FALSE))</f>
        <v>113.6</v>
      </c>
      <c r="J260">
        <f>IF(ISBLANK(HLOOKUP(J$1, m_preprocess!$1:$1048576, monthly!$D260, FALSE)), "", HLOOKUP(J$1, m_preprocess!$1:$1048576, monthly!$D260, FALSE))</f>
        <v>147.75</v>
      </c>
      <c r="K260">
        <f>IF(ISBLANK(HLOOKUP(K$1, m_preprocess!$1:$1048576, monthly!$D260, FALSE)), "", HLOOKUP(K$1, m_preprocess!$1:$1048576, monthly!$D260, FALSE))</f>
        <v>154.4790441888897</v>
      </c>
      <c r="L260">
        <f>IF(ISBLANK(HLOOKUP(L$1, m_preprocess!$1:$1048576, monthly!$D260, FALSE)), "", HLOOKUP(L$1, m_preprocess!$1:$1048576, monthly!$D260, FALSE))</f>
        <v>290.69765824763903</v>
      </c>
      <c r="M260">
        <f>IF(ISBLANK(HLOOKUP(M$1, m_preprocess!$1:$1048576, monthly!$D260, FALSE)), "", HLOOKUP(M$1, m_preprocess!$1:$1048576, monthly!$D260, FALSE))</f>
        <v>206.31212181915814</v>
      </c>
      <c r="N260">
        <f>IF(ISBLANK(HLOOKUP(N$1, m_preprocess!$1:$1048576, monthly!$D260, FALSE)), "", HLOOKUP(N$1, m_preprocess!$1:$1048576, monthly!$D260, FALSE))</f>
        <v>84.385536428480876</v>
      </c>
      <c r="O260">
        <f>IF(ISBLANK(HLOOKUP(O$1, m_preprocess!$1:$1048576, monthly!$D260, FALSE)), "", HLOOKUP(O$1, m_preprocess!$1:$1048576, monthly!$D260, FALSE))</f>
        <v>54.114535662747116</v>
      </c>
      <c r="P260">
        <f>IF(ISBLANK(HLOOKUP(P$1, m_preprocess!$1:$1048576, monthly!$D260, FALSE)), "", HLOOKUP(P$1, m_preprocess!$1:$1048576, monthly!$D260, FALSE))</f>
        <v>11.742052283998266</v>
      </c>
      <c r="Q260">
        <f>IF(ISBLANK(HLOOKUP(Q$1, m_preprocess!$1:$1048576, monthly!$D260, FALSE)), "", HLOOKUP(Q$1, m_preprocess!$1:$1048576, monthly!$D260, FALSE))</f>
        <v>5.323145843977545</v>
      </c>
      <c r="R260">
        <f>IF(ISBLANK(HLOOKUP(R$1, m_preprocess!$1:$1048576, monthly!$D260, FALSE)), "", HLOOKUP(R$1, m_preprocess!$1:$1048576, monthly!$D260, FALSE))</f>
        <v>6.4189064400207201</v>
      </c>
      <c r="S260">
        <f>IF(ISBLANK(HLOOKUP(S$1, m_preprocess!$1:$1048576, monthly!$D260, FALSE)), "", HLOOKUP(S$1, m_preprocess!$1:$1048576, monthly!$D260, FALSE))</f>
        <v>23.393505212246833</v>
      </c>
      <c r="T260">
        <f>IF(ISBLANK(HLOOKUP(T$1, m_preprocess!$1:$1048576, monthly!$D260, FALSE)), "", HLOOKUP(T$1, m_preprocess!$1:$1048576, monthly!$D260, FALSE))</f>
        <v>18.978978166502028</v>
      </c>
      <c r="U260">
        <f>IF(ISBLANK(HLOOKUP(U$1, m_preprocess!$1:$1048576, monthly!$D260, FALSE)), "", HLOOKUP(U$1, m_preprocess!$1:$1048576, monthly!$D260, FALSE))</f>
        <v>695.5068500400547</v>
      </c>
      <c r="V260">
        <f>IF(ISBLANK(HLOOKUP(V$1, m_preprocess!$1:$1048576, monthly!$D260, FALSE)), "", HLOOKUP(V$1, m_preprocess!$1:$1048576, monthly!$D260, FALSE))</f>
        <v>2780.3722537934923</v>
      </c>
      <c r="W260">
        <f>IF(ISBLANK(HLOOKUP(W$1, m_preprocess!$1:$1048576, monthly!$D260, FALSE)), "", HLOOKUP(W$1, m_preprocess!$1:$1048576, monthly!$D260, FALSE))</f>
        <v>75.989174120633379</v>
      </c>
      <c r="X260">
        <f>IF(ISBLANK(HLOOKUP(X$1, m_preprocess!$1:$1048576, monthly!$D260, FALSE)), "", HLOOKUP(X$1, m_preprocess!$1:$1048576, monthly!$D260, FALSE))</f>
        <v>2522.1620602100948</v>
      </c>
    </row>
    <row r="261" spans="1:24" x14ac:dyDescent="0.25">
      <c r="A261" s="31">
        <v>41852</v>
      </c>
      <c r="B261">
        <v>2014</v>
      </c>
      <c r="C261">
        <v>8</v>
      </c>
      <c r="D261">
        <v>261</v>
      </c>
      <c r="E261">
        <f>IF(ISBLANK(HLOOKUP(E$1, m_preprocess!$1:$1048576, monthly!$D261, FALSE)), "", HLOOKUP(E$1, m_preprocess!$1:$1048576, monthly!$D261, FALSE))</f>
        <v>98.807468713297368</v>
      </c>
      <c r="F261">
        <f>IF(ISBLANK(HLOOKUP(F$1, m_preprocess!$1:$1048576, monthly!$D261, FALSE)), "", HLOOKUP(F$1, m_preprocess!$1:$1048576, monthly!$D261, FALSE))</f>
        <v>97.875744064147014</v>
      </c>
      <c r="G261">
        <f>IF(ISBLANK(HLOOKUP(G$1, m_preprocess!$1:$1048576, monthly!$D261, FALSE)), "", HLOOKUP(G$1, m_preprocess!$1:$1048576, monthly!$D261, FALSE))</f>
        <v>100.9800980540994</v>
      </c>
      <c r="H261">
        <f>IF(ISBLANK(HLOOKUP(H$1, m_preprocess!$1:$1048576, monthly!$D261, FALSE)), "", HLOOKUP(H$1, m_preprocess!$1:$1048576, monthly!$D261, FALSE))</f>
        <v>108.35302581732699</v>
      </c>
      <c r="I261">
        <f>IF(ISBLANK(HLOOKUP(I$1, m_preprocess!$1:$1048576, monthly!$D261, FALSE)), "", HLOOKUP(I$1, m_preprocess!$1:$1048576, monthly!$D261, FALSE))</f>
        <v>68.5</v>
      </c>
      <c r="J261">
        <f>IF(ISBLANK(HLOOKUP(J$1, m_preprocess!$1:$1048576, monthly!$D261, FALSE)), "", HLOOKUP(J$1, m_preprocess!$1:$1048576, monthly!$D261, FALSE))</f>
        <v>148.32</v>
      </c>
      <c r="K261">
        <f>IF(ISBLANK(HLOOKUP(K$1, m_preprocess!$1:$1048576, monthly!$D261, FALSE)), "", HLOOKUP(K$1, m_preprocess!$1:$1048576, monthly!$D261, FALSE))</f>
        <v>154.94912120073221</v>
      </c>
      <c r="L261">
        <f>IF(ISBLANK(HLOOKUP(L$1, m_preprocess!$1:$1048576, monthly!$D261, FALSE)), "", HLOOKUP(L$1, m_preprocess!$1:$1048576, monthly!$D261, FALSE))</f>
        <v>274.41615281821987</v>
      </c>
      <c r="M261">
        <f>IF(ISBLANK(HLOOKUP(M$1, m_preprocess!$1:$1048576, monthly!$D261, FALSE)), "", HLOOKUP(M$1, m_preprocess!$1:$1048576, monthly!$D261, FALSE))</f>
        <v>199.13036537798945</v>
      </c>
      <c r="N261">
        <f>IF(ISBLANK(HLOOKUP(N$1, m_preprocess!$1:$1048576, monthly!$D261, FALSE)), "", HLOOKUP(N$1, m_preprocess!$1:$1048576, monthly!$D261, FALSE))</f>
        <v>75.285787440230479</v>
      </c>
      <c r="O261">
        <f>IF(ISBLANK(HLOOKUP(O$1, m_preprocess!$1:$1048576, monthly!$D261, FALSE)), "", HLOOKUP(O$1, m_preprocess!$1:$1048576, monthly!$D261, FALSE))</f>
        <v>43.305411670138476</v>
      </c>
      <c r="P261">
        <f>IF(ISBLANK(HLOOKUP(P$1, m_preprocess!$1:$1048576, monthly!$D261, FALSE)), "", HLOOKUP(P$1, m_preprocess!$1:$1048576, monthly!$D261, FALSE))</f>
        <v>11.013364868358124</v>
      </c>
      <c r="Q261">
        <f>IF(ISBLANK(HLOOKUP(Q$1, m_preprocess!$1:$1048576, monthly!$D261, FALSE)), "", HLOOKUP(Q$1, m_preprocess!$1:$1048576, monthly!$D261, FALSE))</f>
        <v>5.3655026982849963</v>
      </c>
      <c r="R261">
        <f>IF(ISBLANK(HLOOKUP(R$1, m_preprocess!$1:$1048576, monthly!$D261, FALSE)), "", HLOOKUP(R$1, m_preprocess!$1:$1048576, monthly!$D261, FALSE))</f>
        <v>5.647862170073128</v>
      </c>
      <c r="S261">
        <f>IF(ISBLANK(HLOOKUP(S$1, m_preprocess!$1:$1048576, monthly!$D261, FALSE)), "", HLOOKUP(S$1, m_preprocess!$1:$1048576, monthly!$D261, FALSE))</f>
        <v>18.040281140348423</v>
      </c>
      <c r="T261">
        <f>IF(ISBLANK(HLOOKUP(T$1, m_preprocess!$1:$1048576, monthly!$D261, FALSE)), "", HLOOKUP(T$1, m_preprocess!$1:$1048576, monthly!$D261, FALSE))</f>
        <v>14.251765661431934</v>
      </c>
      <c r="U261">
        <f>IF(ISBLANK(HLOOKUP(U$1, m_preprocess!$1:$1048576, monthly!$D261, FALSE)), "", HLOOKUP(U$1, m_preprocess!$1:$1048576, monthly!$D261, FALSE))</f>
        <v>693.8442793282195</v>
      </c>
      <c r="V261">
        <f>IF(ISBLANK(HLOOKUP(V$1, m_preprocess!$1:$1048576, monthly!$D261, FALSE)), "", HLOOKUP(V$1, m_preprocess!$1:$1048576, monthly!$D261, FALSE))</f>
        <v>2781.6679570958836</v>
      </c>
      <c r="W261">
        <f>IF(ISBLANK(HLOOKUP(W$1, m_preprocess!$1:$1048576, monthly!$D261, FALSE)), "", HLOOKUP(W$1, m_preprocess!$1:$1048576, monthly!$D261, FALSE))</f>
        <v>77.267957673423766</v>
      </c>
      <c r="X261">
        <f>IF(ISBLANK(HLOOKUP(X$1, m_preprocess!$1:$1048576, monthly!$D261, FALSE)), "", HLOOKUP(X$1, m_preprocess!$1:$1048576, monthly!$D261, FALSE))</f>
        <v>2538.8793232762287</v>
      </c>
    </row>
    <row r="262" spans="1:24" x14ac:dyDescent="0.25">
      <c r="A262" s="31">
        <v>41883</v>
      </c>
      <c r="B262">
        <v>2014</v>
      </c>
      <c r="C262">
        <v>9</v>
      </c>
      <c r="D262">
        <v>262</v>
      </c>
      <c r="E262">
        <f>IF(ISBLANK(HLOOKUP(E$1, m_preprocess!$1:$1048576, monthly!$D262, FALSE)), "", HLOOKUP(E$1, m_preprocess!$1:$1048576, monthly!$D262, FALSE))</f>
        <v>103.14446223008679</v>
      </c>
      <c r="F262">
        <f>IF(ISBLANK(HLOOKUP(F$1, m_preprocess!$1:$1048576, monthly!$D262, FALSE)), "", HLOOKUP(F$1, m_preprocess!$1:$1048576, monthly!$D262, FALSE))</f>
        <v>103.92408118931604</v>
      </c>
      <c r="G262">
        <f>IF(ISBLANK(HLOOKUP(G$1, m_preprocess!$1:$1048576, monthly!$D262, FALSE)), "", HLOOKUP(G$1, m_preprocess!$1:$1048576, monthly!$D262, FALSE))</f>
        <v>101.65749832864974</v>
      </c>
      <c r="H262">
        <f>IF(ISBLANK(HLOOKUP(H$1, m_preprocess!$1:$1048576, monthly!$D262, FALSE)), "", HLOOKUP(H$1, m_preprocess!$1:$1048576, monthly!$D262, FALSE))</f>
        <v>105.061001254098</v>
      </c>
      <c r="I262">
        <f>IF(ISBLANK(HLOOKUP(I$1, m_preprocess!$1:$1048576, monthly!$D262, FALSE)), "", HLOOKUP(I$1, m_preprocess!$1:$1048576, monthly!$D262, FALSE))</f>
        <v>69</v>
      </c>
      <c r="J262">
        <f>IF(ISBLANK(HLOOKUP(J$1, m_preprocess!$1:$1048576, monthly!$D262, FALSE)), "", HLOOKUP(J$1, m_preprocess!$1:$1048576, monthly!$D262, FALSE))</f>
        <v>153.44999999999999</v>
      </c>
      <c r="K262">
        <f>IF(ISBLANK(HLOOKUP(K$1, m_preprocess!$1:$1048576, monthly!$D262, FALSE)), "", HLOOKUP(K$1, m_preprocess!$1:$1048576, monthly!$D262, FALSE))</f>
        <v>154.58361736886178</v>
      </c>
      <c r="L262">
        <f>IF(ISBLANK(HLOOKUP(L$1, m_preprocess!$1:$1048576, monthly!$D262, FALSE)), "", HLOOKUP(L$1, m_preprocess!$1:$1048576, monthly!$D262, FALSE))</f>
        <v>286.96140683221904</v>
      </c>
      <c r="M262">
        <f>IF(ISBLANK(HLOOKUP(M$1, m_preprocess!$1:$1048576, monthly!$D262, FALSE)), "", HLOOKUP(M$1, m_preprocess!$1:$1048576, monthly!$D262, FALSE))</f>
        <v>208.18024993179239</v>
      </c>
      <c r="N262">
        <f>IF(ISBLANK(HLOOKUP(N$1, m_preprocess!$1:$1048576, monthly!$D262, FALSE)), "", HLOOKUP(N$1, m_preprocess!$1:$1048576, monthly!$D262, FALSE))</f>
        <v>78.781156900426623</v>
      </c>
      <c r="O262">
        <f>IF(ISBLANK(HLOOKUP(O$1, m_preprocess!$1:$1048576, monthly!$D262, FALSE)), "", HLOOKUP(O$1, m_preprocess!$1:$1048576, monthly!$D262, FALSE))</f>
        <v>50.598473243762356</v>
      </c>
      <c r="P262">
        <f>IF(ISBLANK(HLOOKUP(P$1, m_preprocess!$1:$1048576, monthly!$D262, FALSE)), "", HLOOKUP(P$1, m_preprocess!$1:$1048576, monthly!$D262, FALSE))</f>
        <v>11.648100458845633</v>
      </c>
      <c r="Q262">
        <f>IF(ISBLANK(HLOOKUP(Q$1, m_preprocess!$1:$1048576, monthly!$D262, FALSE)), "", HLOOKUP(Q$1, m_preprocess!$1:$1048576, monthly!$D262, FALSE))</f>
        <v>5.7001178145571005</v>
      </c>
      <c r="R262">
        <f>IF(ISBLANK(HLOOKUP(R$1, m_preprocess!$1:$1048576, monthly!$D262, FALSE)), "", HLOOKUP(R$1, m_preprocess!$1:$1048576, monthly!$D262, FALSE))</f>
        <v>5.9479826442885333</v>
      </c>
      <c r="S262">
        <f>IF(ISBLANK(HLOOKUP(S$1, m_preprocess!$1:$1048576, monthly!$D262, FALSE)), "", HLOOKUP(S$1, m_preprocess!$1:$1048576, monthly!$D262, FALSE))</f>
        <v>21.735873174887089</v>
      </c>
      <c r="T262">
        <f>IF(ISBLANK(HLOOKUP(T$1, m_preprocess!$1:$1048576, monthly!$D262, FALSE)), "", HLOOKUP(T$1, m_preprocess!$1:$1048576, monthly!$D262, FALSE))</f>
        <v>17.21449961002963</v>
      </c>
      <c r="U262">
        <f>IF(ISBLANK(HLOOKUP(U$1, m_preprocess!$1:$1048576, monthly!$D262, FALSE)), "", HLOOKUP(U$1, m_preprocess!$1:$1048576, monthly!$D262, FALSE))</f>
        <v>695.31042789241633</v>
      </c>
      <c r="V262">
        <f>IF(ISBLANK(HLOOKUP(V$1, m_preprocess!$1:$1048576, monthly!$D262, FALSE)), "", HLOOKUP(V$1, m_preprocess!$1:$1048576, monthly!$D262, FALSE))</f>
        <v>2745.8308709486764</v>
      </c>
      <c r="W262">
        <f>IF(ISBLANK(HLOOKUP(W$1, m_preprocess!$1:$1048576, monthly!$D262, FALSE)), "", HLOOKUP(W$1, m_preprocess!$1:$1048576, monthly!$D262, FALSE))</f>
        <v>79.854841638548962</v>
      </c>
      <c r="X262">
        <f>IF(ISBLANK(HLOOKUP(X$1, m_preprocess!$1:$1048576, monthly!$D262, FALSE)), "", HLOOKUP(X$1, m_preprocess!$1:$1048576, monthly!$D262, FALSE))</f>
        <v>2556.9112910034905</v>
      </c>
    </row>
    <row r="263" spans="1:24" x14ac:dyDescent="0.25">
      <c r="A263" s="31">
        <v>41913</v>
      </c>
      <c r="B263">
        <v>2014</v>
      </c>
      <c r="C263">
        <v>10</v>
      </c>
      <c r="D263">
        <v>263</v>
      </c>
      <c r="E263">
        <f>IF(ISBLANK(HLOOKUP(E$1, m_preprocess!$1:$1048576, monthly!$D263, FALSE)), "", HLOOKUP(E$1, m_preprocess!$1:$1048576, monthly!$D263, FALSE))</f>
        <v>106.82112990135629</v>
      </c>
      <c r="F263">
        <f>IF(ISBLANK(HLOOKUP(F$1, m_preprocess!$1:$1048576, monthly!$D263, FALSE)), "", HLOOKUP(F$1, m_preprocess!$1:$1048576, monthly!$D263, FALSE))</f>
        <v>106.02535405676805</v>
      </c>
      <c r="G263">
        <f>IF(ISBLANK(HLOOKUP(G$1, m_preprocess!$1:$1048576, monthly!$D263, FALSE)), "", HLOOKUP(G$1, m_preprocess!$1:$1048576, monthly!$D263, FALSE))</f>
        <v>102.05327389518064</v>
      </c>
      <c r="H263">
        <f>IF(ISBLANK(HLOOKUP(H$1, m_preprocess!$1:$1048576, monthly!$D263, FALSE)), "", HLOOKUP(H$1, m_preprocess!$1:$1048576, monthly!$D263, FALSE))</f>
        <v>111.552657851351</v>
      </c>
      <c r="I263">
        <f>IF(ISBLANK(HLOOKUP(I$1, m_preprocess!$1:$1048576, monthly!$D263, FALSE)), "", HLOOKUP(I$1, m_preprocess!$1:$1048576, monthly!$D263, FALSE))</f>
        <v>97.8</v>
      </c>
      <c r="J263">
        <f>IF(ISBLANK(HLOOKUP(J$1, m_preprocess!$1:$1048576, monthly!$D263, FALSE)), "", HLOOKUP(J$1, m_preprocess!$1:$1048576, monthly!$D263, FALSE))</f>
        <v>163.21</v>
      </c>
      <c r="K263">
        <f>IF(ISBLANK(HLOOKUP(K$1, m_preprocess!$1:$1048576, monthly!$D263, FALSE)), "", HLOOKUP(K$1, m_preprocess!$1:$1048576, monthly!$D263, FALSE))</f>
        <v>152.06508353897971</v>
      </c>
      <c r="L263">
        <f>IF(ISBLANK(HLOOKUP(L$1, m_preprocess!$1:$1048576, monthly!$D263, FALSE)), "", HLOOKUP(L$1, m_preprocess!$1:$1048576, monthly!$D263, FALSE))</f>
        <v>245.37005130362223</v>
      </c>
      <c r="M263">
        <f>IF(ISBLANK(HLOOKUP(M$1, m_preprocess!$1:$1048576, monthly!$D263, FALSE)), "", HLOOKUP(M$1, m_preprocess!$1:$1048576, monthly!$D263, FALSE))</f>
        <v>169.904576166493</v>
      </c>
      <c r="N263">
        <f>IF(ISBLANK(HLOOKUP(N$1, m_preprocess!$1:$1048576, monthly!$D263, FALSE)), "", HLOOKUP(N$1, m_preprocess!$1:$1048576, monthly!$D263, FALSE))</f>
        <v>75.46547513712926</v>
      </c>
      <c r="O263">
        <f>IF(ISBLANK(HLOOKUP(O$1, m_preprocess!$1:$1048576, monthly!$D263, FALSE)), "", HLOOKUP(O$1, m_preprocess!$1:$1048576, monthly!$D263, FALSE))</f>
        <v>50.475584690799501</v>
      </c>
      <c r="P263">
        <f>IF(ISBLANK(HLOOKUP(P$1, m_preprocess!$1:$1048576, monthly!$D263, FALSE)), "", HLOOKUP(P$1, m_preprocess!$1:$1048576, monthly!$D263, FALSE))</f>
        <v>11.661160332175511</v>
      </c>
      <c r="Q263">
        <f>IF(ISBLANK(HLOOKUP(Q$1, m_preprocess!$1:$1048576, monthly!$D263, FALSE)), "", HLOOKUP(Q$1, m_preprocess!$1:$1048576, monthly!$D263, FALSE))</f>
        <v>5.6647506145988018</v>
      </c>
      <c r="R263">
        <f>IF(ISBLANK(HLOOKUP(R$1, m_preprocess!$1:$1048576, monthly!$D263, FALSE)), "", HLOOKUP(R$1, m_preprocess!$1:$1048576, monthly!$D263, FALSE))</f>
        <v>5.996409717576709</v>
      </c>
      <c r="S263">
        <f>IF(ISBLANK(HLOOKUP(S$1, m_preprocess!$1:$1048576, monthly!$D263, FALSE)), "", HLOOKUP(S$1, m_preprocess!$1:$1048576, monthly!$D263, FALSE))</f>
        <v>20.983192739624513</v>
      </c>
      <c r="T263">
        <f>IF(ISBLANK(HLOOKUP(T$1, m_preprocess!$1:$1048576, monthly!$D263, FALSE)), "", HLOOKUP(T$1, m_preprocess!$1:$1048576, monthly!$D263, FALSE))</f>
        <v>17.831231618999475</v>
      </c>
      <c r="U263">
        <f>IF(ISBLANK(HLOOKUP(U$1, m_preprocess!$1:$1048576, monthly!$D263, FALSE)), "", HLOOKUP(U$1, m_preprocess!$1:$1048576, monthly!$D263, FALSE))</f>
        <v>698.63498711012915</v>
      </c>
      <c r="V263">
        <f>IF(ISBLANK(HLOOKUP(V$1, m_preprocess!$1:$1048576, monthly!$D263, FALSE)), "", HLOOKUP(V$1, m_preprocess!$1:$1048576, monthly!$D263, FALSE))</f>
        <v>2801.6195001418255</v>
      </c>
      <c r="W263">
        <f>IF(ISBLANK(HLOOKUP(W$1, m_preprocess!$1:$1048576, monthly!$D263, FALSE)), "", HLOOKUP(W$1, m_preprocess!$1:$1048576, monthly!$D263, FALSE))</f>
        <v>82.353406734908987</v>
      </c>
      <c r="X263">
        <f>IF(ISBLANK(HLOOKUP(X$1, m_preprocess!$1:$1048576, monthly!$D263, FALSE)), "", HLOOKUP(X$1, m_preprocess!$1:$1048576, monthly!$D263, FALSE))</f>
        <v>2581.5963240992514</v>
      </c>
    </row>
    <row r="264" spans="1:24" x14ac:dyDescent="0.25">
      <c r="A264" s="31">
        <v>41944</v>
      </c>
      <c r="B264">
        <v>2014</v>
      </c>
      <c r="C264">
        <v>11</v>
      </c>
      <c r="D264">
        <v>264</v>
      </c>
      <c r="E264">
        <f>IF(ISBLANK(HLOOKUP(E$1, m_preprocess!$1:$1048576, monthly!$D264, FALSE)), "", HLOOKUP(E$1, m_preprocess!$1:$1048576, monthly!$D264, FALSE))</f>
        <v>101.42921172348984</v>
      </c>
      <c r="F264">
        <f>IF(ISBLANK(HLOOKUP(F$1, m_preprocess!$1:$1048576, monthly!$D264, FALSE)), "", HLOOKUP(F$1, m_preprocess!$1:$1048576, monthly!$D264, FALSE))</f>
        <v>103.58004576452616</v>
      </c>
      <c r="G264">
        <f>IF(ISBLANK(HLOOKUP(G$1, m_preprocess!$1:$1048576, monthly!$D264, FALSE)), "", HLOOKUP(G$1, m_preprocess!$1:$1048576, monthly!$D264, FALSE))</f>
        <v>102.00776916835352</v>
      </c>
      <c r="H264">
        <f>IF(ISBLANK(HLOOKUP(H$1, m_preprocess!$1:$1048576, monthly!$D264, FALSE)), "", HLOOKUP(H$1, m_preprocess!$1:$1048576, monthly!$D264, FALSE))</f>
        <v>116.75046563137001</v>
      </c>
      <c r="I264">
        <f>IF(ISBLANK(HLOOKUP(I$1, m_preprocess!$1:$1048576, monthly!$D264, FALSE)), "", HLOOKUP(I$1, m_preprocess!$1:$1048576, monthly!$D264, FALSE))</f>
        <v>63.8</v>
      </c>
      <c r="J264">
        <f>IF(ISBLANK(HLOOKUP(J$1, m_preprocess!$1:$1048576, monthly!$D264, FALSE)), "", HLOOKUP(J$1, m_preprocess!$1:$1048576, monthly!$D264, FALSE))</f>
        <v>164.25</v>
      </c>
      <c r="K264">
        <f>IF(ISBLANK(HLOOKUP(K$1, m_preprocess!$1:$1048576, monthly!$D264, FALSE)), "", HLOOKUP(K$1, m_preprocess!$1:$1048576, monthly!$D264, FALSE))</f>
        <v>147.14050104852615</v>
      </c>
      <c r="L264">
        <f>IF(ISBLANK(HLOOKUP(L$1, m_preprocess!$1:$1048576, monthly!$D264, FALSE)), "", HLOOKUP(L$1, m_preprocess!$1:$1048576, monthly!$D264, FALSE))</f>
        <v>219.80415865119386</v>
      </c>
      <c r="M264">
        <f>IF(ISBLANK(HLOOKUP(M$1, m_preprocess!$1:$1048576, monthly!$D264, FALSE)), "", HLOOKUP(M$1, m_preprocess!$1:$1048576, monthly!$D264, FALSE))</f>
        <v>146.94923204962851</v>
      </c>
      <c r="N264">
        <f>IF(ISBLANK(HLOOKUP(N$1, m_preprocess!$1:$1048576, monthly!$D264, FALSE)), "", HLOOKUP(N$1, m_preprocess!$1:$1048576, monthly!$D264, FALSE))</f>
        <v>72.854926601565353</v>
      </c>
      <c r="O264">
        <f>IF(ISBLANK(HLOOKUP(O$1, m_preprocess!$1:$1048576, monthly!$D264, FALSE)), "", HLOOKUP(O$1, m_preprocess!$1:$1048576, monthly!$D264, FALSE))</f>
        <v>45.634491347860624</v>
      </c>
      <c r="P264">
        <f>IF(ISBLANK(HLOOKUP(P$1, m_preprocess!$1:$1048576, monthly!$D264, FALSE)), "", HLOOKUP(P$1, m_preprocess!$1:$1048576, monthly!$D264, FALSE))</f>
        <v>11.127463622402798</v>
      </c>
      <c r="Q264">
        <f>IF(ISBLANK(HLOOKUP(Q$1, m_preprocess!$1:$1048576, monthly!$D264, FALSE)), "", HLOOKUP(Q$1, m_preprocess!$1:$1048576, monthly!$D264, FALSE))</f>
        <v>5.2303826842586538</v>
      </c>
      <c r="R264">
        <f>IF(ISBLANK(HLOOKUP(R$1, m_preprocess!$1:$1048576, monthly!$D264, FALSE)), "", HLOOKUP(R$1, m_preprocess!$1:$1048576, monthly!$D264, FALSE))</f>
        <v>5.8970809381441436</v>
      </c>
      <c r="S264">
        <f>IF(ISBLANK(HLOOKUP(S$1, m_preprocess!$1:$1048576, monthly!$D264, FALSE)), "", HLOOKUP(S$1, m_preprocess!$1:$1048576, monthly!$D264, FALSE))</f>
        <v>17.599391189675586</v>
      </c>
      <c r="T264">
        <f>IF(ISBLANK(HLOOKUP(T$1, m_preprocess!$1:$1048576, monthly!$D264, FALSE)), "", HLOOKUP(T$1, m_preprocess!$1:$1048576, monthly!$D264, FALSE))</f>
        <v>16.907636535782217</v>
      </c>
      <c r="U264">
        <f>IF(ISBLANK(HLOOKUP(U$1, m_preprocess!$1:$1048576, monthly!$D264, FALSE)), "", HLOOKUP(U$1, m_preprocess!$1:$1048576, monthly!$D264, FALSE))</f>
        <v>727.79829337576382</v>
      </c>
      <c r="V264">
        <f>IF(ISBLANK(HLOOKUP(V$1, m_preprocess!$1:$1048576, monthly!$D264, FALSE)), "", HLOOKUP(V$1, m_preprocess!$1:$1048576, monthly!$D264, FALSE))</f>
        <v>2833.3742387001021</v>
      </c>
      <c r="W264">
        <f>IF(ISBLANK(HLOOKUP(W$1, m_preprocess!$1:$1048576, monthly!$D264, FALSE)), "", HLOOKUP(W$1, m_preprocess!$1:$1048576, monthly!$D264, FALSE))</f>
        <v>84.738035122453454</v>
      </c>
      <c r="X264">
        <f>IF(ISBLANK(HLOOKUP(X$1, m_preprocess!$1:$1048576, monthly!$D264, FALSE)), "", HLOOKUP(X$1, m_preprocess!$1:$1048576, monthly!$D264, FALSE))</f>
        <v>2636.3050983537</v>
      </c>
    </row>
    <row r="265" spans="1:24" x14ac:dyDescent="0.25">
      <c r="A265" s="31">
        <v>41974</v>
      </c>
      <c r="B265">
        <v>2014</v>
      </c>
      <c r="C265">
        <v>12</v>
      </c>
      <c r="D265">
        <v>265</v>
      </c>
      <c r="E265">
        <f>IF(ISBLANK(HLOOKUP(E$1, m_preprocess!$1:$1048576, monthly!$D265, FALSE)), "", HLOOKUP(E$1, m_preprocess!$1:$1048576, monthly!$D265, FALSE))</f>
        <v>103.8768836778185</v>
      </c>
      <c r="F265">
        <f>IF(ISBLANK(HLOOKUP(F$1, m_preprocess!$1:$1048576, monthly!$D265, FALSE)), "", HLOOKUP(F$1, m_preprocess!$1:$1048576, monthly!$D265, FALSE))</f>
        <v>111.89027034749493</v>
      </c>
      <c r="G265">
        <f>IF(ISBLANK(HLOOKUP(G$1, m_preprocess!$1:$1048576, monthly!$D265, FALSE)), "", HLOOKUP(G$1, m_preprocess!$1:$1048576, monthly!$D265, FALSE))</f>
        <v>99.75255639930522</v>
      </c>
      <c r="H265">
        <f>IF(ISBLANK(HLOOKUP(H$1, m_preprocess!$1:$1048576, monthly!$D265, FALSE)), "", HLOOKUP(H$1, m_preprocess!$1:$1048576, monthly!$D265, FALSE))</f>
        <v>156.041490306583</v>
      </c>
      <c r="I265">
        <f>IF(ISBLANK(HLOOKUP(I$1, m_preprocess!$1:$1048576, monthly!$D265, FALSE)), "", HLOOKUP(I$1, m_preprocess!$1:$1048576, monthly!$D265, FALSE))</f>
        <v>107.1</v>
      </c>
      <c r="J265">
        <f>IF(ISBLANK(HLOOKUP(J$1, m_preprocess!$1:$1048576, monthly!$D265, FALSE)), "", HLOOKUP(J$1, m_preprocess!$1:$1048576, monthly!$D265, FALSE))</f>
        <v>167.85</v>
      </c>
      <c r="K265">
        <f>IF(ISBLANK(HLOOKUP(K$1, m_preprocess!$1:$1048576, monthly!$D265, FALSE)), "", HLOOKUP(K$1, m_preprocess!$1:$1048576, monthly!$D265, FALSE))</f>
        <v>149.62176364053033</v>
      </c>
      <c r="L265">
        <f>IF(ISBLANK(HLOOKUP(L$1, m_preprocess!$1:$1048576, monthly!$D265, FALSE)), "", HLOOKUP(L$1, m_preprocess!$1:$1048576, monthly!$D265, FALSE))</f>
        <v>208.09447420864905</v>
      </c>
      <c r="M265">
        <f>IF(ISBLANK(HLOOKUP(M$1, m_preprocess!$1:$1048576, monthly!$D265, FALSE)), "", HLOOKUP(M$1, m_preprocess!$1:$1048576, monthly!$D265, FALSE))</f>
        <v>134.00754173461905</v>
      </c>
      <c r="N265">
        <f>IF(ISBLANK(HLOOKUP(N$1, m_preprocess!$1:$1048576, monthly!$D265, FALSE)), "", HLOOKUP(N$1, m_preprocess!$1:$1048576, monthly!$D265, FALSE))</f>
        <v>74.086932474029993</v>
      </c>
      <c r="O265">
        <f>IF(ISBLANK(HLOOKUP(O$1, m_preprocess!$1:$1048576, monthly!$D265, FALSE)), "", HLOOKUP(O$1, m_preprocess!$1:$1048576, monthly!$D265, FALSE))</f>
        <v>45.035749838235532</v>
      </c>
      <c r="P265">
        <f>IF(ISBLANK(HLOOKUP(P$1, m_preprocess!$1:$1048576, monthly!$D265, FALSE)), "", HLOOKUP(P$1, m_preprocess!$1:$1048576, monthly!$D265, FALSE))</f>
        <v>10.038180793359043</v>
      </c>
      <c r="Q265">
        <f>IF(ISBLANK(HLOOKUP(Q$1, m_preprocess!$1:$1048576, monthly!$D265, FALSE)), "", HLOOKUP(Q$1, m_preprocess!$1:$1048576, monthly!$D265, FALSE))</f>
        <v>4.9144045065671733</v>
      </c>
      <c r="R265">
        <f>IF(ISBLANK(HLOOKUP(R$1, m_preprocess!$1:$1048576, monthly!$D265, FALSE)), "", HLOOKUP(R$1, m_preprocess!$1:$1048576, monthly!$D265, FALSE))</f>
        <v>5.1237762867918697</v>
      </c>
      <c r="S265">
        <f>IF(ISBLANK(HLOOKUP(S$1, m_preprocess!$1:$1048576, monthly!$D265, FALSE)), "", HLOOKUP(S$1, m_preprocess!$1:$1048576, monthly!$D265, FALSE))</f>
        <v>17.204321495434399</v>
      </c>
      <c r="T265">
        <f>IF(ISBLANK(HLOOKUP(T$1, m_preprocess!$1:$1048576, monthly!$D265, FALSE)), "", HLOOKUP(T$1, m_preprocess!$1:$1048576, monthly!$D265, FALSE))</f>
        <v>17.793247549442089</v>
      </c>
      <c r="U265">
        <f>IF(ISBLANK(HLOOKUP(U$1, m_preprocess!$1:$1048576, monthly!$D265, FALSE)), "", HLOOKUP(U$1, m_preprocess!$1:$1048576, monthly!$D265, FALSE))</f>
        <v>792.26418122818438</v>
      </c>
      <c r="V265">
        <f>IF(ISBLANK(HLOOKUP(V$1, m_preprocess!$1:$1048576, monthly!$D265, FALSE)), "", HLOOKUP(V$1, m_preprocess!$1:$1048576, monthly!$D265, FALSE))</f>
        <v>2873.1667516443504</v>
      </c>
      <c r="W265">
        <f>IF(ISBLANK(HLOOKUP(W$1, m_preprocess!$1:$1048576, monthly!$D265, FALSE)), "", HLOOKUP(W$1, m_preprocess!$1:$1048576, monthly!$D265, FALSE))</f>
        <v>91.742548100338638</v>
      </c>
      <c r="X265">
        <f>IF(ISBLANK(HLOOKUP(X$1, m_preprocess!$1:$1048576, monthly!$D265, FALSE)), "", HLOOKUP(X$1, m_preprocess!$1:$1048576, monthly!$D265, FALSE))</f>
        <v>2671.1499008887008</v>
      </c>
    </row>
    <row r="266" spans="1:24" x14ac:dyDescent="0.25">
      <c r="A266" s="31">
        <v>42005</v>
      </c>
      <c r="B266">
        <v>2015</v>
      </c>
      <c r="C266">
        <v>1</v>
      </c>
      <c r="D266">
        <v>266</v>
      </c>
      <c r="E266">
        <f>IF(ISBLANK(HLOOKUP(E$1, m_preprocess!$1:$1048576, monthly!$D266, FALSE)), "", HLOOKUP(E$1, m_preprocess!$1:$1048576, monthly!$D266, FALSE))</f>
        <v>90.597652599847549</v>
      </c>
      <c r="F266">
        <f>IF(ISBLANK(HLOOKUP(F$1, m_preprocess!$1:$1048576, monthly!$D266, FALSE)), "", HLOOKUP(F$1, m_preprocess!$1:$1048576, monthly!$D266, FALSE))</f>
        <v>89.25780172422661</v>
      </c>
      <c r="G266">
        <f>IF(ISBLANK(HLOOKUP(G$1, m_preprocess!$1:$1048576, monthly!$D266, FALSE)), "", HLOOKUP(G$1, m_preprocess!$1:$1048576, monthly!$D266, FALSE))</f>
        <v>96.730945349180217</v>
      </c>
      <c r="H266">
        <f>IF(ISBLANK(HLOOKUP(H$1, m_preprocess!$1:$1048576, monthly!$D266, FALSE)), "", HLOOKUP(H$1, m_preprocess!$1:$1048576, monthly!$D266, FALSE))</f>
        <v>105.02890173096699</v>
      </c>
      <c r="I266">
        <f>IF(ISBLANK(HLOOKUP(I$1, m_preprocess!$1:$1048576, monthly!$D266, FALSE)), "", HLOOKUP(I$1, m_preprocess!$1:$1048576, monthly!$D266, FALSE))</f>
        <v>86.9</v>
      </c>
      <c r="J266">
        <f>IF(ISBLANK(HLOOKUP(J$1, m_preprocess!$1:$1048576, monthly!$D266, FALSE)), "", HLOOKUP(J$1, m_preprocess!$1:$1048576, monthly!$D266, FALSE))</f>
        <v>145.63999999999999</v>
      </c>
      <c r="K266">
        <f>IF(ISBLANK(HLOOKUP(K$1, m_preprocess!$1:$1048576, monthly!$D266, FALSE)), "", HLOOKUP(K$1, m_preprocess!$1:$1048576, monthly!$D266, FALSE))</f>
        <v>136.86092714316328</v>
      </c>
      <c r="L266">
        <f>IF(ISBLANK(HLOOKUP(L$1, m_preprocess!$1:$1048576, monthly!$D266, FALSE)), "", HLOOKUP(L$1, m_preprocess!$1:$1048576, monthly!$D266, FALSE))</f>
        <v>173.63845512765477</v>
      </c>
      <c r="M266">
        <f>IF(ISBLANK(HLOOKUP(M$1, m_preprocess!$1:$1048576, monthly!$D266, FALSE)), "", HLOOKUP(M$1, m_preprocess!$1:$1048576, monthly!$D266, FALSE))</f>
        <v>112.45150162383693</v>
      </c>
      <c r="N266">
        <f>IF(ISBLANK(HLOOKUP(N$1, m_preprocess!$1:$1048576, monthly!$D266, FALSE)), "", HLOOKUP(N$1, m_preprocess!$1:$1048576, monthly!$D266, FALSE))</f>
        <v>61.186953503817833</v>
      </c>
      <c r="O266">
        <f>IF(ISBLANK(HLOOKUP(O$1, m_preprocess!$1:$1048576, monthly!$D266, FALSE)), "", HLOOKUP(O$1, m_preprocess!$1:$1048576, monthly!$D266, FALSE))</f>
        <v>39.79797755023408</v>
      </c>
      <c r="P266">
        <f>IF(ISBLANK(HLOOKUP(P$1, m_preprocess!$1:$1048576, monthly!$D266, FALSE)), "", HLOOKUP(P$1, m_preprocess!$1:$1048576, monthly!$D266, FALSE))</f>
        <v>7.1302836065613509</v>
      </c>
      <c r="Q266">
        <f>IF(ISBLANK(HLOOKUP(Q$1, m_preprocess!$1:$1048576, monthly!$D266, FALSE)), "", HLOOKUP(Q$1, m_preprocess!$1:$1048576, monthly!$D266, FALSE))</f>
        <v>3.7310950721742242</v>
      </c>
      <c r="R266">
        <f>IF(ISBLANK(HLOOKUP(R$1, m_preprocess!$1:$1048576, monthly!$D266, FALSE)), "", HLOOKUP(R$1, m_preprocess!$1:$1048576, monthly!$D266, FALSE))</f>
        <v>3.3991885343871271</v>
      </c>
      <c r="S266">
        <f>IF(ISBLANK(HLOOKUP(S$1, m_preprocess!$1:$1048576, monthly!$D266, FALSE)), "", HLOOKUP(S$1, m_preprocess!$1:$1048576, monthly!$D266, FALSE))</f>
        <v>16.65128710495139</v>
      </c>
      <c r="T266">
        <f>IF(ISBLANK(HLOOKUP(T$1, m_preprocess!$1:$1048576, monthly!$D266, FALSE)), "", HLOOKUP(T$1, m_preprocess!$1:$1048576, monthly!$D266, FALSE))</f>
        <v>16.016406838721345</v>
      </c>
      <c r="U266">
        <f>IF(ISBLANK(HLOOKUP(U$1, m_preprocess!$1:$1048576, monthly!$D266, FALSE)), "", HLOOKUP(U$1, m_preprocess!$1:$1048576, monthly!$D266, FALSE))</f>
        <v>742.96647724060222</v>
      </c>
      <c r="V266">
        <f>IF(ISBLANK(HLOOKUP(V$1, m_preprocess!$1:$1048576, monthly!$D266, FALSE)), "", HLOOKUP(V$1, m_preprocess!$1:$1048576, monthly!$D266, FALSE))</f>
        <v>2812.9865433376503</v>
      </c>
      <c r="W266">
        <f>IF(ISBLANK(HLOOKUP(W$1, m_preprocess!$1:$1048576, monthly!$D266, FALSE)), "", HLOOKUP(W$1, m_preprocess!$1:$1048576, monthly!$D266, FALSE))</f>
        <v>90.418701630876257</v>
      </c>
      <c r="X266">
        <f>IF(ISBLANK(HLOOKUP(X$1, m_preprocess!$1:$1048576, monthly!$D266, FALSE)), "", HLOOKUP(X$1, m_preprocess!$1:$1048576, monthly!$D266, FALSE))</f>
        <v>2694.824340593726</v>
      </c>
    </row>
    <row r="267" spans="1:24" x14ac:dyDescent="0.25">
      <c r="A267" s="31">
        <v>42036</v>
      </c>
      <c r="B267">
        <v>2015</v>
      </c>
      <c r="C267">
        <v>2</v>
      </c>
      <c r="D267">
        <v>267</v>
      </c>
      <c r="E267">
        <f>IF(ISBLANK(HLOOKUP(E$1, m_preprocess!$1:$1048576, monthly!$D267, FALSE)), "", HLOOKUP(E$1, m_preprocess!$1:$1048576, monthly!$D267, FALSE))</f>
        <v>95.204396473201044</v>
      </c>
      <c r="F267">
        <f>IF(ISBLANK(HLOOKUP(F$1, m_preprocess!$1:$1048576, monthly!$D267, FALSE)), "", HLOOKUP(F$1, m_preprocess!$1:$1048576, monthly!$D267, FALSE))</f>
        <v>93.275205183124228</v>
      </c>
      <c r="G267">
        <f>IF(ISBLANK(HLOOKUP(G$1, m_preprocess!$1:$1048576, monthly!$D267, FALSE)), "", HLOOKUP(G$1, m_preprocess!$1:$1048576, monthly!$D267, FALSE))</f>
        <v>99.946368253608412</v>
      </c>
      <c r="H267">
        <f>IF(ISBLANK(HLOOKUP(H$1, m_preprocess!$1:$1048576, monthly!$D267, FALSE)), "", HLOOKUP(H$1, m_preprocess!$1:$1048576, monthly!$D267, FALSE))</f>
        <v>99.289445839797907</v>
      </c>
      <c r="I267">
        <f>IF(ISBLANK(HLOOKUP(I$1, m_preprocess!$1:$1048576, monthly!$D267, FALSE)), "", HLOOKUP(I$1, m_preprocess!$1:$1048576, monthly!$D267, FALSE))</f>
        <v>95.5</v>
      </c>
      <c r="J267">
        <f>IF(ISBLANK(HLOOKUP(J$1, m_preprocess!$1:$1048576, monthly!$D267, FALSE)), "", HLOOKUP(J$1, m_preprocess!$1:$1048576, monthly!$D267, FALSE))</f>
        <v>137.44</v>
      </c>
      <c r="K267">
        <f>IF(ISBLANK(HLOOKUP(K$1, m_preprocess!$1:$1048576, monthly!$D267, FALSE)), "", HLOOKUP(K$1, m_preprocess!$1:$1048576, monthly!$D267, FALSE))</f>
        <v>123.72901133735228</v>
      </c>
      <c r="L267">
        <f>IF(ISBLANK(HLOOKUP(L$1, m_preprocess!$1:$1048576, monthly!$D267, FALSE)), "", HLOOKUP(L$1, m_preprocess!$1:$1048576, monthly!$D267, FALSE))</f>
        <v>209.88069515186081</v>
      </c>
      <c r="M267">
        <f>IF(ISBLANK(HLOOKUP(M$1, m_preprocess!$1:$1048576, monthly!$D267, FALSE)), "", HLOOKUP(M$1, m_preprocess!$1:$1048576, monthly!$D267, FALSE))</f>
        <v>135.51717549494586</v>
      </c>
      <c r="N267">
        <f>IF(ISBLANK(HLOOKUP(N$1, m_preprocess!$1:$1048576, monthly!$D267, FALSE)), "", HLOOKUP(N$1, m_preprocess!$1:$1048576, monthly!$D267, FALSE))</f>
        <v>74.36351965691496</v>
      </c>
      <c r="O267">
        <f>IF(ISBLANK(HLOOKUP(O$1, m_preprocess!$1:$1048576, monthly!$D267, FALSE)), "", HLOOKUP(O$1, m_preprocess!$1:$1048576, monthly!$D267, FALSE))</f>
        <v>37.684411801250796</v>
      </c>
      <c r="P267">
        <f>IF(ISBLANK(HLOOKUP(P$1, m_preprocess!$1:$1048576, monthly!$D267, FALSE)), "", HLOOKUP(P$1, m_preprocess!$1:$1048576, monthly!$D267, FALSE))</f>
        <v>8.8319778185005546</v>
      </c>
      <c r="Q267">
        <f>IF(ISBLANK(HLOOKUP(Q$1, m_preprocess!$1:$1048576, monthly!$D267, FALSE)), "", HLOOKUP(Q$1, m_preprocess!$1:$1048576, monthly!$D267, FALSE))</f>
        <v>4.3463549557315417</v>
      </c>
      <c r="R267">
        <f>IF(ISBLANK(HLOOKUP(R$1, m_preprocess!$1:$1048576, monthly!$D267, FALSE)), "", HLOOKUP(R$1, m_preprocess!$1:$1048576, monthly!$D267, FALSE))</f>
        <v>4.485622862769012</v>
      </c>
      <c r="S267">
        <f>IF(ISBLANK(HLOOKUP(S$1, m_preprocess!$1:$1048576, monthly!$D267, FALSE)), "", HLOOKUP(S$1, m_preprocess!$1:$1048576, monthly!$D267, FALSE))</f>
        <v>14.423148212210535</v>
      </c>
      <c r="T267">
        <f>IF(ISBLANK(HLOOKUP(T$1, m_preprocess!$1:$1048576, monthly!$D267, FALSE)), "", HLOOKUP(T$1, m_preprocess!$1:$1048576, monthly!$D267, FALSE))</f>
        <v>14.429285770539703</v>
      </c>
      <c r="U267">
        <f>IF(ISBLANK(HLOOKUP(U$1, m_preprocess!$1:$1048576, monthly!$D267, FALSE)), "", HLOOKUP(U$1, m_preprocess!$1:$1048576, monthly!$D267, FALSE))</f>
        <v>721.29832875864645</v>
      </c>
      <c r="V267">
        <f>IF(ISBLANK(HLOOKUP(V$1, m_preprocess!$1:$1048576, monthly!$D267, FALSE)), "", HLOOKUP(V$1, m_preprocess!$1:$1048576, monthly!$D267, FALSE))</f>
        <v>2860.0091691792486</v>
      </c>
      <c r="W267">
        <f>IF(ISBLANK(HLOOKUP(W$1, m_preprocess!$1:$1048576, monthly!$D267, FALSE)), "", HLOOKUP(W$1, m_preprocess!$1:$1048576, monthly!$D267, FALSE))</f>
        <v>90.172968794813229</v>
      </c>
      <c r="X267">
        <f>IF(ISBLANK(HLOOKUP(X$1, m_preprocess!$1:$1048576, monthly!$D267, FALSE)), "", HLOOKUP(X$1, m_preprocess!$1:$1048576, monthly!$D267, FALSE))</f>
        <v>2701.8842636348518</v>
      </c>
    </row>
    <row r="268" spans="1:24" x14ac:dyDescent="0.25">
      <c r="A268" s="31">
        <v>42064</v>
      </c>
      <c r="B268">
        <v>2015</v>
      </c>
      <c r="C268">
        <v>3</v>
      </c>
      <c r="D268">
        <v>268</v>
      </c>
      <c r="E268">
        <f>IF(ISBLANK(HLOOKUP(E$1, m_preprocess!$1:$1048576, monthly!$D268, FALSE)), "", HLOOKUP(E$1, m_preprocess!$1:$1048576, monthly!$D268, FALSE))</f>
        <v>101.71420101090241</v>
      </c>
      <c r="F268">
        <f>IF(ISBLANK(HLOOKUP(F$1, m_preprocess!$1:$1048576, monthly!$D268, FALSE)), "", HLOOKUP(F$1, m_preprocess!$1:$1048576, monthly!$D268, FALSE))</f>
        <v>98.943569889350158</v>
      </c>
      <c r="G268">
        <f>IF(ISBLANK(HLOOKUP(G$1, m_preprocess!$1:$1048576, monthly!$D268, FALSE)), "", HLOOKUP(G$1, m_preprocess!$1:$1048576, monthly!$D268, FALSE))</f>
        <v>100.67458083245988</v>
      </c>
      <c r="H268">
        <f>IF(ISBLANK(HLOOKUP(H$1, m_preprocess!$1:$1048576, monthly!$D268, FALSE)), "", HLOOKUP(H$1, m_preprocess!$1:$1048576, monthly!$D268, FALSE))</f>
        <v>109.857216686261</v>
      </c>
      <c r="I268">
        <f>IF(ISBLANK(HLOOKUP(I$1, m_preprocess!$1:$1048576, monthly!$D268, FALSE)), "", HLOOKUP(I$1, m_preprocess!$1:$1048576, monthly!$D268, FALSE))</f>
        <v>92.5</v>
      </c>
      <c r="J268">
        <f>IF(ISBLANK(HLOOKUP(J$1, m_preprocess!$1:$1048576, monthly!$D268, FALSE)), "", HLOOKUP(J$1, m_preprocess!$1:$1048576, monthly!$D268, FALSE))</f>
        <v>143.46</v>
      </c>
      <c r="K268">
        <f>IF(ISBLANK(HLOOKUP(K$1, m_preprocess!$1:$1048576, monthly!$D268, FALSE)), "", HLOOKUP(K$1, m_preprocess!$1:$1048576, monthly!$D268, FALSE))</f>
        <v>136.83076264836336</v>
      </c>
      <c r="L268">
        <f>IF(ISBLANK(HLOOKUP(L$1, m_preprocess!$1:$1048576, monthly!$D268, FALSE)), "", HLOOKUP(L$1, m_preprocess!$1:$1048576, monthly!$D268, FALSE))</f>
        <v>199.19739611760193</v>
      </c>
      <c r="M268">
        <f>IF(ISBLANK(HLOOKUP(M$1, m_preprocess!$1:$1048576, monthly!$D268, FALSE)), "", HLOOKUP(M$1, m_preprocess!$1:$1048576, monthly!$D268, FALSE))</f>
        <v>131.86273305530528</v>
      </c>
      <c r="N268">
        <f>IF(ISBLANK(HLOOKUP(N$1, m_preprocess!$1:$1048576, monthly!$D268, FALSE)), "", HLOOKUP(N$1, m_preprocess!$1:$1048576, monthly!$D268, FALSE))</f>
        <v>67.334663062296627</v>
      </c>
      <c r="O268">
        <f>IF(ISBLANK(HLOOKUP(O$1, m_preprocess!$1:$1048576, monthly!$D268, FALSE)), "", HLOOKUP(O$1, m_preprocess!$1:$1048576, monthly!$D268, FALSE))</f>
        <v>36.540889789236346</v>
      </c>
      <c r="P268">
        <f>IF(ISBLANK(HLOOKUP(P$1, m_preprocess!$1:$1048576, monthly!$D268, FALSE)), "", HLOOKUP(P$1, m_preprocess!$1:$1048576, monthly!$D268, FALSE))</f>
        <v>8.6219379751722887</v>
      </c>
      <c r="Q268">
        <f>IF(ISBLANK(HLOOKUP(Q$1, m_preprocess!$1:$1048576, monthly!$D268, FALSE)), "", HLOOKUP(Q$1, m_preprocess!$1:$1048576, monthly!$D268, FALSE))</f>
        <v>4.3346641198235218</v>
      </c>
      <c r="R268">
        <f>IF(ISBLANK(HLOOKUP(R$1, m_preprocess!$1:$1048576, monthly!$D268, FALSE)), "", HLOOKUP(R$1, m_preprocess!$1:$1048576, monthly!$D268, FALSE))</f>
        <v>4.2872738553487668</v>
      </c>
      <c r="S268">
        <f>IF(ISBLANK(HLOOKUP(S$1, m_preprocess!$1:$1048576, monthly!$D268, FALSE)), "", HLOOKUP(S$1, m_preprocess!$1:$1048576, monthly!$D268, FALSE))</f>
        <v>16.300760490209388</v>
      </c>
      <c r="T268">
        <f>IF(ISBLANK(HLOOKUP(T$1, m_preprocess!$1:$1048576, monthly!$D268, FALSE)), "", HLOOKUP(T$1, m_preprocess!$1:$1048576, monthly!$D268, FALSE))</f>
        <v>11.618191323854678</v>
      </c>
      <c r="U268">
        <f>IF(ISBLANK(HLOOKUP(U$1, m_preprocess!$1:$1048576, monthly!$D268, FALSE)), "", HLOOKUP(U$1, m_preprocess!$1:$1048576, monthly!$D268, FALSE))</f>
        <v>727.99389964175896</v>
      </c>
      <c r="V268">
        <f>IF(ISBLANK(HLOOKUP(V$1, m_preprocess!$1:$1048576, monthly!$D268, FALSE)), "", HLOOKUP(V$1, m_preprocess!$1:$1048576, monthly!$D268, FALSE))</f>
        <v>2847.6200163544386</v>
      </c>
      <c r="W268">
        <f>IF(ISBLANK(HLOOKUP(W$1, m_preprocess!$1:$1048576, monthly!$D268, FALSE)), "", HLOOKUP(W$1, m_preprocess!$1:$1048576, monthly!$D268, FALSE))</f>
        <v>95.144305221467704</v>
      </c>
      <c r="X268">
        <f>IF(ISBLANK(HLOOKUP(X$1, m_preprocess!$1:$1048576, monthly!$D268, FALSE)), "", HLOOKUP(X$1, m_preprocess!$1:$1048576, monthly!$D268, FALSE))</f>
        <v>2721.5077959166802</v>
      </c>
    </row>
    <row r="269" spans="1:24" x14ac:dyDescent="0.25">
      <c r="A269" s="31">
        <v>42095</v>
      </c>
      <c r="B269">
        <v>2015</v>
      </c>
      <c r="C269">
        <v>4</v>
      </c>
      <c r="D269">
        <v>269</v>
      </c>
      <c r="E269">
        <f>IF(ISBLANK(HLOOKUP(E$1, m_preprocess!$1:$1048576, monthly!$D269, FALSE)), "", HLOOKUP(E$1, m_preprocess!$1:$1048576, monthly!$D269, FALSE))</f>
        <v>95.887991589300583</v>
      </c>
      <c r="F269">
        <f>IF(ISBLANK(HLOOKUP(F$1, m_preprocess!$1:$1048576, monthly!$D269, FALSE)), "", HLOOKUP(F$1, m_preprocess!$1:$1048576, monthly!$D269, FALSE))</f>
        <v>94.797380757333343</v>
      </c>
      <c r="G269">
        <f>IF(ISBLANK(HLOOKUP(G$1, m_preprocess!$1:$1048576, monthly!$D269, FALSE)), "", HLOOKUP(G$1, m_preprocess!$1:$1048576, monthly!$D269, FALSE))</f>
        <v>101.24840096757659</v>
      </c>
      <c r="H269">
        <f>IF(ISBLANK(HLOOKUP(H$1, m_preprocess!$1:$1048576, monthly!$D269, FALSE)), "", HLOOKUP(H$1, m_preprocess!$1:$1048576, monthly!$D269, FALSE))</f>
        <v>99.591449909522296</v>
      </c>
      <c r="I269">
        <f>IF(ISBLANK(HLOOKUP(I$1, m_preprocess!$1:$1048576, monthly!$D269, FALSE)), "", HLOOKUP(I$1, m_preprocess!$1:$1048576, monthly!$D269, FALSE))</f>
        <v>105.4</v>
      </c>
      <c r="J269">
        <f>IF(ISBLANK(HLOOKUP(J$1, m_preprocess!$1:$1048576, monthly!$D269, FALSE)), "", HLOOKUP(J$1, m_preprocess!$1:$1048576, monthly!$D269, FALSE))</f>
        <v>145.72999999999999</v>
      </c>
      <c r="K269">
        <f>IF(ISBLANK(HLOOKUP(K$1, m_preprocess!$1:$1048576, monthly!$D269, FALSE)), "", HLOOKUP(K$1, m_preprocess!$1:$1048576, monthly!$D269, FALSE))</f>
        <v>131.27791140469046</v>
      </c>
      <c r="L269">
        <f>IF(ISBLANK(HLOOKUP(L$1, m_preprocess!$1:$1048576, monthly!$D269, FALSE)), "", HLOOKUP(L$1, m_preprocess!$1:$1048576, monthly!$D269, FALSE))</f>
        <v>195.60358619551721</v>
      </c>
      <c r="M269">
        <f>IF(ISBLANK(HLOOKUP(M$1, m_preprocess!$1:$1048576, monthly!$D269, FALSE)), "", HLOOKUP(M$1, m_preprocess!$1:$1048576, monthly!$D269, FALSE))</f>
        <v>119.09610461828943</v>
      </c>
      <c r="N269">
        <f>IF(ISBLANK(HLOOKUP(N$1, m_preprocess!$1:$1048576, monthly!$D269, FALSE)), "", HLOOKUP(N$1, m_preprocess!$1:$1048576, monthly!$D269, FALSE))</f>
        <v>76.507481577227793</v>
      </c>
      <c r="O269">
        <f>IF(ISBLANK(HLOOKUP(O$1, m_preprocess!$1:$1048576, monthly!$D269, FALSE)), "", HLOOKUP(O$1, m_preprocess!$1:$1048576, monthly!$D269, FALSE))</f>
        <v>35.579465816283104</v>
      </c>
      <c r="P269">
        <f>IF(ISBLANK(HLOOKUP(P$1, m_preprocess!$1:$1048576, monthly!$D269, FALSE)), "", HLOOKUP(P$1, m_preprocess!$1:$1048576, monthly!$D269, FALSE))</f>
        <v>8.6233858978077986</v>
      </c>
      <c r="Q269">
        <f>IF(ISBLANK(HLOOKUP(Q$1, m_preprocess!$1:$1048576, monthly!$D269, FALSE)), "", HLOOKUP(Q$1, m_preprocess!$1:$1048576, monthly!$D269, FALSE))</f>
        <v>4.348588626187925</v>
      </c>
      <c r="R269">
        <f>IF(ISBLANK(HLOOKUP(R$1, m_preprocess!$1:$1048576, monthly!$D269, FALSE)), "", HLOOKUP(R$1, m_preprocess!$1:$1048576, monthly!$D269, FALSE))</f>
        <v>4.2747972716198746</v>
      </c>
      <c r="S269">
        <f>IF(ISBLANK(HLOOKUP(S$1, m_preprocess!$1:$1048576, monthly!$D269, FALSE)), "", HLOOKUP(S$1, m_preprocess!$1:$1048576, monthly!$D269, FALSE))</f>
        <v>15.804250449804249</v>
      </c>
      <c r="T269">
        <f>IF(ISBLANK(HLOOKUP(T$1, m_preprocess!$1:$1048576, monthly!$D269, FALSE)), "", HLOOKUP(T$1, m_preprocess!$1:$1048576, monthly!$D269, FALSE))</f>
        <v>11.151829468671059</v>
      </c>
      <c r="U269">
        <f>IF(ISBLANK(HLOOKUP(U$1, m_preprocess!$1:$1048576, monthly!$D269, FALSE)), "", HLOOKUP(U$1, m_preprocess!$1:$1048576, monthly!$D269, FALSE))</f>
        <v>706.26413018597384</v>
      </c>
      <c r="V269">
        <f>IF(ISBLANK(HLOOKUP(V$1, m_preprocess!$1:$1048576, monthly!$D269, FALSE)), "", HLOOKUP(V$1, m_preprocess!$1:$1048576, monthly!$D269, FALSE))</f>
        <v>2818.7108182600509</v>
      </c>
      <c r="W269">
        <f>IF(ISBLANK(HLOOKUP(W$1, m_preprocess!$1:$1048576, monthly!$D269, FALSE)), "", HLOOKUP(W$1, m_preprocess!$1:$1048576, monthly!$D269, FALSE))</f>
        <v>91.777671372873058</v>
      </c>
      <c r="X269">
        <f>IF(ISBLANK(HLOOKUP(X$1, m_preprocess!$1:$1048576, monthly!$D269, FALSE)), "", HLOOKUP(X$1, m_preprocess!$1:$1048576, monthly!$D269, FALSE))</f>
        <v>2717.1337054180708</v>
      </c>
    </row>
    <row r="270" spans="1:24" x14ac:dyDescent="0.25">
      <c r="A270" s="31">
        <v>42125</v>
      </c>
      <c r="B270">
        <v>2015</v>
      </c>
      <c r="C270">
        <v>5</v>
      </c>
      <c r="D270">
        <v>270</v>
      </c>
      <c r="E270">
        <f>IF(ISBLANK(HLOOKUP(E$1, m_preprocess!$1:$1048576, monthly!$D270, FALSE)), "", HLOOKUP(E$1, m_preprocess!$1:$1048576, monthly!$D270, FALSE))</f>
        <v>100.55243005473677</v>
      </c>
      <c r="F270">
        <f>IF(ISBLANK(HLOOKUP(F$1, m_preprocess!$1:$1048576, monthly!$D270, FALSE)), "", HLOOKUP(F$1, m_preprocess!$1:$1048576, monthly!$D270, FALSE))</f>
        <v>98.247305089750085</v>
      </c>
      <c r="G270">
        <f>IF(ISBLANK(HLOOKUP(G$1, m_preprocess!$1:$1048576, monthly!$D270, FALSE)), "", HLOOKUP(G$1, m_preprocess!$1:$1048576, monthly!$D270, FALSE))</f>
        <v>101.35119683017197</v>
      </c>
      <c r="H270">
        <f>IF(ISBLANK(HLOOKUP(H$1, m_preprocess!$1:$1048576, monthly!$D270, FALSE)), "", HLOOKUP(H$1, m_preprocess!$1:$1048576, monthly!$D270, FALSE))</f>
        <v>108.65118942242199</v>
      </c>
      <c r="I270">
        <f>IF(ISBLANK(HLOOKUP(I$1, m_preprocess!$1:$1048576, monthly!$D270, FALSE)), "", HLOOKUP(I$1, m_preprocess!$1:$1048576, monthly!$D270, FALSE))</f>
        <v>75.2</v>
      </c>
      <c r="J270">
        <f>IF(ISBLANK(HLOOKUP(J$1, m_preprocess!$1:$1048576, monthly!$D270, FALSE)), "", HLOOKUP(J$1, m_preprocess!$1:$1048576, monthly!$D270, FALSE))</f>
        <v>151.08000000000001</v>
      </c>
      <c r="K270">
        <f>IF(ISBLANK(HLOOKUP(K$1, m_preprocess!$1:$1048576, monthly!$D270, FALSE)), "", HLOOKUP(K$1, m_preprocess!$1:$1048576, monthly!$D270, FALSE))</f>
        <v>135.35792361399075</v>
      </c>
      <c r="L270">
        <f>IF(ISBLANK(HLOOKUP(L$1, m_preprocess!$1:$1048576, monthly!$D270, FALSE)), "", HLOOKUP(L$1, m_preprocess!$1:$1048576, monthly!$D270, FALSE))</f>
        <v>202.48903954174372</v>
      </c>
      <c r="M270">
        <f>IF(ISBLANK(HLOOKUP(M$1, m_preprocess!$1:$1048576, monthly!$D270, FALSE)), "", HLOOKUP(M$1, m_preprocess!$1:$1048576, monthly!$D270, FALSE))</f>
        <v>129.57776965477461</v>
      </c>
      <c r="N270">
        <f>IF(ISBLANK(HLOOKUP(N$1, m_preprocess!$1:$1048576, monthly!$D270, FALSE)), "", HLOOKUP(N$1, m_preprocess!$1:$1048576, monthly!$D270, FALSE))</f>
        <v>72.911269886969137</v>
      </c>
      <c r="O270">
        <f>IF(ISBLANK(HLOOKUP(O$1, m_preprocess!$1:$1048576, monthly!$D270, FALSE)), "", HLOOKUP(O$1, m_preprocess!$1:$1048576, monthly!$D270, FALSE))</f>
        <v>35.989311004522769</v>
      </c>
      <c r="P270">
        <f>IF(ISBLANK(HLOOKUP(P$1, m_preprocess!$1:$1048576, monthly!$D270, FALSE)), "", HLOOKUP(P$1, m_preprocess!$1:$1048576, monthly!$D270, FALSE))</f>
        <v>8.5453466803679952</v>
      </c>
      <c r="Q270">
        <f>IF(ISBLANK(HLOOKUP(Q$1, m_preprocess!$1:$1048576, monthly!$D270, FALSE)), "", HLOOKUP(Q$1, m_preprocess!$1:$1048576, monthly!$D270, FALSE))</f>
        <v>4.0038706916883404</v>
      </c>
      <c r="R270">
        <f>IF(ISBLANK(HLOOKUP(R$1, m_preprocess!$1:$1048576, monthly!$D270, FALSE)), "", HLOOKUP(R$1, m_preprocess!$1:$1048576, monthly!$D270, FALSE))</f>
        <v>4.5414759886796556</v>
      </c>
      <c r="S270">
        <f>IF(ISBLANK(HLOOKUP(S$1, m_preprocess!$1:$1048576, monthly!$D270, FALSE)), "", HLOOKUP(S$1, m_preprocess!$1:$1048576, monthly!$D270, FALSE))</f>
        <v>16.572808471449409</v>
      </c>
      <c r="T270">
        <f>IF(ISBLANK(HLOOKUP(T$1, m_preprocess!$1:$1048576, monthly!$D270, FALSE)), "", HLOOKUP(T$1, m_preprocess!$1:$1048576, monthly!$D270, FALSE))</f>
        <v>10.871155852705364</v>
      </c>
      <c r="U270">
        <f>IF(ISBLANK(HLOOKUP(U$1, m_preprocess!$1:$1048576, monthly!$D270, FALSE)), "", HLOOKUP(U$1, m_preprocess!$1:$1048576, monthly!$D270, FALSE))</f>
        <v>701.37119820565806</v>
      </c>
      <c r="V270">
        <f>IF(ISBLANK(HLOOKUP(V$1, m_preprocess!$1:$1048576, monthly!$D270, FALSE)), "", HLOOKUP(V$1, m_preprocess!$1:$1048576, monthly!$D270, FALSE))</f>
        <v>2842.9325585225911</v>
      </c>
      <c r="W270">
        <f>IF(ISBLANK(HLOOKUP(W$1, m_preprocess!$1:$1048576, monthly!$D270, FALSE)), "", HLOOKUP(W$1, m_preprocess!$1:$1048576, monthly!$D270, FALSE))</f>
        <v>90.372623315116229</v>
      </c>
      <c r="X270">
        <f>IF(ISBLANK(HLOOKUP(X$1, m_preprocess!$1:$1048576, monthly!$D270, FALSE)), "", HLOOKUP(X$1, m_preprocess!$1:$1048576, monthly!$D270, FALSE))</f>
        <v>2760.9633037310373</v>
      </c>
    </row>
    <row r="271" spans="1:24" x14ac:dyDescent="0.25">
      <c r="A271" s="31">
        <v>42156</v>
      </c>
      <c r="B271">
        <v>2015</v>
      </c>
      <c r="C271">
        <v>6</v>
      </c>
      <c r="D271">
        <v>271</v>
      </c>
      <c r="E271">
        <f>IF(ISBLANK(HLOOKUP(E$1, m_preprocess!$1:$1048576, monthly!$D271, FALSE)), "", HLOOKUP(E$1, m_preprocess!$1:$1048576, monthly!$D271, FALSE))</f>
        <v>99.309511424813437</v>
      </c>
      <c r="F271">
        <f>IF(ISBLANK(HLOOKUP(F$1, m_preprocess!$1:$1048576, monthly!$D271, FALSE)), "", HLOOKUP(F$1, m_preprocess!$1:$1048576, monthly!$D271, FALSE))</f>
        <v>98.948569286280005</v>
      </c>
      <c r="G271">
        <f>IF(ISBLANK(HLOOKUP(G$1, m_preprocess!$1:$1048576, monthly!$D271, FALSE)), "", HLOOKUP(G$1, m_preprocess!$1:$1048576, monthly!$D271, FALSE))</f>
        <v>101.19038453683986</v>
      </c>
      <c r="H271">
        <f>IF(ISBLANK(HLOOKUP(H$1, m_preprocess!$1:$1048576, monthly!$D271, FALSE)), "", HLOOKUP(H$1, m_preprocess!$1:$1048576, monthly!$D271, FALSE))</f>
        <v>108.591252122667</v>
      </c>
      <c r="I271">
        <f>IF(ISBLANK(HLOOKUP(I$1, m_preprocess!$1:$1048576, monthly!$D271, FALSE)), "", HLOOKUP(I$1, m_preprocess!$1:$1048576, monthly!$D271, FALSE))</f>
        <v>103.3</v>
      </c>
      <c r="J271">
        <f>IF(ISBLANK(HLOOKUP(J$1, m_preprocess!$1:$1048576, monthly!$D271, FALSE)), "", HLOOKUP(J$1, m_preprocess!$1:$1048576, monthly!$D271, FALSE))</f>
        <v>151.33000000000001</v>
      </c>
      <c r="K271">
        <f>IF(ISBLANK(HLOOKUP(K$1, m_preprocess!$1:$1048576, monthly!$D271, FALSE)), "", HLOOKUP(K$1, m_preprocess!$1:$1048576, monthly!$D271, FALSE))</f>
        <v>142.27696436779925</v>
      </c>
      <c r="L271">
        <f>IF(ISBLANK(HLOOKUP(L$1, m_preprocess!$1:$1048576, monthly!$D271, FALSE)), "", HLOOKUP(L$1, m_preprocess!$1:$1048576, monthly!$D271, FALSE))</f>
        <v>179.87285915137926</v>
      </c>
      <c r="M271">
        <f>IF(ISBLANK(HLOOKUP(M$1, m_preprocess!$1:$1048576, monthly!$D271, FALSE)), "", HLOOKUP(M$1, m_preprocess!$1:$1048576, monthly!$D271, FALSE))</f>
        <v>110.03949307411116</v>
      </c>
      <c r="N271">
        <f>IF(ISBLANK(HLOOKUP(N$1, m_preprocess!$1:$1048576, monthly!$D271, FALSE)), "", HLOOKUP(N$1, m_preprocess!$1:$1048576, monthly!$D271, FALSE))</f>
        <v>69.833366077268124</v>
      </c>
      <c r="O271">
        <f>IF(ISBLANK(HLOOKUP(O$1, m_preprocess!$1:$1048576, monthly!$D271, FALSE)), "", HLOOKUP(O$1, m_preprocess!$1:$1048576, monthly!$D271, FALSE))</f>
        <v>33.575694854573236</v>
      </c>
      <c r="P271">
        <f>IF(ISBLANK(HLOOKUP(P$1, m_preprocess!$1:$1048576, monthly!$D271, FALSE)), "", HLOOKUP(P$1, m_preprocess!$1:$1048576, monthly!$D271, FALSE))</f>
        <v>7.2383092281108032</v>
      </c>
      <c r="Q271">
        <f>IF(ISBLANK(HLOOKUP(Q$1, m_preprocess!$1:$1048576, monthly!$D271, FALSE)), "", HLOOKUP(Q$1, m_preprocess!$1:$1048576, monthly!$D271, FALSE))</f>
        <v>3.6503949785506711</v>
      </c>
      <c r="R271">
        <f>IF(ISBLANK(HLOOKUP(R$1, m_preprocess!$1:$1048576, monthly!$D271, FALSE)), "", HLOOKUP(R$1, m_preprocess!$1:$1048576, monthly!$D271, FALSE))</f>
        <v>3.5879142495601317</v>
      </c>
      <c r="S271">
        <f>IF(ISBLANK(HLOOKUP(S$1, m_preprocess!$1:$1048576, monthly!$D271, FALSE)), "", HLOOKUP(S$1, m_preprocess!$1:$1048576, monthly!$D271, FALSE))</f>
        <v>14.888166420915203</v>
      </c>
      <c r="T271">
        <f>IF(ISBLANK(HLOOKUP(T$1, m_preprocess!$1:$1048576, monthly!$D271, FALSE)), "", HLOOKUP(T$1, m_preprocess!$1:$1048576, monthly!$D271, FALSE))</f>
        <v>11.449219205547227</v>
      </c>
      <c r="U271">
        <f>IF(ISBLANK(HLOOKUP(U$1, m_preprocess!$1:$1048576, monthly!$D271, FALSE)), "", HLOOKUP(U$1, m_preprocess!$1:$1048576, monthly!$D271, FALSE))</f>
        <v>740.73420908961339</v>
      </c>
      <c r="V271">
        <f>IF(ISBLANK(HLOOKUP(V$1, m_preprocess!$1:$1048576, monthly!$D271, FALSE)), "", HLOOKUP(V$1, m_preprocess!$1:$1048576, monthly!$D271, FALSE))</f>
        <v>2884.2110197097809</v>
      </c>
      <c r="W271">
        <f>IF(ISBLANK(HLOOKUP(W$1, m_preprocess!$1:$1048576, monthly!$D271, FALSE)), "", HLOOKUP(W$1, m_preprocess!$1:$1048576, monthly!$D271, FALSE))</f>
        <v>94.951303987710816</v>
      </c>
      <c r="X271">
        <f>IF(ISBLANK(HLOOKUP(X$1, m_preprocess!$1:$1048576, monthly!$D271, FALSE)), "", HLOOKUP(X$1, m_preprocess!$1:$1048576, monthly!$D271, FALSE))</f>
        <v>2798.5220545543912</v>
      </c>
    </row>
    <row r="272" spans="1:24" x14ac:dyDescent="0.25">
      <c r="A272" s="31">
        <v>42186</v>
      </c>
      <c r="B272">
        <v>2015</v>
      </c>
      <c r="C272">
        <v>7</v>
      </c>
      <c r="D272">
        <v>272</v>
      </c>
      <c r="E272">
        <f>IF(ISBLANK(HLOOKUP(E$1, m_preprocess!$1:$1048576, monthly!$D272, FALSE)), "", HLOOKUP(E$1, m_preprocess!$1:$1048576, monthly!$D272, FALSE))</f>
        <v>105.45114583491313</v>
      </c>
      <c r="F272">
        <f>IF(ISBLANK(HLOOKUP(F$1, m_preprocess!$1:$1048576, monthly!$D272, FALSE)), "", HLOOKUP(F$1, m_preprocess!$1:$1048576, monthly!$D272, FALSE))</f>
        <v>104.69923871177242</v>
      </c>
      <c r="G272">
        <f>IF(ISBLANK(HLOOKUP(G$1, m_preprocess!$1:$1048576, monthly!$D272, FALSE)), "", HLOOKUP(G$1, m_preprocess!$1:$1048576, monthly!$D272, FALSE))</f>
        <v>101.57846688456196</v>
      </c>
      <c r="H272">
        <f>IF(ISBLANK(HLOOKUP(H$1, m_preprocess!$1:$1048576, monthly!$D272, FALSE)), "", HLOOKUP(H$1, m_preprocess!$1:$1048576, monthly!$D272, FALSE))</f>
        <v>112.995604965488</v>
      </c>
      <c r="I272">
        <f>IF(ISBLANK(HLOOKUP(I$1, m_preprocess!$1:$1048576, monthly!$D272, FALSE)), "", HLOOKUP(I$1, m_preprocess!$1:$1048576, monthly!$D272, FALSE))</f>
        <v>97.8</v>
      </c>
      <c r="J272">
        <f>IF(ISBLANK(HLOOKUP(J$1, m_preprocess!$1:$1048576, monthly!$D272, FALSE)), "", HLOOKUP(J$1, m_preprocess!$1:$1048576, monthly!$D272, FALSE))</f>
        <v>152.85</v>
      </c>
      <c r="K272">
        <f>IF(ISBLANK(HLOOKUP(K$1, m_preprocess!$1:$1048576, monthly!$D272, FALSE)), "", HLOOKUP(K$1, m_preprocess!$1:$1048576, monthly!$D272, FALSE))</f>
        <v>143.19923990072439</v>
      </c>
      <c r="L272">
        <f>IF(ISBLANK(HLOOKUP(L$1, m_preprocess!$1:$1048576, monthly!$D272, FALSE)), "", HLOOKUP(L$1, m_preprocess!$1:$1048576, monthly!$D272, FALSE))</f>
        <v>163.6906169268558</v>
      </c>
      <c r="M272">
        <f>IF(ISBLANK(HLOOKUP(M$1, m_preprocess!$1:$1048576, monthly!$D272, FALSE)), "", HLOOKUP(M$1, m_preprocess!$1:$1048576, monthly!$D272, FALSE))</f>
        <v>97.811647991722282</v>
      </c>
      <c r="N272">
        <f>IF(ISBLANK(HLOOKUP(N$1, m_preprocess!$1:$1048576, monthly!$D272, FALSE)), "", HLOOKUP(N$1, m_preprocess!$1:$1048576, monthly!$D272, FALSE))</f>
        <v>65.878968935133514</v>
      </c>
      <c r="O272">
        <f>IF(ISBLANK(HLOOKUP(O$1, m_preprocess!$1:$1048576, monthly!$D272, FALSE)), "", HLOOKUP(O$1, m_preprocess!$1:$1048576, monthly!$D272, FALSE))</f>
        <v>38.257558421278453</v>
      </c>
      <c r="P272">
        <f>IF(ISBLANK(HLOOKUP(P$1, m_preprocess!$1:$1048576, monthly!$D272, FALSE)), "", HLOOKUP(P$1, m_preprocess!$1:$1048576, monthly!$D272, FALSE))</f>
        <v>8.3577701170084886</v>
      </c>
      <c r="Q272">
        <f>IF(ISBLANK(HLOOKUP(Q$1, m_preprocess!$1:$1048576, monthly!$D272, FALSE)), "", HLOOKUP(Q$1, m_preprocess!$1:$1048576, monthly!$D272, FALSE))</f>
        <v>4.3999713428599874</v>
      </c>
      <c r="R272">
        <f>IF(ISBLANK(HLOOKUP(R$1, m_preprocess!$1:$1048576, monthly!$D272, FALSE)), "", HLOOKUP(R$1, m_preprocess!$1:$1048576, monthly!$D272, FALSE))</f>
        <v>3.9577987741485012</v>
      </c>
      <c r="S272">
        <f>IF(ISBLANK(HLOOKUP(S$1, m_preprocess!$1:$1048576, monthly!$D272, FALSE)), "", HLOOKUP(S$1, m_preprocess!$1:$1048576, monthly!$D272, FALSE))</f>
        <v>16.890580268217096</v>
      </c>
      <c r="T272">
        <f>IF(ISBLANK(HLOOKUP(T$1, m_preprocess!$1:$1048576, monthly!$D272, FALSE)), "", HLOOKUP(T$1, m_preprocess!$1:$1048576, monthly!$D272, FALSE))</f>
        <v>13.009208036052865</v>
      </c>
      <c r="U272">
        <f>IF(ISBLANK(HLOOKUP(U$1, m_preprocess!$1:$1048576, monthly!$D272, FALSE)), "", HLOOKUP(U$1, m_preprocess!$1:$1048576, monthly!$D272, FALSE))</f>
        <v>730.96513159112089</v>
      </c>
      <c r="V272">
        <f>IF(ISBLANK(HLOOKUP(V$1, m_preprocess!$1:$1048576, monthly!$D272, FALSE)), "", HLOOKUP(V$1, m_preprocess!$1:$1048576, monthly!$D272, FALSE))</f>
        <v>2921.1427202825612</v>
      </c>
      <c r="W272">
        <f>IF(ISBLANK(HLOOKUP(W$1, m_preprocess!$1:$1048576, monthly!$D272, FALSE)), "", HLOOKUP(W$1, m_preprocess!$1:$1048576, monthly!$D272, FALSE))</f>
        <v>101.06863106730459</v>
      </c>
      <c r="X272">
        <f>IF(ISBLANK(HLOOKUP(X$1, m_preprocess!$1:$1048576, monthly!$D272, FALSE)), "", HLOOKUP(X$1, m_preprocess!$1:$1048576, monthly!$D272, FALSE))</f>
        <v>2836.5177131878017</v>
      </c>
    </row>
    <row r="273" spans="1:24" x14ac:dyDescent="0.25">
      <c r="A273" s="31">
        <v>42217</v>
      </c>
      <c r="B273">
        <v>2015</v>
      </c>
      <c r="C273">
        <v>8</v>
      </c>
      <c r="D273">
        <v>273</v>
      </c>
      <c r="E273">
        <f>IF(ISBLANK(HLOOKUP(E$1, m_preprocess!$1:$1048576, monthly!$D273, FALSE)), "", HLOOKUP(E$1, m_preprocess!$1:$1048576, monthly!$D273, FALSE))</f>
        <v>102.27208595720528</v>
      </c>
      <c r="F273">
        <f>IF(ISBLANK(HLOOKUP(F$1, m_preprocess!$1:$1048576, monthly!$D273, FALSE)), "", HLOOKUP(F$1, m_preprocess!$1:$1048576, monthly!$D273, FALSE))</f>
        <v>102.59881863965481</v>
      </c>
      <c r="G273">
        <f>IF(ISBLANK(HLOOKUP(G$1, m_preprocess!$1:$1048576, monthly!$D273, FALSE)), "", HLOOKUP(G$1, m_preprocess!$1:$1048576, monthly!$D273, FALSE))</f>
        <v>101.65168043908382</v>
      </c>
      <c r="H273">
        <f>IF(ISBLANK(HLOOKUP(H$1, m_preprocess!$1:$1048576, monthly!$D273, FALSE)), "", HLOOKUP(H$1, m_preprocess!$1:$1048576, monthly!$D273, FALSE))</f>
        <v>115.175411609512</v>
      </c>
      <c r="I273">
        <f>IF(ISBLANK(HLOOKUP(I$1, m_preprocess!$1:$1048576, monthly!$D273, FALSE)), "", HLOOKUP(I$1, m_preprocess!$1:$1048576, monthly!$D273, FALSE))</f>
        <v>81.8</v>
      </c>
      <c r="J273">
        <f>IF(ISBLANK(HLOOKUP(J$1, m_preprocess!$1:$1048576, monthly!$D273, FALSE)), "", HLOOKUP(J$1, m_preprocess!$1:$1048576, monthly!$D273, FALSE))</f>
        <v>153.57</v>
      </c>
      <c r="K273">
        <f>IF(ISBLANK(HLOOKUP(K$1, m_preprocess!$1:$1048576, monthly!$D273, FALSE)), "", HLOOKUP(K$1, m_preprocess!$1:$1048576, monthly!$D273, FALSE))</f>
        <v>141.97465194200311</v>
      </c>
      <c r="L273">
        <f>IF(ISBLANK(HLOOKUP(L$1, m_preprocess!$1:$1048576, monthly!$D273, FALSE)), "", HLOOKUP(L$1, m_preprocess!$1:$1048576, monthly!$D273, FALSE))</f>
        <v>147.44812940398006</v>
      </c>
      <c r="M273">
        <f>IF(ISBLANK(HLOOKUP(M$1, m_preprocess!$1:$1048576, monthly!$D273, FALSE)), "", HLOOKUP(M$1, m_preprocess!$1:$1048576, monthly!$D273, FALSE))</f>
        <v>90.457886293296411</v>
      </c>
      <c r="N273">
        <f>IF(ISBLANK(HLOOKUP(N$1, m_preprocess!$1:$1048576, monthly!$D273, FALSE)), "", HLOOKUP(N$1, m_preprocess!$1:$1048576, monthly!$D273, FALSE))</f>
        <v>56.99024311068365</v>
      </c>
      <c r="O273">
        <f>IF(ISBLANK(HLOOKUP(O$1, m_preprocess!$1:$1048576, monthly!$D273, FALSE)), "", HLOOKUP(O$1, m_preprocess!$1:$1048576, monthly!$D273, FALSE))</f>
        <v>32.390419516668899</v>
      </c>
      <c r="P273">
        <f>IF(ISBLANK(HLOOKUP(P$1, m_preprocess!$1:$1048576, monthly!$D273, FALSE)), "", HLOOKUP(P$1, m_preprocess!$1:$1048576, monthly!$D273, FALSE))</f>
        <v>7.4438705891265311</v>
      </c>
      <c r="Q273">
        <f>IF(ISBLANK(HLOOKUP(Q$1, m_preprocess!$1:$1048576, monthly!$D273, FALSE)), "", HLOOKUP(Q$1, m_preprocess!$1:$1048576, monthly!$D273, FALSE))</f>
        <v>3.9517379461156419</v>
      </c>
      <c r="R273">
        <f>IF(ISBLANK(HLOOKUP(R$1, m_preprocess!$1:$1048576, monthly!$D273, FALSE)), "", HLOOKUP(R$1, m_preprocess!$1:$1048576, monthly!$D273, FALSE))</f>
        <v>3.4921326430108897</v>
      </c>
      <c r="S273">
        <f>IF(ISBLANK(HLOOKUP(S$1, m_preprocess!$1:$1048576, monthly!$D273, FALSE)), "", HLOOKUP(S$1, m_preprocess!$1:$1048576, monthly!$D273, FALSE))</f>
        <v>14.534676096429919</v>
      </c>
      <c r="T273">
        <f>IF(ISBLANK(HLOOKUP(T$1, m_preprocess!$1:$1048576, monthly!$D273, FALSE)), "", HLOOKUP(T$1, m_preprocess!$1:$1048576, monthly!$D273, FALSE))</f>
        <v>10.411872831112449</v>
      </c>
      <c r="U273">
        <f>IF(ISBLANK(HLOOKUP(U$1, m_preprocess!$1:$1048576, monthly!$D273, FALSE)), "", HLOOKUP(U$1, m_preprocess!$1:$1048576, monthly!$D273, FALSE))</f>
        <v>744.49367242644416</v>
      </c>
      <c r="V273">
        <f>IF(ISBLANK(HLOOKUP(V$1, m_preprocess!$1:$1048576, monthly!$D273, FALSE)), "", HLOOKUP(V$1, m_preprocess!$1:$1048576, monthly!$D273, FALSE))</f>
        <v>2952.2294845767287</v>
      </c>
      <c r="W273">
        <f>IF(ISBLANK(HLOOKUP(W$1, m_preprocess!$1:$1048576, monthly!$D273, FALSE)), "", HLOOKUP(W$1, m_preprocess!$1:$1048576, monthly!$D273, FALSE))</f>
        <v>110.46341962496938</v>
      </c>
      <c r="X273">
        <f>IF(ISBLANK(HLOOKUP(X$1, m_preprocess!$1:$1048576, monthly!$D273, FALSE)), "", HLOOKUP(X$1, m_preprocess!$1:$1048576, monthly!$D273, FALSE))</f>
        <v>2890.2541591537833</v>
      </c>
    </row>
    <row r="274" spans="1:24" x14ac:dyDescent="0.25">
      <c r="A274" s="31">
        <v>42248</v>
      </c>
      <c r="B274">
        <v>2015</v>
      </c>
      <c r="C274">
        <v>9</v>
      </c>
      <c r="D274">
        <v>274</v>
      </c>
      <c r="E274">
        <f>IF(ISBLANK(HLOOKUP(E$1, m_preprocess!$1:$1048576, monthly!$D274, FALSE)), "", HLOOKUP(E$1, m_preprocess!$1:$1048576, monthly!$D274, FALSE))</f>
        <v>106.33353156027589</v>
      </c>
      <c r="F274">
        <f>IF(ISBLANK(HLOOKUP(F$1, m_preprocess!$1:$1048576, monthly!$D274, FALSE)), "", HLOOKUP(F$1, m_preprocess!$1:$1048576, monthly!$D274, FALSE))</f>
        <v>105.48853521126847</v>
      </c>
      <c r="G274">
        <f>IF(ISBLANK(HLOOKUP(G$1, m_preprocess!$1:$1048576, monthly!$D274, FALSE)), "", HLOOKUP(G$1, m_preprocess!$1:$1048576, monthly!$D274, FALSE))</f>
        <v>101.93456683388047</v>
      </c>
      <c r="H274">
        <f>IF(ISBLANK(HLOOKUP(H$1, m_preprocess!$1:$1048576, monthly!$D274, FALSE)), "", HLOOKUP(H$1, m_preprocess!$1:$1048576, monthly!$D274, FALSE))</f>
        <v>108.180388718457</v>
      </c>
      <c r="I274">
        <f>IF(ISBLANK(HLOOKUP(I$1, m_preprocess!$1:$1048576, monthly!$D274, FALSE)), "", HLOOKUP(I$1, m_preprocess!$1:$1048576, monthly!$D274, FALSE))</f>
        <v>102.2</v>
      </c>
      <c r="J274">
        <f>IF(ISBLANK(HLOOKUP(J$1, m_preprocess!$1:$1048576, monthly!$D274, FALSE)), "", HLOOKUP(J$1, m_preprocess!$1:$1048576, monthly!$D274, FALSE))</f>
        <v>158.54</v>
      </c>
      <c r="K274">
        <f>IF(ISBLANK(HLOOKUP(K$1, m_preprocess!$1:$1048576, monthly!$D274, FALSE)), "", HLOOKUP(K$1, m_preprocess!$1:$1048576, monthly!$D274, FALSE))</f>
        <v>136.53263154915038</v>
      </c>
      <c r="L274">
        <f>IF(ISBLANK(HLOOKUP(L$1, m_preprocess!$1:$1048576, monthly!$D274, FALSE)), "", HLOOKUP(L$1, m_preprocess!$1:$1048576, monthly!$D274, FALSE))</f>
        <v>153.41464607905041</v>
      </c>
      <c r="M274">
        <f>IF(ISBLANK(HLOOKUP(M$1, m_preprocess!$1:$1048576, monthly!$D274, FALSE)), "", HLOOKUP(M$1, m_preprocess!$1:$1048576, monthly!$D274, FALSE))</f>
        <v>89.719813315558767</v>
      </c>
      <c r="N274">
        <f>IF(ISBLANK(HLOOKUP(N$1, m_preprocess!$1:$1048576, monthly!$D274, FALSE)), "", HLOOKUP(N$1, m_preprocess!$1:$1048576, monthly!$D274, FALSE))</f>
        <v>63.69483276349164</v>
      </c>
      <c r="O274">
        <f>IF(ISBLANK(HLOOKUP(O$1, m_preprocess!$1:$1048576, monthly!$D274, FALSE)), "", HLOOKUP(O$1, m_preprocess!$1:$1048576, monthly!$D274, FALSE))</f>
        <v>32.511806814558589</v>
      </c>
      <c r="P274">
        <f>IF(ISBLANK(HLOOKUP(P$1, m_preprocess!$1:$1048576, monthly!$D274, FALSE)), "", HLOOKUP(P$1, m_preprocess!$1:$1048576, monthly!$D274, FALSE))</f>
        <v>7.4294630369277952</v>
      </c>
      <c r="Q274">
        <f>IF(ISBLANK(HLOOKUP(Q$1, m_preprocess!$1:$1048576, monthly!$D274, FALSE)), "", HLOOKUP(Q$1, m_preprocess!$1:$1048576, monthly!$D274, FALSE))</f>
        <v>3.8894356004886541</v>
      </c>
      <c r="R274">
        <f>IF(ISBLANK(HLOOKUP(R$1, m_preprocess!$1:$1048576, monthly!$D274, FALSE)), "", HLOOKUP(R$1, m_preprocess!$1:$1048576, monthly!$D274, FALSE))</f>
        <v>3.5400274364391415</v>
      </c>
      <c r="S274">
        <f>IF(ISBLANK(HLOOKUP(S$1, m_preprocess!$1:$1048576, monthly!$D274, FALSE)), "", HLOOKUP(S$1, m_preprocess!$1:$1048576, monthly!$D274, FALSE))</f>
        <v>14.325235439106036</v>
      </c>
      <c r="T274">
        <f>IF(ISBLANK(HLOOKUP(T$1, m_preprocess!$1:$1048576, monthly!$D274, FALSE)), "", HLOOKUP(T$1, m_preprocess!$1:$1048576, monthly!$D274, FALSE))</f>
        <v>10.757108338524766</v>
      </c>
      <c r="U274">
        <f>IF(ISBLANK(HLOOKUP(U$1, m_preprocess!$1:$1048576, monthly!$D274, FALSE)), "", HLOOKUP(U$1, m_preprocess!$1:$1048576, monthly!$D274, FALSE))</f>
        <v>734.04451731232837</v>
      </c>
      <c r="V274">
        <f>IF(ISBLANK(HLOOKUP(V$1, m_preprocess!$1:$1048576, monthly!$D274, FALSE)), "", HLOOKUP(V$1, m_preprocess!$1:$1048576, monthly!$D274, FALSE))</f>
        <v>2929.3041325595409</v>
      </c>
      <c r="W274">
        <f>IF(ISBLANK(HLOOKUP(W$1, m_preprocess!$1:$1048576, monthly!$D274, FALSE)), "", HLOOKUP(W$1, m_preprocess!$1:$1048576, monthly!$D274, FALSE))</f>
        <v>111.506401579398</v>
      </c>
      <c r="X274">
        <f>IF(ISBLANK(HLOOKUP(X$1, m_preprocess!$1:$1048576, monthly!$D274, FALSE)), "", HLOOKUP(X$1, m_preprocess!$1:$1048576, monthly!$D274, FALSE))</f>
        <v>2885.1533075618036</v>
      </c>
    </row>
    <row r="275" spans="1:24" x14ac:dyDescent="0.25">
      <c r="A275" s="31">
        <v>42278</v>
      </c>
      <c r="B275">
        <v>2015</v>
      </c>
      <c r="C275">
        <v>10</v>
      </c>
      <c r="D275">
        <v>275</v>
      </c>
      <c r="E275">
        <f>IF(ISBLANK(HLOOKUP(E$1, m_preprocess!$1:$1048576, monthly!$D275, FALSE)), "", HLOOKUP(E$1, m_preprocess!$1:$1048576, monthly!$D275, FALSE))</f>
        <v>109.5226930432972</v>
      </c>
      <c r="F275">
        <f>IF(ISBLANK(HLOOKUP(F$1, m_preprocess!$1:$1048576, monthly!$D275, FALSE)), "", HLOOKUP(F$1, m_preprocess!$1:$1048576, monthly!$D275, FALSE))</f>
        <v>108.07743195131198</v>
      </c>
      <c r="G275">
        <f>IF(ISBLANK(HLOOKUP(G$1, m_preprocess!$1:$1048576, monthly!$D275, FALSE)), "", HLOOKUP(G$1, m_preprocess!$1:$1048576, monthly!$D275, FALSE))</f>
        <v>102.38767744500761</v>
      </c>
      <c r="H275">
        <f>IF(ISBLANK(HLOOKUP(H$1, m_preprocess!$1:$1048576, monthly!$D275, FALSE)), "", HLOOKUP(H$1, m_preprocess!$1:$1048576, monthly!$D275, FALSE))</f>
        <v>110.359949990608</v>
      </c>
      <c r="I275">
        <f>IF(ISBLANK(HLOOKUP(I$1, m_preprocess!$1:$1048576, monthly!$D275, FALSE)), "", HLOOKUP(I$1, m_preprocess!$1:$1048576, monthly!$D275, FALSE))</f>
        <v>91</v>
      </c>
      <c r="J275">
        <f>IF(ISBLANK(HLOOKUP(J$1, m_preprocess!$1:$1048576, monthly!$D275, FALSE)), "", HLOOKUP(J$1, m_preprocess!$1:$1048576, monthly!$D275, FALSE))</f>
        <v>168.73</v>
      </c>
      <c r="K275">
        <f>IF(ISBLANK(HLOOKUP(K$1, m_preprocess!$1:$1048576, monthly!$D275, FALSE)), "", HLOOKUP(K$1, m_preprocess!$1:$1048576, monthly!$D275, FALSE))</f>
        <v>131.97102025398672</v>
      </c>
      <c r="L275">
        <f>IF(ISBLANK(HLOOKUP(L$1, m_preprocess!$1:$1048576, monthly!$D275, FALSE)), "", HLOOKUP(L$1, m_preprocess!$1:$1048576, monthly!$D275, FALSE))</f>
        <v>157.45355942796587</v>
      </c>
      <c r="M275">
        <f>IF(ISBLANK(HLOOKUP(M$1, m_preprocess!$1:$1048576, monthly!$D275, FALSE)), "", HLOOKUP(M$1, m_preprocess!$1:$1048576, monthly!$D275, FALSE))</f>
        <v>93.110346366624384</v>
      </c>
      <c r="N275">
        <f>IF(ISBLANK(HLOOKUP(N$1, m_preprocess!$1:$1048576, monthly!$D275, FALSE)), "", HLOOKUP(N$1, m_preprocess!$1:$1048576, monthly!$D275, FALSE))</f>
        <v>64.343213061341473</v>
      </c>
      <c r="O275">
        <f>IF(ISBLANK(HLOOKUP(O$1, m_preprocess!$1:$1048576, monthly!$D275, FALSE)), "", HLOOKUP(O$1, m_preprocess!$1:$1048576, monthly!$D275, FALSE))</f>
        <v>33.32507676059182</v>
      </c>
      <c r="P275">
        <f>IF(ISBLANK(HLOOKUP(P$1, m_preprocess!$1:$1048576, monthly!$D275, FALSE)), "", HLOOKUP(P$1, m_preprocess!$1:$1048576, monthly!$D275, FALSE))</f>
        <v>7.5601538606170564</v>
      </c>
      <c r="Q275">
        <f>IF(ISBLANK(HLOOKUP(Q$1, m_preprocess!$1:$1048576, monthly!$D275, FALSE)), "", HLOOKUP(Q$1, m_preprocess!$1:$1048576, monthly!$D275, FALSE))</f>
        <v>4.043493387687489</v>
      </c>
      <c r="R275">
        <f>IF(ISBLANK(HLOOKUP(R$1, m_preprocess!$1:$1048576, monthly!$D275, FALSE)), "", HLOOKUP(R$1, m_preprocess!$1:$1048576, monthly!$D275, FALSE))</f>
        <v>3.516660472929567</v>
      </c>
      <c r="S275">
        <f>IF(ISBLANK(HLOOKUP(S$1, m_preprocess!$1:$1048576, monthly!$D275, FALSE)), "", HLOOKUP(S$1, m_preprocess!$1:$1048576, monthly!$D275, FALSE))</f>
        <v>13.235591391717465</v>
      </c>
      <c r="T275">
        <f>IF(ISBLANK(HLOOKUP(T$1, m_preprocess!$1:$1048576, monthly!$D275, FALSE)), "", HLOOKUP(T$1, m_preprocess!$1:$1048576, monthly!$D275, FALSE))</f>
        <v>12.5293315082573</v>
      </c>
      <c r="U275">
        <f>IF(ISBLANK(HLOOKUP(U$1, m_preprocess!$1:$1048576, monthly!$D275, FALSE)), "", HLOOKUP(U$1, m_preprocess!$1:$1048576, monthly!$D275, FALSE))</f>
        <v>735.807937544776</v>
      </c>
      <c r="V275">
        <f>IF(ISBLANK(HLOOKUP(V$1, m_preprocess!$1:$1048576, monthly!$D275, FALSE)), "", HLOOKUP(V$1, m_preprocess!$1:$1048576, monthly!$D275, FALSE))</f>
        <v>2974.5273769184719</v>
      </c>
      <c r="W275">
        <f>IF(ISBLANK(HLOOKUP(W$1, m_preprocess!$1:$1048576, monthly!$D275, FALSE)), "", HLOOKUP(W$1, m_preprocess!$1:$1048576, monthly!$D275, FALSE))</f>
        <v>105.71926539785692</v>
      </c>
      <c r="X275">
        <f>IF(ISBLANK(HLOOKUP(X$1, m_preprocess!$1:$1048576, monthly!$D275, FALSE)), "", HLOOKUP(X$1, m_preprocess!$1:$1048576, monthly!$D275, FALSE))</f>
        <v>2885.4453763440861</v>
      </c>
    </row>
    <row r="276" spans="1:24" x14ac:dyDescent="0.25">
      <c r="A276" s="31">
        <v>42309</v>
      </c>
      <c r="B276">
        <v>2015</v>
      </c>
      <c r="C276">
        <v>11</v>
      </c>
      <c r="D276">
        <v>276</v>
      </c>
      <c r="E276">
        <f>IF(ISBLANK(HLOOKUP(E$1, m_preprocess!$1:$1048576, monthly!$D276, FALSE)), "", HLOOKUP(E$1, m_preprocess!$1:$1048576, monthly!$D276, FALSE))</f>
        <v>108.68132140955463</v>
      </c>
      <c r="F276">
        <f>IF(ISBLANK(HLOOKUP(F$1, m_preprocess!$1:$1048576, monthly!$D276, FALSE)), "", HLOOKUP(F$1, m_preprocess!$1:$1048576, monthly!$D276, FALSE))</f>
        <v>108.17342297401241</v>
      </c>
      <c r="G276">
        <f>IF(ISBLANK(HLOOKUP(G$1, m_preprocess!$1:$1048576, monthly!$D276, FALSE)), "", HLOOKUP(G$1, m_preprocess!$1:$1048576, monthly!$D276, FALSE))</f>
        <v>102.81260324118028</v>
      </c>
      <c r="H276">
        <f>IF(ISBLANK(HLOOKUP(H$1, m_preprocess!$1:$1048576, monthly!$D276, FALSE)), "", HLOOKUP(H$1, m_preprocess!$1:$1048576, monthly!$D276, FALSE))</f>
        <v>115.173391051265</v>
      </c>
      <c r="I276">
        <f>IF(ISBLANK(HLOOKUP(I$1, m_preprocess!$1:$1048576, monthly!$D276, FALSE)), "", HLOOKUP(I$1, m_preprocess!$1:$1048576, monthly!$D276, FALSE))</f>
        <v>81.5</v>
      </c>
      <c r="J276">
        <f>IF(ISBLANK(HLOOKUP(J$1, m_preprocess!$1:$1048576, monthly!$D276, FALSE)), "", HLOOKUP(J$1, m_preprocess!$1:$1048576, monthly!$D276, FALSE))</f>
        <v>170.36</v>
      </c>
      <c r="K276">
        <f>IF(ISBLANK(HLOOKUP(K$1, m_preprocess!$1:$1048576, monthly!$D276, FALSE)), "", HLOOKUP(K$1, m_preprocess!$1:$1048576, monthly!$D276, FALSE))</f>
        <v>131.25892474913067</v>
      </c>
      <c r="L276">
        <f>IF(ISBLANK(HLOOKUP(L$1, m_preprocess!$1:$1048576, monthly!$D276, FALSE)), "", HLOOKUP(L$1, m_preprocess!$1:$1048576, monthly!$D276, FALSE))</f>
        <v>136.04685752671978</v>
      </c>
      <c r="M276">
        <f>IF(ISBLANK(HLOOKUP(M$1, m_preprocess!$1:$1048576, monthly!$D276, FALSE)), "", HLOOKUP(M$1, m_preprocess!$1:$1048576, monthly!$D276, FALSE))</f>
        <v>78.688318734126497</v>
      </c>
      <c r="N276">
        <f>IF(ISBLANK(HLOOKUP(N$1, m_preprocess!$1:$1048576, monthly!$D276, FALSE)), "", HLOOKUP(N$1, m_preprocess!$1:$1048576, monthly!$D276, FALSE))</f>
        <v>57.358538792593293</v>
      </c>
      <c r="O276">
        <f>IF(ISBLANK(HLOOKUP(O$1, m_preprocess!$1:$1048576, monthly!$D276, FALSE)), "", HLOOKUP(O$1, m_preprocess!$1:$1048576, monthly!$D276, FALSE))</f>
        <v>30.99535079603692</v>
      </c>
      <c r="P276">
        <f>IF(ISBLANK(HLOOKUP(P$1, m_preprocess!$1:$1048576, monthly!$D276, FALSE)), "", HLOOKUP(P$1, m_preprocess!$1:$1048576, monthly!$D276, FALSE))</f>
        <v>7.3118627393948685</v>
      </c>
      <c r="Q276">
        <f>IF(ISBLANK(HLOOKUP(Q$1, m_preprocess!$1:$1048576, monthly!$D276, FALSE)), "", HLOOKUP(Q$1, m_preprocess!$1:$1048576, monthly!$D276, FALSE))</f>
        <v>3.7437462901119818</v>
      </c>
      <c r="R276">
        <f>IF(ISBLANK(HLOOKUP(R$1, m_preprocess!$1:$1048576, monthly!$D276, FALSE)), "", HLOOKUP(R$1, m_preprocess!$1:$1048576, monthly!$D276, FALSE))</f>
        <v>3.5681164492828867</v>
      </c>
      <c r="S276">
        <f>IF(ISBLANK(HLOOKUP(S$1, m_preprocess!$1:$1048576, monthly!$D276, FALSE)), "", HLOOKUP(S$1, m_preprocess!$1:$1048576, monthly!$D276, FALSE))</f>
        <v>13.008364459575365</v>
      </c>
      <c r="T276">
        <f>IF(ISBLANK(HLOOKUP(T$1, m_preprocess!$1:$1048576, monthly!$D276, FALSE)), "", HLOOKUP(T$1, m_preprocess!$1:$1048576, monthly!$D276, FALSE))</f>
        <v>10.675123597066689</v>
      </c>
      <c r="U276">
        <f>IF(ISBLANK(HLOOKUP(U$1, m_preprocess!$1:$1048576, monthly!$D276, FALSE)), "", HLOOKUP(U$1, m_preprocess!$1:$1048576, monthly!$D276, FALSE))</f>
        <v>771.02571978280287</v>
      </c>
      <c r="V276">
        <f>IF(ISBLANK(HLOOKUP(V$1, m_preprocess!$1:$1048576, monthly!$D276, FALSE)), "", HLOOKUP(V$1, m_preprocess!$1:$1048576, monthly!$D276, FALSE))</f>
        <v>2990.0655643532741</v>
      </c>
      <c r="W276">
        <f>IF(ISBLANK(HLOOKUP(W$1, m_preprocess!$1:$1048576, monthly!$D276, FALSE)), "", HLOOKUP(W$1, m_preprocess!$1:$1048576, monthly!$D276, FALSE))</f>
        <v>106.7275497482014</v>
      </c>
      <c r="X276">
        <f>IF(ISBLANK(HLOOKUP(X$1, m_preprocess!$1:$1048576, monthly!$D276, FALSE)), "", HLOOKUP(X$1, m_preprocess!$1:$1048576, monthly!$D276, FALSE))</f>
        <v>2912.9986815027523</v>
      </c>
    </row>
    <row r="277" spans="1:24" x14ac:dyDescent="0.25">
      <c r="A277" s="31">
        <v>42339</v>
      </c>
      <c r="B277">
        <v>2015</v>
      </c>
      <c r="C277">
        <v>12</v>
      </c>
      <c r="D277">
        <v>277</v>
      </c>
      <c r="E277">
        <f>IF(ISBLANK(HLOOKUP(E$1, m_preprocess!$1:$1048576, monthly!$D277, FALSE)), "", HLOOKUP(E$1, m_preprocess!$1:$1048576, monthly!$D277, FALSE))</f>
        <v>108.65128535687543</v>
      </c>
      <c r="F277">
        <f>IF(ISBLANK(HLOOKUP(F$1, m_preprocess!$1:$1048576, monthly!$D277, FALSE)), "", HLOOKUP(F$1, m_preprocess!$1:$1048576, monthly!$D277, FALSE))</f>
        <v>117.07090255154795</v>
      </c>
      <c r="G277">
        <f>IF(ISBLANK(HLOOKUP(G$1, m_preprocess!$1:$1048576, monthly!$D277, FALSE)), "", HLOOKUP(G$1, m_preprocess!$1:$1048576, monthly!$D277, FALSE))</f>
        <v>101.02723771526998</v>
      </c>
      <c r="H277">
        <f>IF(ISBLANK(HLOOKUP(H$1, m_preprocess!$1:$1048576, monthly!$D277, FALSE)), "", HLOOKUP(H$1, m_preprocess!$1:$1048576, monthly!$D277, FALSE))</f>
        <v>155.47964088005401</v>
      </c>
      <c r="I277">
        <f>IF(ISBLANK(HLOOKUP(I$1, m_preprocess!$1:$1048576, monthly!$D277, FALSE)), "", HLOOKUP(I$1, m_preprocess!$1:$1048576, monthly!$D277, FALSE))</f>
        <v>187</v>
      </c>
      <c r="J277">
        <f>IF(ISBLANK(HLOOKUP(J$1, m_preprocess!$1:$1048576, monthly!$D277, FALSE)), "", HLOOKUP(J$1, m_preprocess!$1:$1048576, monthly!$D277, FALSE))</f>
        <v>174.33</v>
      </c>
      <c r="K277">
        <f>IF(ISBLANK(HLOOKUP(K$1, m_preprocess!$1:$1048576, monthly!$D277, FALSE)), "", HLOOKUP(K$1, m_preprocess!$1:$1048576, monthly!$D277, FALSE))</f>
        <v>129.35444004488551</v>
      </c>
      <c r="L277">
        <f>IF(ISBLANK(HLOOKUP(L$1, m_preprocess!$1:$1048576, monthly!$D277, FALSE)), "", HLOOKUP(L$1, m_preprocess!$1:$1048576, monthly!$D277, FALSE))</f>
        <v>140.86343935647858</v>
      </c>
      <c r="M277">
        <f>IF(ISBLANK(HLOOKUP(M$1, m_preprocess!$1:$1048576, monthly!$D277, FALSE)), "", HLOOKUP(M$1, m_preprocess!$1:$1048576, monthly!$D277, FALSE))</f>
        <v>77.045760767889547</v>
      </c>
      <c r="N277">
        <f>IF(ISBLANK(HLOOKUP(N$1, m_preprocess!$1:$1048576, monthly!$D277, FALSE)), "", HLOOKUP(N$1, m_preprocess!$1:$1048576, monthly!$D277, FALSE))</f>
        <v>63.817678588589054</v>
      </c>
      <c r="O277">
        <f>IF(ISBLANK(HLOOKUP(O$1, m_preprocess!$1:$1048576, monthly!$D277, FALSE)), "", HLOOKUP(O$1, m_preprocess!$1:$1048576, monthly!$D277, FALSE))</f>
        <v>29.273634699318201</v>
      </c>
      <c r="P277">
        <f>IF(ISBLANK(HLOOKUP(P$1, m_preprocess!$1:$1048576, monthly!$D277, FALSE)), "", HLOOKUP(P$1, m_preprocess!$1:$1048576, monthly!$D277, FALSE))</f>
        <v>6.1600882721727421</v>
      </c>
      <c r="Q277">
        <f>IF(ISBLANK(HLOOKUP(Q$1, m_preprocess!$1:$1048576, monthly!$D277, FALSE)), "", HLOOKUP(Q$1, m_preprocess!$1:$1048576, monthly!$D277, FALSE))</f>
        <v>3.2764100122490465</v>
      </c>
      <c r="R277">
        <f>IF(ISBLANK(HLOOKUP(R$1, m_preprocess!$1:$1048576, monthly!$D277, FALSE)), "", HLOOKUP(R$1, m_preprocess!$1:$1048576, monthly!$D277, FALSE))</f>
        <v>2.8836782599236956</v>
      </c>
      <c r="S277">
        <f>IF(ISBLANK(HLOOKUP(S$1, m_preprocess!$1:$1048576, monthly!$D277, FALSE)), "", HLOOKUP(S$1, m_preprocess!$1:$1048576, monthly!$D277, FALSE))</f>
        <v>12.834440702545052</v>
      </c>
      <c r="T277">
        <f>IF(ISBLANK(HLOOKUP(T$1, m_preprocess!$1:$1048576, monthly!$D277, FALSE)), "", HLOOKUP(T$1, m_preprocess!$1:$1048576, monthly!$D277, FALSE))</f>
        <v>10.279105724600409</v>
      </c>
      <c r="U277">
        <f>IF(ISBLANK(HLOOKUP(U$1, m_preprocess!$1:$1048576, monthly!$D277, FALSE)), "", HLOOKUP(U$1, m_preprocess!$1:$1048576, monthly!$D277, FALSE))</f>
        <v>819.41592743004355</v>
      </c>
      <c r="V277">
        <f>IF(ISBLANK(HLOOKUP(V$1, m_preprocess!$1:$1048576, monthly!$D277, FALSE)), "", HLOOKUP(V$1, m_preprocess!$1:$1048576, monthly!$D277, FALSE))</f>
        <v>3026.9585053136739</v>
      </c>
      <c r="W277">
        <f>IF(ISBLANK(HLOOKUP(W$1, m_preprocess!$1:$1048576, monthly!$D277, FALSE)), "", HLOOKUP(W$1, m_preprocess!$1:$1048576, monthly!$D277, FALSE))</f>
        <v>113.81594117510761</v>
      </c>
      <c r="X277">
        <f>IF(ISBLANK(HLOOKUP(X$1, m_preprocess!$1:$1048576, monthly!$D277, FALSE)), "", HLOOKUP(X$1, m_preprocess!$1:$1048576, monthly!$D277, FALSE))</f>
        <v>2905.7378936979785</v>
      </c>
    </row>
    <row r="278" spans="1:24" x14ac:dyDescent="0.25">
      <c r="A278" s="31">
        <v>42370</v>
      </c>
      <c r="B278">
        <f>B266+1</f>
        <v>2016</v>
      </c>
      <c r="C278">
        <v>1</v>
      </c>
      <c r="D278">
        <v>278</v>
      </c>
      <c r="E278">
        <f>IF(ISBLANK(HLOOKUP(E$1, m_preprocess!$1:$1048576, monthly!$D278, FALSE)), "", HLOOKUP(E$1, m_preprocess!$1:$1048576, monthly!$D278, FALSE))</f>
        <v>97.410847927445175</v>
      </c>
      <c r="F278">
        <f>IF(ISBLANK(HLOOKUP(F$1, m_preprocess!$1:$1048576, monthly!$D278, FALSE)), "", HLOOKUP(F$1, m_preprocess!$1:$1048576, monthly!$D278, FALSE))</f>
        <v>94.001623557243349</v>
      </c>
      <c r="G278">
        <f>IF(ISBLANK(HLOOKUP(G$1, m_preprocess!$1:$1048576, monthly!$D278, FALSE)), "", HLOOKUP(G$1, m_preprocess!$1:$1048576, monthly!$D278, FALSE))</f>
        <v>98.604618766583357</v>
      </c>
      <c r="H278">
        <f>IF(ISBLANK(HLOOKUP(H$1, m_preprocess!$1:$1048576, monthly!$D278, FALSE)), "", HLOOKUP(H$1, m_preprocess!$1:$1048576, monthly!$D278, FALSE))</f>
        <v>108.584913674481</v>
      </c>
      <c r="I278">
        <f>IF(ISBLANK(HLOOKUP(I$1, m_preprocess!$1:$1048576, monthly!$D278, FALSE)), "", HLOOKUP(I$1, m_preprocess!$1:$1048576, monthly!$D278, FALSE))</f>
        <v>63.3</v>
      </c>
      <c r="J278">
        <f>IF(ISBLANK(HLOOKUP(J$1, m_preprocess!$1:$1048576, monthly!$D278, FALSE)), "", HLOOKUP(J$1, m_preprocess!$1:$1048576, monthly!$D278, FALSE))</f>
        <v>149.58000000000001</v>
      </c>
      <c r="K278">
        <f>IF(ISBLANK(HLOOKUP(K$1, m_preprocess!$1:$1048576, monthly!$D278, FALSE)), "", HLOOKUP(K$1, m_preprocess!$1:$1048576, monthly!$D278, FALSE))</f>
        <v>120.97998648155854</v>
      </c>
      <c r="L278">
        <f>IF(ISBLANK(HLOOKUP(L$1, m_preprocess!$1:$1048576, monthly!$D278, FALSE)), "", HLOOKUP(L$1, m_preprocess!$1:$1048576, monthly!$D278, FALSE))</f>
        <v>111.36158228103605</v>
      </c>
      <c r="M278">
        <f>IF(ISBLANK(HLOOKUP(M$1, m_preprocess!$1:$1048576, monthly!$D278, FALSE)), "", HLOOKUP(M$1, m_preprocess!$1:$1048576, monthly!$D278, FALSE))</f>
        <v>62.071085333169705</v>
      </c>
      <c r="N278">
        <f>IF(ISBLANK(HLOOKUP(N$1, m_preprocess!$1:$1048576, monthly!$D278, FALSE)), "", HLOOKUP(N$1, m_preprocess!$1:$1048576, monthly!$D278, FALSE))</f>
        <v>49.290496947866338</v>
      </c>
      <c r="O278">
        <f>IF(ISBLANK(HLOOKUP(O$1, m_preprocess!$1:$1048576, monthly!$D278, FALSE)), "", HLOOKUP(O$1, m_preprocess!$1:$1048576, monthly!$D278, FALSE))</f>
        <v>24.709049657210922</v>
      </c>
      <c r="P278">
        <f>IF(ISBLANK(HLOOKUP(P$1, m_preprocess!$1:$1048576, monthly!$D278, FALSE)), "", HLOOKUP(P$1, m_preprocess!$1:$1048576, monthly!$D278, FALSE))</f>
        <v>5.3779631634182206</v>
      </c>
      <c r="Q278">
        <f>IF(ISBLANK(HLOOKUP(Q$1, m_preprocess!$1:$1048576, monthly!$D278, FALSE)), "", HLOOKUP(Q$1, m_preprocess!$1:$1048576, monthly!$D278, FALSE))</f>
        <v>2.9286549781480926</v>
      </c>
      <c r="R278">
        <f>IF(ISBLANK(HLOOKUP(R$1, m_preprocess!$1:$1048576, monthly!$D278, FALSE)), "", HLOOKUP(R$1, m_preprocess!$1:$1048576, monthly!$D278, FALSE))</f>
        <v>2.4493081852701288</v>
      </c>
      <c r="S278">
        <f>IF(ISBLANK(HLOOKUP(S$1, m_preprocess!$1:$1048576, monthly!$D278, FALSE)), "", HLOOKUP(S$1, m_preprocess!$1:$1048576, monthly!$D278, FALSE))</f>
        <v>11.033110529643077</v>
      </c>
      <c r="T278">
        <f>IF(ISBLANK(HLOOKUP(T$1, m_preprocess!$1:$1048576, monthly!$D278, FALSE)), "", HLOOKUP(T$1, m_preprocess!$1:$1048576, monthly!$D278, FALSE))</f>
        <v>8.2979759641496305</v>
      </c>
      <c r="U278">
        <f>IF(ISBLANK(HLOOKUP(U$1, m_preprocess!$1:$1048576, monthly!$D278, FALSE)), "", HLOOKUP(U$1, m_preprocess!$1:$1048576, monthly!$D278, FALSE))</f>
        <v>749.35782715049299</v>
      </c>
      <c r="V278">
        <f>IF(ISBLANK(HLOOKUP(V$1, m_preprocess!$1:$1048576, monthly!$D278, FALSE)), "", HLOOKUP(V$1, m_preprocess!$1:$1048576, monthly!$D278, FALSE))</f>
        <v>2944.1524754901388</v>
      </c>
      <c r="W278">
        <f>IF(ISBLANK(HLOOKUP(W$1, m_preprocess!$1:$1048576, monthly!$D278, FALSE)), "", HLOOKUP(W$1, m_preprocess!$1:$1048576, monthly!$D278, FALSE))</f>
        <v>113.03751753527224</v>
      </c>
      <c r="X278">
        <f>IF(ISBLANK(HLOOKUP(X$1, m_preprocess!$1:$1048576, monthly!$D278, FALSE)), "", HLOOKUP(X$1, m_preprocess!$1:$1048576, monthly!$D278, FALSE))</f>
        <v>2885.5211121458747</v>
      </c>
    </row>
    <row r="279" spans="1:24" x14ac:dyDescent="0.25">
      <c r="A279" s="31">
        <v>42401</v>
      </c>
      <c r="B279">
        <f t="shared" ref="B279:B301" si="0">B267+1</f>
        <v>2016</v>
      </c>
      <c r="C279">
        <v>2</v>
      </c>
      <c r="D279">
        <v>279</v>
      </c>
      <c r="E279">
        <f>IF(ISBLANK(HLOOKUP(E$1, m_preprocess!$1:$1048576, monthly!$D279, FALSE)), "", HLOOKUP(E$1, m_preprocess!$1:$1048576, monthly!$D279, FALSE))</f>
        <v>101.148977222559</v>
      </c>
      <c r="F279">
        <f>IF(ISBLANK(HLOOKUP(F$1, m_preprocess!$1:$1048576, monthly!$D279, FALSE)), "", HLOOKUP(F$1, m_preprocess!$1:$1048576, monthly!$D279, FALSE))</f>
        <v>100.86676194963525</v>
      </c>
      <c r="G279">
        <f>IF(ISBLANK(HLOOKUP(G$1, m_preprocess!$1:$1048576, monthly!$D279, FALSE)), "", HLOOKUP(G$1, m_preprocess!$1:$1048576, monthly!$D279, FALSE))</f>
        <v>101.74893140977142</v>
      </c>
      <c r="H279">
        <f>IF(ISBLANK(HLOOKUP(H$1, m_preprocess!$1:$1048576, monthly!$D279, FALSE)), "", HLOOKUP(H$1, m_preprocess!$1:$1048576, monthly!$D279, FALSE))</f>
        <v>105.526613407978</v>
      </c>
      <c r="I279">
        <f>IF(ISBLANK(HLOOKUP(I$1, m_preprocess!$1:$1048576, monthly!$D279, FALSE)), "", HLOOKUP(I$1, m_preprocess!$1:$1048576, monthly!$D279, FALSE))</f>
        <v>69.7</v>
      </c>
      <c r="J279">
        <f>IF(ISBLANK(HLOOKUP(J$1, m_preprocess!$1:$1048576, monthly!$D279, FALSE)), "", HLOOKUP(J$1, m_preprocess!$1:$1048576, monthly!$D279, FALSE))</f>
        <v>142.71</v>
      </c>
      <c r="K279">
        <f>IF(ISBLANK(HLOOKUP(K$1, m_preprocess!$1:$1048576, monthly!$D279, FALSE)), "", HLOOKUP(K$1, m_preprocess!$1:$1048576, monthly!$D279, FALSE))</f>
        <v>117.67348541663665</v>
      </c>
      <c r="L279">
        <f>IF(ISBLANK(HLOOKUP(L$1, m_preprocess!$1:$1048576, monthly!$D279, FALSE)), "", HLOOKUP(L$1, m_preprocess!$1:$1048576, monthly!$D279, FALSE))</f>
        <v>137.25736601291516</v>
      </c>
      <c r="M279">
        <f>IF(ISBLANK(HLOOKUP(M$1, m_preprocess!$1:$1048576, monthly!$D279, FALSE)), "", HLOOKUP(M$1, m_preprocess!$1:$1048576, monthly!$D279, FALSE))</f>
        <v>70.367512875690622</v>
      </c>
      <c r="N279">
        <f>IF(ISBLANK(HLOOKUP(N$1, m_preprocess!$1:$1048576, monthly!$D279, FALSE)), "", HLOOKUP(N$1, m_preprocess!$1:$1048576, monthly!$D279, FALSE))</f>
        <v>66.88985313722452</v>
      </c>
      <c r="O279">
        <f>IF(ISBLANK(HLOOKUP(O$1, m_preprocess!$1:$1048576, monthly!$D279, FALSE)), "", HLOOKUP(O$1, m_preprocess!$1:$1048576, monthly!$D279, FALSE))</f>
        <v>24.026773810937929</v>
      </c>
      <c r="P279">
        <f>IF(ISBLANK(HLOOKUP(P$1, m_preprocess!$1:$1048576, monthly!$D279, FALSE)), "", HLOOKUP(P$1, m_preprocess!$1:$1048576, monthly!$D279, FALSE))</f>
        <v>5.6643786114852182</v>
      </c>
      <c r="Q279">
        <f>IF(ISBLANK(HLOOKUP(Q$1, m_preprocess!$1:$1048576, monthly!$D279, FALSE)), "", HLOOKUP(Q$1, m_preprocess!$1:$1048576, monthly!$D279, FALSE))</f>
        <v>3.1534625978269615</v>
      </c>
      <c r="R279">
        <f>IF(ISBLANK(HLOOKUP(R$1, m_preprocess!$1:$1048576, monthly!$D279, FALSE)), "", HLOOKUP(R$1, m_preprocess!$1:$1048576, monthly!$D279, FALSE))</f>
        <v>2.5109160136582562</v>
      </c>
      <c r="S279">
        <f>IF(ISBLANK(HLOOKUP(S$1, m_preprocess!$1:$1048576, monthly!$D279, FALSE)), "", HLOOKUP(S$1, m_preprocess!$1:$1048576, monthly!$D279, FALSE))</f>
        <v>11.518853571737141</v>
      </c>
      <c r="T279">
        <f>IF(ISBLANK(HLOOKUP(T$1, m_preprocess!$1:$1048576, monthly!$D279, FALSE)), "", HLOOKUP(T$1, m_preprocess!$1:$1048576, monthly!$D279, FALSE))</f>
        <v>6.8435416277155641</v>
      </c>
      <c r="U279">
        <f>IF(ISBLANK(HLOOKUP(U$1, m_preprocess!$1:$1048576, monthly!$D279, FALSE)), "", HLOOKUP(U$1, m_preprocess!$1:$1048576, monthly!$D279, FALSE))</f>
        <v>748.3024773464183</v>
      </c>
      <c r="V279">
        <f>IF(ISBLANK(HLOOKUP(V$1, m_preprocess!$1:$1048576, monthly!$D279, FALSE)), "", HLOOKUP(V$1, m_preprocess!$1:$1048576, monthly!$D279, FALSE))</f>
        <v>2987.6669448571206</v>
      </c>
      <c r="W279">
        <f>IF(ISBLANK(HLOOKUP(W$1, m_preprocess!$1:$1048576, monthly!$D279, FALSE)), "", HLOOKUP(W$1, m_preprocess!$1:$1048576, monthly!$D279, FALSE))</f>
        <v>114.97233968321572</v>
      </c>
      <c r="X279">
        <f>IF(ISBLANK(HLOOKUP(X$1, m_preprocess!$1:$1048576, monthly!$D279, FALSE)), "", HLOOKUP(X$1, m_preprocess!$1:$1048576, monthly!$D279, FALSE))</f>
        <v>2885.0840425005799</v>
      </c>
    </row>
    <row r="280" spans="1:24" x14ac:dyDescent="0.25">
      <c r="A280" s="31">
        <v>42430</v>
      </c>
      <c r="B280">
        <f t="shared" si="0"/>
        <v>2016</v>
      </c>
      <c r="C280">
        <v>3</v>
      </c>
      <c r="D280">
        <v>280</v>
      </c>
      <c r="E280">
        <f>IF(ISBLANK(HLOOKUP(E$1, m_preprocess!$1:$1048576, monthly!$D280, FALSE)), "", HLOOKUP(E$1, m_preprocess!$1:$1048576, monthly!$D280, FALSE))</f>
        <v>102.11229808063415</v>
      </c>
      <c r="F280">
        <f>IF(ISBLANK(HLOOKUP(F$1, m_preprocess!$1:$1048576, monthly!$D280, FALSE)), "", HLOOKUP(F$1, m_preprocess!$1:$1048576, monthly!$D280, FALSE))</f>
        <v>101.31513300241299</v>
      </c>
      <c r="G280">
        <f>IF(ISBLANK(HLOOKUP(G$1, m_preprocess!$1:$1048576, monthly!$D280, FALSE)), "", HLOOKUP(G$1, m_preprocess!$1:$1048576, monthly!$D280, FALSE))</f>
        <v>101.7406001541999</v>
      </c>
      <c r="H280">
        <f>IF(ISBLANK(HLOOKUP(H$1, m_preprocess!$1:$1048576, monthly!$D280, FALSE)), "", HLOOKUP(H$1, m_preprocess!$1:$1048576, monthly!$D280, FALSE))</f>
        <v>105.726334131971</v>
      </c>
      <c r="I280">
        <f>IF(ISBLANK(HLOOKUP(I$1, m_preprocess!$1:$1048576, monthly!$D280, FALSE)), "", HLOOKUP(I$1, m_preprocess!$1:$1048576, monthly!$D280, FALSE))</f>
        <v>70.900000000000006</v>
      </c>
      <c r="J280">
        <f>IF(ISBLANK(HLOOKUP(J$1, m_preprocess!$1:$1048576, monthly!$D280, FALSE)), "", HLOOKUP(J$1, m_preprocess!$1:$1048576, monthly!$D280, FALSE))</f>
        <v>145.9</v>
      </c>
      <c r="K280">
        <f>IF(ISBLANK(HLOOKUP(K$1, m_preprocess!$1:$1048576, monthly!$D280, FALSE)), "", HLOOKUP(K$1, m_preprocess!$1:$1048576, monthly!$D280, FALSE))</f>
        <v>121.79772783229946</v>
      </c>
      <c r="L280">
        <f>IF(ISBLANK(HLOOKUP(L$1, m_preprocess!$1:$1048576, monthly!$D280, FALSE)), "", HLOOKUP(L$1, m_preprocess!$1:$1048576, monthly!$D280, FALSE))</f>
        <v>136.86364347581528</v>
      </c>
      <c r="M280">
        <f>IF(ISBLANK(HLOOKUP(M$1, m_preprocess!$1:$1048576, monthly!$D280, FALSE)), "", HLOOKUP(M$1, m_preprocess!$1:$1048576, monthly!$D280, FALSE))</f>
        <v>70.795556276020491</v>
      </c>
      <c r="N280">
        <f>IF(ISBLANK(HLOOKUP(N$1, m_preprocess!$1:$1048576, monthly!$D280, FALSE)), "", HLOOKUP(N$1, m_preprocess!$1:$1048576, monthly!$D280, FALSE))</f>
        <v>66.068087199794789</v>
      </c>
      <c r="O280">
        <f>IF(ISBLANK(HLOOKUP(O$1, m_preprocess!$1:$1048576, monthly!$D280, FALSE)), "", HLOOKUP(O$1, m_preprocess!$1:$1048576, monthly!$D280, FALSE))</f>
        <v>25.64271227897726</v>
      </c>
      <c r="P280">
        <f>IF(ISBLANK(HLOOKUP(P$1, m_preprocess!$1:$1048576, monthly!$D280, FALSE)), "", HLOOKUP(P$1, m_preprocess!$1:$1048576, monthly!$D280, FALSE))</f>
        <v>6.2808929950883243</v>
      </c>
      <c r="Q280">
        <f>IF(ISBLANK(HLOOKUP(Q$1, m_preprocess!$1:$1048576, monthly!$D280, FALSE)), "", HLOOKUP(Q$1, m_preprocess!$1:$1048576, monthly!$D280, FALSE))</f>
        <v>3.6118027372936945</v>
      </c>
      <c r="R280">
        <f>IF(ISBLANK(HLOOKUP(R$1, m_preprocess!$1:$1048576, monthly!$D280, FALSE)), "", HLOOKUP(R$1, m_preprocess!$1:$1048576, monthly!$D280, FALSE))</f>
        <v>2.6690902577946303</v>
      </c>
      <c r="S280">
        <f>IF(ISBLANK(HLOOKUP(S$1, m_preprocess!$1:$1048576, monthly!$D280, FALSE)), "", HLOOKUP(S$1, m_preprocess!$1:$1048576, monthly!$D280, FALSE))</f>
        <v>12.360241107375844</v>
      </c>
      <c r="T280">
        <f>IF(ISBLANK(HLOOKUP(T$1, m_preprocess!$1:$1048576, monthly!$D280, FALSE)), "", HLOOKUP(T$1, m_preprocess!$1:$1048576, monthly!$D280, FALSE))</f>
        <v>7.0015781765130942</v>
      </c>
      <c r="U280">
        <f>IF(ISBLANK(HLOOKUP(U$1, m_preprocess!$1:$1048576, monthly!$D280, FALSE)), "", HLOOKUP(U$1, m_preprocess!$1:$1048576, monthly!$D280, FALSE))</f>
        <v>736.09339478205629</v>
      </c>
      <c r="V280">
        <f>IF(ISBLANK(HLOOKUP(V$1, m_preprocess!$1:$1048576, monthly!$D280, FALSE)), "", HLOOKUP(V$1, m_preprocess!$1:$1048576, monthly!$D280, FALSE))</f>
        <v>2981.8369836685292</v>
      </c>
      <c r="W280">
        <f>IF(ISBLANK(HLOOKUP(W$1, m_preprocess!$1:$1048576, monthly!$D280, FALSE)), "", HLOOKUP(W$1, m_preprocess!$1:$1048576, monthly!$D280, FALSE))</f>
        <v>106.4533914578484</v>
      </c>
      <c r="X280">
        <f>IF(ISBLANK(HLOOKUP(X$1, m_preprocess!$1:$1048576, monthly!$D280, FALSE)), "", HLOOKUP(X$1, m_preprocess!$1:$1048576, monthly!$D280, FALSE))</f>
        <v>2856.263211436883</v>
      </c>
    </row>
    <row r="281" spans="1:24" x14ac:dyDescent="0.25">
      <c r="A281" s="31">
        <v>42461</v>
      </c>
      <c r="B281">
        <f t="shared" si="0"/>
        <v>2016</v>
      </c>
      <c r="C281">
        <v>4</v>
      </c>
      <c r="D281">
        <v>281</v>
      </c>
      <c r="E281">
        <f>IF(ISBLANK(HLOOKUP(E$1, m_preprocess!$1:$1048576, monthly!$D281, FALSE)), "", HLOOKUP(E$1, m_preprocess!$1:$1048576, monthly!$D281, FALSE))</f>
        <v>104.46581291232123</v>
      </c>
      <c r="F281">
        <f>IF(ISBLANK(HLOOKUP(F$1, m_preprocess!$1:$1048576, monthly!$D281, FALSE)), "", HLOOKUP(F$1, m_preprocess!$1:$1048576, monthly!$D281, FALSE))</f>
        <v>103.57187918001569</v>
      </c>
      <c r="G281">
        <f>IF(ISBLANK(HLOOKUP(G$1, m_preprocess!$1:$1048576, monthly!$D281, FALSE)), "", HLOOKUP(G$1, m_preprocess!$1:$1048576, monthly!$D281, FALSE))</f>
        <v>102.28665355145236</v>
      </c>
      <c r="H281">
        <f>IF(ISBLANK(HLOOKUP(H$1, m_preprocess!$1:$1048576, monthly!$D281, FALSE)), "", HLOOKUP(H$1, m_preprocess!$1:$1048576, monthly!$D281, FALSE))</f>
        <v>105.53559582198601</v>
      </c>
      <c r="I281">
        <f>IF(ISBLANK(HLOOKUP(I$1, m_preprocess!$1:$1048576, monthly!$D281, FALSE)), "", HLOOKUP(I$1, m_preprocess!$1:$1048576, monthly!$D281, FALSE))</f>
        <v>74.900000000000006</v>
      </c>
      <c r="J281">
        <f>IF(ISBLANK(HLOOKUP(J$1, m_preprocess!$1:$1048576, monthly!$D281, FALSE)), "", HLOOKUP(J$1, m_preprocess!$1:$1048576, monthly!$D281, FALSE))</f>
        <v>149.88999999999999</v>
      </c>
      <c r="K281">
        <f>IF(ISBLANK(HLOOKUP(K$1, m_preprocess!$1:$1048576, monthly!$D281, FALSE)), "", HLOOKUP(K$1, m_preprocess!$1:$1048576, monthly!$D281, FALSE))</f>
        <v>122.32884809838032</v>
      </c>
      <c r="L281">
        <f>IF(ISBLANK(HLOOKUP(L$1, m_preprocess!$1:$1048576, monthly!$D281, FALSE)), "", HLOOKUP(L$1, m_preprocess!$1:$1048576, monthly!$D281, FALSE))</f>
        <v>147.24849815291128</v>
      </c>
      <c r="M281">
        <f>IF(ISBLANK(HLOOKUP(M$1, m_preprocess!$1:$1048576, monthly!$D281, FALSE)), "", HLOOKUP(M$1, m_preprocess!$1:$1048576, monthly!$D281, FALSE))</f>
        <v>80.793301431464172</v>
      </c>
      <c r="N281">
        <f>IF(ISBLANK(HLOOKUP(N$1, m_preprocess!$1:$1048576, monthly!$D281, FALSE)), "", HLOOKUP(N$1, m_preprocess!$1:$1048576, monthly!$D281, FALSE))</f>
        <v>66.455196721447109</v>
      </c>
      <c r="O281">
        <f>IF(ISBLANK(HLOOKUP(O$1, m_preprocess!$1:$1048576, monthly!$D281, FALSE)), "", HLOOKUP(O$1, m_preprocess!$1:$1048576, monthly!$D281, FALSE))</f>
        <v>27.059612428350274</v>
      </c>
      <c r="P281">
        <f>IF(ISBLANK(HLOOKUP(P$1, m_preprocess!$1:$1048576, monthly!$D281, FALSE)), "", HLOOKUP(P$1, m_preprocess!$1:$1048576, monthly!$D281, FALSE))</f>
        <v>6.5687849400111986</v>
      </c>
      <c r="Q281">
        <f>IF(ISBLANK(HLOOKUP(Q$1, m_preprocess!$1:$1048576, monthly!$D281, FALSE)), "", HLOOKUP(Q$1, m_preprocess!$1:$1048576, monthly!$D281, FALSE))</f>
        <v>3.5410612868230467</v>
      </c>
      <c r="R281">
        <f>IF(ISBLANK(HLOOKUP(R$1, m_preprocess!$1:$1048576, monthly!$D281, FALSE)), "", HLOOKUP(R$1, m_preprocess!$1:$1048576, monthly!$D281, FALSE))</f>
        <v>3.0277236531881524</v>
      </c>
      <c r="S281">
        <f>IF(ISBLANK(HLOOKUP(S$1, m_preprocess!$1:$1048576, monthly!$D281, FALSE)), "", HLOOKUP(S$1, m_preprocess!$1:$1048576, monthly!$D281, FALSE))</f>
        <v>12.650936552370212</v>
      </c>
      <c r="T281">
        <f>IF(ISBLANK(HLOOKUP(T$1, m_preprocess!$1:$1048576, monthly!$D281, FALSE)), "", HLOOKUP(T$1, m_preprocess!$1:$1048576, monthly!$D281, FALSE))</f>
        <v>7.8398909359688549</v>
      </c>
      <c r="U281">
        <f>IF(ISBLANK(HLOOKUP(U$1, m_preprocess!$1:$1048576, monthly!$D281, FALSE)), "", HLOOKUP(U$1, m_preprocess!$1:$1048576, monthly!$D281, FALSE))</f>
        <v>712.8889525179768</v>
      </c>
      <c r="V281">
        <f>IF(ISBLANK(HLOOKUP(V$1, m_preprocess!$1:$1048576, monthly!$D281, FALSE)), "", HLOOKUP(V$1, m_preprocess!$1:$1048576, monthly!$D281, FALSE))</f>
        <v>2964.5982519625991</v>
      </c>
      <c r="W281">
        <f>IF(ISBLANK(HLOOKUP(W$1, m_preprocess!$1:$1048576, monthly!$D281, FALSE)), "", HLOOKUP(W$1, m_preprocess!$1:$1048576, monthly!$D281, FALSE))</f>
        <v>103.00728360743857</v>
      </c>
      <c r="X281">
        <f>IF(ISBLANK(HLOOKUP(X$1, m_preprocess!$1:$1048576, monthly!$D281, FALSE)), "", HLOOKUP(X$1, m_preprocess!$1:$1048576, monthly!$D281, FALSE))</f>
        <v>2858.5493067489328</v>
      </c>
    </row>
    <row r="282" spans="1:24" x14ac:dyDescent="0.25">
      <c r="A282" s="31">
        <v>42491</v>
      </c>
      <c r="B282">
        <f t="shared" si="0"/>
        <v>2016</v>
      </c>
      <c r="C282">
        <v>5</v>
      </c>
      <c r="D282">
        <v>282</v>
      </c>
      <c r="E282">
        <f>IF(ISBLANK(HLOOKUP(E$1, m_preprocess!$1:$1048576, monthly!$D282, FALSE)), "", HLOOKUP(E$1, m_preprocess!$1:$1048576, monthly!$D282, FALSE))</f>
        <v>105.59118071387248</v>
      </c>
      <c r="F282">
        <f>IF(ISBLANK(HLOOKUP(F$1, m_preprocess!$1:$1048576, monthly!$D282, FALSE)), "", HLOOKUP(F$1, m_preprocess!$1:$1048576, monthly!$D282, FALSE))</f>
        <v>104.93448616737558</v>
      </c>
      <c r="G282">
        <f>IF(ISBLANK(HLOOKUP(G$1, m_preprocess!$1:$1048576, monthly!$D282, FALSE)), "", HLOOKUP(G$1, m_preprocess!$1:$1048576, monthly!$D282, FALSE))</f>
        <v>102.01844278968943</v>
      </c>
      <c r="H282">
        <f>IF(ISBLANK(HLOOKUP(H$1, m_preprocess!$1:$1048576, monthly!$D282, FALSE)), "", HLOOKUP(H$1, m_preprocess!$1:$1048576, monthly!$D282, FALSE))</f>
        <v>108.059522743928</v>
      </c>
      <c r="I282">
        <f>IF(ISBLANK(HLOOKUP(I$1, m_preprocess!$1:$1048576, monthly!$D282, FALSE)), "", HLOOKUP(I$1, m_preprocess!$1:$1048576, monthly!$D282, FALSE))</f>
        <v>93.5</v>
      </c>
      <c r="J282">
        <f>IF(ISBLANK(HLOOKUP(J$1, m_preprocess!$1:$1048576, monthly!$D282, FALSE)), "", HLOOKUP(J$1, m_preprocess!$1:$1048576, monthly!$D282, FALSE))</f>
        <v>153.47</v>
      </c>
      <c r="K282">
        <f>IF(ISBLANK(HLOOKUP(K$1, m_preprocess!$1:$1048576, monthly!$D282, FALSE)), "", HLOOKUP(K$1, m_preprocess!$1:$1048576, monthly!$D282, FALSE))</f>
        <v>125.26295972915749</v>
      </c>
      <c r="L282">
        <f>IF(ISBLANK(HLOOKUP(L$1, m_preprocess!$1:$1048576, monthly!$D282, FALSE)), "", HLOOKUP(L$1, m_preprocess!$1:$1048576, monthly!$D282, FALSE))</f>
        <v>160.93636198796176</v>
      </c>
      <c r="M282">
        <f>IF(ISBLANK(HLOOKUP(M$1, m_preprocess!$1:$1048576, monthly!$D282, FALSE)), "", HLOOKUP(M$1, m_preprocess!$1:$1048576, monthly!$D282, FALSE))</f>
        <v>91.119651605629656</v>
      </c>
      <c r="N282">
        <f>IF(ISBLANK(HLOOKUP(N$1, m_preprocess!$1:$1048576, monthly!$D282, FALSE)), "", HLOOKUP(N$1, m_preprocess!$1:$1048576, monthly!$D282, FALSE))</f>
        <v>69.81671038233209</v>
      </c>
      <c r="O282">
        <f>IF(ISBLANK(HLOOKUP(O$1, m_preprocess!$1:$1048576, monthly!$D282, FALSE)), "", HLOOKUP(O$1, m_preprocess!$1:$1048576, monthly!$D282, FALSE))</f>
        <v>26.261725987521615</v>
      </c>
      <c r="P282">
        <f>IF(ISBLANK(HLOOKUP(P$1, m_preprocess!$1:$1048576, monthly!$D282, FALSE)), "", HLOOKUP(P$1, m_preprocess!$1:$1048576, monthly!$D282, FALSE))</f>
        <v>6.4143025730336163</v>
      </c>
      <c r="Q282">
        <f>IF(ISBLANK(HLOOKUP(Q$1, m_preprocess!$1:$1048576, monthly!$D282, FALSE)), "", HLOOKUP(Q$1, m_preprocess!$1:$1048576, monthly!$D282, FALSE))</f>
        <v>3.4439985102893877</v>
      </c>
      <c r="R282">
        <f>IF(ISBLANK(HLOOKUP(R$1, m_preprocess!$1:$1048576, monthly!$D282, FALSE)), "", HLOOKUP(R$1, m_preprocess!$1:$1048576, monthly!$D282, FALSE))</f>
        <v>2.9703040627442281</v>
      </c>
      <c r="S282">
        <f>IF(ISBLANK(HLOOKUP(S$1, m_preprocess!$1:$1048576, monthly!$D282, FALSE)), "", HLOOKUP(S$1, m_preprocess!$1:$1048576, monthly!$D282, FALSE))</f>
        <v>11.992480783593969</v>
      </c>
      <c r="T282">
        <f>IF(ISBLANK(HLOOKUP(T$1, m_preprocess!$1:$1048576, monthly!$D282, FALSE)), "", HLOOKUP(T$1, m_preprocess!$1:$1048576, monthly!$D282, FALSE))</f>
        <v>7.85494263089402</v>
      </c>
      <c r="U282">
        <f>IF(ISBLANK(HLOOKUP(U$1, m_preprocess!$1:$1048576, monthly!$D282, FALSE)), "", HLOOKUP(U$1, m_preprocess!$1:$1048576, monthly!$D282, FALSE))</f>
        <v>690.26809171875709</v>
      </c>
      <c r="V282">
        <f>IF(ISBLANK(HLOOKUP(V$1, m_preprocess!$1:$1048576, monthly!$D282, FALSE)), "", HLOOKUP(V$1, m_preprocess!$1:$1048576, monthly!$D282, FALSE))</f>
        <v>2944.1906097265637</v>
      </c>
      <c r="W282">
        <f>IF(ISBLANK(HLOOKUP(W$1, m_preprocess!$1:$1048576, monthly!$D282, FALSE)), "", HLOOKUP(W$1, m_preprocess!$1:$1048576, monthly!$D282, FALSE))</f>
        <v>102.65750397043787</v>
      </c>
      <c r="X282">
        <f>IF(ISBLANK(HLOOKUP(X$1, m_preprocess!$1:$1048576, monthly!$D282, FALSE)), "", HLOOKUP(X$1, m_preprocess!$1:$1048576, monthly!$D282, FALSE))</f>
        <v>2885.6644073512693</v>
      </c>
    </row>
    <row r="283" spans="1:24" x14ac:dyDescent="0.25">
      <c r="A283" s="31">
        <v>42522</v>
      </c>
      <c r="B283">
        <f t="shared" si="0"/>
        <v>2016</v>
      </c>
      <c r="C283">
        <v>6</v>
      </c>
      <c r="D283">
        <v>283</v>
      </c>
      <c r="E283">
        <f>IF(ISBLANK(HLOOKUP(E$1, m_preprocess!$1:$1048576, monthly!$D283, FALSE)), "", HLOOKUP(E$1, m_preprocess!$1:$1048576, monthly!$D283, FALSE))</f>
        <v>105.66243673297932</v>
      </c>
      <c r="F283">
        <f>IF(ISBLANK(HLOOKUP(F$1, m_preprocess!$1:$1048576, monthly!$D283, FALSE)), "", HLOOKUP(F$1, m_preprocess!$1:$1048576, monthly!$D283, FALSE))</f>
        <v>105.06594298229508</v>
      </c>
      <c r="G283">
        <f>IF(ISBLANK(HLOOKUP(G$1, m_preprocess!$1:$1048576, monthly!$D283, FALSE)), "", HLOOKUP(G$1, m_preprocess!$1:$1048576, monthly!$D283, FALSE))</f>
        <v>101.94882512475567</v>
      </c>
      <c r="H283">
        <f>IF(ISBLANK(HLOOKUP(H$1, m_preprocess!$1:$1048576, monthly!$D283, FALSE)), "", HLOOKUP(H$1, m_preprocess!$1:$1048576, monthly!$D283, FALSE))</f>
        <v>107.54998451395799</v>
      </c>
      <c r="I283">
        <f>IF(ISBLANK(HLOOKUP(I$1, m_preprocess!$1:$1048576, monthly!$D283, FALSE)), "", HLOOKUP(I$1, m_preprocess!$1:$1048576, monthly!$D283, FALSE))</f>
        <v>69</v>
      </c>
      <c r="J283">
        <f>IF(ISBLANK(HLOOKUP(J$1, m_preprocess!$1:$1048576, monthly!$D283, FALSE)), "", HLOOKUP(J$1, m_preprocess!$1:$1048576, monthly!$D283, FALSE))</f>
        <v>154.97999999999999</v>
      </c>
      <c r="K283">
        <f>IF(ISBLANK(HLOOKUP(K$1, m_preprocess!$1:$1048576, monthly!$D283, FALSE)), "", HLOOKUP(K$1, m_preprocess!$1:$1048576, monthly!$D283, FALSE))</f>
        <v>126.91602760158038</v>
      </c>
      <c r="L283">
        <f>IF(ISBLANK(HLOOKUP(L$1, m_preprocess!$1:$1048576, monthly!$D283, FALSE)), "", HLOOKUP(L$1, m_preprocess!$1:$1048576, monthly!$D283, FALSE))</f>
        <v>159.31062303845098</v>
      </c>
      <c r="M283">
        <f>IF(ISBLANK(HLOOKUP(M$1, m_preprocess!$1:$1048576, monthly!$D283, FALSE)), "", HLOOKUP(M$1, m_preprocess!$1:$1048576, monthly!$D283, FALSE))</f>
        <v>96.856080811681437</v>
      </c>
      <c r="N283">
        <f>IF(ISBLANK(HLOOKUP(N$1, m_preprocess!$1:$1048576, monthly!$D283, FALSE)), "", HLOOKUP(N$1, m_preprocess!$1:$1048576, monthly!$D283, FALSE))</f>
        <v>62.454542226769561</v>
      </c>
      <c r="O283">
        <f>IF(ISBLANK(HLOOKUP(O$1, m_preprocess!$1:$1048576, monthly!$D283, FALSE)), "", HLOOKUP(O$1, m_preprocess!$1:$1048576, monthly!$D283, FALSE))</f>
        <v>26.805187509734711</v>
      </c>
      <c r="P283">
        <f>IF(ISBLANK(HLOOKUP(P$1, m_preprocess!$1:$1048576, monthly!$D283, FALSE)), "", HLOOKUP(P$1, m_preprocess!$1:$1048576, monthly!$D283, FALSE))</f>
        <v>6.4009283340050178</v>
      </c>
      <c r="Q283">
        <f>IF(ISBLANK(HLOOKUP(Q$1, m_preprocess!$1:$1048576, monthly!$D283, FALSE)), "", HLOOKUP(Q$1, m_preprocess!$1:$1048576, monthly!$D283, FALSE))</f>
        <v>3.3979830113104601</v>
      </c>
      <c r="R283">
        <f>IF(ISBLANK(HLOOKUP(R$1, m_preprocess!$1:$1048576, monthly!$D283, FALSE)), "", HLOOKUP(R$1, m_preprocess!$1:$1048576, monthly!$D283, FALSE))</f>
        <v>3.0029453226945582</v>
      </c>
      <c r="S283">
        <f>IF(ISBLANK(HLOOKUP(S$1, m_preprocess!$1:$1048576, monthly!$D283, FALSE)), "", HLOOKUP(S$1, m_preprocess!$1:$1048576, monthly!$D283, FALSE))</f>
        <v>12.214617720891306</v>
      </c>
      <c r="T283">
        <f>IF(ISBLANK(HLOOKUP(T$1, m_preprocess!$1:$1048576, monthly!$D283, FALSE)), "", HLOOKUP(T$1, m_preprocess!$1:$1048576, monthly!$D283, FALSE))</f>
        <v>8.1896414548383873</v>
      </c>
      <c r="U283">
        <f>IF(ISBLANK(HLOOKUP(U$1, m_preprocess!$1:$1048576, monthly!$D283, FALSE)), "", HLOOKUP(U$1, m_preprocess!$1:$1048576, monthly!$D283, FALSE))</f>
        <v>695.08352839485588</v>
      </c>
      <c r="V283">
        <f>IF(ISBLANK(HLOOKUP(V$1, m_preprocess!$1:$1048576, monthly!$D283, FALSE)), "", HLOOKUP(V$1, m_preprocess!$1:$1048576, monthly!$D283, FALSE))</f>
        <v>2970.3310743784127</v>
      </c>
      <c r="W283">
        <f>IF(ISBLANK(HLOOKUP(W$1, m_preprocess!$1:$1048576, monthly!$D283, FALSE)), "", HLOOKUP(W$1, m_preprocess!$1:$1048576, monthly!$D283, FALSE))</f>
        <v>101.56909832125132</v>
      </c>
      <c r="X283">
        <f>IF(ISBLANK(HLOOKUP(X$1, m_preprocess!$1:$1048576, monthly!$D283, FALSE)), "", HLOOKUP(X$1, m_preprocess!$1:$1048576, monthly!$D283, FALSE))</f>
        <v>2885.5178229748076</v>
      </c>
    </row>
    <row r="284" spans="1:24" x14ac:dyDescent="0.25">
      <c r="A284" s="31">
        <v>42552</v>
      </c>
      <c r="B284">
        <f t="shared" si="0"/>
        <v>2016</v>
      </c>
      <c r="C284">
        <v>7</v>
      </c>
      <c r="D284">
        <v>284</v>
      </c>
      <c r="E284">
        <f>IF(ISBLANK(HLOOKUP(E$1, m_preprocess!$1:$1048576, monthly!$D284, FALSE)), "", HLOOKUP(E$1, m_preprocess!$1:$1048576, monthly!$D284, FALSE))</f>
        <v>98.832435191823905</v>
      </c>
      <c r="F284">
        <f>IF(ISBLANK(HLOOKUP(F$1, m_preprocess!$1:$1048576, monthly!$D284, FALSE)), "", HLOOKUP(F$1, m_preprocess!$1:$1048576, monthly!$D284, FALSE))</f>
        <v>99.750457291587367</v>
      </c>
      <c r="G284">
        <f>IF(ISBLANK(HLOOKUP(G$1, m_preprocess!$1:$1048576, monthly!$D284, FALSE)), "", HLOOKUP(G$1, m_preprocess!$1:$1048576, monthly!$D284, FALSE))</f>
        <v>101.75221896781169</v>
      </c>
      <c r="H284">
        <f>IF(ISBLANK(HLOOKUP(H$1, m_preprocess!$1:$1048576, monthly!$D284, FALSE)), "", HLOOKUP(H$1, m_preprocess!$1:$1048576, monthly!$D284, FALSE))</f>
        <v>110.274315421792</v>
      </c>
      <c r="I284">
        <f>IF(ISBLANK(HLOOKUP(I$1, m_preprocess!$1:$1048576, monthly!$D284, FALSE)), "", HLOOKUP(I$1, m_preprocess!$1:$1048576, monthly!$D284, FALSE))</f>
        <v>69</v>
      </c>
      <c r="J284">
        <f>IF(ISBLANK(HLOOKUP(J$1, m_preprocess!$1:$1048576, monthly!$D284, FALSE)), "", HLOOKUP(J$1, m_preprocess!$1:$1048576, monthly!$D284, FALSE))</f>
        <v>152.87</v>
      </c>
      <c r="K284">
        <f>IF(ISBLANK(HLOOKUP(K$1, m_preprocess!$1:$1048576, monthly!$D284, FALSE)), "", HLOOKUP(K$1, m_preprocess!$1:$1048576, monthly!$D284, FALSE))</f>
        <v>128.04569119302784</v>
      </c>
      <c r="L284">
        <f>IF(ISBLANK(HLOOKUP(L$1, m_preprocess!$1:$1048576, monthly!$D284, FALSE)), "", HLOOKUP(L$1, m_preprocess!$1:$1048576, monthly!$D284, FALSE))</f>
        <v>129.63048386816715</v>
      </c>
      <c r="M284">
        <f>IF(ISBLANK(HLOOKUP(M$1, m_preprocess!$1:$1048576, monthly!$D284, FALSE)), "", HLOOKUP(M$1, m_preprocess!$1:$1048576, monthly!$D284, FALSE))</f>
        <v>82.528058720414194</v>
      </c>
      <c r="N284">
        <f>IF(ISBLANK(HLOOKUP(N$1, m_preprocess!$1:$1048576, monthly!$D284, FALSE)), "", HLOOKUP(N$1, m_preprocess!$1:$1048576, monthly!$D284, FALSE))</f>
        <v>47.102425147752975</v>
      </c>
      <c r="O284">
        <f>IF(ISBLANK(HLOOKUP(O$1, m_preprocess!$1:$1048576, monthly!$D284, FALSE)), "", HLOOKUP(O$1, m_preprocess!$1:$1048576, monthly!$D284, FALSE))</f>
        <v>24.55511368709109</v>
      </c>
      <c r="P284">
        <f>IF(ISBLANK(HLOOKUP(P$1, m_preprocess!$1:$1048576, monthly!$D284, FALSE)), "", HLOOKUP(P$1, m_preprocess!$1:$1048576, monthly!$D284, FALSE))</f>
        <v>5.9264601936199881</v>
      </c>
      <c r="Q284">
        <f>IF(ISBLANK(HLOOKUP(Q$1, m_preprocess!$1:$1048576, monthly!$D284, FALSE)), "", HLOOKUP(Q$1, m_preprocess!$1:$1048576, monthly!$D284, FALSE))</f>
        <v>3.284623804834784</v>
      </c>
      <c r="R284">
        <f>IF(ISBLANK(HLOOKUP(R$1, m_preprocess!$1:$1048576, monthly!$D284, FALSE)), "", HLOOKUP(R$1, m_preprocess!$1:$1048576, monthly!$D284, FALSE))</f>
        <v>2.6418363887852041</v>
      </c>
      <c r="S284">
        <f>IF(ISBLANK(HLOOKUP(S$1, m_preprocess!$1:$1048576, monthly!$D284, FALSE)), "", HLOOKUP(S$1, m_preprocess!$1:$1048576, monthly!$D284, FALSE))</f>
        <v>11.20402571982137</v>
      </c>
      <c r="T284">
        <f>IF(ISBLANK(HLOOKUP(T$1, m_preprocess!$1:$1048576, monthly!$D284, FALSE)), "", HLOOKUP(T$1, m_preprocess!$1:$1048576, monthly!$D284, FALSE))</f>
        <v>7.4246277736497293</v>
      </c>
      <c r="U284">
        <f>IF(ISBLANK(HLOOKUP(U$1, m_preprocess!$1:$1048576, monthly!$D284, FALSE)), "", HLOOKUP(U$1, m_preprocess!$1:$1048576, monthly!$D284, FALSE))</f>
        <v>696.82538117370746</v>
      </c>
      <c r="V284">
        <f>IF(ISBLANK(HLOOKUP(V$1, m_preprocess!$1:$1048576, monthly!$D284, FALSE)), "", HLOOKUP(V$1, m_preprocess!$1:$1048576, monthly!$D284, FALSE))</f>
        <v>2970.4133437947021</v>
      </c>
      <c r="W284">
        <f>IF(ISBLANK(HLOOKUP(W$1, m_preprocess!$1:$1048576, monthly!$D284, FALSE)), "", HLOOKUP(W$1, m_preprocess!$1:$1048576, monthly!$D284, FALSE))</f>
        <v>99.90960156956649</v>
      </c>
      <c r="X284">
        <f>IF(ISBLANK(HLOOKUP(X$1, m_preprocess!$1:$1048576, monthly!$D284, FALSE)), "", HLOOKUP(X$1, m_preprocess!$1:$1048576, monthly!$D284, FALSE))</f>
        <v>2899.2098845201463</v>
      </c>
    </row>
    <row r="285" spans="1:24" x14ac:dyDescent="0.25">
      <c r="A285" s="31">
        <v>42583</v>
      </c>
      <c r="B285">
        <f t="shared" si="0"/>
        <v>2016</v>
      </c>
      <c r="C285">
        <v>8</v>
      </c>
      <c r="D285">
        <v>285</v>
      </c>
      <c r="E285">
        <f>IF(ISBLANK(HLOOKUP(E$1, m_preprocess!$1:$1048576, monthly!$D285, FALSE)), "", HLOOKUP(E$1, m_preprocess!$1:$1048576, monthly!$D285, FALSE))</f>
        <v>112.35101231907076</v>
      </c>
      <c r="F285">
        <f>IF(ISBLANK(HLOOKUP(F$1, m_preprocess!$1:$1048576, monthly!$D285, FALSE)), "", HLOOKUP(F$1, m_preprocess!$1:$1048576, monthly!$D285, FALSE))</f>
        <v>112.84074502705678</v>
      </c>
      <c r="G285">
        <f>IF(ISBLANK(HLOOKUP(G$1, m_preprocess!$1:$1048576, monthly!$D285, FALSE)), "", HLOOKUP(G$1, m_preprocess!$1:$1048576, monthly!$D285, FALSE))</f>
        <v>102.11031991831511</v>
      </c>
      <c r="H285">
        <f>IF(ISBLANK(HLOOKUP(H$1, m_preprocess!$1:$1048576, monthly!$D285, FALSE)), "", HLOOKUP(H$1, m_preprocess!$1:$1048576, monthly!$D285, FALSE))</f>
        <v>111.941737169747</v>
      </c>
      <c r="I285">
        <f>IF(ISBLANK(HLOOKUP(I$1, m_preprocess!$1:$1048576, monthly!$D285, FALSE)), "", HLOOKUP(I$1, m_preprocess!$1:$1048576, monthly!$D285, FALSE))</f>
        <v>82.4</v>
      </c>
      <c r="J285">
        <f>IF(ISBLANK(HLOOKUP(J$1, m_preprocess!$1:$1048576, monthly!$D285, FALSE)), "", HLOOKUP(J$1, m_preprocess!$1:$1048576, monthly!$D285, FALSE))</f>
        <v>158.49</v>
      </c>
      <c r="K285">
        <f>IF(ISBLANK(HLOOKUP(K$1, m_preprocess!$1:$1048576, monthly!$D285, FALSE)), "", HLOOKUP(K$1, m_preprocess!$1:$1048576, monthly!$D285, FALSE))</f>
        <v>127.62854222214031</v>
      </c>
      <c r="L285">
        <f>IF(ISBLANK(HLOOKUP(L$1, m_preprocess!$1:$1048576, monthly!$D285, FALSE)), "", HLOOKUP(L$1, m_preprocess!$1:$1048576, monthly!$D285, FALSE))</f>
        <v>174.61714490787745</v>
      </c>
      <c r="M285">
        <f>IF(ISBLANK(HLOOKUP(M$1, m_preprocess!$1:$1048576, monthly!$D285, FALSE)), "", HLOOKUP(M$1, m_preprocess!$1:$1048576, monthly!$D285, FALSE))</f>
        <v>99.99128030415217</v>
      </c>
      <c r="N285">
        <f>IF(ISBLANK(HLOOKUP(N$1, m_preprocess!$1:$1048576, monthly!$D285, FALSE)), "", HLOOKUP(N$1, m_preprocess!$1:$1048576, monthly!$D285, FALSE))</f>
        <v>74.625864603725262</v>
      </c>
      <c r="O285">
        <f>IF(ISBLANK(HLOOKUP(O$1, m_preprocess!$1:$1048576, monthly!$D285, FALSE)), "", HLOOKUP(O$1, m_preprocess!$1:$1048576, monthly!$D285, FALSE))</f>
        <v>30.870978294028308</v>
      </c>
      <c r="P285">
        <f>IF(ISBLANK(HLOOKUP(P$1, m_preprocess!$1:$1048576, monthly!$D285, FALSE)), "", HLOOKUP(P$1, m_preprocess!$1:$1048576, monthly!$D285, FALSE))</f>
        <v>7.1952959309959983</v>
      </c>
      <c r="Q285">
        <f>IF(ISBLANK(HLOOKUP(Q$1, m_preprocess!$1:$1048576, monthly!$D285, FALSE)), "", HLOOKUP(Q$1, m_preprocess!$1:$1048576, monthly!$D285, FALSE))</f>
        <v>4.0314882456083323</v>
      </c>
      <c r="R285">
        <f>IF(ISBLANK(HLOOKUP(R$1, m_preprocess!$1:$1048576, monthly!$D285, FALSE)), "", HLOOKUP(R$1, m_preprocess!$1:$1048576, monthly!$D285, FALSE))</f>
        <v>3.1638076853876664</v>
      </c>
      <c r="S285">
        <f>IF(ISBLANK(HLOOKUP(S$1, m_preprocess!$1:$1048576, monthly!$D285, FALSE)), "", HLOOKUP(S$1, m_preprocess!$1:$1048576, monthly!$D285, FALSE))</f>
        <v>14.901103302402026</v>
      </c>
      <c r="T285">
        <f>IF(ISBLANK(HLOOKUP(T$1, m_preprocess!$1:$1048576, monthly!$D285, FALSE)), "", HLOOKUP(T$1, m_preprocess!$1:$1048576, monthly!$D285, FALSE))</f>
        <v>8.7745790606302787</v>
      </c>
      <c r="U285">
        <f>IF(ISBLANK(HLOOKUP(U$1, m_preprocess!$1:$1048576, monthly!$D285, FALSE)), "", HLOOKUP(U$1, m_preprocess!$1:$1048576, monthly!$D285, FALSE))</f>
        <v>698.95305173955592</v>
      </c>
      <c r="V285">
        <f>IF(ISBLANK(HLOOKUP(V$1, m_preprocess!$1:$1048576, monthly!$D285, FALSE)), "", HLOOKUP(V$1, m_preprocess!$1:$1048576, monthly!$D285, FALSE))</f>
        <v>3000.4469824987582</v>
      </c>
      <c r="W285">
        <f>IF(ISBLANK(HLOOKUP(W$1, m_preprocess!$1:$1048576, monthly!$D285, FALSE)), "", HLOOKUP(W$1, m_preprocess!$1:$1048576, monthly!$D285, FALSE))</f>
        <v>100.28757028512507</v>
      </c>
      <c r="X285">
        <f>IF(ISBLANK(HLOOKUP(X$1, m_preprocess!$1:$1048576, monthly!$D285, FALSE)), "", HLOOKUP(X$1, m_preprocess!$1:$1048576, monthly!$D285, FALSE))</f>
        <v>2919.8397157696654</v>
      </c>
    </row>
    <row r="286" spans="1:24" x14ac:dyDescent="0.25">
      <c r="A286" s="31">
        <v>42614</v>
      </c>
      <c r="B286">
        <f t="shared" si="0"/>
        <v>2016</v>
      </c>
      <c r="C286">
        <v>9</v>
      </c>
      <c r="D286">
        <v>286</v>
      </c>
      <c r="E286">
        <f>IF(ISBLANK(HLOOKUP(E$1, m_preprocess!$1:$1048576, monthly!$D286, FALSE)), "", HLOOKUP(E$1, m_preprocess!$1:$1048576, monthly!$D286, FALSE))</f>
        <v>111.02368688739676</v>
      </c>
      <c r="F286">
        <f>IF(ISBLANK(HLOOKUP(F$1, m_preprocess!$1:$1048576, monthly!$D286, FALSE)), "", HLOOKUP(F$1, m_preprocess!$1:$1048576, monthly!$D286, FALSE))</f>
        <v>110.27236887785651</v>
      </c>
      <c r="G286">
        <f>IF(ISBLANK(HLOOKUP(G$1, m_preprocess!$1:$1048576, monthly!$D286, FALSE)), "", HLOOKUP(G$1, m_preprocess!$1:$1048576, monthly!$D286, FALSE))</f>
        <v>102.74171332035962</v>
      </c>
      <c r="H286">
        <f>IF(ISBLANK(HLOOKUP(H$1, m_preprocess!$1:$1048576, monthly!$D286, FALSE)), "", HLOOKUP(H$1, m_preprocess!$1:$1048576, monthly!$D286, FALSE))</f>
        <v>106.85208728185999</v>
      </c>
      <c r="I286">
        <f>IF(ISBLANK(HLOOKUP(I$1, m_preprocess!$1:$1048576, monthly!$D286, FALSE)), "", HLOOKUP(I$1, m_preprocess!$1:$1048576, monthly!$D286, FALSE))</f>
        <v>85.3</v>
      </c>
      <c r="J286">
        <f>IF(ISBLANK(HLOOKUP(J$1, m_preprocess!$1:$1048576, monthly!$D286, FALSE)), "", HLOOKUP(J$1, m_preprocess!$1:$1048576, monthly!$D286, FALSE))</f>
        <v>162.34</v>
      </c>
      <c r="K286">
        <f>IF(ISBLANK(HLOOKUP(K$1, m_preprocess!$1:$1048576, monthly!$D286, FALSE)), "", HLOOKUP(K$1, m_preprocess!$1:$1048576, monthly!$D286, FALSE))</f>
        <v>127.8868274446785</v>
      </c>
      <c r="L286">
        <f>IF(ISBLANK(HLOOKUP(L$1, m_preprocess!$1:$1048576, monthly!$D286, FALSE)), "", HLOOKUP(L$1, m_preprocess!$1:$1048576, monthly!$D286, FALSE))</f>
        <v>161.27424118302778</v>
      </c>
      <c r="M286">
        <f>IF(ISBLANK(HLOOKUP(M$1, m_preprocess!$1:$1048576, monthly!$D286, FALSE)), "", HLOOKUP(M$1, m_preprocess!$1:$1048576, monthly!$D286, FALSE))</f>
        <v>91.812374591815129</v>
      </c>
      <c r="N286">
        <f>IF(ISBLANK(HLOOKUP(N$1, m_preprocess!$1:$1048576, monthly!$D286, FALSE)), "", HLOOKUP(N$1, m_preprocess!$1:$1048576, monthly!$D286, FALSE))</f>
        <v>69.46186659121264</v>
      </c>
      <c r="O286">
        <f>IF(ISBLANK(HLOOKUP(O$1, m_preprocess!$1:$1048576, monthly!$D286, FALSE)), "", HLOOKUP(O$1, m_preprocess!$1:$1048576, monthly!$D286, FALSE))</f>
        <v>29.139651854307584</v>
      </c>
      <c r="P286">
        <f>IF(ISBLANK(HLOOKUP(P$1, m_preprocess!$1:$1048576, monthly!$D286, FALSE)), "", HLOOKUP(P$1, m_preprocess!$1:$1048576, monthly!$D286, FALSE))</f>
        <v>7.2779255516221806</v>
      </c>
      <c r="Q286">
        <f>IF(ISBLANK(HLOOKUP(Q$1, m_preprocess!$1:$1048576, monthly!$D286, FALSE)), "", HLOOKUP(Q$1, m_preprocess!$1:$1048576, monthly!$D286, FALSE))</f>
        <v>4.0456765440505231</v>
      </c>
      <c r="R286">
        <f>IF(ISBLANK(HLOOKUP(R$1, m_preprocess!$1:$1048576, monthly!$D286, FALSE)), "", HLOOKUP(R$1, m_preprocess!$1:$1048576, monthly!$D286, FALSE))</f>
        <v>3.232249007571657</v>
      </c>
      <c r="S286">
        <f>IF(ISBLANK(HLOOKUP(S$1, m_preprocess!$1:$1048576, monthly!$D286, FALSE)), "", HLOOKUP(S$1, m_preprocess!$1:$1048576, monthly!$D286, FALSE))</f>
        <v>12.746340367093762</v>
      </c>
      <c r="T286">
        <f>IF(ISBLANK(HLOOKUP(T$1, m_preprocess!$1:$1048576, monthly!$D286, FALSE)), "", HLOOKUP(T$1, m_preprocess!$1:$1048576, monthly!$D286, FALSE))</f>
        <v>9.1153859355916413</v>
      </c>
      <c r="U286">
        <f>IF(ISBLANK(HLOOKUP(U$1, m_preprocess!$1:$1048576, monthly!$D286, FALSE)), "", HLOOKUP(U$1, m_preprocess!$1:$1048576, monthly!$D286, FALSE))</f>
        <v>674.74386545594211</v>
      </c>
      <c r="V286">
        <f>IF(ISBLANK(HLOOKUP(V$1, m_preprocess!$1:$1048576, monthly!$D286, FALSE)), "", HLOOKUP(V$1, m_preprocess!$1:$1048576, monthly!$D286, FALSE))</f>
        <v>2971.5146685328359</v>
      </c>
      <c r="W286">
        <f>IF(ISBLANK(HLOOKUP(W$1, m_preprocess!$1:$1048576, monthly!$D286, FALSE)), "", HLOOKUP(W$1, m_preprocess!$1:$1048576, monthly!$D286, FALSE))</f>
        <v>99.411416175406188</v>
      </c>
      <c r="X286">
        <f>IF(ISBLANK(HLOOKUP(X$1, m_preprocess!$1:$1048576, monthly!$D286, FALSE)), "", HLOOKUP(X$1, m_preprocess!$1:$1048576, monthly!$D286, FALSE))</f>
        <v>2931.4683337852089</v>
      </c>
    </row>
    <row r="287" spans="1:24" x14ac:dyDescent="0.25">
      <c r="A287" s="31">
        <v>42644</v>
      </c>
      <c r="B287">
        <f t="shared" si="0"/>
        <v>2016</v>
      </c>
      <c r="C287">
        <v>10</v>
      </c>
      <c r="D287">
        <v>287</v>
      </c>
      <c r="E287">
        <f>IF(ISBLANK(HLOOKUP(E$1, m_preprocess!$1:$1048576, monthly!$D287, FALSE)), "", HLOOKUP(E$1, m_preprocess!$1:$1048576, monthly!$D287, FALSE))</f>
        <v>109.90209832914482</v>
      </c>
      <c r="F287">
        <f>IF(ISBLANK(HLOOKUP(F$1, m_preprocess!$1:$1048576, monthly!$D287, FALSE)), "", HLOOKUP(F$1, m_preprocess!$1:$1048576, monthly!$D287, FALSE))</f>
        <v>108.58246439978075</v>
      </c>
      <c r="G287">
        <f>IF(ISBLANK(HLOOKUP(G$1, m_preprocess!$1:$1048576, monthly!$D287, FALSE)), "", HLOOKUP(G$1, m_preprocess!$1:$1048576, monthly!$D287, FALSE))</f>
        <v>102.95455350149578</v>
      </c>
      <c r="H287">
        <f>IF(ISBLANK(HLOOKUP(H$1, m_preprocess!$1:$1048576, monthly!$D287, FALSE)), "", HLOOKUP(H$1, m_preprocess!$1:$1048576, monthly!$D287, FALSE))</f>
        <v>110.710984032319</v>
      </c>
      <c r="I287">
        <f>IF(ISBLANK(HLOOKUP(I$1, m_preprocess!$1:$1048576, monthly!$D287, FALSE)), "", HLOOKUP(I$1, m_preprocess!$1:$1048576, monthly!$D287, FALSE))</f>
        <v>84</v>
      </c>
      <c r="J287">
        <f>IF(ISBLANK(HLOOKUP(J$1, m_preprocess!$1:$1048576, monthly!$D287, FALSE)), "", HLOOKUP(J$1, m_preprocess!$1:$1048576, monthly!$D287, FALSE))</f>
        <v>171.1</v>
      </c>
      <c r="K287">
        <f>IF(ISBLANK(HLOOKUP(K$1, m_preprocess!$1:$1048576, monthly!$D287, FALSE)), "", HLOOKUP(K$1, m_preprocess!$1:$1048576, monthly!$D287, FALSE))</f>
        <v>128.96848888363738</v>
      </c>
      <c r="L287">
        <f>IF(ISBLANK(HLOOKUP(L$1, m_preprocess!$1:$1048576, monthly!$D287, FALSE)), "", HLOOKUP(L$1, m_preprocess!$1:$1048576, monthly!$D287, FALSE))</f>
        <v>158.36645521324135</v>
      </c>
      <c r="M287">
        <f>IF(ISBLANK(HLOOKUP(M$1, m_preprocess!$1:$1048576, monthly!$D287, FALSE)), "", HLOOKUP(M$1, m_preprocess!$1:$1048576, monthly!$D287, FALSE))</f>
        <v>91.922273271822249</v>
      </c>
      <c r="N287">
        <f>IF(ISBLANK(HLOOKUP(N$1, m_preprocess!$1:$1048576, monthly!$D287, FALSE)), "", HLOOKUP(N$1, m_preprocess!$1:$1048576, monthly!$D287, FALSE))</f>
        <v>66.444181941419089</v>
      </c>
      <c r="O287">
        <f>IF(ISBLANK(HLOOKUP(O$1, m_preprocess!$1:$1048576, monthly!$D287, FALSE)), "", HLOOKUP(O$1, m_preprocess!$1:$1048576, monthly!$D287, FALSE))</f>
        <v>26.636830196877728</v>
      </c>
      <c r="P287">
        <f>IF(ISBLANK(HLOOKUP(P$1, m_preprocess!$1:$1048576, monthly!$D287, FALSE)), "", HLOOKUP(P$1, m_preprocess!$1:$1048576, monthly!$D287, FALSE))</f>
        <v>7.2041970237706998</v>
      </c>
      <c r="Q287">
        <f>IF(ISBLANK(HLOOKUP(Q$1, m_preprocess!$1:$1048576, monthly!$D287, FALSE)), "", HLOOKUP(Q$1, m_preprocess!$1:$1048576, monthly!$D287, FALSE))</f>
        <v>3.8930816894547382</v>
      </c>
      <c r="R287">
        <f>IF(ISBLANK(HLOOKUP(R$1, m_preprocess!$1:$1048576, monthly!$D287, FALSE)), "", HLOOKUP(R$1, m_preprocess!$1:$1048576, monthly!$D287, FALSE))</f>
        <v>3.3111153343159616</v>
      </c>
      <c r="S287">
        <f>IF(ISBLANK(HLOOKUP(S$1, m_preprocess!$1:$1048576, monthly!$D287, FALSE)), "", HLOOKUP(S$1, m_preprocess!$1:$1048576, monthly!$D287, FALSE))</f>
        <v>11.647067997739926</v>
      </c>
      <c r="T287">
        <f>IF(ISBLANK(HLOOKUP(T$1, m_preprocess!$1:$1048576, monthly!$D287, FALSE)), "", HLOOKUP(T$1, m_preprocess!$1:$1048576, monthly!$D287, FALSE))</f>
        <v>7.7855651753671022</v>
      </c>
      <c r="U287">
        <f>IF(ISBLANK(HLOOKUP(U$1, m_preprocess!$1:$1048576, monthly!$D287, FALSE)), "", HLOOKUP(U$1, m_preprocess!$1:$1048576, monthly!$D287, FALSE))</f>
        <v>697.86402167038432</v>
      </c>
      <c r="V287">
        <f>IF(ISBLANK(HLOOKUP(V$1, m_preprocess!$1:$1048576, monthly!$D287, FALSE)), "", HLOOKUP(V$1, m_preprocess!$1:$1048576, monthly!$D287, FALSE))</f>
        <v>2992.1589020281845</v>
      </c>
      <c r="W287">
        <f>IF(ISBLANK(HLOOKUP(W$1, m_preprocess!$1:$1048576, monthly!$D287, FALSE)), "", HLOOKUP(W$1, m_preprocess!$1:$1048576, monthly!$D287, FALSE))</f>
        <v>99.697000569687177</v>
      </c>
      <c r="X287">
        <f>IF(ISBLANK(HLOOKUP(X$1, m_preprocess!$1:$1048576, monthly!$D287, FALSE)), "", HLOOKUP(X$1, m_preprocess!$1:$1048576, monthly!$D287, FALSE))</f>
        <v>2949.3229421250944</v>
      </c>
    </row>
    <row r="288" spans="1:24" x14ac:dyDescent="0.25">
      <c r="A288" s="31">
        <v>42675</v>
      </c>
      <c r="B288">
        <f t="shared" si="0"/>
        <v>2016</v>
      </c>
      <c r="C288">
        <v>11</v>
      </c>
      <c r="D288">
        <v>288</v>
      </c>
      <c r="E288">
        <f>IF(ISBLANK(HLOOKUP(E$1, m_preprocess!$1:$1048576, monthly!$D288, FALSE)), "", HLOOKUP(E$1, m_preprocess!$1:$1048576, monthly!$D288, FALSE))</f>
        <v>110.53724635311421</v>
      </c>
      <c r="F288">
        <f>IF(ISBLANK(HLOOKUP(F$1, m_preprocess!$1:$1048576, monthly!$D288, FALSE)), "", HLOOKUP(F$1, m_preprocess!$1:$1048576, monthly!$D288, FALSE))</f>
        <v>111.20493732317237</v>
      </c>
      <c r="G288">
        <f>IF(ISBLANK(HLOOKUP(G$1, m_preprocess!$1:$1048576, monthly!$D288, FALSE)), "", HLOOKUP(G$1, m_preprocess!$1:$1048576, monthly!$D288, FALSE))</f>
        <v>103.26000656437451</v>
      </c>
      <c r="H288">
        <f>IF(ISBLANK(HLOOKUP(H$1, m_preprocess!$1:$1048576, monthly!$D288, FALSE)), "", HLOOKUP(H$1, m_preprocess!$1:$1048576, monthly!$D288, FALSE))</f>
        <v>122.139310892769</v>
      </c>
      <c r="I288">
        <f>IF(ISBLANK(HLOOKUP(I$1, m_preprocess!$1:$1048576, monthly!$D288, FALSE)), "", HLOOKUP(I$1, m_preprocess!$1:$1048576, monthly!$D288, FALSE))</f>
        <v>84.8</v>
      </c>
      <c r="J288">
        <f>IF(ISBLANK(HLOOKUP(J$1, m_preprocess!$1:$1048576, monthly!$D288, FALSE)), "", HLOOKUP(J$1, m_preprocess!$1:$1048576, monthly!$D288, FALSE))</f>
        <v>174.23</v>
      </c>
      <c r="K288">
        <f>IF(ISBLANK(HLOOKUP(K$1, m_preprocess!$1:$1048576, monthly!$D288, FALSE)), "", HLOOKUP(K$1, m_preprocess!$1:$1048576, monthly!$D288, FALSE))</f>
        <v>133.36437446217678</v>
      </c>
      <c r="L288">
        <f>IF(ISBLANK(HLOOKUP(L$1, m_preprocess!$1:$1048576, monthly!$D288, FALSE)), "", HLOOKUP(L$1, m_preprocess!$1:$1048576, monthly!$D288, FALSE))</f>
        <v>151.98027830992967</v>
      </c>
      <c r="M288">
        <f>IF(ISBLANK(HLOOKUP(M$1, m_preprocess!$1:$1048576, monthly!$D288, FALSE)), "", HLOOKUP(M$1, m_preprocess!$1:$1048576, monthly!$D288, FALSE))</f>
        <v>84.55938933685519</v>
      </c>
      <c r="N288">
        <f>IF(ISBLANK(HLOOKUP(N$1, m_preprocess!$1:$1048576, monthly!$D288, FALSE)), "", HLOOKUP(N$1, m_preprocess!$1:$1048576, monthly!$D288, FALSE))</f>
        <v>67.420888973074483</v>
      </c>
      <c r="O288">
        <f>IF(ISBLANK(HLOOKUP(O$1, m_preprocess!$1:$1048576, monthly!$D288, FALSE)), "", HLOOKUP(O$1, m_preprocess!$1:$1048576, monthly!$D288, FALSE))</f>
        <v>29.912048967565827</v>
      </c>
      <c r="P288">
        <f>IF(ISBLANK(HLOOKUP(P$1, m_preprocess!$1:$1048576, monthly!$D288, FALSE)), "", HLOOKUP(P$1, m_preprocess!$1:$1048576, monthly!$D288, FALSE))</f>
        <v>7.6103172220924327</v>
      </c>
      <c r="Q288">
        <f>IF(ISBLANK(HLOOKUP(Q$1, m_preprocess!$1:$1048576, monthly!$D288, FALSE)), "", HLOOKUP(Q$1, m_preprocess!$1:$1048576, monthly!$D288, FALSE))</f>
        <v>3.9876339542163266</v>
      </c>
      <c r="R288">
        <f>IF(ISBLANK(HLOOKUP(R$1, m_preprocess!$1:$1048576, monthly!$D288, FALSE)), "", HLOOKUP(R$1, m_preprocess!$1:$1048576, monthly!$D288, FALSE))</f>
        <v>3.6226832678761061</v>
      </c>
      <c r="S288">
        <f>IF(ISBLANK(HLOOKUP(S$1, m_preprocess!$1:$1048576, monthly!$D288, FALSE)), "", HLOOKUP(S$1, m_preprocess!$1:$1048576, monthly!$D288, FALSE))</f>
        <v>12.601278714250451</v>
      </c>
      <c r="T288">
        <f>IF(ISBLANK(HLOOKUP(T$1, m_preprocess!$1:$1048576, monthly!$D288, FALSE)), "", HLOOKUP(T$1, m_preprocess!$1:$1048576, monthly!$D288, FALSE))</f>
        <v>9.7004530312229473</v>
      </c>
      <c r="U288">
        <f>IF(ISBLANK(HLOOKUP(U$1, m_preprocess!$1:$1048576, monthly!$D288, FALSE)), "", HLOOKUP(U$1, m_preprocess!$1:$1048576, monthly!$D288, FALSE))</f>
        <v>717.59956188340243</v>
      </c>
      <c r="V288">
        <f>IF(ISBLANK(HLOOKUP(V$1, m_preprocess!$1:$1048576, monthly!$D288, FALSE)), "", HLOOKUP(V$1, m_preprocess!$1:$1048576, monthly!$D288, FALSE))</f>
        <v>3060.7947049761387</v>
      </c>
      <c r="W288">
        <f>IF(ISBLANK(HLOOKUP(W$1, m_preprocess!$1:$1048576, monthly!$D288, FALSE)), "", HLOOKUP(W$1, m_preprocess!$1:$1048576, monthly!$D288, FALSE))</f>
        <v>103.72567299268663</v>
      </c>
      <c r="X288">
        <f>IF(ISBLANK(HLOOKUP(X$1, m_preprocess!$1:$1048576, monthly!$D288, FALSE)), "", HLOOKUP(X$1, m_preprocess!$1:$1048576, monthly!$D288, FALSE))</f>
        <v>2978.2206782085063</v>
      </c>
    </row>
    <row r="289" spans="1:24" x14ac:dyDescent="0.25">
      <c r="A289" s="31">
        <v>42705</v>
      </c>
      <c r="B289">
        <f t="shared" si="0"/>
        <v>2016</v>
      </c>
      <c r="C289">
        <v>12</v>
      </c>
      <c r="D289">
        <v>289</v>
      </c>
      <c r="E289">
        <f>IF(ISBLANK(HLOOKUP(E$1, m_preprocess!$1:$1048576, monthly!$D289, FALSE)), "", HLOOKUP(E$1, m_preprocess!$1:$1048576, monthly!$D289, FALSE))</f>
        <v>111.56750405101472</v>
      </c>
      <c r="F289">
        <f>IF(ISBLANK(HLOOKUP(F$1, m_preprocess!$1:$1048576, monthly!$D289, FALSE)), "", HLOOKUP(F$1, m_preprocess!$1:$1048576, monthly!$D289, FALSE))</f>
        <v>120.99630601969713</v>
      </c>
      <c r="G289">
        <f>IF(ISBLANK(HLOOKUP(G$1, m_preprocess!$1:$1048576, monthly!$D289, FALSE)), "", HLOOKUP(G$1, m_preprocess!$1:$1048576, monthly!$D289, FALSE))</f>
        <v>101.07462498587059</v>
      </c>
      <c r="H289">
        <f>IF(ISBLANK(HLOOKUP(H$1, m_preprocess!$1:$1048576, monthly!$D289, FALSE)), "", HLOOKUP(H$1, m_preprocess!$1:$1048576, monthly!$D289, FALSE))</f>
        <v>166.89390317994801</v>
      </c>
      <c r="I289">
        <f>IF(ISBLANK(HLOOKUP(I$1, m_preprocess!$1:$1048576, monthly!$D289, FALSE)), "", HLOOKUP(I$1, m_preprocess!$1:$1048576, monthly!$D289, FALSE))</f>
        <v>109.8</v>
      </c>
      <c r="J289">
        <f>IF(ISBLANK(HLOOKUP(J$1, m_preprocess!$1:$1048576, monthly!$D289, FALSE)), "", HLOOKUP(J$1, m_preprocess!$1:$1048576, monthly!$D289, FALSE))</f>
        <v>177.85</v>
      </c>
      <c r="K289">
        <f>IF(ISBLANK(HLOOKUP(K$1, m_preprocess!$1:$1048576, monthly!$D289, FALSE)), "", HLOOKUP(K$1, m_preprocess!$1:$1048576, monthly!$D289, FALSE))</f>
        <v>128.7268416669327</v>
      </c>
      <c r="L289">
        <f>IF(ISBLANK(HLOOKUP(L$1, m_preprocess!$1:$1048576, monthly!$D289, FALSE)), "", HLOOKUP(L$1, m_preprocess!$1:$1048576, monthly!$D289, FALSE))</f>
        <v>196.53592062883999</v>
      </c>
      <c r="M289">
        <f>IF(ISBLANK(HLOOKUP(M$1, m_preprocess!$1:$1048576, monthly!$D289, FALSE)), "", HLOOKUP(M$1, m_preprocess!$1:$1048576, monthly!$D289, FALSE))</f>
        <v>120.93793510516751</v>
      </c>
      <c r="N289">
        <f>IF(ISBLANK(HLOOKUP(N$1, m_preprocess!$1:$1048576, monthly!$D289, FALSE)), "", HLOOKUP(N$1, m_preprocess!$1:$1048576, monthly!$D289, FALSE))</f>
        <v>75.597985523672492</v>
      </c>
      <c r="O289">
        <f>IF(ISBLANK(HLOOKUP(O$1, m_preprocess!$1:$1048576, monthly!$D289, FALSE)), "", HLOOKUP(O$1, m_preprocess!$1:$1048576, monthly!$D289, FALSE))</f>
        <v>29.40302318152272</v>
      </c>
      <c r="P289">
        <f>IF(ISBLANK(HLOOKUP(P$1, m_preprocess!$1:$1048576, monthly!$D289, FALSE)), "", HLOOKUP(P$1, m_preprocess!$1:$1048576, monthly!$D289, FALSE))</f>
        <v>7.6542472648521152</v>
      </c>
      <c r="Q289">
        <f>IF(ISBLANK(HLOOKUP(Q$1, m_preprocess!$1:$1048576, monthly!$D289, FALSE)), "", HLOOKUP(Q$1, m_preprocess!$1:$1048576, monthly!$D289, FALSE))</f>
        <v>3.9333722570496299</v>
      </c>
      <c r="R289">
        <f>IF(ISBLANK(HLOOKUP(R$1, m_preprocess!$1:$1048576, monthly!$D289, FALSE)), "", HLOOKUP(R$1, m_preprocess!$1:$1048576, monthly!$D289, FALSE))</f>
        <v>3.7208750078024857</v>
      </c>
      <c r="S289">
        <f>IF(ISBLANK(HLOOKUP(S$1, m_preprocess!$1:$1048576, monthly!$D289, FALSE)), "", HLOOKUP(S$1, m_preprocess!$1:$1048576, monthly!$D289, FALSE))</f>
        <v>12.583701998483772</v>
      </c>
      <c r="T289">
        <f>IF(ISBLANK(HLOOKUP(T$1, m_preprocess!$1:$1048576, monthly!$D289, FALSE)), "", HLOOKUP(T$1, m_preprocess!$1:$1048576, monthly!$D289, FALSE))</f>
        <v>9.1650739181868364</v>
      </c>
      <c r="U289">
        <f>IF(ISBLANK(HLOOKUP(U$1, m_preprocess!$1:$1048576, monthly!$D289, FALSE)), "", HLOOKUP(U$1, m_preprocess!$1:$1048576, monthly!$D289, FALSE))</f>
        <v>764.93877721581703</v>
      </c>
      <c r="V289">
        <f>IF(ISBLANK(HLOOKUP(V$1, m_preprocess!$1:$1048576, monthly!$D289, FALSE)), "", HLOOKUP(V$1, m_preprocess!$1:$1048576, monthly!$D289, FALSE))</f>
        <v>3060.2836866243624</v>
      </c>
      <c r="W289">
        <f>IF(ISBLANK(HLOOKUP(W$1, m_preprocess!$1:$1048576, monthly!$D289, FALSE)), "", HLOOKUP(W$1, m_preprocess!$1:$1048576, monthly!$D289, FALSE))</f>
        <v>99.404389075559322</v>
      </c>
      <c r="X289">
        <f>IF(ISBLANK(HLOOKUP(X$1, m_preprocess!$1:$1048576, monthly!$D289, FALSE)), "", HLOOKUP(X$1, m_preprocess!$1:$1048576, monthly!$D289, FALSE))</f>
        <v>2964.6991593703146</v>
      </c>
    </row>
    <row r="290" spans="1:24" x14ac:dyDescent="0.25">
      <c r="A290" s="31">
        <v>42736</v>
      </c>
      <c r="B290">
        <f t="shared" si="0"/>
        <v>2017</v>
      </c>
      <c r="C290">
        <v>1</v>
      </c>
      <c r="D290">
        <v>290</v>
      </c>
      <c r="E290">
        <f>IF(ISBLANK(HLOOKUP(E$1, m_preprocess!$1:$1048576, monthly!$D290, FALSE)), "", HLOOKUP(E$1, m_preprocess!$1:$1048576, monthly!$D290, FALSE))</f>
        <v>97.278209320852682</v>
      </c>
      <c r="F290">
        <f>IF(ISBLANK(HLOOKUP(F$1, m_preprocess!$1:$1048576, monthly!$D290, FALSE)), "", HLOOKUP(F$1, m_preprocess!$1:$1048576, monthly!$D290, FALSE))</f>
        <v>95.216384933097999</v>
      </c>
      <c r="G290">
        <f>IF(ISBLANK(HLOOKUP(G$1, m_preprocess!$1:$1048576, monthly!$D290, FALSE)), "", HLOOKUP(G$1, m_preprocess!$1:$1048576, monthly!$D290, FALSE))</f>
        <v>98.668223431347329</v>
      </c>
      <c r="H290">
        <f>IF(ISBLANK(HLOOKUP(H$1, m_preprocess!$1:$1048576, monthly!$D290, FALSE)), "", HLOOKUP(H$1, m_preprocess!$1:$1048576, monthly!$D290, FALSE))</f>
        <v>106.635276103577</v>
      </c>
      <c r="I290">
        <f>IF(ISBLANK(HLOOKUP(I$1, m_preprocess!$1:$1048576, monthly!$D290, FALSE)), "", HLOOKUP(I$1, m_preprocess!$1:$1048576, monthly!$D290, FALSE))</f>
        <v>59.2</v>
      </c>
      <c r="J290">
        <f>IF(ISBLANK(HLOOKUP(J$1, m_preprocess!$1:$1048576, monthly!$D290, FALSE)), "", HLOOKUP(J$1, m_preprocess!$1:$1048576, monthly!$D290, FALSE))</f>
        <v>152.09</v>
      </c>
      <c r="K290">
        <f>IF(ISBLANK(HLOOKUP(K$1, m_preprocess!$1:$1048576, monthly!$D290, FALSE)), "", HLOOKUP(K$1, m_preprocess!$1:$1048576, monthly!$D290, FALSE))</f>
        <v>128.27170172437653</v>
      </c>
      <c r="L290">
        <f>IF(ISBLANK(HLOOKUP(L$1, m_preprocess!$1:$1048576, monthly!$D290, FALSE)), "", HLOOKUP(L$1, m_preprocess!$1:$1048576, monthly!$D290, FALSE))</f>
        <v>158.98790473743239</v>
      </c>
      <c r="M290">
        <f>IF(ISBLANK(HLOOKUP(M$1, m_preprocess!$1:$1048576, monthly!$D290, FALSE)), "", HLOOKUP(M$1, m_preprocess!$1:$1048576, monthly!$D290, FALSE))</f>
        <v>105.54944524172997</v>
      </c>
      <c r="N290">
        <f>IF(ISBLANK(HLOOKUP(N$1, m_preprocess!$1:$1048576, monthly!$D290, FALSE)), "", HLOOKUP(N$1, m_preprocess!$1:$1048576, monthly!$D290, FALSE))</f>
        <v>53.438459495702425</v>
      </c>
      <c r="O290">
        <f>IF(ISBLANK(HLOOKUP(O$1, m_preprocess!$1:$1048576, monthly!$D290, FALSE)), "", HLOOKUP(O$1, m_preprocess!$1:$1048576, monthly!$D290, FALSE))</f>
        <v>25.849844082438928</v>
      </c>
      <c r="P290">
        <f>IF(ISBLANK(HLOOKUP(P$1, m_preprocess!$1:$1048576, monthly!$D290, FALSE)), "", HLOOKUP(P$1, m_preprocess!$1:$1048576, monthly!$D290, FALSE))</f>
        <v>6.2295841838876962</v>
      </c>
      <c r="Q290">
        <f>IF(ISBLANK(HLOOKUP(Q$1, m_preprocess!$1:$1048576, monthly!$D290, FALSE)), "", HLOOKUP(Q$1, m_preprocess!$1:$1048576, monthly!$D290, FALSE))</f>
        <v>3.2975105993365825</v>
      </c>
      <c r="R290">
        <f>IF(ISBLANK(HLOOKUP(R$1, m_preprocess!$1:$1048576, monthly!$D290, FALSE)), "", HLOOKUP(R$1, m_preprocess!$1:$1048576, monthly!$D290, FALSE))</f>
        <v>2.9320735845511132</v>
      </c>
      <c r="S290">
        <f>IF(ISBLANK(HLOOKUP(S$1, m_preprocess!$1:$1048576, monthly!$D290, FALSE)), "", HLOOKUP(S$1, m_preprocess!$1:$1048576, monthly!$D290, FALSE))</f>
        <v>11.761713890222929</v>
      </c>
      <c r="T290">
        <f>IF(ISBLANK(HLOOKUP(T$1, m_preprocess!$1:$1048576, monthly!$D290, FALSE)), "", HLOOKUP(T$1, m_preprocess!$1:$1048576, monthly!$D290, FALSE))</f>
        <v>7.8585460083283039</v>
      </c>
      <c r="U290">
        <f>IF(ISBLANK(HLOOKUP(U$1, m_preprocess!$1:$1048576, monthly!$D290, FALSE)), "", HLOOKUP(U$1, m_preprocess!$1:$1048576, monthly!$D290, FALSE))</f>
        <v>705.42248465415139</v>
      </c>
      <c r="V290">
        <f>IF(ISBLANK(HLOOKUP(V$1, m_preprocess!$1:$1048576, monthly!$D290, FALSE)), "", HLOOKUP(V$1, m_preprocess!$1:$1048576, monthly!$D290, FALSE))</f>
        <v>2999.1936368749716</v>
      </c>
      <c r="W290">
        <f>IF(ISBLANK(HLOOKUP(W$1, m_preprocess!$1:$1048576, monthly!$D290, FALSE)), "", HLOOKUP(W$1, m_preprocess!$1:$1048576, monthly!$D290, FALSE))</f>
        <v>96.896821109694343</v>
      </c>
      <c r="X290">
        <f>IF(ISBLANK(HLOOKUP(X$1, m_preprocess!$1:$1048576, monthly!$D290, FALSE)), "", HLOOKUP(X$1, m_preprocess!$1:$1048576, monthly!$D290, FALSE))</f>
        <v>2921.5892622987308</v>
      </c>
    </row>
    <row r="291" spans="1:24" x14ac:dyDescent="0.25">
      <c r="A291" s="31">
        <v>42767</v>
      </c>
      <c r="B291">
        <f t="shared" si="0"/>
        <v>2017</v>
      </c>
      <c r="C291">
        <v>2</v>
      </c>
      <c r="D291">
        <v>291</v>
      </c>
      <c r="E291">
        <f>IF(ISBLANK(HLOOKUP(E$1, m_preprocess!$1:$1048576, monthly!$D291, FALSE)), "", HLOOKUP(E$1, m_preprocess!$1:$1048576, monthly!$D291, FALSE))</f>
        <v>98.038109532135906</v>
      </c>
      <c r="F291">
        <f>IF(ISBLANK(HLOOKUP(F$1, m_preprocess!$1:$1048576, monthly!$D291, FALSE)), "", HLOOKUP(F$1, m_preprocess!$1:$1048576, monthly!$D291, FALSE))</f>
        <v>95.874746670172357</v>
      </c>
      <c r="G291">
        <f>IF(ISBLANK(HLOOKUP(G$1, m_preprocess!$1:$1048576, monthly!$D291, FALSE)), "", HLOOKUP(G$1, m_preprocess!$1:$1048576, monthly!$D291, FALSE))</f>
        <v>101.2962583253591</v>
      </c>
      <c r="H291">
        <f>IF(ISBLANK(HLOOKUP(H$1, m_preprocess!$1:$1048576, monthly!$D291, FALSE)), "", HLOOKUP(H$1, m_preprocess!$1:$1048576, monthly!$D291, FALSE))</f>
        <v>97.256928490136502</v>
      </c>
      <c r="I291">
        <f>IF(ISBLANK(HLOOKUP(I$1, m_preprocess!$1:$1048576, monthly!$D291, FALSE)), "", HLOOKUP(I$1, m_preprocess!$1:$1048576, monthly!$D291, FALSE))</f>
        <v>74.400000000000006</v>
      </c>
      <c r="J291">
        <f>IF(ISBLANK(HLOOKUP(J$1, m_preprocess!$1:$1048576, monthly!$D291, FALSE)), "", HLOOKUP(J$1, m_preprocess!$1:$1048576, monthly!$D291, FALSE))</f>
        <v>143.74</v>
      </c>
      <c r="K291">
        <f>IF(ISBLANK(HLOOKUP(K$1, m_preprocess!$1:$1048576, monthly!$D291, FALSE)), "", HLOOKUP(K$1, m_preprocess!$1:$1048576, monthly!$D291, FALSE))</f>
        <v>126.5969882325727</v>
      </c>
      <c r="L291">
        <f>IF(ISBLANK(HLOOKUP(L$1, m_preprocess!$1:$1048576, monthly!$D291, FALSE)), "", HLOOKUP(L$1, m_preprocess!$1:$1048576, monthly!$D291, FALSE))</f>
        <v>158.27932509068455</v>
      </c>
      <c r="M291">
        <f>IF(ISBLANK(HLOOKUP(M$1, m_preprocess!$1:$1048576, monthly!$D291, FALSE)), "", HLOOKUP(M$1, m_preprocess!$1:$1048576, monthly!$D291, FALSE))</f>
        <v>94.857315598454292</v>
      </c>
      <c r="N291">
        <f>IF(ISBLANK(HLOOKUP(N$1, m_preprocess!$1:$1048576, monthly!$D291, FALSE)), "", HLOOKUP(N$1, m_preprocess!$1:$1048576, monthly!$D291, FALSE))</f>
        <v>63.422009492230252</v>
      </c>
      <c r="O291">
        <f>IF(ISBLANK(HLOOKUP(O$1, m_preprocess!$1:$1048576, monthly!$D291, FALSE)), "", HLOOKUP(O$1, m_preprocess!$1:$1048576, monthly!$D291, FALSE))</f>
        <v>26.918501250563878</v>
      </c>
      <c r="P291">
        <f>IF(ISBLANK(HLOOKUP(P$1, m_preprocess!$1:$1048576, monthly!$D291, FALSE)), "", HLOOKUP(P$1, m_preprocess!$1:$1048576, monthly!$D291, FALSE))</f>
        <v>6.3968005653967683</v>
      </c>
      <c r="Q291">
        <f>IF(ISBLANK(HLOOKUP(Q$1, m_preprocess!$1:$1048576, monthly!$D291, FALSE)), "", HLOOKUP(Q$1, m_preprocess!$1:$1048576, monthly!$D291, FALSE))</f>
        <v>3.3056560898673659</v>
      </c>
      <c r="R291">
        <f>IF(ISBLANK(HLOOKUP(R$1, m_preprocess!$1:$1048576, monthly!$D291, FALSE)), "", HLOOKUP(R$1, m_preprocess!$1:$1048576, monthly!$D291, FALSE))</f>
        <v>3.0911444755294024</v>
      </c>
      <c r="S291">
        <f>IF(ISBLANK(HLOOKUP(S$1, m_preprocess!$1:$1048576, monthly!$D291, FALSE)), "", HLOOKUP(S$1, m_preprocess!$1:$1048576, monthly!$D291, FALSE))</f>
        <v>13.155083719860913</v>
      </c>
      <c r="T291">
        <f>IF(ISBLANK(HLOOKUP(T$1, m_preprocess!$1:$1048576, monthly!$D291, FALSE)), "", HLOOKUP(T$1, m_preprocess!$1:$1048576, monthly!$D291, FALSE))</f>
        <v>7.366616965306191</v>
      </c>
      <c r="U291">
        <f>IF(ISBLANK(HLOOKUP(U$1, m_preprocess!$1:$1048576, monthly!$D291, FALSE)), "", HLOOKUP(U$1, m_preprocess!$1:$1048576, monthly!$D291, FALSE))</f>
        <v>708.99494438414627</v>
      </c>
      <c r="V291">
        <f>IF(ISBLANK(HLOOKUP(V$1, m_preprocess!$1:$1048576, monthly!$D291, FALSE)), "", HLOOKUP(V$1, m_preprocess!$1:$1048576, monthly!$D291, FALSE))</f>
        <v>3012.5641312724069</v>
      </c>
      <c r="W291">
        <f>IF(ISBLANK(HLOOKUP(W$1, m_preprocess!$1:$1048576, monthly!$D291, FALSE)), "", HLOOKUP(W$1, m_preprocess!$1:$1048576, monthly!$D291, FALSE))</f>
        <v>94.38525519015198</v>
      </c>
      <c r="X291">
        <f>IF(ISBLANK(HLOOKUP(X$1, m_preprocess!$1:$1048576, monthly!$D291, FALSE)), "", HLOOKUP(X$1, m_preprocess!$1:$1048576, monthly!$D291, FALSE))</f>
        <v>2920.356071481046</v>
      </c>
    </row>
    <row r="292" spans="1:24" x14ac:dyDescent="0.25">
      <c r="A292" s="31">
        <v>42795</v>
      </c>
      <c r="B292">
        <f t="shared" si="0"/>
        <v>2017</v>
      </c>
      <c r="C292">
        <v>3</v>
      </c>
      <c r="D292">
        <v>292</v>
      </c>
      <c r="E292">
        <f>IF(ISBLANK(HLOOKUP(E$1, m_preprocess!$1:$1048576, monthly!$D292, FALSE)), "", HLOOKUP(E$1, m_preprocess!$1:$1048576, monthly!$D292, FALSE))</f>
        <v>107.16722711803325</v>
      </c>
      <c r="F292">
        <f>IF(ISBLANK(HLOOKUP(F$1, m_preprocess!$1:$1048576, monthly!$D292, FALSE)), "", HLOOKUP(F$1, m_preprocess!$1:$1048576, monthly!$D292, FALSE))</f>
        <v>105.00436687003794</v>
      </c>
      <c r="G292">
        <f>IF(ISBLANK(HLOOKUP(G$1, m_preprocess!$1:$1048576, monthly!$D292, FALSE)), "", HLOOKUP(G$1, m_preprocess!$1:$1048576, monthly!$D292, FALSE))</f>
        <v>101.53031902715273</v>
      </c>
      <c r="H292">
        <f>IF(ISBLANK(HLOOKUP(H$1, m_preprocess!$1:$1048576, monthly!$D292, FALSE)), "", HLOOKUP(H$1, m_preprocess!$1:$1048576, monthly!$D292, FALSE))</f>
        <v>109.766159288146</v>
      </c>
      <c r="I292">
        <f>IF(ISBLANK(HLOOKUP(I$1, m_preprocess!$1:$1048576, monthly!$D292, FALSE)), "", HLOOKUP(I$1, m_preprocess!$1:$1048576, monthly!$D292, FALSE))</f>
        <v>76.3</v>
      </c>
      <c r="J292">
        <f>IF(ISBLANK(HLOOKUP(J$1, m_preprocess!$1:$1048576, monthly!$D292, FALSE)), "", HLOOKUP(J$1, m_preprocess!$1:$1048576, monthly!$D292, FALSE))</f>
        <v>148.80000000000001</v>
      </c>
      <c r="K292">
        <f>IF(ISBLANK(HLOOKUP(K$1, m_preprocess!$1:$1048576, monthly!$D292, FALSE)), "", HLOOKUP(K$1, m_preprocess!$1:$1048576, monthly!$D292, FALSE))</f>
        <v>124.45155510357628</v>
      </c>
      <c r="L292">
        <f>IF(ISBLANK(HLOOKUP(L$1, m_preprocess!$1:$1048576, monthly!$D292, FALSE)), "", HLOOKUP(L$1, m_preprocess!$1:$1048576, monthly!$D292, FALSE))</f>
        <v>196.21235321157826</v>
      </c>
      <c r="M292">
        <f>IF(ISBLANK(HLOOKUP(M$1, m_preprocess!$1:$1048576, monthly!$D292, FALSE)), "", HLOOKUP(M$1, m_preprocess!$1:$1048576, monthly!$D292, FALSE))</f>
        <v>116.07065254983371</v>
      </c>
      <c r="N292">
        <f>IF(ISBLANK(HLOOKUP(N$1, m_preprocess!$1:$1048576, monthly!$D292, FALSE)), "", HLOOKUP(N$1, m_preprocess!$1:$1048576, monthly!$D292, FALSE))</f>
        <v>80.141700661744551</v>
      </c>
      <c r="O292">
        <f>IF(ISBLANK(HLOOKUP(O$1, m_preprocess!$1:$1048576, monthly!$D292, FALSE)), "", HLOOKUP(O$1, m_preprocess!$1:$1048576, monthly!$D292, FALSE))</f>
        <v>30.177361365793331</v>
      </c>
      <c r="P292">
        <f>IF(ISBLANK(HLOOKUP(P$1, m_preprocess!$1:$1048576, monthly!$D292, FALSE)), "", HLOOKUP(P$1, m_preprocess!$1:$1048576, monthly!$D292, FALSE))</f>
        <v>6.8259325587445616</v>
      </c>
      <c r="Q292">
        <f>IF(ISBLANK(HLOOKUP(Q$1, m_preprocess!$1:$1048576, monthly!$D292, FALSE)), "", HLOOKUP(Q$1, m_preprocess!$1:$1048576, monthly!$D292, FALSE))</f>
        <v>3.662518175123838</v>
      </c>
      <c r="R292">
        <f>IF(ISBLANK(HLOOKUP(R$1, m_preprocess!$1:$1048576, monthly!$D292, FALSE)), "", HLOOKUP(R$1, m_preprocess!$1:$1048576, monthly!$D292, FALSE))</f>
        <v>3.163414383620724</v>
      </c>
      <c r="S292">
        <f>IF(ISBLANK(HLOOKUP(S$1, m_preprocess!$1:$1048576, monthly!$D292, FALSE)), "", HLOOKUP(S$1, m_preprocess!$1:$1048576, monthly!$D292, FALSE))</f>
        <v>13.989849987124749</v>
      </c>
      <c r="T292">
        <f>IF(ISBLANK(HLOOKUP(T$1, m_preprocess!$1:$1048576, monthly!$D292, FALSE)), "", HLOOKUP(T$1, m_preprocess!$1:$1048576, monthly!$D292, FALSE))</f>
        <v>9.3615788199240164</v>
      </c>
      <c r="U292">
        <f>IF(ISBLANK(HLOOKUP(U$1, m_preprocess!$1:$1048576, monthly!$D292, FALSE)), "", HLOOKUP(U$1, m_preprocess!$1:$1048576, monthly!$D292, FALSE))</f>
        <v>683.52516894713369</v>
      </c>
      <c r="V292">
        <f>IF(ISBLANK(HLOOKUP(V$1, m_preprocess!$1:$1048576, monthly!$D292, FALSE)), "", HLOOKUP(V$1, m_preprocess!$1:$1048576, monthly!$D292, FALSE))</f>
        <v>2990.2556747142439</v>
      </c>
      <c r="W292">
        <f>IF(ISBLANK(HLOOKUP(W$1, m_preprocess!$1:$1048576, monthly!$D292, FALSE)), "", HLOOKUP(W$1, m_preprocess!$1:$1048576, monthly!$D292, FALSE))</f>
        <v>95.86869168253088</v>
      </c>
      <c r="X292">
        <f>IF(ISBLANK(HLOOKUP(X$1, m_preprocess!$1:$1048576, monthly!$D292, FALSE)), "", HLOOKUP(X$1, m_preprocess!$1:$1048576, monthly!$D292, FALSE))</f>
        <v>2923.3088546358586</v>
      </c>
    </row>
    <row r="293" spans="1:24" x14ac:dyDescent="0.25">
      <c r="A293" s="31">
        <v>42826</v>
      </c>
      <c r="B293">
        <f t="shared" si="0"/>
        <v>2017</v>
      </c>
      <c r="C293">
        <v>4</v>
      </c>
      <c r="D293">
        <v>293</v>
      </c>
      <c r="E293">
        <f>IF(ISBLANK(HLOOKUP(E$1, m_preprocess!$1:$1048576, monthly!$D293, FALSE)), "", HLOOKUP(E$1, m_preprocess!$1:$1048576, monthly!$D293, FALSE))</f>
        <v>96.892463559785483</v>
      </c>
      <c r="F293">
        <f>IF(ISBLANK(HLOOKUP(F$1, m_preprocess!$1:$1048576, monthly!$D293, FALSE)), "", HLOOKUP(F$1, m_preprocess!$1:$1048576, monthly!$D293, FALSE))</f>
        <v>97.882956403311667</v>
      </c>
      <c r="G293">
        <f>IF(ISBLANK(HLOOKUP(G$1, m_preprocess!$1:$1048576, monthly!$D293, FALSE)), "", HLOOKUP(G$1, m_preprocess!$1:$1048576, monthly!$D293, FALSE))</f>
        <v>101.12300559303749</v>
      </c>
      <c r="H293">
        <f>IF(ISBLANK(HLOOKUP(H$1, m_preprocess!$1:$1048576, monthly!$D293, FALSE)), "", HLOOKUP(H$1, m_preprocess!$1:$1048576, monthly!$D293, FALSE))</f>
        <v>102.848995775671</v>
      </c>
      <c r="I293">
        <f>IF(ISBLANK(HLOOKUP(I$1, m_preprocess!$1:$1048576, monthly!$D293, FALSE)), "", HLOOKUP(I$1, m_preprocess!$1:$1048576, monthly!$D293, FALSE))</f>
        <v>69</v>
      </c>
      <c r="J293">
        <f>IF(ISBLANK(HLOOKUP(J$1, m_preprocess!$1:$1048576, monthly!$D293, FALSE)), "", HLOOKUP(J$1, m_preprocess!$1:$1048576, monthly!$D293, FALSE))</f>
        <v>149.76</v>
      </c>
      <c r="K293">
        <f>IF(ISBLANK(HLOOKUP(K$1, m_preprocess!$1:$1048576, monthly!$D293, FALSE)), "", HLOOKUP(K$1, m_preprocess!$1:$1048576, monthly!$D293, FALSE))</f>
        <v>124.61419256836335</v>
      </c>
      <c r="L293">
        <f>IF(ISBLANK(HLOOKUP(L$1, m_preprocess!$1:$1048576, monthly!$D293, FALSE)), "", HLOOKUP(L$1, m_preprocess!$1:$1048576, monthly!$D293, FALSE))</f>
        <v>159.74251307814322</v>
      </c>
      <c r="M293">
        <f>IF(ISBLANK(HLOOKUP(M$1, m_preprocess!$1:$1048576, monthly!$D293, FALSE)), "", HLOOKUP(M$1, m_preprocess!$1:$1048576, monthly!$D293, FALSE))</f>
        <v>98.96637722790507</v>
      </c>
      <c r="N293">
        <f>IF(ISBLANK(HLOOKUP(N$1, m_preprocess!$1:$1048576, monthly!$D293, FALSE)), "", HLOOKUP(N$1, m_preprocess!$1:$1048576, monthly!$D293, FALSE))</f>
        <v>60.776135850238163</v>
      </c>
      <c r="O293">
        <f>IF(ISBLANK(HLOOKUP(O$1, m_preprocess!$1:$1048576, monthly!$D293, FALSE)), "", HLOOKUP(O$1, m_preprocess!$1:$1048576, monthly!$D293, FALSE))</f>
        <v>29.910083899059682</v>
      </c>
      <c r="P293">
        <f>IF(ISBLANK(HLOOKUP(P$1, m_preprocess!$1:$1048576, monthly!$D293, FALSE)), "", HLOOKUP(P$1, m_preprocess!$1:$1048576, monthly!$D293, FALSE))</f>
        <v>6.0225868761348114</v>
      </c>
      <c r="Q293">
        <f>IF(ISBLANK(HLOOKUP(Q$1, m_preprocess!$1:$1048576, monthly!$D293, FALSE)), "", HLOOKUP(Q$1, m_preprocess!$1:$1048576, monthly!$D293, FALSE))</f>
        <v>3.1769275466264268</v>
      </c>
      <c r="R293">
        <f>IF(ISBLANK(HLOOKUP(R$1, m_preprocess!$1:$1048576, monthly!$D293, FALSE)), "", HLOOKUP(R$1, m_preprocess!$1:$1048576, monthly!$D293, FALSE))</f>
        <v>2.845659329508385</v>
      </c>
      <c r="S293">
        <f>IF(ISBLANK(HLOOKUP(S$1, m_preprocess!$1:$1048576, monthly!$D293, FALSE)), "", HLOOKUP(S$1, m_preprocess!$1:$1048576, monthly!$D293, FALSE))</f>
        <v>14.027300777053073</v>
      </c>
      <c r="T293">
        <f>IF(ISBLANK(HLOOKUP(T$1, m_preprocess!$1:$1048576, monthly!$D293, FALSE)), "", HLOOKUP(T$1, m_preprocess!$1:$1048576, monthly!$D293, FALSE))</f>
        <v>9.8601962458717995</v>
      </c>
      <c r="U293">
        <f>IF(ISBLANK(HLOOKUP(U$1, m_preprocess!$1:$1048576, monthly!$D293, FALSE)), "", HLOOKUP(U$1, m_preprocess!$1:$1048576, monthly!$D293, FALSE))</f>
        <v>666.34911916848625</v>
      </c>
      <c r="V293">
        <f>IF(ISBLANK(HLOOKUP(V$1, m_preprocess!$1:$1048576, monthly!$D293, FALSE)), "", HLOOKUP(V$1, m_preprocess!$1:$1048576, monthly!$D293, FALSE))</f>
        <v>2989.6001140716153</v>
      </c>
      <c r="W293">
        <f>IF(ISBLANK(HLOOKUP(W$1, m_preprocess!$1:$1048576, monthly!$D293, FALSE)), "", HLOOKUP(W$1, m_preprocess!$1:$1048576, monthly!$D293, FALSE))</f>
        <v>94.281808667287351</v>
      </c>
      <c r="X293">
        <f>IF(ISBLANK(HLOOKUP(X$1, m_preprocess!$1:$1048576, monthly!$D293, FALSE)), "", HLOOKUP(X$1, m_preprocess!$1:$1048576, monthly!$D293, FALSE))</f>
        <v>2933.6876421397378</v>
      </c>
    </row>
    <row r="294" spans="1:24" x14ac:dyDescent="0.25">
      <c r="A294" s="31">
        <v>42856</v>
      </c>
      <c r="B294">
        <f t="shared" si="0"/>
        <v>2017</v>
      </c>
      <c r="C294">
        <v>5</v>
      </c>
      <c r="D294">
        <v>294</v>
      </c>
      <c r="E294">
        <f>IF(ISBLANK(HLOOKUP(E$1, m_preprocess!$1:$1048576, monthly!$D294, FALSE)), "", HLOOKUP(E$1, m_preprocess!$1:$1048576, monthly!$D294, FALSE))</f>
        <v>105.13553556901016</v>
      </c>
      <c r="F294">
        <f>IF(ISBLANK(HLOOKUP(F$1, m_preprocess!$1:$1048576, monthly!$D294, FALSE)), "", HLOOKUP(F$1, m_preprocess!$1:$1048576, monthly!$D294, FALSE))</f>
        <v>102.77687752354679</v>
      </c>
      <c r="G294">
        <f>IF(ISBLANK(HLOOKUP(G$1, m_preprocess!$1:$1048576, monthly!$D294, FALSE)), "", HLOOKUP(G$1, m_preprocess!$1:$1048576, monthly!$D294, FALSE))</f>
        <v>101.29262843578573</v>
      </c>
      <c r="H294">
        <f>IF(ISBLANK(HLOOKUP(H$1, m_preprocess!$1:$1048576, monthly!$D294, FALSE)), "", HLOOKUP(H$1, m_preprocess!$1:$1048576, monthly!$D294, FALSE))</f>
        <v>107.592579408555</v>
      </c>
      <c r="I294">
        <f>IF(ISBLANK(HLOOKUP(I$1, m_preprocess!$1:$1048576, monthly!$D294, FALSE)), "", HLOOKUP(I$1, m_preprocess!$1:$1048576, monthly!$D294, FALSE))</f>
        <v>72</v>
      </c>
      <c r="J294">
        <f>IF(ISBLANK(HLOOKUP(J$1, m_preprocess!$1:$1048576, monthly!$D294, FALSE)), "", HLOOKUP(J$1, m_preprocess!$1:$1048576, monthly!$D294, FALSE))</f>
        <v>156.15</v>
      </c>
      <c r="K294">
        <f>IF(ISBLANK(HLOOKUP(K$1, m_preprocess!$1:$1048576, monthly!$D294, FALSE)), "", HLOOKUP(K$1, m_preprocess!$1:$1048576, monthly!$D294, FALSE))</f>
        <v>122.54005509669688</v>
      </c>
      <c r="L294">
        <f>IF(ISBLANK(HLOOKUP(L$1, m_preprocess!$1:$1048576, monthly!$D294, FALSE)), "", HLOOKUP(L$1, m_preprocess!$1:$1048576, monthly!$D294, FALSE))</f>
        <v>209.28673510548549</v>
      </c>
      <c r="M294">
        <f>IF(ISBLANK(HLOOKUP(M$1, m_preprocess!$1:$1048576, monthly!$D294, FALSE)), "", HLOOKUP(M$1, m_preprocess!$1:$1048576, monthly!$D294, FALSE))</f>
        <v>126.60562834282374</v>
      </c>
      <c r="N294">
        <f>IF(ISBLANK(HLOOKUP(N$1, m_preprocess!$1:$1048576, monthly!$D294, FALSE)), "", HLOOKUP(N$1, m_preprocess!$1:$1048576, monthly!$D294, FALSE))</f>
        <v>82.681106762661784</v>
      </c>
      <c r="O294">
        <f>IF(ISBLANK(HLOOKUP(O$1, m_preprocess!$1:$1048576, monthly!$D294, FALSE)), "", HLOOKUP(O$1, m_preprocess!$1:$1048576, monthly!$D294, FALSE))</f>
        <v>27.471616992724442</v>
      </c>
      <c r="P294">
        <f>IF(ISBLANK(HLOOKUP(P$1, m_preprocess!$1:$1048576, monthly!$D294, FALSE)), "", HLOOKUP(P$1, m_preprocess!$1:$1048576, monthly!$D294, FALSE))</f>
        <v>6.3398471441235502</v>
      </c>
      <c r="Q294">
        <f>IF(ISBLANK(HLOOKUP(Q$1, m_preprocess!$1:$1048576, monthly!$D294, FALSE)), "", HLOOKUP(Q$1, m_preprocess!$1:$1048576, monthly!$D294, FALSE))</f>
        <v>3.3835886094381187</v>
      </c>
      <c r="R294">
        <f>IF(ISBLANK(HLOOKUP(R$1, m_preprocess!$1:$1048576, monthly!$D294, FALSE)), "", HLOOKUP(R$1, m_preprocess!$1:$1048576, monthly!$D294, FALSE))</f>
        <v>2.9562585346854315</v>
      </c>
      <c r="S294">
        <f>IF(ISBLANK(HLOOKUP(S$1, m_preprocess!$1:$1048576, monthly!$D294, FALSE)), "", HLOOKUP(S$1, m_preprocess!$1:$1048576, monthly!$D294, FALSE))</f>
        <v>12.536029096254222</v>
      </c>
      <c r="T294">
        <f>IF(ISBLANK(HLOOKUP(T$1, m_preprocess!$1:$1048576, monthly!$D294, FALSE)), "", HLOOKUP(T$1, m_preprocess!$1:$1048576, monthly!$D294, FALSE))</f>
        <v>8.5957407523466749</v>
      </c>
      <c r="U294">
        <f>IF(ISBLANK(HLOOKUP(U$1, m_preprocess!$1:$1048576, monthly!$D294, FALSE)), "", HLOOKUP(U$1, m_preprocess!$1:$1048576, monthly!$D294, FALSE))</f>
        <v>662.43846178723402</v>
      </c>
      <c r="V294">
        <f>IF(ISBLANK(HLOOKUP(V$1, m_preprocess!$1:$1048576, monthly!$D294, FALSE)), "", HLOOKUP(V$1, m_preprocess!$1:$1048576, monthly!$D294, FALSE))</f>
        <v>2982.7505626085976</v>
      </c>
      <c r="W294">
        <f>IF(ISBLANK(HLOOKUP(W$1, m_preprocess!$1:$1048576, monthly!$D294, FALSE)), "", HLOOKUP(W$1, m_preprocess!$1:$1048576, monthly!$D294, FALSE))</f>
        <v>95.904936833497672</v>
      </c>
      <c r="X294">
        <f>IF(ISBLANK(HLOOKUP(X$1, m_preprocess!$1:$1048576, monthly!$D294, FALSE)), "", HLOOKUP(X$1, m_preprocess!$1:$1048576, monthly!$D294, FALSE))</f>
        <v>2949.0776971171304</v>
      </c>
    </row>
    <row r="295" spans="1:24" x14ac:dyDescent="0.25">
      <c r="A295" s="31">
        <v>42887</v>
      </c>
      <c r="B295">
        <f t="shared" si="0"/>
        <v>2017</v>
      </c>
      <c r="C295">
        <v>6</v>
      </c>
      <c r="D295">
        <v>295</v>
      </c>
      <c r="E295">
        <f>IF(ISBLANK(HLOOKUP(E$1, m_preprocess!$1:$1048576, monthly!$D295, FALSE)), "", HLOOKUP(E$1, m_preprocess!$1:$1048576, monthly!$D295, FALSE))</f>
        <v>104.48177327057496</v>
      </c>
      <c r="F295">
        <f>IF(ISBLANK(HLOOKUP(F$1, m_preprocess!$1:$1048576, monthly!$D295, FALSE)), "", HLOOKUP(F$1, m_preprocess!$1:$1048576, monthly!$D295, FALSE))</f>
        <v>106.42901142398931</v>
      </c>
      <c r="G295">
        <f>IF(ISBLANK(HLOOKUP(G$1, m_preprocess!$1:$1048576, monthly!$D295, FALSE)), "", HLOOKUP(G$1, m_preprocess!$1:$1048576, monthly!$D295, FALSE))</f>
        <v>100.96707963435097</v>
      </c>
      <c r="H295">
        <f>IF(ISBLANK(HLOOKUP(H$1, m_preprocess!$1:$1048576, monthly!$D295, FALSE)), "", HLOOKUP(H$1, m_preprocess!$1:$1048576, monthly!$D295, FALSE))</f>
        <v>108.27811611956599</v>
      </c>
      <c r="I295">
        <f>IF(ISBLANK(HLOOKUP(I$1, m_preprocess!$1:$1048576, monthly!$D295, FALSE)), "", HLOOKUP(I$1, m_preprocess!$1:$1048576, monthly!$D295, FALSE))</f>
        <v>68.900000000000006</v>
      </c>
      <c r="J295">
        <f>IF(ISBLANK(HLOOKUP(J$1, m_preprocess!$1:$1048576, monthly!$D295, FALSE)), "", HLOOKUP(J$1, m_preprocess!$1:$1048576, monthly!$D295, FALSE))</f>
        <v>158.88</v>
      </c>
      <c r="K295">
        <f>IF(ISBLANK(HLOOKUP(K$1, m_preprocess!$1:$1048576, monthly!$D295, FALSE)), "", HLOOKUP(K$1, m_preprocess!$1:$1048576, monthly!$D295, FALSE))</f>
        <v>120.43932046805928</v>
      </c>
      <c r="L295">
        <f>IF(ISBLANK(HLOOKUP(L$1, m_preprocess!$1:$1048576, monthly!$D295, FALSE)), "", HLOOKUP(L$1, m_preprocess!$1:$1048576, monthly!$D295, FALSE))</f>
        <v>174.68658081684225</v>
      </c>
      <c r="M295">
        <f>IF(ISBLANK(HLOOKUP(M$1, m_preprocess!$1:$1048576, monthly!$D295, FALSE)), "", HLOOKUP(M$1, m_preprocess!$1:$1048576, monthly!$D295, FALSE))</f>
        <v>94.662419511756866</v>
      </c>
      <c r="N295">
        <f>IF(ISBLANK(HLOOKUP(N$1, m_preprocess!$1:$1048576, monthly!$D295, FALSE)), "", HLOOKUP(N$1, m_preprocess!$1:$1048576, monthly!$D295, FALSE))</f>
        <v>80.0241613050854</v>
      </c>
      <c r="O295">
        <f>IF(ISBLANK(HLOOKUP(O$1, m_preprocess!$1:$1048576, monthly!$D295, FALSE)), "", HLOOKUP(O$1, m_preprocess!$1:$1048576, monthly!$D295, FALSE))</f>
        <v>27.731672887481917</v>
      </c>
      <c r="P295">
        <f>IF(ISBLANK(HLOOKUP(P$1, m_preprocess!$1:$1048576, monthly!$D295, FALSE)), "", HLOOKUP(P$1, m_preprocess!$1:$1048576, monthly!$D295, FALSE))</f>
        <v>6.5926699229163308</v>
      </c>
      <c r="Q295">
        <f>IF(ISBLANK(HLOOKUP(Q$1, m_preprocess!$1:$1048576, monthly!$D295, FALSE)), "", HLOOKUP(Q$1, m_preprocess!$1:$1048576, monthly!$D295, FALSE))</f>
        <v>3.6879386193698611</v>
      </c>
      <c r="R295">
        <f>IF(ISBLANK(HLOOKUP(R$1, m_preprocess!$1:$1048576, monthly!$D295, FALSE)), "", HLOOKUP(R$1, m_preprocess!$1:$1048576, monthly!$D295, FALSE))</f>
        <v>2.9047313035464692</v>
      </c>
      <c r="S295">
        <f>IF(ISBLANK(HLOOKUP(S$1, m_preprocess!$1:$1048576, monthly!$D295, FALSE)), "", HLOOKUP(S$1, m_preprocess!$1:$1048576, monthly!$D295, FALSE))</f>
        <v>12.646959840288565</v>
      </c>
      <c r="T295">
        <f>IF(ISBLANK(HLOOKUP(T$1, m_preprocess!$1:$1048576, monthly!$D295, FALSE)), "", HLOOKUP(T$1, m_preprocess!$1:$1048576, monthly!$D295, FALSE))</f>
        <v>8.4920431242770196</v>
      </c>
      <c r="U295">
        <f>IF(ISBLANK(HLOOKUP(U$1, m_preprocess!$1:$1048576, monthly!$D295, FALSE)), "", HLOOKUP(U$1, m_preprocess!$1:$1048576, monthly!$D295, FALSE))</f>
        <v>674.9502542134619</v>
      </c>
      <c r="V295">
        <f>IF(ISBLANK(HLOOKUP(V$1, m_preprocess!$1:$1048576, monthly!$D295, FALSE)), "", HLOOKUP(V$1, m_preprocess!$1:$1048576, monthly!$D295, FALSE))</f>
        <v>3010.6303018717631</v>
      </c>
      <c r="W295">
        <f>IF(ISBLANK(HLOOKUP(W$1, m_preprocess!$1:$1048576, monthly!$D295, FALSE)), "", HLOOKUP(W$1, m_preprocess!$1:$1048576, monthly!$D295, FALSE))</f>
        <v>97.911758817704666</v>
      </c>
      <c r="X295">
        <f>IF(ISBLANK(HLOOKUP(X$1, m_preprocess!$1:$1048576, monthly!$D295, FALSE)), "", HLOOKUP(X$1, m_preprocess!$1:$1048576, monthly!$D295, FALSE))</f>
        <v>2972.7139528541384</v>
      </c>
    </row>
    <row r="296" spans="1:24" x14ac:dyDescent="0.25">
      <c r="A296" s="31">
        <v>42917</v>
      </c>
      <c r="B296">
        <f t="shared" si="0"/>
        <v>2017</v>
      </c>
      <c r="C296">
        <v>7</v>
      </c>
      <c r="D296">
        <v>296</v>
      </c>
      <c r="E296">
        <f>IF(ISBLANK(HLOOKUP(E$1, m_preprocess!$1:$1048576, monthly!$D296, FALSE)), "", HLOOKUP(E$1, m_preprocess!$1:$1048576, monthly!$D296, FALSE))</f>
        <v>105.2280387965622</v>
      </c>
      <c r="F296">
        <f>IF(ISBLANK(HLOOKUP(F$1, m_preprocess!$1:$1048576, monthly!$D296, FALSE)), "", HLOOKUP(F$1, m_preprocess!$1:$1048576, monthly!$D296, FALSE))</f>
        <v>105.19338748422989</v>
      </c>
      <c r="G296">
        <f>IF(ISBLANK(HLOOKUP(G$1, m_preprocess!$1:$1048576, monthly!$D296, FALSE)), "", HLOOKUP(G$1, m_preprocess!$1:$1048576, monthly!$D296, FALSE))</f>
        <v>100.6914196989233</v>
      </c>
      <c r="H296">
        <f>IF(ISBLANK(HLOOKUP(H$1, m_preprocess!$1:$1048576, monthly!$D296, FALSE)), "", HLOOKUP(H$1, m_preprocess!$1:$1048576, monthly!$D296, FALSE))</f>
        <v>113.603309016754</v>
      </c>
      <c r="I296">
        <f>IF(ISBLANK(HLOOKUP(I$1, m_preprocess!$1:$1048576, monthly!$D296, FALSE)), "", HLOOKUP(I$1, m_preprocess!$1:$1048576, monthly!$D296, FALSE))</f>
        <v>73.5</v>
      </c>
      <c r="J296">
        <f>IF(ISBLANK(HLOOKUP(J$1, m_preprocess!$1:$1048576, monthly!$D296, FALSE)), "", HLOOKUP(J$1, m_preprocess!$1:$1048576, monthly!$D296, FALSE))</f>
        <v>158.1</v>
      </c>
      <c r="K296">
        <f>IF(ISBLANK(HLOOKUP(K$1, m_preprocess!$1:$1048576, monthly!$D296, FALSE)), "", HLOOKUP(K$1, m_preprocess!$1:$1048576, monthly!$D296, FALSE))</f>
        <v>123.94439125074403</v>
      </c>
      <c r="L296">
        <f>IF(ISBLANK(HLOOKUP(L$1, m_preprocess!$1:$1048576, monthly!$D296, FALSE)), "", HLOOKUP(L$1, m_preprocess!$1:$1048576, monthly!$D296, FALSE))</f>
        <v>182.36386330691269</v>
      </c>
      <c r="M296">
        <f>IF(ISBLANK(HLOOKUP(M$1, m_preprocess!$1:$1048576, monthly!$D296, FALSE)), "", HLOOKUP(M$1, m_preprocess!$1:$1048576, monthly!$D296, FALSE))</f>
        <v>109.66471831263632</v>
      </c>
      <c r="N296">
        <f>IF(ISBLANK(HLOOKUP(N$1, m_preprocess!$1:$1048576, monthly!$D296, FALSE)), "", HLOOKUP(N$1, m_preprocess!$1:$1048576, monthly!$D296, FALSE))</f>
        <v>72.699144994276352</v>
      </c>
      <c r="O296">
        <f>IF(ISBLANK(HLOOKUP(O$1, m_preprocess!$1:$1048576, monthly!$D296, FALSE)), "", HLOOKUP(O$1, m_preprocess!$1:$1048576, monthly!$D296, FALSE))</f>
        <v>27.226555017127627</v>
      </c>
      <c r="P296">
        <f>IF(ISBLANK(HLOOKUP(P$1, m_preprocess!$1:$1048576, monthly!$D296, FALSE)), "", HLOOKUP(P$1, m_preprocess!$1:$1048576, monthly!$D296, FALSE))</f>
        <v>6.4382525013491856</v>
      </c>
      <c r="Q296">
        <f>IF(ISBLANK(HLOOKUP(Q$1, m_preprocess!$1:$1048576, monthly!$D296, FALSE)), "", HLOOKUP(Q$1, m_preprocess!$1:$1048576, monthly!$D296, FALSE))</f>
        <v>3.5846282239473473</v>
      </c>
      <c r="R296">
        <f>IF(ISBLANK(HLOOKUP(R$1, m_preprocess!$1:$1048576, monthly!$D296, FALSE)), "", HLOOKUP(R$1, m_preprocess!$1:$1048576, monthly!$D296, FALSE))</f>
        <v>2.8536242774018383</v>
      </c>
      <c r="S296">
        <f>IF(ISBLANK(HLOOKUP(S$1, m_preprocess!$1:$1048576, monthly!$D296, FALSE)), "", HLOOKUP(S$1, m_preprocess!$1:$1048576, monthly!$D296, FALSE))</f>
        <v>12.471144344821292</v>
      </c>
      <c r="T296">
        <f>IF(ISBLANK(HLOOKUP(T$1, m_preprocess!$1:$1048576, monthly!$D296, FALSE)), "", HLOOKUP(T$1, m_preprocess!$1:$1048576, monthly!$D296, FALSE))</f>
        <v>8.3171581709571516</v>
      </c>
      <c r="U296">
        <f>IF(ISBLANK(HLOOKUP(U$1, m_preprocess!$1:$1048576, monthly!$D296, FALSE)), "", HLOOKUP(U$1, m_preprocess!$1:$1048576, monthly!$D296, FALSE))</f>
        <v>685.53552707670531</v>
      </c>
      <c r="V296">
        <f>IF(ISBLANK(HLOOKUP(V$1, m_preprocess!$1:$1048576, monthly!$D296, FALSE)), "", HLOOKUP(V$1, m_preprocess!$1:$1048576, monthly!$D296, FALSE))</f>
        <v>3034.5162248359939</v>
      </c>
      <c r="W296">
        <f>IF(ISBLANK(HLOOKUP(W$1, m_preprocess!$1:$1048576, monthly!$D296, FALSE)), "", HLOOKUP(W$1, m_preprocess!$1:$1048576, monthly!$D296, FALSE))</f>
        <v>100.80241683282594</v>
      </c>
      <c r="X296">
        <f>IF(ISBLANK(HLOOKUP(X$1, m_preprocess!$1:$1048576, monthly!$D296, FALSE)), "", HLOOKUP(X$1, m_preprocess!$1:$1048576, monthly!$D296, FALSE))</f>
        <v>2976.084917416546</v>
      </c>
    </row>
    <row r="297" spans="1:24" x14ac:dyDescent="0.25">
      <c r="A297" s="31">
        <v>42948</v>
      </c>
      <c r="B297">
        <f t="shared" si="0"/>
        <v>2017</v>
      </c>
      <c r="C297">
        <v>8</v>
      </c>
      <c r="D297">
        <v>297</v>
      </c>
      <c r="E297">
        <f>IF(ISBLANK(HLOOKUP(E$1, m_preprocess!$1:$1048576, monthly!$D297, FALSE)), "", HLOOKUP(E$1, m_preprocess!$1:$1048576, monthly!$D297, FALSE))</f>
        <v>108.86186232315866</v>
      </c>
      <c r="F297">
        <f>IF(ISBLANK(HLOOKUP(F$1, m_preprocess!$1:$1048576, monthly!$D297, FALSE)), "", HLOOKUP(F$1, m_preprocess!$1:$1048576, monthly!$D297, FALSE))</f>
        <v>109.65203723857408</v>
      </c>
      <c r="G297">
        <f>IF(ISBLANK(HLOOKUP(G$1, m_preprocess!$1:$1048576, monthly!$D297, FALSE)), "", HLOOKUP(G$1, m_preprocess!$1:$1048576, monthly!$D297, FALSE))</f>
        <v>100.96471340122378</v>
      </c>
      <c r="H297">
        <f>IF(ISBLANK(HLOOKUP(H$1, m_preprocess!$1:$1048576, monthly!$D297, FALSE)), "", HLOOKUP(H$1, m_preprocess!$1:$1048576, monthly!$D297, FALSE))</f>
        <v>110.98875631748299</v>
      </c>
      <c r="I297">
        <f>IF(ISBLANK(HLOOKUP(I$1, m_preprocess!$1:$1048576, monthly!$D297, FALSE)), "", HLOOKUP(I$1, m_preprocess!$1:$1048576, monthly!$D297, FALSE))</f>
        <v>79.5</v>
      </c>
      <c r="J297">
        <f>IF(ISBLANK(HLOOKUP(J$1, m_preprocess!$1:$1048576, monthly!$D297, FALSE)), "", HLOOKUP(J$1, m_preprocess!$1:$1048576, monthly!$D297, FALSE))</f>
        <v>161.66</v>
      </c>
      <c r="K297">
        <f>IF(ISBLANK(HLOOKUP(K$1, m_preprocess!$1:$1048576, monthly!$D297, FALSE)), "", HLOOKUP(K$1, m_preprocess!$1:$1048576, monthly!$D297, FALSE))</f>
        <v>125.55562071922905</v>
      </c>
      <c r="L297">
        <f>IF(ISBLANK(HLOOKUP(L$1, m_preprocess!$1:$1048576, monthly!$D297, FALSE)), "", HLOOKUP(L$1, m_preprocess!$1:$1048576, monthly!$D297, FALSE))</f>
        <v>184.85941841171609</v>
      </c>
      <c r="M297">
        <f>IF(ISBLANK(HLOOKUP(M$1, m_preprocess!$1:$1048576, monthly!$D297, FALSE)), "", HLOOKUP(M$1, m_preprocess!$1:$1048576, monthly!$D297, FALSE))</f>
        <v>109.7846740238665</v>
      </c>
      <c r="N297">
        <f>IF(ISBLANK(HLOOKUP(N$1, m_preprocess!$1:$1048576, monthly!$D297, FALSE)), "", HLOOKUP(N$1, m_preprocess!$1:$1048576, monthly!$D297, FALSE))</f>
        <v>75.074744387849591</v>
      </c>
      <c r="O297">
        <f>IF(ISBLANK(HLOOKUP(O$1, m_preprocess!$1:$1048576, monthly!$D297, FALSE)), "", HLOOKUP(O$1, m_preprocess!$1:$1048576, monthly!$D297, FALSE))</f>
        <v>30.709243277754393</v>
      </c>
      <c r="P297">
        <f>IF(ISBLANK(HLOOKUP(P$1, m_preprocess!$1:$1048576, monthly!$D297, FALSE)), "", HLOOKUP(P$1, m_preprocess!$1:$1048576, monthly!$D297, FALSE))</f>
        <v>7.1500511971359595</v>
      </c>
      <c r="Q297">
        <f>IF(ISBLANK(HLOOKUP(Q$1, m_preprocess!$1:$1048576, monthly!$D297, FALSE)), "", HLOOKUP(Q$1, m_preprocess!$1:$1048576, monthly!$D297, FALSE))</f>
        <v>4.144822409613079</v>
      </c>
      <c r="R297">
        <f>IF(ISBLANK(HLOOKUP(R$1, m_preprocess!$1:$1048576, monthly!$D297, FALSE)), "", HLOOKUP(R$1, m_preprocess!$1:$1048576, monthly!$D297, FALSE))</f>
        <v>3.0052287875228805</v>
      </c>
      <c r="S297">
        <f>IF(ISBLANK(HLOOKUP(S$1, m_preprocess!$1:$1048576, monthly!$D297, FALSE)), "", HLOOKUP(S$1, m_preprocess!$1:$1048576, monthly!$D297, FALSE))</f>
        <v>13.767736316760519</v>
      </c>
      <c r="T297">
        <f>IF(ISBLANK(HLOOKUP(T$1, m_preprocess!$1:$1048576, monthly!$D297, FALSE)), "", HLOOKUP(T$1, m_preprocess!$1:$1048576, monthly!$D297, FALSE))</f>
        <v>9.7914557638579147</v>
      </c>
      <c r="U297">
        <f>IF(ISBLANK(HLOOKUP(U$1, m_preprocess!$1:$1048576, monthly!$D297, FALSE)), "", HLOOKUP(U$1, m_preprocess!$1:$1048576, monthly!$D297, FALSE))</f>
        <v>678.51183749351401</v>
      </c>
      <c r="V297">
        <f>IF(ISBLANK(HLOOKUP(V$1, m_preprocess!$1:$1048576, monthly!$D297, FALSE)), "", HLOOKUP(V$1, m_preprocess!$1:$1048576, monthly!$D297, FALSE))</f>
        <v>3019.7781246275094</v>
      </c>
      <c r="W297">
        <f>IF(ISBLANK(HLOOKUP(W$1, m_preprocess!$1:$1048576, monthly!$D297, FALSE)), "", HLOOKUP(W$1, m_preprocess!$1:$1048576, monthly!$D297, FALSE))</f>
        <v>99.670327796592844</v>
      </c>
      <c r="X297">
        <f>IF(ISBLANK(HLOOKUP(X$1, m_preprocess!$1:$1048576, monthly!$D297, FALSE)), "", HLOOKUP(X$1, m_preprocess!$1:$1048576, monthly!$D297, FALSE))</f>
        <v>2977.7044662656717</v>
      </c>
    </row>
    <row r="298" spans="1:24" x14ac:dyDescent="0.25">
      <c r="A298" s="31">
        <v>42979</v>
      </c>
      <c r="B298">
        <f t="shared" si="0"/>
        <v>2017</v>
      </c>
      <c r="C298">
        <v>9</v>
      </c>
      <c r="D298">
        <v>298</v>
      </c>
      <c r="E298">
        <f>IF(ISBLANK(HLOOKUP(E$1, m_preprocess!$1:$1048576, monthly!$D298, FALSE)), "", HLOOKUP(E$1, m_preprocess!$1:$1048576, monthly!$D298, FALSE))</f>
        <v>108.78603691624302</v>
      </c>
      <c r="F298">
        <f>IF(ISBLANK(HLOOKUP(F$1, m_preprocess!$1:$1048576, monthly!$D298, FALSE)), "", HLOOKUP(F$1, m_preprocess!$1:$1048576, monthly!$D298, FALSE))</f>
        <v>108.32692890528701</v>
      </c>
      <c r="G298">
        <f>IF(ISBLANK(HLOOKUP(G$1, m_preprocess!$1:$1048576, monthly!$D298, FALSE)), "", HLOOKUP(G$1, m_preprocess!$1:$1048576, monthly!$D298, FALSE))</f>
        <v>101.459334868138</v>
      </c>
      <c r="H298">
        <f>IF(ISBLANK(HLOOKUP(H$1, m_preprocess!$1:$1048576, monthly!$D298, FALSE)), "", HLOOKUP(H$1, m_preprocess!$1:$1048576, monthly!$D298, FALSE))</f>
        <v>108.361107492681</v>
      </c>
      <c r="I298">
        <f>IF(ISBLANK(HLOOKUP(I$1, m_preprocess!$1:$1048576, monthly!$D298, FALSE)), "", HLOOKUP(I$1, m_preprocess!$1:$1048576, monthly!$D298, FALSE))</f>
        <v>81.599999999999994</v>
      </c>
      <c r="J298">
        <f>IF(ISBLANK(HLOOKUP(J$1, m_preprocess!$1:$1048576, monthly!$D298, FALSE)), "", HLOOKUP(J$1, m_preprocess!$1:$1048576, monthly!$D298, FALSE))</f>
        <v>163.22</v>
      </c>
      <c r="K298">
        <f>IF(ISBLANK(HLOOKUP(K$1, m_preprocess!$1:$1048576, monthly!$D298, FALSE)), "", HLOOKUP(K$1, m_preprocess!$1:$1048576, monthly!$D298, FALSE))</f>
        <v>127.89855643556282</v>
      </c>
      <c r="L298">
        <f>IF(ISBLANK(HLOOKUP(L$1, m_preprocess!$1:$1048576, monthly!$D298, FALSE)), "", HLOOKUP(L$1, m_preprocess!$1:$1048576, monthly!$D298, FALSE))</f>
        <v>195.57511896267459</v>
      </c>
      <c r="M298">
        <f>IF(ISBLANK(HLOOKUP(M$1, m_preprocess!$1:$1048576, monthly!$D298, FALSE)), "", HLOOKUP(M$1, m_preprocess!$1:$1048576, monthly!$D298, FALSE))</f>
        <v>124.37395100858581</v>
      </c>
      <c r="N298">
        <f>IF(ISBLANK(HLOOKUP(N$1, m_preprocess!$1:$1048576, monthly!$D298, FALSE)), "", HLOOKUP(N$1, m_preprocess!$1:$1048576, monthly!$D298, FALSE))</f>
        <v>71.201167954088788</v>
      </c>
      <c r="O298">
        <f>IF(ISBLANK(HLOOKUP(O$1, m_preprocess!$1:$1048576, monthly!$D298, FALSE)), "", HLOOKUP(O$1, m_preprocess!$1:$1048576, monthly!$D298, FALSE))</f>
        <v>27.508167526080538</v>
      </c>
      <c r="P298">
        <f>IF(ISBLANK(HLOOKUP(P$1, m_preprocess!$1:$1048576, monthly!$D298, FALSE)), "", HLOOKUP(P$1, m_preprocess!$1:$1048576, monthly!$D298, FALSE))</f>
        <v>7.0641991033747669</v>
      </c>
      <c r="Q298">
        <f>IF(ISBLANK(HLOOKUP(Q$1, m_preprocess!$1:$1048576, monthly!$D298, FALSE)), "", HLOOKUP(Q$1, m_preprocess!$1:$1048576, monthly!$D298, FALSE))</f>
        <v>3.9463767461684895</v>
      </c>
      <c r="R298">
        <f>IF(ISBLANK(HLOOKUP(R$1, m_preprocess!$1:$1048576, monthly!$D298, FALSE)), "", HLOOKUP(R$1, m_preprocess!$1:$1048576, monthly!$D298, FALSE))</f>
        <v>3.1178223572062769</v>
      </c>
      <c r="S298">
        <f>IF(ISBLANK(HLOOKUP(S$1, m_preprocess!$1:$1048576, monthly!$D298, FALSE)), "", HLOOKUP(S$1, m_preprocess!$1:$1048576, monthly!$D298, FALSE))</f>
        <v>12.240012309357361</v>
      </c>
      <c r="T298">
        <f>IF(ISBLANK(HLOOKUP(T$1, m_preprocess!$1:$1048576, monthly!$D298, FALSE)), "", HLOOKUP(T$1, m_preprocess!$1:$1048576, monthly!$D298, FALSE))</f>
        <v>8.203956113348406</v>
      </c>
      <c r="U298">
        <f>IF(ISBLANK(HLOOKUP(U$1, m_preprocess!$1:$1048576, monthly!$D298, FALSE)), "", HLOOKUP(U$1, m_preprocess!$1:$1048576, monthly!$D298, FALSE))</f>
        <v>675.88998257624041</v>
      </c>
      <c r="V298">
        <f>IF(ISBLANK(HLOOKUP(V$1, m_preprocess!$1:$1048576, monthly!$D298, FALSE)), "", HLOOKUP(V$1, m_preprocess!$1:$1048576, monthly!$D298, FALSE))</f>
        <v>3004.9314860049976</v>
      </c>
      <c r="W298">
        <f>IF(ISBLANK(HLOOKUP(W$1, m_preprocess!$1:$1048576, monthly!$D298, FALSE)), "", HLOOKUP(W$1, m_preprocess!$1:$1048576, monthly!$D298, FALSE))</f>
        <v>98.826623118872192</v>
      </c>
      <c r="X298">
        <f>IF(ISBLANK(HLOOKUP(X$1, m_preprocess!$1:$1048576, monthly!$D298, FALSE)), "", HLOOKUP(X$1, m_preprocess!$1:$1048576, monthly!$D298, FALSE))</f>
        <v>2999.0744223107567</v>
      </c>
    </row>
    <row r="299" spans="1:24" x14ac:dyDescent="0.25">
      <c r="A299" s="31">
        <v>43009</v>
      </c>
      <c r="B299">
        <f t="shared" si="0"/>
        <v>2017</v>
      </c>
      <c r="C299">
        <v>10</v>
      </c>
      <c r="D299">
        <v>299</v>
      </c>
      <c r="E299">
        <f>IF(ISBLANK(HLOOKUP(E$1, m_preprocess!$1:$1048576, monthly!$D299, FALSE)), "", HLOOKUP(E$1, m_preprocess!$1:$1048576, monthly!$D299, FALSE))</f>
        <v>109.55085946984261</v>
      </c>
      <c r="F299">
        <f>IF(ISBLANK(HLOOKUP(F$1, m_preprocess!$1:$1048576, monthly!$D299, FALSE)), "", HLOOKUP(F$1, m_preprocess!$1:$1048576, monthly!$D299, FALSE))</f>
        <v>109.33780321975946</v>
      </c>
      <c r="G299">
        <f>IF(ISBLANK(HLOOKUP(G$1, m_preprocess!$1:$1048576, monthly!$D299, FALSE)), "", HLOOKUP(G$1, m_preprocess!$1:$1048576, monthly!$D299, FALSE))</f>
        <v>101.41869392424938</v>
      </c>
      <c r="H299">
        <f>IF(ISBLANK(HLOOKUP(H$1, m_preprocess!$1:$1048576, monthly!$D299, FALSE)), "", HLOOKUP(H$1, m_preprocess!$1:$1048576, monthly!$D299, FALSE))</f>
        <v>109.96151101433701</v>
      </c>
      <c r="I299">
        <f>IF(ISBLANK(HLOOKUP(I$1, m_preprocess!$1:$1048576, monthly!$D299, FALSE)), "", HLOOKUP(I$1, m_preprocess!$1:$1048576, monthly!$D299, FALSE))</f>
        <v>75</v>
      </c>
      <c r="J299">
        <f>IF(ISBLANK(HLOOKUP(J$1, m_preprocess!$1:$1048576, monthly!$D299, FALSE)), "", HLOOKUP(J$1, m_preprocess!$1:$1048576, monthly!$D299, FALSE))</f>
        <v>172.86</v>
      </c>
      <c r="K299">
        <f>IF(ISBLANK(HLOOKUP(K$1, m_preprocess!$1:$1048576, monthly!$D299, FALSE)), "", HLOOKUP(K$1, m_preprocess!$1:$1048576, monthly!$D299, FALSE))</f>
        <v>130.53068360142115</v>
      </c>
      <c r="L299">
        <f>IF(ISBLANK(HLOOKUP(L$1, m_preprocess!$1:$1048576, monthly!$D299, FALSE)), "", HLOOKUP(L$1, m_preprocess!$1:$1048576, monthly!$D299, FALSE))</f>
        <v>183.62419450859758</v>
      </c>
      <c r="M299">
        <f>IF(ISBLANK(HLOOKUP(M$1, m_preprocess!$1:$1048576, monthly!$D299, FALSE)), "", HLOOKUP(M$1, m_preprocess!$1:$1048576, monthly!$D299, FALSE))</f>
        <v>114.8508353330762</v>
      </c>
      <c r="N299">
        <f>IF(ISBLANK(HLOOKUP(N$1, m_preprocess!$1:$1048576, monthly!$D299, FALSE)), "", HLOOKUP(N$1, m_preprocess!$1:$1048576, monthly!$D299, FALSE))</f>
        <v>68.773359175521378</v>
      </c>
      <c r="O299">
        <f>IF(ISBLANK(HLOOKUP(O$1, m_preprocess!$1:$1048576, monthly!$D299, FALSE)), "", HLOOKUP(O$1, m_preprocess!$1:$1048576, monthly!$D299, FALSE))</f>
        <v>28.894393521138866</v>
      </c>
      <c r="P299">
        <f>IF(ISBLANK(HLOOKUP(P$1, m_preprocess!$1:$1048576, monthly!$D299, FALSE)), "", HLOOKUP(P$1, m_preprocess!$1:$1048576, monthly!$D299, FALSE))</f>
        <v>7.3920564577520658</v>
      </c>
      <c r="Q299">
        <f>IF(ISBLANK(HLOOKUP(Q$1, m_preprocess!$1:$1048576, monthly!$D299, FALSE)), "", HLOOKUP(Q$1, m_preprocess!$1:$1048576, monthly!$D299, FALSE))</f>
        <v>4.122005813845659</v>
      </c>
      <c r="R299">
        <f>IF(ISBLANK(HLOOKUP(R$1, m_preprocess!$1:$1048576, monthly!$D299, FALSE)), "", HLOOKUP(R$1, m_preprocess!$1:$1048576, monthly!$D299, FALSE))</f>
        <v>3.2700506439064072</v>
      </c>
      <c r="S299">
        <f>IF(ISBLANK(HLOOKUP(S$1, m_preprocess!$1:$1048576, monthly!$D299, FALSE)), "", HLOOKUP(S$1, m_preprocess!$1:$1048576, monthly!$D299, FALSE))</f>
        <v>12.458358345162896</v>
      </c>
      <c r="T299">
        <f>IF(ISBLANK(HLOOKUP(T$1, m_preprocess!$1:$1048576, monthly!$D299, FALSE)), "", HLOOKUP(T$1, m_preprocess!$1:$1048576, monthly!$D299, FALSE))</f>
        <v>9.0439787182239009</v>
      </c>
      <c r="U299">
        <f>IF(ISBLANK(HLOOKUP(U$1, m_preprocess!$1:$1048576, monthly!$D299, FALSE)), "", HLOOKUP(U$1, m_preprocess!$1:$1048576, monthly!$D299, FALSE))</f>
        <v>686.93556478452967</v>
      </c>
      <c r="V299">
        <f>IF(ISBLANK(HLOOKUP(V$1, m_preprocess!$1:$1048576, monthly!$D299, FALSE)), "", HLOOKUP(V$1, m_preprocess!$1:$1048576, monthly!$D299, FALSE))</f>
        <v>3024.8661192870286</v>
      </c>
      <c r="W299">
        <f>IF(ISBLANK(HLOOKUP(W$1, m_preprocess!$1:$1048576, monthly!$D299, FALSE)), "", HLOOKUP(W$1, m_preprocess!$1:$1048576, monthly!$D299, FALSE))</f>
        <v>99.848788293582885</v>
      </c>
      <c r="X299">
        <f>IF(ISBLANK(HLOOKUP(X$1, m_preprocess!$1:$1048576, monthly!$D299, FALSE)), "", HLOOKUP(X$1, m_preprocess!$1:$1048576, monthly!$D299, FALSE))</f>
        <v>3010.9049730571446</v>
      </c>
    </row>
    <row r="300" spans="1:24" x14ac:dyDescent="0.25">
      <c r="A300" s="31">
        <v>43040</v>
      </c>
      <c r="B300">
        <f t="shared" si="0"/>
        <v>2017</v>
      </c>
      <c r="C300">
        <v>11</v>
      </c>
      <c r="D300">
        <v>300</v>
      </c>
      <c r="E300">
        <f>IF(ISBLANK(HLOOKUP(E$1, m_preprocess!$1:$1048576, monthly!$D300, FALSE)), "", HLOOKUP(E$1, m_preprocess!$1:$1048576, monthly!$D300, FALSE))</f>
        <v>110.82105595273585</v>
      </c>
      <c r="F300">
        <f>IF(ISBLANK(HLOOKUP(F$1, m_preprocess!$1:$1048576, monthly!$D300, FALSE)), "", HLOOKUP(F$1, m_preprocess!$1:$1048576, monthly!$D300, FALSE))</f>
        <v>112.15760664023223</v>
      </c>
      <c r="G300">
        <f>IF(ISBLANK(HLOOKUP(G$1, m_preprocess!$1:$1048576, monthly!$D300, FALSE)), "", HLOOKUP(G$1, m_preprocess!$1:$1048576, monthly!$D300, FALSE))</f>
        <v>101.70367420414776</v>
      </c>
      <c r="H300">
        <f>IF(ISBLANK(HLOOKUP(H$1, m_preprocess!$1:$1048576, monthly!$D300, FALSE)), "", HLOOKUP(H$1, m_preprocess!$1:$1048576, monthly!$D300, FALSE))</f>
        <v>119.960737057762</v>
      </c>
      <c r="I300">
        <f>IF(ISBLANK(HLOOKUP(I$1, m_preprocess!$1:$1048576, monthly!$D300, FALSE)), "", HLOOKUP(I$1, m_preprocess!$1:$1048576, monthly!$D300, FALSE))</f>
        <v>78.599999999999994</v>
      </c>
      <c r="J300">
        <f>IF(ISBLANK(HLOOKUP(J$1, m_preprocess!$1:$1048576, monthly!$D300, FALSE)), "", HLOOKUP(J$1, m_preprocess!$1:$1048576, monthly!$D300, FALSE))</f>
        <v>176.66</v>
      </c>
      <c r="K300">
        <f>IF(ISBLANK(HLOOKUP(K$1, m_preprocess!$1:$1048576, monthly!$D300, FALSE)), "", HLOOKUP(K$1, m_preprocess!$1:$1048576, monthly!$D300, FALSE))</f>
        <v>133.48353080342827</v>
      </c>
      <c r="L300">
        <f>IF(ISBLANK(HLOOKUP(L$1, m_preprocess!$1:$1048576, monthly!$D300, FALSE)), "", HLOOKUP(L$1, m_preprocess!$1:$1048576, monthly!$D300, FALSE))</f>
        <v>165.52525566995439</v>
      </c>
      <c r="M300">
        <f>IF(ISBLANK(HLOOKUP(M$1, m_preprocess!$1:$1048576, monthly!$D300, FALSE)), "", HLOOKUP(M$1, m_preprocess!$1:$1048576, monthly!$D300, FALSE))</f>
        <v>99.436702089367188</v>
      </c>
      <c r="N300">
        <f>IF(ISBLANK(HLOOKUP(N$1, m_preprocess!$1:$1048576, monthly!$D300, FALSE)), "", HLOOKUP(N$1, m_preprocess!$1:$1048576, monthly!$D300, FALSE))</f>
        <v>66.088553580587188</v>
      </c>
      <c r="O300">
        <f>IF(ISBLANK(HLOOKUP(O$1, m_preprocess!$1:$1048576, monthly!$D300, FALSE)), "", HLOOKUP(O$1, m_preprocess!$1:$1048576, monthly!$D300, FALSE))</f>
        <v>28.896916863090649</v>
      </c>
      <c r="P300">
        <f>IF(ISBLANK(HLOOKUP(P$1, m_preprocess!$1:$1048576, monthly!$D300, FALSE)), "", HLOOKUP(P$1, m_preprocess!$1:$1048576, monthly!$D300, FALSE))</f>
        <v>7.2186711969045829</v>
      </c>
      <c r="Q300">
        <f>IF(ISBLANK(HLOOKUP(Q$1, m_preprocess!$1:$1048576, monthly!$D300, FALSE)), "", HLOOKUP(Q$1, m_preprocess!$1:$1048576, monthly!$D300, FALSE))</f>
        <v>4.1442511016773729</v>
      </c>
      <c r="R300">
        <f>IF(ISBLANK(HLOOKUP(R$1, m_preprocess!$1:$1048576, monthly!$D300, FALSE)), "", HLOOKUP(R$1, m_preprocess!$1:$1048576, monthly!$D300, FALSE))</f>
        <v>3.0744200952272096</v>
      </c>
      <c r="S300">
        <f>IF(ISBLANK(HLOOKUP(S$1, m_preprocess!$1:$1048576, monthly!$D300, FALSE)), "", HLOOKUP(S$1, m_preprocess!$1:$1048576, monthly!$D300, FALSE))</f>
        <v>12.668755998876009</v>
      </c>
      <c r="T300">
        <f>IF(ISBLANK(HLOOKUP(T$1, m_preprocess!$1:$1048576, monthly!$D300, FALSE)), "", HLOOKUP(T$1, m_preprocess!$1:$1048576, monthly!$D300, FALSE))</f>
        <v>9.0094896673100564</v>
      </c>
      <c r="U300">
        <f>IF(ISBLANK(HLOOKUP(U$1, m_preprocess!$1:$1048576, monthly!$D300, FALSE)), "", HLOOKUP(U$1, m_preprocess!$1:$1048576, monthly!$D300, FALSE))</f>
        <v>708.97181299486704</v>
      </c>
      <c r="V300">
        <f>IF(ISBLANK(HLOOKUP(V$1, m_preprocess!$1:$1048576, monthly!$D300, FALSE)), "", HLOOKUP(V$1, m_preprocess!$1:$1048576, monthly!$D300, FALSE))</f>
        <v>3097.1268539367416</v>
      </c>
      <c r="W300">
        <f>IF(ISBLANK(HLOOKUP(W$1, m_preprocess!$1:$1048576, monthly!$D300, FALSE)), "", HLOOKUP(W$1, m_preprocess!$1:$1048576, monthly!$D300, FALSE))</f>
        <v>101.64735924645343</v>
      </c>
      <c r="X300">
        <f>IF(ISBLANK(HLOOKUP(X$1, m_preprocess!$1:$1048576, monthly!$D300, FALSE)), "", HLOOKUP(X$1, m_preprocess!$1:$1048576, monthly!$D300, FALSE))</f>
        <v>3024.9189898062468</v>
      </c>
    </row>
    <row r="301" spans="1:24" x14ac:dyDescent="0.25">
      <c r="A301" s="31">
        <v>43070</v>
      </c>
      <c r="B301">
        <f t="shared" si="0"/>
        <v>2017</v>
      </c>
      <c r="C301">
        <v>12</v>
      </c>
      <c r="D301">
        <v>301</v>
      </c>
      <c r="E301">
        <f>IF(ISBLANK(HLOOKUP(E$1, m_preprocess!$1:$1048576, monthly!$D301, FALSE)), "", HLOOKUP(E$1, m_preprocess!$1:$1048576, monthly!$D301, FALSE))</f>
        <v>110.74654907459377</v>
      </c>
      <c r="F301">
        <f>IF(ISBLANK(HLOOKUP(F$1, m_preprocess!$1:$1048576, monthly!$D301, FALSE)), "", HLOOKUP(F$1, m_preprocess!$1:$1048576, monthly!$D301, FALSE))</f>
        <v>120.82220799336244</v>
      </c>
      <c r="G301">
        <f>IF(ISBLANK(HLOOKUP(G$1, m_preprocess!$1:$1048576, monthly!$D301, FALSE)), "", HLOOKUP(G$1, m_preprocess!$1:$1048576, monthly!$D301, FALSE))</f>
        <v>99.51724299982267</v>
      </c>
      <c r="H301">
        <f>IF(ISBLANK(HLOOKUP(H$1, m_preprocess!$1:$1048576, monthly!$D301, FALSE)), "", HLOOKUP(H$1, m_preprocess!$1:$1048576, monthly!$D301, FALSE))</f>
        <v>160.066809439259</v>
      </c>
      <c r="I301">
        <f>IF(ISBLANK(HLOOKUP(I$1, m_preprocess!$1:$1048576, monthly!$D301, FALSE)), "", HLOOKUP(I$1, m_preprocess!$1:$1048576, monthly!$D301, FALSE))</f>
        <v>90.1</v>
      </c>
      <c r="J301">
        <f>IF(ISBLANK(HLOOKUP(J$1, m_preprocess!$1:$1048576, monthly!$D301, FALSE)), "", HLOOKUP(J$1, m_preprocess!$1:$1048576, monthly!$D301, FALSE))</f>
        <v>180.73</v>
      </c>
      <c r="K301">
        <f>IF(ISBLANK(HLOOKUP(K$1, m_preprocess!$1:$1048576, monthly!$D301, FALSE)), "", HLOOKUP(K$1, m_preprocess!$1:$1048576, monthly!$D301, FALSE))</f>
        <v>135.15994224006073</v>
      </c>
      <c r="L301">
        <f>IF(ISBLANK(HLOOKUP(L$1, m_preprocess!$1:$1048576, monthly!$D301, FALSE)), "", HLOOKUP(L$1, m_preprocess!$1:$1048576, monthly!$D301, FALSE))</f>
        <v>212.75400007498203</v>
      </c>
      <c r="M301">
        <f>IF(ISBLANK(HLOOKUP(M$1, m_preprocess!$1:$1048576, monthly!$D301, FALSE)), "", HLOOKUP(M$1, m_preprocess!$1:$1048576, monthly!$D301, FALSE))</f>
        <v>148.43729711013739</v>
      </c>
      <c r="N301">
        <f>IF(ISBLANK(HLOOKUP(N$1, m_preprocess!$1:$1048576, monthly!$D301, FALSE)), "", HLOOKUP(N$1, m_preprocess!$1:$1048576, monthly!$D301, FALSE))</f>
        <v>64.316702964844623</v>
      </c>
      <c r="O301">
        <f>IF(ISBLANK(HLOOKUP(O$1, m_preprocess!$1:$1048576, monthly!$D301, FALSE)), "", HLOOKUP(O$1, m_preprocess!$1:$1048576, monthly!$D301, FALSE))</f>
        <v>26.424405989071911</v>
      </c>
      <c r="P301">
        <f>IF(ISBLANK(HLOOKUP(P$1, m_preprocess!$1:$1048576, monthly!$D301, FALSE)), "", HLOOKUP(P$1, m_preprocess!$1:$1048576, monthly!$D301, FALSE))</f>
        <v>6.6463200128476885</v>
      </c>
      <c r="Q301">
        <f>IF(ISBLANK(HLOOKUP(Q$1, m_preprocess!$1:$1048576, monthly!$D301, FALSE)), "", HLOOKUP(Q$1, m_preprocess!$1:$1048576, monthly!$D301, FALSE))</f>
        <v>3.6403090754331568</v>
      </c>
      <c r="R301">
        <f>IF(ISBLANK(HLOOKUP(R$1, m_preprocess!$1:$1048576, monthly!$D301, FALSE)), "", HLOOKUP(R$1, m_preprocess!$1:$1048576, monthly!$D301, FALSE))</f>
        <v>3.0060109374145325</v>
      </c>
      <c r="S301">
        <f>IF(ISBLANK(HLOOKUP(S$1, m_preprocess!$1:$1048576, monthly!$D301, FALSE)), "", HLOOKUP(S$1, m_preprocess!$1:$1048576, monthly!$D301, FALSE))</f>
        <v>11.869965847360733</v>
      </c>
      <c r="T301">
        <f>IF(ISBLANK(HLOOKUP(T$1, m_preprocess!$1:$1048576, monthly!$D301, FALSE)), "", HLOOKUP(T$1, m_preprocess!$1:$1048576, monthly!$D301, FALSE))</f>
        <v>7.9081201288634864</v>
      </c>
      <c r="U301">
        <f>IF(ISBLANK(HLOOKUP(U$1, m_preprocess!$1:$1048576, monthly!$D301, FALSE)), "", HLOOKUP(U$1, m_preprocess!$1:$1048576, monthly!$D301, FALSE))</f>
        <v>781.6978218387469</v>
      </c>
      <c r="V301">
        <f>IF(ISBLANK(HLOOKUP(V$1, m_preprocess!$1:$1048576, monthly!$D301, FALSE)), "", HLOOKUP(V$1, m_preprocess!$1:$1048576, monthly!$D301, FALSE))</f>
        <v>3148.1669039528269</v>
      </c>
      <c r="W301" t="str">
        <f>IF(ISBLANK(HLOOKUP(W$1, m_preprocess!$1:$1048576, monthly!$D301, FALSE)), "", HLOOKUP(W$1, m_preprocess!$1:$1048576, monthly!$D301, FALSE))</f>
        <v/>
      </c>
      <c r="X301">
        <f>IF(ISBLANK(HLOOKUP(X$1, m_preprocess!$1:$1048576, monthly!$D301, FALSE)), "", HLOOKUP(X$1, m_preprocess!$1:$1048576, monthly!$D301, FALSE))</f>
        <v>3024.0900225423125</v>
      </c>
    </row>
    <row r="302" spans="1:24" x14ac:dyDescent="0.25">
      <c r="A302" s="33">
        <v>43101</v>
      </c>
      <c r="B302">
        <v>2018</v>
      </c>
      <c r="C302">
        <v>1</v>
      </c>
      <c r="D302">
        <v>302</v>
      </c>
      <c r="E302">
        <f>IF(ISBLANK(HLOOKUP(E$1, m_preprocess!$1:$1048576, monthly!$D302, FALSE)), "", HLOOKUP(E$1, m_preprocess!$1:$1048576, monthly!$D302, FALSE))</f>
        <v>98.270105413411116</v>
      </c>
      <c r="F302">
        <f>IF(ISBLANK(HLOOKUP(F$1, m_preprocess!$1:$1048576, monthly!$D302, FALSE)), "", HLOOKUP(F$1, m_preprocess!$1:$1048576, monthly!$D302, FALSE))</f>
        <v>98.144347347376538</v>
      </c>
      <c r="G302">
        <f>IF(ISBLANK(HLOOKUP(G$1, m_preprocess!$1:$1048576, monthly!$D302, FALSE)), "", HLOOKUP(G$1, m_preprocess!$1:$1048576, monthly!$D302, FALSE))</f>
        <v>97.104924589343909</v>
      </c>
      <c r="H302">
        <f>IF(ISBLANK(HLOOKUP(H$1, m_preprocess!$1:$1048576, monthly!$D302, FALSE)), "", HLOOKUP(H$1, m_preprocess!$1:$1048576, monthly!$D302, FALSE))</f>
        <v>113.767608444469</v>
      </c>
      <c r="I302">
        <f>IF(ISBLANK(HLOOKUP(I$1, m_preprocess!$1:$1048576, monthly!$D302, FALSE)), "", HLOOKUP(I$1, m_preprocess!$1:$1048576, monthly!$D302, FALSE))</f>
        <v>64.2</v>
      </c>
      <c r="J302">
        <f>IF(ISBLANK(HLOOKUP(J$1, m_preprocess!$1:$1048576, monthly!$D302, FALSE)), "", HLOOKUP(J$1, m_preprocess!$1:$1048576, monthly!$D302, FALSE))</f>
        <v>155.77000000000001</v>
      </c>
      <c r="K302">
        <f>IF(ISBLANK(HLOOKUP(K$1, m_preprocess!$1:$1048576, monthly!$D302, FALSE)), "", HLOOKUP(K$1, m_preprocess!$1:$1048576, monthly!$D302, FALSE))</f>
        <v>136.12279129139708</v>
      </c>
      <c r="L302">
        <f>IF(ISBLANK(HLOOKUP(L$1, m_preprocess!$1:$1048576, monthly!$D302, FALSE)), "", HLOOKUP(L$1, m_preprocess!$1:$1048576, monthly!$D302, FALSE))</f>
        <v>172.86065942888669</v>
      </c>
      <c r="M302">
        <f>IF(ISBLANK(HLOOKUP(M$1, m_preprocess!$1:$1048576, monthly!$D302, FALSE)), "", HLOOKUP(M$1, m_preprocess!$1:$1048576, monthly!$D302, FALSE))</f>
        <v>114.51268192886202</v>
      </c>
      <c r="N302">
        <f>IF(ISBLANK(HLOOKUP(N$1, m_preprocess!$1:$1048576, monthly!$D302, FALSE)), "", HLOOKUP(N$1, m_preprocess!$1:$1048576, monthly!$D302, FALSE))</f>
        <v>58.347977500024662</v>
      </c>
      <c r="O302" t="str">
        <f>IF(ISBLANK(HLOOKUP(O$1, m_preprocess!$1:$1048576, monthly!$D302, FALSE)), "", HLOOKUP(O$1, m_preprocess!$1:$1048576, monthly!$D302, FALSE))</f>
        <v/>
      </c>
      <c r="P302" t="str">
        <f>IF(ISBLANK(HLOOKUP(P$1, m_preprocess!$1:$1048576, monthly!$D302, FALSE)), "", HLOOKUP(P$1, m_preprocess!$1:$1048576, monthly!$D302, FALSE))</f>
        <v/>
      </c>
      <c r="Q302" t="str">
        <f>IF(ISBLANK(HLOOKUP(Q$1, m_preprocess!$1:$1048576, monthly!$D302, FALSE)), "", HLOOKUP(Q$1, m_preprocess!$1:$1048576, monthly!$D302, FALSE))</f>
        <v/>
      </c>
      <c r="R302" t="str">
        <f>IF(ISBLANK(HLOOKUP(R$1, m_preprocess!$1:$1048576, monthly!$D302, FALSE)), "", HLOOKUP(R$1, m_preprocess!$1:$1048576, monthly!$D302, FALSE))</f>
        <v/>
      </c>
      <c r="S302" t="str">
        <f>IF(ISBLANK(HLOOKUP(S$1, m_preprocess!$1:$1048576, monthly!$D302, FALSE)), "", HLOOKUP(S$1, m_preprocess!$1:$1048576, monthly!$D302, FALSE))</f>
        <v/>
      </c>
      <c r="T302" t="str">
        <f>IF(ISBLANK(HLOOKUP(T$1, m_preprocess!$1:$1048576, monthly!$D302, FALSE)), "", HLOOKUP(T$1, m_preprocess!$1:$1048576, monthly!$D302, FALSE))</f>
        <v/>
      </c>
      <c r="U302">
        <f>IF(ISBLANK(HLOOKUP(U$1, m_preprocess!$1:$1048576, monthly!$D302, FALSE)), "", HLOOKUP(U$1, m_preprocess!$1:$1048576, monthly!$D302, FALSE))</f>
        <v>713.05931257586599</v>
      </c>
      <c r="V302">
        <f>IF(ISBLANK(HLOOKUP(V$1, m_preprocess!$1:$1048576, monthly!$D302, FALSE)), "", HLOOKUP(V$1, m_preprocess!$1:$1048576, monthly!$D302, FALSE))</f>
        <v>3065.8840673597197</v>
      </c>
      <c r="W302" t="str">
        <f>IF(ISBLANK(HLOOKUP(W$1, m_preprocess!$1:$1048576, monthly!$D302, FALSE)), "", HLOOKUP(W$1, m_preprocess!$1:$1048576, monthly!$D302, FALSE))</f>
        <v/>
      </c>
      <c r="X302" t="str">
        <f>IF(ISBLANK(HLOOKUP(X$1, m_preprocess!$1:$1048576, monthly!$D302, FALSE)), "", HLOOKUP(X$1, m_preprocess!$1:$1048576, monthly!$D302, FALSE))</f>
        <v/>
      </c>
    </row>
    <row r="303" spans="1:24" x14ac:dyDescent="0.25">
      <c r="A303" s="33">
        <v>43132</v>
      </c>
      <c r="B303">
        <v>2018</v>
      </c>
      <c r="C303">
        <v>2</v>
      </c>
      <c r="D303">
        <v>303</v>
      </c>
      <c r="E303" t="str">
        <f>IF(ISBLANK(HLOOKUP(E$1, m_preprocess!$1:$1048576, monthly!$D303, FALSE)), "", HLOOKUP(E$1, m_preprocess!$1:$1048576, monthly!$D303, FALSE))</f>
        <v/>
      </c>
      <c r="F303" t="str">
        <f>IF(ISBLANK(HLOOKUP(F$1, m_preprocess!$1:$1048576, monthly!$D303, FALSE)), "", HLOOKUP(F$1, m_preprocess!$1:$1048576, monthly!$D303, FALSE))</f>
        <v/>
      </c>
      <c r="G303" t="str">
        <f>IF(ISBLANK(HLOOKUP(G$1, m_preprocess!$1:$1048576, monthly!$D303, FALSE)), "", HLOOKUP(G$1, m_preprocess!$1:$1048576, monthly!$D303, FALSE))</f>
        <v/>
      </c>
      <c r="H303" t="str">
        <f>IF(ISBLANK(HLOOKUP(H$1, m_preprocess!$1:$1048576, monthly!$D303, FALSE)), "", HLOOKUP(H$1, m_preprocess!$1:$1048576, monthly!$D303, FALSE))</f>
        <v/>
      </c>
      <c r="I303" t="str">
        <f>IF(ISBLANK(HLOOKUP(I$1, m_preprocess!$1:$1048576, monthly!$D303, FALSE)), "", HLOOKUP(I$1, m_preprocess!$1:$1048576, monthly!$D303, FALSE))</f>
        <v/>
      </c>
      <c r="J303" t="str">
        <f>IF(ISBLANK(HLOOKUP(J$1, m_preprocess!$1:$1048576, monthly!$D303, FALSE)), "", HLOOKUP(J$1, m_preprocess!$1:$1048576, monthly!$D303, FALSE))</f>
        <v/>
      </c>
      <c r="K303">
        <f>IF(ISBLANK(HLOOKUP(K$1, m_preprocess!$1:$1048576, monthly!$D303, FALSE)), "", HLOOKUP(K$1, m_preprocess!$1:$1048576, monthly!$D303, FALSE))</f>
        <v>134.48566360307899</v>
      </c>
      <c r="L303" t="str">
        <f>IF(ISBLANK(HLOOKUP(L$1, m_preprocess!$1:$1048576, monthly!$D303, FALSE)), "", HLOOKUP(L$1, m_preprocess!$1:$1048576, monthly!$D303, FALSE))</f>
        <v/>
      </c>
      <c r="M303" t="str">
        <f>IF(ISBLANK(HLOOKUP(M$1, m_preprocess!$1:$1048576, monthly!$D303, FALSE)), "", HLOOKUP(M$1, m_preprocess!$1:$1048576, monthly!$D303, FALSE))</f>
        <v/>
      </c>
      <c r="N303" t="str">
        <f>IF(ISBLANK(HLOOKUP(N$1, m_preprocess!$1:$1048576, monthly!$D303, FALSE)), "", HLOOKUP(N$1, m_preprocess!$1:$1048576, monthly!$D303, FALSE))</f>
        <v/>
      </c>
      <c r="O303" t="str">
        <f>IF(ISBLANK(HLOOKUP(O$1, m_preprocess!$1:$1048576, monthly!$D303, FALSE)), "", HLOOKUP(O$1, m_preprocess!$1:$1048576, monthly!$D303, FALSE))</f>
        <v/>
      </c>
      <c r="P303" t="str">
        <f>IF(ISBLANK(HLOOKUP(P$1, m_preprocess!$1:$1048576, monthly!$D303, FALSE)), "", HLOOKUP(P$1, m_preprocess!$1:$1048576, monthly!$D303, FALSE))</f>
        <v/>
      </c>
      <c r="Q303" t="str">
        <f>IF(ISBLANK(HLOOKUP(Q$1, m_preprocess!$1:$1048576, monthly!$D303, FALSE)), "", HLOOKUP(Q$1, m_preprocess!$1:$1048576, monthly!$D303, FALSE))</f>
        <v/>
      </c>
      <c r="R303" t="str">
        <f>IF(ISBLANK(HLOOKUP(R$1, m_preprocess!$1:$1048576, monthly!$D303, FALSE)), "", HLOOKUP(R$1, m_preprocess!$1:$1048576, monthly!$D303, FALSE))</f>
        <v/>
      </c>
      <c r="S303" t="str">
        <f>IF(ISBLANK(HLOOKUP(S$1, m_preprocess!$1:$1048576, monthly!$D303, FALSE)), "", HLOOKUP(S$1, m_preprocess!$1:$1048576, monthly!$D303, FALSE))</f>
        <v/>
      </c>
      <c r="T303" t="str">
        <f>IF(ISBLANK(HLOOKUP(T$1, m_preprocess!$1:$1048576, monthly!$D303, FALSE)), "", HLOOKUP(T$1, m_preprocess!$1:$1048576, monthly!$D303, FALSE))</f>
        <v/>
      </c>
      <c r="U303">
        <f>IF(ISBLANK(HLOOKUP(U$1, m_preprocess!$1:$1048576, monthly!$D303, FALSE)), "", HLOOKUP(U$1, m_preprocess!$1:$1048576, monthly!$D303, FALSE))</f>
        <v>715.95972101009158</v>
      </c>
      <c r="V303">
        <f>IF(ISBLANK(HLOOKUP(V$1, m_preprocess!$1:$1048576, monthly!$D303, FALSE)), "", HLOOKUP(V$1, m_preprocess!$1:$1048576, monthly!$D303, FALSE))</f>
        <v>3086.6514080400111</v>
      </c>
      <c r="W303" t="str">
        <f>IF(ISBLANK(HLOOKUP(W$1, m_preprocess!$1:$1048576, monthly!$D303, FALSE)), "", HLOOKUP(W$1, m_preprocess!$1:$1048576, monthly!$D303, FALSE))</f>
        <v/>
      </c>
      <c r="X303" t="str">
        <f>IF(ISBLANK(HLOOKUP(X$1, m_preprocess!$1:$1048576, monthly!$D303, FALSE)), "", HLOOKUP(X$1, m_preprocess!$1:$1048576, monthly!$D303, FALSE))</f>
        <v/>
      </c>
    </row>
    <row r="304" spans="1:24" x14ac:dyDescent="0.25">
      <c r="A304" s="33">
        <v>43160</v>
      </c>
      <c r="B304">
        <v>2018</v>
      </c>
      <c r="C304">
        <v>3</v>
      </c>
      <c r="D304">
        <v>304</v>
      </c>
      <c r="E304" t="str">
        <f>IF(ISBLANK(HLOOKUP(E$1, m_preprocess!$1:$1048576, monthly!$D304, FALSE)), "", HLOOKUP(E$1, m_preprocess!$1:$1048576, monthly!$D304, FALSE))</f>
        <v/>
      </c>
      <c r="F304" t="str">
        <f>IF(ISBLANK(HLOOKUP(F$1, m_preprocess!$1:$1048576, monthly!$D304, FALSE)), "", HLOOKUP(F$1, m_preprocess!$1:$1048576, monthly!$D304, FALSE))</f>
        <v/>
      </c>
      <c r="G304" t="str">
        <f>IF(ISBLANK(HLOOKUP(G$1, m_preprocess!$1:$1048576, monthly!$D304, FALSE)), "", HLOOKUP(G$1, m_preprocess!$1:$1048576, monthly!$D304, FALSE))</f>
        <v/>
      </c>
      <c r="H304" t="str">
        <f>IF(ISBLANK(HLOOKUP(H$1, m_preprocess!$1:$1048576, monthly!$D304, FALSE)), "", HLOOKUP(H$1, m_preprocess!$1:$1048576, monthly!$D304, FALSE))</f>
        <v/>
      </c>
      <c r="I304" t="str">
        <f>IF(ISBLANK(HLOOKUP(I$1, m_preprocess!$1:$1048576, monthly!$D304, FALSE)), "", HLOOKUP(I$1, m_preprocess!$1:$1048576, monthly!$D304, FALSE))</f>
        <v/>
      </c>
      <c r="J304" t="str">
        <f>IF(ISBLANK(HLOOKUP(J$1, m_preprocess!$1:$1048576, monthly!$D304, FALSE)), "", HLOOKUP(J$1, m_preprocess!$1:$1048576, monthly!$D304, FALSE))</f>
        <v/>
      </c>
      <c r="K304" t="str">
        <f>IF(ISBLANK(HLOOKUP(K$1, m_preprocess!$1:$1048576, monthly!$D304, FALSE)), "", HLOOKUP(K$1, m_preprocess!$1:$1048576, monthly!$D304, FALSE))</f>
        <v/>
      </c>
      <c r="L304" t="str">
        <f>IF(ISBLANK(HLOOKUP(L$1, m_preprocess!$1:$1048576, monthly!$D304, FALSE)), "", HLOOKUP(L$1, m_preprocess!$1:$1048576, monthly!$D304, FALSE))</f>
        <v/>
      </c>
      <c r="M304" t="str">
        <f>IF(ISBLANK(HLOOKUP(M$1, m_preprocess!$1:$1048576, monthly!$D304, FALSE)), "", HLOOKUP(M$1, m_preprocess!$1:$1048576, monthly!$D304, FALSE))</f>
        <v/>
      </c>
      <c r="N304" t="str">
        <f>IF(ISBLANK(HLOOKUP(N$1, m_preprocess!$1:$1048576, monthly!$D304, FALSE)), "", HLOOKUP(N$1, m_preprocess!$1:$1048576, monthly!$D304, FALSE))</f>
        <v/>
      </c>
      <c r="O304" t="str">
        <f>IF(ISBLANK(HLOOKUP(O$1, m_preprocess!$1:$1048576, monthly!$D304, FALSE)), "", HLOOKUP(O$1, m_preprocess!$1:$1048576, monthly!$D304, FALSE))</f>
        <v/>
      </c>
      <c r="P304" t="str">
        <f>IF(ISBLANK(HLOOKUP(P$1, m_preprocess!$1:$1048576, monthly!$D304, FALSE)), "", HLOOKUP(P$1, m_preprocess!$1:$1048576, monthly!$D304, FALSE))</f>
        <v/>
      </c>
      <c r="Q304" t="str">
        <f>IF(ISBLANK(HLOOKUP(Q$1, m_preprocess!$1:$1048576, monthly!$D304, FALSE)), "", HLOOKUP(Q$1, m_preprocess!$1:$1048576, monthly!$D304, FALSE))</f>
        <v/>
      </c>
      <c r="R304" t="str">
        <f>IF(ISBLANK(HLOOKUP(R$1, m_preprocess!$1:$1048576, monthly!$D304, FALSE)), "", HLOOKUP(R$1, m_preprocess!$1:$1048576, monthly!$D304, FALSE))</f>
        <v/>
      </c>
      <c r="S304" t="str">
        <f>IF(ISBLANK(HLOOKUP(S$1, m_preprocess!$1:$1048576, monthly!$D304, FALSE)), "", HLOOKUP(S$1, m_preprocess!$1:$1048576, monthly!$D304, FALSE))</f>
        <v/>
      </c>
      <c r="T304" t="str">
        <f>IF(ISBLANK(HLOOKUP(T$1, m_preprocess!$1:$1048576, monthly!$D304, FALSE)), "", HLOOKUP(T$1, m_preprocess!$1:$1048576, monthly!$D304, FALSE))</f>
        <v/>
      </c>
      <c r="U304" t="str">
        <f>IF(ISBLANK(HLOOKUP(U$1, m_preprocess!$1:$1048576, monthly!$D304, FALSE)), "", HLOOKUP(U$1, m_preprocess!$1:$1048576, monthly!$D304, FALSE))</f>
        <v/>
      </c>
      <c r="V304" t="str">
        <f>IF(ISBLANK(HLOOKUP(V$1, m_preprocess!$1:$1048576, monthly!$D304, FALSE)), "", HLOOKUP(V$1, m_preprocess!$1:$1048576, monthly!$D304, FALSE))</f>
        <v/>
      </c>
      <c r="W304" t="str">
        <f>IF(ISBLANK(HLOOKUP(W$1, m_preprocess!$1:$1048576, monthly!$D304, FALSE)), "", HLOOKUP(W$1, m_preprocess!$1:$1048576, monthly!$D304, FALSE))</f>
        <v/>
      </c>
      <c r="X304" t="str">
        <f>IF(ISBLANK(HLOOKUP(X$1, m_preprocess!$1:$1048576, monthly!$D304, FALSE)), "", HLOOKUP(X$1, m_preprocess!$1:$1048576, monthly!$D304, FALSE))</f>
        <v/>
      </c>
    </row>
    <row r="305" spans="1:24" x14ac:dyDescent="0.25">
      <c r="A305" s="33">
        <v>43191</v>
      </c>
      <c r="B305">
        <v>2018</v>
      </c>
      <c r="C305">
        <v>4</v>
      </c>
      <c r="D305">
        <v>305</v>
      </c>
      <c r="E305" t="str">
        <f>IF(ISBLANK(HLOOKUP(E$1, m_preprocess!$1:$1048576, monthly!$D305, FALSE)), "", HLOOKUP(E$1, m_preprocess!$1:$1048576, monthly!$D305, FALSE))</f>
        <v/>
      </c>
      <c r="F305" t="str">
        <f>IF(ISBLANK(HLOOKUP(F$1, m_preprocess!$1:$1048576, monthly!$D305, FALSE)), "", HLOOKUP(F$1, m_preprocess!$1:$1048576, monthly!$D305, FALSE))</f>
        <v/>
      </c>
      <c r="G305" t="str">
        <f>IF(ISBLANK(HLOOKUP(G$1, m_preprocess!$1:$1048576, monthly!$D305, FALSE)), "", HLOOKUP(G$1, m_preprocess!$1:$1048576, monthly!$D305, FALSE))</f>
        <v/>
      </c>
      <c r="H305" t="str">
        <f>IF(ISBLANK(HLOOKUP(H$1, m_preprocess!$1:$1048576, monthly!$D305, FALSE)), "", HLOOKUP(H$1, m_preprocess!$1:$1048576, monthly!$D305, FALSE))</f>
        <v/>
      </c>
      <c r="I305" t="str">
        <f>IF(ISBLANK(HLOOKUP(I$1, m_preprocess!$1:$1048576, monthly!$D305, FALSE)), "", HLOOKUP(I$1, m_preprocess!$1:$1048576, monthly!$D305, FALSE))</f>
        <v/>
      </c>
      <c r="J305" t="str">
        <f>IF(ISBLANK(HLOOKUP(J$1, m_preprocess!$1:$1048576, monthly!$D305, FALSE)), "", HLOOKUP(J$1, m_preprocess!$1:$1048576, monthly!$D305, FALSE))</f>
        <v/>
      </c>
      <c r="K305" t="str">
        <f>IF(ISBLANK(HLOOKUP(K$1, m_preprocess!$1:$1048576, monthly!$D305, FALSE)), "", HLOOKUP(K$1, m_preprocess!$1:$1048576, monthly!$D305, FALSE))</f>
        <v/>
      </c>
      <c r="L305" t="str">
        <f>IF(ISBLANK(HLOOKUP(L$1, m_preprocess!$1:$1048576, monthly!$D305, FALSE)), "", HLOOKUP(L$1, m_preprocess!$1:$1048576, monthly!$D305, FALSE))</f>
        <v/>
      </c>
      <c r="M305" t="str">
        <f>IF(ISBLANK(HLOOKUP(M$1, m_preprocess!$1:$1048576, monthly!$D305, FALSE)), "", HLOOKUP(M$1, m_preprocess!$1:$1048576, monthly!$D305, FALSE))</f>
        <v/>
      </c>
      <c r="N305" t="str">
        <f>IF(ISBLANK(HLOOKUP(N$1, m_preprocess!$1:$1048576, monthly!$D305, FALSE)), "", HLOOKUP(N$1, m_preprocess!$1:$1048576, monthly!$D305, FALSE))</f>
        <v/>
      </c>
      <c r="O305" t="str">
        <f>IF(ISBLANK(HLOOKUP(O$1, m_preprocess!$1:$1048576, monthly!$D305, FALSE)), "", HLOOKUP(O$1, m_preprocess!$1:$1048576, monthly!$D305, FALSE))</f>
        <v/>
      </c>
      <c r="P305" t="str">
        <f>IF(ISBLANK(HLOOKUP(P$1, m_preprocess!$1:$1048576, monthly!$D305, FALSE)), "", HLOOKUP(P$1, m_preprocess!$1:$1048576, monthly!$D305, FALSE))</f>
        <v/>
      </c>
      <c r="Q305" t="str">
        <f>IF(ISBLANK(HLOOKUP(Q$1, m_preprocess!$1:$1048576, monthly!$D305, FALSE)), "", HLOOKUP(Q$1, m_preprocess!$1:$1048576, monthly!$D305, FALSE))</f>
        <v/>
      </c>
      <c r="R305" t="str">
        <f>IF(ISBLANK(HLOOKUP(R$1, m_preprocess!$1:$1048576, monthly!$D305, FALSE)), "", HLOOKUP(R$1, m_preprocess!$1:$1048576, monthly!$D305, FALSE))</f>
        <v/>
      </c>
      <c r="S305" t="str">
        <f>IF(ISBLANK(HLOOKUP(S$1, m_preprocess!$1:$1048576, monthly!$D305, FALSE)), "", HLOOKUP(S$1, m_preprocess!$1:$1048576, monthly!$D305, FALSE))</f>
        <v/>
      </c>
      <c r="T305" t="str">
        <f>IF(ISBLANK(HLOOKUP(T$1, m_preprocess!$1:$1048576, monthly!$D305, FALSE)), "", HLOOKUP(T$1, m_preprocess!$1:$1048576, monthly!$D305, FALSE))</f>
        <v/>
      </c>
      <c r="U305" t="str">
        <f>IF(ISBLANK(HLOOKUP(U$1, m_preprocess!$1:$1048576, monthly!$D305, FALSE)), "", HLOOKUP(U$1, m_preprocess!$1:$1048576, monthly!$D305, FALSE))</f>
        <v/>
      </c>
      <c r="V305" t="str">
        <f>IF(ISBLANK(HLOOKUP(V$1, m_preprocess!$1:$1048576, monthly!$D305, FALSE)), "", HLOOKUP(V$1, m_preprocess!$1:$1048576, monthly!$D305, FALSE))</f>
        <v/>
      </c>
      <c r="W305" t="str">
        <f>IF(ISBLANK(HLOOKUP(W$1, m_preprocess!$1:$1048576, monthly!$D305, FALSE)), "", HLOOKUP(W$1, m_preprocess!$1:$1048576, monthly!$D305, FALSE))</f>
        <v/>
      </c>
      <c r="X305" t="str">
        <f>IF(ISBLANK(HLOOKUP(X$1, m_preprocess!$1:$1048576, monthly!$D305, FALSE)), "", HLOOKUP(X$1, m_preprocess!$1:$1048576, monthly!$D305, FALSE))</f>
        <v/>
      </c>
    </row>
    <row r="306" spans="1:24" x14ac:dyDescent="0.25">
      <c r="A306" s="33">
        <v>43221</v>
      </c>
      <c r="B306">
        <v>2018</v>
      </c>
      <c r="C306">
        <v>5</v>
      </c>
      <c r="D306">
        <v>306</v>
      </c>
      <c r="E306" t="str">
        <f>IF(ISBLANK(HLOOKUP(E$1, m_preprocess!$1:$1048576, monthly!$D306, FALSE)), "", HLOOKUP(E$1, m_preprocess!$1:$1048576, monthly!$D306, FALSE))</f>
        <v/>
      </c>
      <c r="F306" t="str">
        <f>IF(ISBLANK(HLOOKUP(F$1, m_preprocess!$1:$1048576, monthly!$D306, FALSE)), "", HLOOKUP(F$1, m_preprocess!$1:$1048576, monthly!$D306, FALSE))</f>
        <v/>
      </c>
      <c r="G306" t="str">
        <f>IF(ISBLANK(HLOOKUP(G$1, m_preprocess!$1:$1048576, monthly!$D306, FALSE)), "", HLOOKUP(G$1, m_preprocess!$1:$1048576, monthly!$D306, FALSE))</f>
        <v/>
      </c>
      <c r="H306" t="str">
        <f>IF(ISBLANK(HLOOKUP(H$1, m_preprocess!$1:$1048576, monthly!$D306, FALSE)), "", HLOOKUP(H$1, m_preprocess!$1:$1048576, monthly!$D306, FALSE))</f>
        <v/>
      </c>
      <c r="I306" t="str">
        <f>IF(ISBLANK(HLOOKUP(I$1, m_preprocess!$1:$1048576, monthly!$D306, FALSE)), "", HLOOKUP(I$1, m_preprocess!$1:$1048576, monthly!$D306, FALSE))</f>
        <v/>
      </c>
      <c r="J306" t="str">
        <f>IF(ISBLANK(HLOOKUP(J$1, m_preprocess!$1:$1048576, monthly!$D306, FALSE)), "", HLOOKUP(J$1, m_preprocess!$1:$1048576, monthly!$D306, FALSE))</f>
        <v/>
      </c>
      <c r="K306" t="str">
        <f>IF(ISBLANK(HLOOKUP(K$1, m_preprocess!$1:$1048576, monthly!$D306, FALSE)), "", HLOOKUP(K$1, m_preprocess!$1:$1048576, monthly!$D306, FALSE))</f>
        <v/>
      </c>
      <c r="L306" t="str">
        <f>IF(ISBLANK(HLOOKUP(L$1, m_preprocess!$1:$1048576, monthly!$D306, FALSE)), "", HLOOKUP(L$1, m_preprocess!$1:$1048576, monthly!$D306, FALSE))</f>
        <v/>
      </c>
      <c r="M306" t="str">
        <f>IF(ISBLANK(HLOOKUP(M$1, m_preprocess!$1:$1048576, monthly!$D306, FALSE)), "", HLOOKUP(M$1, m_preprocess!$1:$1048576, monthly!$D306, FALSE))</f>
        <v/>
      </c>
      <c r="N306" t="str">
        <f>IF(ISBLANK(HLOOKUP(N$1, m_preprocess!$1:$1048576, monthly!$D306, FALSE)), "", HLOOKUP(N$1, m_preprocess!$1:$1048576, monthly!$D306, FALSE))</f>
        <v/>
      </c>
      <c r="O306" t="str">
        <f>IF(ISBLANK(HLOOKUP(O$1, m_preprocess!$1:$1048576, monthly!$D306, FALSE)), "", HLOOKUP(O$1, m_preprocess!$1:$1048576, monthly!$D306, FALSE))</f>
        <v/>
      </c>
      <c r="P306" t="str">
        <f>IF(ISBLANK(HLOOKUP(P$1, m_preprocess!$1:$1048576, monthly!$D306, FALSE)), "", HLOOKUP(P$1, m_preprocess!$1:$1048576, monthly!$D306, FALSE))</f>
        <v/>
      </c>
      <c r="Q306" t="str">
        <f>IF(ISBLANK(HLOOKUP(Q$1, m_preprocess!$1:$1048576, monthly!$D306, FALSE)), "", HLOOKUP(Q$1, m_preprocess!$1:$1048576, monthly!$D306, FALSE))</f>
        <v/>
      </c>
      <c r="R306" t="str">
        <f>IF(ISBLANK(HLOOKUP(R$1, m_preprocess!$1:$1048576, monthly!$D306, FALSE)), "", HLOOKUP(R$1, m_preprocess!$1:$1048576, monthly!$D306, FALSE))</f>
        <v/>
      </c>
      <c r="S306" t="str">
        <f>IF(ISBLANK(HLOOKUP(S$1, m_preprocess!$1:$1048576, monthly!$D306, FALSE)), "", HLOOKUP(S$1, m_preprocess!$1:$1048576, monthly!$D306, FALSE))</f>
        <v/>
      </c>
      <c r="T306" t="str">
        <f>IF(ISBLANK(HLOOKUP(T$1, m_preprocess!$1:$1048576, monthly!$D306, FALSE)), "", HLOOKUP(T$1, m_preprocess!$1:$1048576, monthly!$D306, FALSE))</f>
        <v/>
      </c>
      <c r="U306" t="str">
        <f>IF(ISBLANK(HLOOKUP(U$1, m_preprocess!$1:$1048576, monthly!$D306, FALSE)), "", HLOOKUP(U$1, m_preprocess!$1:$1048576, monthly!$D306, FALSE))</f>
        <v/>
      </c>
      <c r="V306" t="str">
        <f>IF(ISBLANK(HLOOKUP(V$1, m_preprocess!$1:$1048576, monthly!$D306, FALSE)), "", HLOOKUP(V$1, m_preprocess!$1:$1048576, monthly!$D306, FALSE))</f>
        <v/>
      </c>
      <c r="W306" t="str">
        <f>IF(ISBLANK(HLOOKUP(W$1, m_preprocess!$1:$1048576, monthly!$D306, FALSE)), "", HLOOKUP(W$1, m_preprocess!$1:$1048576, monthly!$D306, FALSE))</f>
        <v/>
      </c>
      <c r="X306" t="str">
        <f>IF(ISBLANK(HLOOKUP(X$1, m_preprocess!$1:$1048576, monthly!$D306, FALSE)), "", HLOOKUP(X$1, m_preprocess!$1:$1048576, monthly!$D306, FALSE))</f>
        <v/>
      </c>
    </row>
    <row r="307" spans="1:24" x14ac:dyDescent="0.25">
      <c r="A307" s="33">
        <v>43252</v>
      </c>
      <c r="B307">
        <v>2018</v>
      </c>
      <c r="C307">
        <v>6</v>
      </c>
      <c r="D307">
        <v>307</v>
      </c>
      <c r="E307" t="str">
        <f>IF(ISBLANK(HLOOKUP(E$1, m_preprocess!$1:$1048576, monthly!$D307, FALSE)), "", HLOOKUP(E$1, m_preprocess!$1:$1048576, monthly!$D307, FALSE))</f>
        <v/>
      </c>
      <c r="F307" t="str">
        <f>IF(ISBLANK(HLOOKUP(F$1, m_preprocess!$1:$1048576, monthly!$D307, FALSE)), "", HLOOKUP(F$1, m_preprocess!$1:$1048576, monthly!$D307, FALSE))</f>
        <v/>
      </c>
      <c r="G307" t="str">
        <f>IF(ISBLANK(HLOOKUP(G$1, m_preprocess!$1:$1048576, monthly!$D307, FALSE)), "", HLOOKUP(G$1, m_preprocess!$1:$1048576, monthly!$D307, FALSE))</f>
        <v/>
      </c>
      <c r="H307" t="str">
        <f>IF(ISBLANK(HLOOKUP(H$1, m_preprocess!$1:$1048576, monthly!$D307, FALSE)), "", HLOOKUP(H$1, m_preprocess!$1:$1048576, monthly!$D307, FALSE))</f>
        <v/>
      </c>
      <c r="I307" t="str">
        <f>IF(ISBLANK(HLOOKUP(I$1, m_preprocess!$1:$1048576, monthly!$D307, FALSE)), "", HLOOKUP(I$1, m_preprocess!$1:$1048576, monthly!$D307, FALSE))</f>
        <v/>
      </c>
      <c r="J307" t="str">
        <f>IF(ISBLANK(HLOOKUP(J$1, m_preprocess!$1:$1048576, monthly!$D307, FALSE)), "", HLOOKUP(J$1, m_preprocess!$1:$1048576, monthly!$D307, FALSE))</f>
        <v/>
      </c>
      <c r="K307" t="str">
        <f>IF(ISBLANK(HLOOKUP(K$1, m_preprocess!$1:$1048576, monthly!$D307, FALSE)), "", HLOOKUP(K$1, m_preprocess!$1:$1048576, monthly!$D307, FALSE))</f>
        <v/>
      </c>
      <c r="L307" t="str">
        <f>IF(ISBLANK(HLOOKUP(L$1, m_preprocess!$1:$1048576, monthly!$D307, FALSE)), "", HLOOKUP(L$1, m_preprocess!$1:$1048576, monthly!$D307, FALSE))</f>
        <v/>
      </c>
      <c r="M307" t="str">
        <f>IF(ISBLANK(HLOOKUP(M$1, m_preprocess!$1:$1048576, monthly!$D307, FALSE)), "", HLOOKUP(M$1, m_preprocess!$1:$1048576, monthly!$D307, FALSE))</f>
        <v/>
      </c>
      <c r="N307" t="str">
        <f>IF(ISBLANK(HLOOKUP(N$1, m_preprocess!$1:$1048576, monthly!$D307, FALSE)), "", HLOOKUP(N$1, m_preprocess!$1:$1048576, monthly!$D307, FALSE))</f>
        <v/>
      </c>
      <c r="O307" t="str">
        <f>IF(ISBLANK(HLOOKUP(O$1, m_preprocess!$1:$1048576, monthly!$D307, FALSE)), "", HLOOKUP(O$1, m_preprocess!$1:$1048576, monthly!$D307, FALSE))</f>
        <v/>
      </c>
      <c r="P307" t="str">
        <f>IF(ISBLANK(HLOOKUP(P$1, m_preprocess!$1:$1048576, monthly!$D307, FALSE)), "", HLOOKUP(P$1, m_preprocess!$1:$1048576, monthly!$D307, FALSE))</f>
        <v/>
      </c>
      <c r="Q307" t="str">
        <f>IF(ISBLANK(HLOOKUP(Q$1, m_preprocess!$1:$1048576, monthly!$D307, FALSE)), "", HLOOKUP(Q$1, m_preprocess!$1:$1048576, monthly!$D307, FALSE))</f>
        <v/>
      </c>
      <c r="R307" t="str">
        <f>IF(ISBLANK(HLOOKUP(R$1, m_preprocess!$1:$1048576, monthly!$D307, FALSE)), "", HLOOKUP(R$1, m_preprocess!$1:$1048576, monthly!$D307, FALSE))</f>
        <v/>
      </c>
      <c r="S307" t="str">
        <f>IF(ISBLANK(HLOOKUP(S$1, m_preprocess!$1:$1048576, monthly!$D307, FALSE)), "", HLOOKUP(S$1, m_preprocess!$1:$1048576, monthly!$D307, FALSE))</f>
        <v/>
      </c>
      <c r="T307" t="str">
        <f>IF(ISBLANK(HLOOKUP(T$1, m_preprocess!$1:$1048576, monthly!$D307, FALSE)), "", HLOOKUP(T$1, m_preprocess!$1:$1048576, monthly!$D307, FALSE))</f>
        <v/>
      </c>
      <c r="U307" t="str">
        <f>IF(ISBLANK(HLOOKUP(U$1, m_preprocess!$1:$1048576, monthly!$D307, FALSE)), "", HLOOKUP(U$1, m_preprocess!$1:$1048576, monthly!$D307, FALSE))</f>
        <v/>
      </c>
      <c r="V307" t="str">
        <f>IF(ISBLANK(HLOOKUP(V$1, m_preprocess!$1:$1048576, monthly!$D307, FALSE)), "", HLOOKUP(V$1, m_preprocess!$1:$1048576, monthly!$D307, FALSE))</f>
        <v/>
      </c>
      <c r="W307" t="str">
        <f>IF(ISBLANK(HLOOKUP(W$1, m_preprocess!$1:$1048576, monthly!$D307, FALSE)), "", HLOOKUP(W$1, m_preprocess!$1:$1048576, monthly!$D307, FALSE))</f>
        <v/>
      </c>
      <c r="X307" t="str">
        <f>IF(ISBLANK(HLOOKUP(X$1, m_preprocess!$1:$1048576, monthly!$D307, FALSE)), "", HLOOKUP(X$1, m_preprocess!$1:$1048576, monthly!$D307, FALSE))</f>
        <v/>
      </c>
    </row>
    <row r="308" spans="1:24" x14ac:dyDescent="0.25">
      <c r="A308" s="33">
        <v>43282</v>
      </c>
      <c r="B308">
        <v>2018</v>
      </c>
      <c r="C308">
        <v>7</v>
      </c>
      <c r="D308">
        <v>308</v>
      </c>
      <c r="E308" t="str">
        <f>IF(ISBLANK(HLOOKUP(E$1, m_preprocess!$1:$1048576, monthly!$D308, FALSE)), "", HLOOKUP(E$1, m_preprocess!$1:$1048576, monthly!$D308, FALSE))</f>
        <v/>
      </c>
      <c r="F308" t="str">
        <f>IF(ISBLANK(HLOOKUP(F$1, m_preprocess!$1:$1048576, monthly!$D308, FALSE)), "", HLOOKUP(F$1, m_preprocess!$1:$1048576, monthly!$D308, FALSE))</f>
        <v/>
      </c>
      <c r="G308" t="str">
        <f>IF(ISBLANK(HLOOKUP(G$1, m_preprocess!$1:$1048576, monthly!$D308, FALSE)), "", HLOOKUP(G$1, m_preprocess!$1:$1048576, monthly!$D308, FALSE))</f>
        <v/>
      </c>
      <c r="H308" t="str">
        <f>IF(ISBLANK(HLOOKUP(H$1, m_preprocess!$1:$1048576, monthly!$D308, FALSE)), "", HLOOKUP(H$1, m_preprocess!$1:$1048576, monthly!$D308, FALSE))</f>
        <v/>
      </c>
      <c r="I308" t="str">
        <f>IF(ISBLANK(HLOOKUP(I$1, m_preprocess!$1:$1048576, monthly!$D308, FALSE)), "", HLOOKUP(I$1, m_preprocess!$1:$1048576, monthly!$D308, FALSE))</f>
        <v/>
      </c>
      <c r="J308" t="str">
        <f>IF(ISBLANK(HLOOKUP(J$1, m_preprocess!$1:$1048576, monthly!$D308, FALSE)), "", HLOOKUP(J$1, m_preprocess!$1:$1048576, monthly!$D308, FALSE))</f>
        <v/>
      </c>
      <c r="K308" t="str">
        <f>IF(ISBLANK(HLOOKUP(K$1, m_preprocess!$1:$1048576, monthly!$D308, FALSE)), "", HLOOKUP(K$1, m_preprocess!$1:$1048576, monthly!$D308, FALSE))</f>
        <v/>
      </c>
      <c r="L308" t="str">
        <f>IF(ISBLANK(HLOOKUP(L$1, m_preprocess!$1:$1048576, monthly!$D308, FALSE)), "", HLOOKUP(L$1, m_preprocess!$1:$1048576, monthly!$D308, FALSE))</f>
        <v/>
      </c>
      <c r="M308" t="str">
        <f>IF(ISBLANK(HLOOKUP(M$1, m_preprocess!$1:$1048576, monthly!$D308, FALSE)), "", HLOOKUP(M$1, m_preprocess!$1:$1048576, monthly!$D308, FALSE))</f>
        <v/>
      </c>
      <c r="N308" t="str">
        <f>IF(ISBLANK(HLOOKUP(N$1, m_preprocess!$1:$1048576, monthly!$D308, FALSE)), "", HLOOKUP(N$1, m_preprocess!$1:$1048576, monthly!$D308, FALSE))</f>
        <v/>
      </c>
      <c r="O308" t="str">
        <f>IF(ISBLANK(HLOOKUP(O$1, m_preprocess!$1:$1048576, monthly!$D308, FALSE)), "", HLOOKUP(O$1, m_preprocess!$1:$1048576, monthly!$D308, FALSE))</f>
        <v/>
      </c>
      <c r="P308" t="str">
        <f>IF(ISBLANK(HLOOKUP(P$1, m_preprocess!$1:$1048576, monthly!$D308, FALSE)), "", HLOOKUP(P$1, m_preprocess!$1:$1048576, monthly!$D308, FALSE))</f>
        <v/>
      </c>
      <c r="Q308" t="str">
        <f>IF(ISBLANK(HLOOKUP(Q$1, m_preprocess!$1:$1048576, monthly!$D308, FALSE)), "", HLOOKUP(Q$1, m_preprocess!$1:$1048576, monthly!$D308, FALSE))</f>
        <v/>
      </c>
      <c r="R308" t="str">
        <f>IF(ISBLANK(HLOOKUP(R$1, m_preprocess!$1:$1048576, monthly!$D308, FALSE)), "", HLOOKUP(R$1, m_preprocess!$1:$1048576, monthly!$D308, FALSE))</f>
        <v/>
      </c>
      <c r="S308" t="str">
        <f>IF(ISBLANK(HLOOKUP(S$1, m_preprocess!$1:$1048576, monthly!$D308, FALSE)), "", HLOOKUP(S$1, m_preprocess!$1:$1048576, monthly!$D308, FALSE))</f>
        <v/>
      </c>
      <c r="T308" t="str">
        <f>IF(ISBLANK(HLOOKUP(T$1, m_preprocess!$1:$1048576, monthly!$D308, FALSE)), "", HLOOKUP(T$1, m_preprocess!$1:$1048576, monthly!$D308, FALSE))</f>
        <v/>
      </c>
      <c r="U308" t="str">
        <f>IF(ISBLANK(HLOOKUP(U$1, m_preprocess!$1:$1048576, monthly!$D308, FALSE)), "", HLOOKUP(U$1, m_preprocess!$1:$1048576, monthly!$D308, FALSE))</f>
        <v/>
      </c>
      <c r="V308" t="str">
        <f>IF(ISBLANK(HLOOKUP(V$1, m_preprocess!$1:$1048576, monthly!$D308, FALSE)), "", HLOOKUP(V$1, m_preprocess!$1:$1048576, monthly!$D308, FALSE))</f>
        <v/>
      </c>
      <c r="W308" t="str">
        <f>IF(ISBLANK(HLOOKUP(W$1, m_preprocess!$1:$1048576, monthly!$D308, FALSE)), "", HLOOKUP(W$1, m_preprocess!$1:$1048576, monthly!$D308, FALSE))</f>
        <v/>
      </c>
      <c r="X308" t="str">
        <f>IF(ISBLANK(HLOOKUP(X$1, m_preprocess!$1:$1048576, monthly!$D308, FALSE)), "", HLOOKUP(X$1, m_preprocess!$1:$1048576, monthly!$D308, FALSE))</f>
        <v/>
      </c>
    </row>
    <row r="309" spans="1:24" x14ac:dyDescent="0.25">
      <c r="A309" s="33">
        <v>43313</v>
      </c>
      <c r="B309">
        <v>2018</v>
      </c>
      <c r="C309">
        <v>8</v>
      </c>
      <c r="D309">
        <v>309</v>
      </c>
      <c r="E309" t="str">
        <f>IF(ISBLANK(HLOOKUP(E$1, m_preprocess!$1:$1048576, monthly!$D309, FALSE)), "", HLOOKUP(E$1, m_preprocess!$1:$1048576, monthly!$D309, FALSE))</f>
        <v/>
      </c>
      <c r="F309" t="str">
        <f>IF(ISBLANK(HLOOKUP(F$1, m_preprocess!$1:$1048576, monthly!$D309, FALSE)), "", HLOOKUP(F$1, m_preprocess!$1:$1048576, monthly!$D309, FALSE))</f>
        <v/>
      </c>
      <c r="G309" t="str">
        <f>IF(ISBLANK(HLOOKUP(G$1, m_preprocess!$1:$1048576, monthly!$D309, FALSE)), "", HLOOKUP(G$1, m_preprocess!$1:$1048576, monthly!$D309, FALSE))</f>
        <v/>
      </c>
      <c r="H309" t="str">
        <f>IF(ISBLANK(HLOOKUP(H$1, m_preprocess!$1:$1048576, monthly!$D309, FALSE)), "", HLOOKUP(H$1, m_preprocess!$1:$1048576, monthly!$D309, FALSE))</f>
        <v/>
      </c>
      <c r="I309" t="str">
        <f>IF(ISBLANK(HLOOKUP(I$1, m_preprocess!$1:$1048576, monthly!$D309, FALSE)), "", HLOOKUP(I$1, m_preprocess!$1:$1048576, monthly!$D309, FALSE))</f>
        <v/>
      </c>
      <c r="J309" t="str">
        <f>IF(ISBLANK(HLOOKUP(J$1, m_preprocess!$1:$1048576, monthly!$D309, FALSE)), "", HLOOKUP(J$1, m_preprocess!$1:$1048576, monthly!$D309, FALSE))</f>
        <v/>
      </c>
      <c r="K309" t="str">
        <f>IF(ISBLANK(HLOOKUP(K$1, m_preprocess!$1:$1048576, monthly!$D309, FALSE)), "", HLOOKUP(K$1, m_preprocess!$1:$1048576, monthly!$D309, FALSE))</f>
        <v/>
      </c>
      <c r="L309" t="str">
        <f>IF(ISBLANK(HLOOKUP(L$1, m_preprocess!$1:$1048576, monthly!$D309, FALSE)), "", HLOOKUP(L$1, m_preprocess!$1:$1048576, monthly!$D309, FALSE))</f>
        <v/>
      </c>
      <c r="M309" t="str">
        <f>IF(ISBLANK(HLOOKUP(M$1, m_preprocess!$1:$1048576, monthly!$D309, FALSE)), "", HLOOKUP(M$1, m_preprocess!$1:$1048576, monthly!$D309, FALSE))</f>
        <v/>
      </c>
      <c r="N309" t="str">
        <f>IF(ISBLANK(HLOOKUP(N$1, m_preprocess!$1:$1048576, monthly!$D309, FALSE)), "", HLOOKUP(N$1, m_preprocess!$1:$1048576, monthly!$D309, FALSE))</f>
        <v/>
      </c>
      <c r="O309" t="str">
        <f>IF(ISBLANK(HLOOKUP(O$1, m_preprocess!$1:$1048576, monthly!$D309, FALSE)), "", HLOOKUP(O$1, m_preprocess!$1:$1048576, monthly!$D309, FALSE))</f>
        <v/>
      </c>
      <c r="P309" t="str">
        <f>IF(ISBLANK(HLOOKUP(P$1, m_preprocess!$1:$1048576, monthly!$D309, FALSE)), "", HLOOKUP(P$1, m_preprocess!$1:$1048576, monthly!$D309, FALSE))</f>
        <v/>
      </c>
      <c r="Q309" t="str">
        <f>IF(ISBLANK(HLOOKUP(Q$1, m_preprocess!$1:$1048576, monthly!$D309, FALSE)), "", HLOOKUP(Q$1, m_preprocess!$1:$1048576, monthly!$D309, FALSE))</f>
        <v/>
      </c>
      <c r="R309" t="str">
        <f>IF(ISBLANK(HLOOKUP(R$1, m_preprocess!$1:$1048576, monthly!$D309, FALSE)), "", HLOOKUP(R$1, m_preprocess!$1:$1048576, monthly!$D309, FALSE))</f>
        <v/>
      </c>
      <c r="S309" t="str">
        <f>IF(ISBLANK(HLOOKUP(S$1, m_preprocess!$1:$1048576, monthly!$D309, FALSE)), "", HLOOKUP(S$1, m_preprocess!$1:$1048576, monthly!$D309, FALSE))</f>
        <v/>
      </c>
      <c r="T309" t="str">
        <f>IF(ISBLANK(HLOOKUP(T$1, m_preprocess!$1:$1048576, monthly!$D309, FALSE)), "", HLOOKUP(T$1, m_preprocess!$1:$1048576, monthly!$D309, FALSE))</f>
        <v/>
      </c>
      <c r="U309" t="str">
        <f>IF(ISBLANK(HLOOKUP(U$1, m_preprocess!$1:$1048576, monthly!$D309, FALSE)), "", HLOOKUP(U$1, m_preprocess!$1:$1048576, monthly!$D309, FALSE))</f>
        <v/>
      </c>
      <c r="V309" t="str">
        <f>IF(ISBLANK(HLOOKUP(V$1, m_preprocess!$1:$1048576, monthly!$D309, FALSE)), "", HLOOKUP(V$1, m_preprocess!$1:$1048576, monthly!$D309, FALSE))</f>
        <v/>
      </c>
      <c r="W309" t="str">
        <f>IF(ISBLANK(HLOOKUP(W$1, m_preprocess!$1:$1048576, monthly!$D309, FALSE)), "", HLOOKUP(W$1, m_preprocess!$1:$1048576, monthly!$D309, FALSE))</f>
        <v/>
      </c>
      <c r="X309" t="str">
        <f>IF(ISBLANK(HLOOKUP(X$1, m_preprocess!$1:$1048576, monthly!$D309, FALSE)), "", HLOOKUP(X$1, m_preprocess!$1:$1048576, monthly!$D309, FALSE))</f>
        <v/>
      </c>
    </row>
    <row r="310" spans="1:24" x14ac:dyDescent="0.25">
      <c r="A310" s="33">
        <v>43344</v>
      </c>
      <c r="B310">
        <v>2018</v>
      </c>
      <c r="C310">
        <v>9</v>
      </c>
      <c r="D310">
        <v>310</v>
      </c>
      <c r="E310" t="str">
        <f>IF(ISBLANK(HLOOKUP(E$1, m_preprocess!$1:$1048576, monthly!$D310, FALSE)), "", HLOOKUP(E$1, m_preprocess!$1:$1048576, monthly!$D310, FALSE))</f>
        <v/>
      </c>
      <c r="F310" t="str">
        <f>IF(ISBLANK(HLOOKUP(F$1, m_preprocess!$1:$1048576, monthly!$D310, FALSE)), "", HLOOKUP(F$1, m_preprocess!$1:$1048576, monthly!$D310, FALSE))</f>
        <v/>
      </c>
      <c r="G310" t="str">
        <f>IF(ISBLANK(HLOOKUP(G$1, m_preprocess!$1:$1048576, monthly!$D310, FALSE)), "", HLOOKUP(G$1, m_preprocess!$1:$1048576, monthly!$D310, FALSE))</f>
        <v/>
      </c>
      <c r="H310" t="str">
        <f>IF(ISBLANK(HLOOKUP(H$1, m_preprocess!$1:$1048576, monthly!$D310, FALSE)), "", HLOOKUP(H$1, m_preprocess!$1:$1048576, monthly!$D310, FALSE))</f>
        <v/>
      </c>
      <c r="I310" t="str">
        <f>IF(ISBLANK(HLOOKUP(I$1, m_preprocess!$1:$1048576, monthly!$D310, FALSE)), "", HLOOKUP(I$1, m_preprocess!$1:$1048576, monthly!$D310, FALSE))</f>
        <v/>
      </c>
      <c r="J310" t="str">
        <f>IF(ISBLANK(HLOOKUP(J$1, m_preprocess!$1:$1048576, monthly!$D310, FALSE)), "", HLOOKUP(J$1, m_preprocess!$1:$1048576, monthly!$D310, FALSE))</f>
        <v/>
      </c>
      <c r="K310" t="str">
        <f>IF(ISBLANK(HLOOKUP(K$1, m_preprocess!$1:$1048576, monthly!$D310, FALSE)), "", HLOOKUP(K$1, m_preprocess!$1:$1048576, monthly!$D310, FALSE))</f>
        <v/>
      </c>
      <c r="L310" t="str">
        <f>IF(ISBLANK(HLOOKUP(L$1, m_preprocess!$1:$1048576, monthly!$D310, FALSE)), "", HLOOKUP(L$1, m_preprocess!$1:$1048576, monthly!$D310, FALSE))</f>
        <v/>
      </c>
      <c r="M310" t="str">
        <f>IF(ISBLANK(HLOOKUP(M$1, m_preprocess!$1:$1048576, monthly!$D310, FALSE)), "", HLOOKUP(M$1, m_preprocess!$1:$1048576, monthly!$D310, FALSE))</f>
        <v/>
      </c>
      <c r="N310" t="str">
        <f>IF(ISBLANK(HLOOKUP(N$1, m_preprocess!$1:$1048576, monthly!$D310, FALSE)), "", HLOOKUP(N$1, m_preprocess!$1:$1048576, monthly!$D310, FALSE))</f>
        <v/>
      </c>
      <c r="O310" t="str">
        <f>IF(ISBLANK(HLOOKUP(O$1, m_preprocess!$1:$1048576, monthly!$D310, FALSE)), "", HLOOKUP(O$1, m_preprocess!$1:$1048576, monthly!$D310, FALSE))</f>
        <v/>
      </c>
      <c r="P310" t="str">
        <f>IF(ISBLANK(HLOOKUP(P$1, m_preprocess!$1:$1048576, monthly!$D310, FALSE)), "", HLOOKUP(P$1, m_preprocess!$1:$1048576, monthly!$D310, FALSE))</f>
        <v/>
      </c>
      <c r="Q310" t="str">
        <f>IF(ISBLANK(HLOOKUP(Q$1, m_preprocess!$1:$1048576, monthly!$D310, FALSE)), "", HLOOKUP(Q$1, m_preprocess!$1:$1048576, monthly!$D310, FALSE))</f>
        <v/>
      </c>
      <c r="R310" t="str">
        <f>IF(ISBLANK(HLOOKUP(R$1, m_preprocess!$1:$1048576, monthly!$D310, FALSE)), "", HLOOKUP(R$1, m_preprocess!$1:$1048576, monthly!$D310, FALSE))</f>
        <v/>
      </c>
      <c r="S310" t="str">
        <f>IF(ISBLANK(HLOOKUP(S$1, m_preprocess!$1:$1048576, monthly!$D310, FALSE)), "", HLOOKUP(S$1, m_preprocess!$1:$1048576, monthly!$D310, FALSE))</f>
        <v/>
      </c>
      <c r="T310" t="str">
        <f>IF(ISBLANK(HLOOKUP(T$1, m_preprocess!$1:$1048576, monthly!$D310, FALSE)), "", HLOOKUP(T$1, m_preprocess!$1:$1048576, monthly!$D310, FALSE))</f>
        <v/>
      </c>
      <c r="U310" t="str">
        <f>IF(ISBLANK(HLOOKUP(U$1, m_preprocess!$1:$1048576, monthly!$D310, FALSE)), "", HLOOKUP(U$1, m_preprocess!$1:$1048576, monthly!$D310, FALSE))</f>
        <v/>
      </c>
      <c r="V310" t="str">
        <f>IF(ISBLANK(HLOOKUP(V$1, m_preprocess!$1:$1048576, monthly!$D310, FALSE)), "", HLOOKUP(V$1, m_preprocess!$1:$1048576, monthly!$D310, FALSE))</f>
        <v/>
      </c>
      <c r="W310" t="str">
        <f>IF(ISBLANK(HLOOKUP(W$1, m_preprocess!$1:$1048576, monthly!$D310, FALSE)), "", HLOOKUP(W$1, m_preprocess!$1:$1048576, monthly!$D310, FALSE))</f>
        <v/>
      </c>
      <c r="X310" t="str">
        <f>IF(ISBLANK(HLOOKUP(X$1, m_preprocess!$1:$1048576, monthly!$D310, FALSE)), "", HLOOKUP(X$1, m_preprocess!$1:$1048576, monthly!$D310, FALSE))</f>
        <v/>
      </c>
    </row>
    <row r="311" spans="1:24" x14ac:dyDescent="0.25">
      <c r="A311" s="33">
        <v>43374</v>
      </c>
      <c r="B311">
        <v>2018</v>
      </c>
      <c r="C311">
        <v>10</v>
      </c>
      <c r="D311">
        <v>311</v>
      </c>
      <c r="E311" t="str">
        <f>IF(ISBLANK(HLOOKUP(E$1, m_preprocess!$1:$1048576, monthly!$D311, FALSE)), "", HLOOKUP(E$1, m_preprocess!$1:$1048576, monthly!$D311, FALSE))</f>
        <v/>
      </c>
      <c r="F311" t="str">
        <f>IF(ISBLANK(HLOOKUP(F$1, m_preprocess!$1:$1048576, monthly!$D311, FALSE)), "", HLOOKUP(F$1, m_preprocess!$1:$1048576, monthly!$D311, FALSE))</f>
        <v/>
      </c>
      <c r="G311" t="str">
        <f>IF(ISBLANK(HLOOKUP(G$1, m_preprocess!$1:$1048576, monthly!$D311, FALSE)), "", HLOOKUP(G$1, m_preprocess!$1:$1048576, monthly!$D311, FALSE))</f>
        <v/>
      </c>
      <c r="H311" t="str">
        <f>IF(ISBLANK(HLOOKUP(H$1, m_preprocess!$1:$1048576, monthly!$D311, FALSE)), "", HLOOKUP(H$1, m_preprocess!$1:$1048576, monthly!$D311, FALSE))</f>
        <v/>
      </c>
      <c r="I311" t="str">
        <f>IF(ISBLANK(HLOOKUP(I$1, m_preprocess!$1:$1048576, monthly!$D311, FALSE)), "", HLOOKUP(I$1, m_preprocess!$1:$1048576, monthly!$D311, FALSE))</f>
        <v/>
      </c>
      <c r="J311" t="str">
        <f>IF(ISBLANK(HLOOKUP(J$1, m_preprocess!$1:$1048576, monthly!$D311, FALSE)), "", HLOOKUP(J$1, m_preprocess!$1:$1048576, monthly!$D311, FALSE))</f>
        <v/>
      </c>
      <c r="K311" t="str">
        <f>IF(ISBLANK(HLOOKUP(K$1, m_preprocess!$1:$1048576, monthly!$D311, FALSE)), "", HLOOKUP(K$1, m_preprocess!$1:$1048576, monthly!$D311, FALSE))</f>
        <v/>
      </c>
      <c r="L311" t="str">
        <f>IF(ISBLANK(HLOOKUP(L$1, m_preprocess!$1:$1048576, monthly!$D311, FALSE)), "", HLOOKUP(L$1, m_preprocess!$1:$1048576, monthly!$D311, FALSE))</f>
        <v/>
      </c>
      <c r="M311" t="str">
        <f>IF(ISBLANK(HLOOKUP(M$1, m_preprocess!$1:$1048576, monthly!$D311, FALSE)), "", HLOOKUP(M$1, m_preprocess!$1:$1048576, monthly!$D311, FALSE))</f>
        <v/>
      </c>
      <c r="N311" t="str">
        <f>IF(ISBLANK(HLOOKUP(N$1, m_preprocess!$1:$1048576, monthly!$D311, FALSE)), "", HLOOKUP(N$1, m_preprocess!$1:$1048576, monthly!$D311, FALSE))</f>
        <v/>
      </c>
      <c r="O311" t="str">
        <f>IF(ISBLANK(HLOOKUP(O$1, m_preprocess!$1:$1048576, monthly!$D311, FALSE)), "", HLOOKUP(O$1, m_preprocess!$1:$1048576, monthly!$D311, FALSE))</f>
        <v/>
      </c>
      <c r="P311" t="str">
        <f>IF(ISBLANK(HLOOKUP(P$1, m_preprocess!$1:$1048576, monthly!$D311, FALSE)), "", HLOOKUP(P$1, m_preprocess!$1:$1048576, monthly!$D311, FALSE))</f>
        <v/>
      </c>
      <c r="Q311" t="str">
        <f>IF(ISBLANK(HLOOKUP(Q$1, m_preprocess!$1:$1048576, monthly!$D311, FALSE)), "", HLOOKUP(Q$1, m_preprocess!$1:$1048576, monthly!$D311, FALSE))</f>
        <v/>
      </c>
      <c r="R311" t="str">
        <f>IF(ISBLANK(HLOOKUP(R$1, m_preprocess!$1:$1048576, monthly!$D311, FALSE)), "", HLOOKUP(R$1, m_preprocess!$1:$1048576, monthly!$D311, FALSE))</f>
        <v/>
      </c>
      <c r="S311" t="str">
        <f>IF(ISBLANK(HLOOKUP(S$1, m_preprocess!$1:$1048576, monthly!$D311, FALSE)), "", HLOOKUP(S$1, m_preprocess!$1:$1048576, monthly!$D311, FALSE))</f>
        <v/>
      </c>
      <c r="T311" t="str">
        <f>IF(ISBLANK(HLOOKUP(T$1, m_preprocess!$1:$1048576, monthly!$D311, FALSE)), "", HLOOKUP(T$1, m_preprocess!$1:$1048576, monthly!$D311, FALSE))</f>
        <v/>
      </c>
      <c r="U311" t="str">
        <f>IF(ISBLANK(HLOOKUP(U$1, m_preprocess!$1:$1048576, monthly!$D311, FALSE)), "", HLOOKUP(U$1, m_preprocess!$1:$1048576, monthly!$D311, FALSE))</f>
        <v/>
      </c>
      <c r="V311" t="str">
        <f>IF(ISBLANK(HLOOKUP(V$1, m_preprocess!$1:$1048576, monthly!$D311, FALSE)), "", HLOOKUP(V$1, m_preprocess!$1:$1048576, monthly!$D311, FALSE))</f>
        <v/>
      </c>
      <c r="W311" t="str">
        <f>IF(ISBLANK(HLOOKUP(W$1, m_preprocess!$1:$1048576, monthly!$D311, FALSE)), "", HLOOKUP(W$1, m_preprocess!$1:$1048576, monthly!$D311, FALSE))</f>
        <v/>
      </c>
      <c r="X311" t="str">
        <f>IF(ISBLANK(HLOOKUP(X$1, m_preprocess!$1:$1048576, monthly!$D311, FALSE)), "", HLOOKUP(X$1, m_preprocess!$1:$1048576, monthly!$D311, FALSE))</f>
        <v/>
      </c>
    </row>
    <row r="312" spans="1:24" x14ac:dyDescent="0.25">
      <c r="A312" s="33">
        <v>43405</v>
      </c>
      <c r="B312">
        <v>2018</v>
      </c>
      <c r="C312">
        <v>11</v>
      </c>
      <c r="D312">
        <v>312</v>
      </c>
      <c r="E312" t="str">
        <f>IF(ISBLANK(HLOOKUP(E$1, m_preprocess!$1:$1048576, monthly!$D312, FALSE)), "", HLOOKUP(E$1, m_preprocess!$1:$1048576, monthly!$D312, FALSE))</f>
        <v/>
      </c>
      <c r="F312" t="str">
        <f>IF(ISBLANK(HLOOKUP(F$1, m_preprocess!$1:$1048576, monthly!$D312, FALSE)), "", HLOOKUP(F$1, m_preprocess!$1:$1048576, monthly!$D312, FALSE))</f>
        <v/>
      </c>
      <c r="G312" t="str">
        <f>IF(ISBLANK(HLOOKUP(G$1, m_preprocess!$1:$1048576, monthly!$D312, FALSE)), "", HLOOKUP(G$1, m_preprocess!$1:$1048576, monthly!$D312, FALSE))</f>
        <v/>
      </c>
      <c r="H312" t="str">
        <f>IF(ISBLANK(HLOOKUP(H$1, m_preprocess!$1:$1048576, monthly!$D312, FALSE)), "", HLOOKUP(H$1, m_preprocess!$1:$1048576, monthly!$D312, FALSE))</f>
        <v/>
      </c>
      <c r="I312" t="str">
        <f>IF(ISBLANK(HLOOKUP(I$1, m_preprocess!$1:$1048576, monthly!$D312, FALSE)), "", HLOOKUP(I$1, m_preprocess!$1:$1048576, monthly!$D312, FALSE))</f>
        <v/>
      </c>
      <c r="J312" t="str">
        <f>IF(ISBLANK(HLOOKUP(J$1, m_preprocess!$1:$1048576, monthly!$D312, FALSE)), "", HLOOKUP(J$1, m_preprocess!$1:$1048576, monthly!$D312, FALSE))</f>
        <v/>
      </c>
      <c r="K312" t="str">
        <f>IF(ISBLANK(HLOOKUP(K$1, m_preprocess!$1:$1048576, monthly!$D312, FALSE)), "", HLOOKUP(K$1, m_preprocess!$1:$1048576, monthly!$D312, FALSE))</f>
        <v/>
      </c>
      <c r="L312" t="str">
        <f>IF(ISBLANK(HLOOKUP(L$1, m_preprocess!$1:$1048576, monthly!$D312, FALSE)), "", HLOOKUP(L$1, m_preprocess!$1:$1048576, monthly!$D312, FALSE))</f>
        <v/>
      </c>
      <c r="M312" t="str">
        <f>IF(ISBLANK(HLOOKUP(M$1, m_preprocess!$1:$1048576, monthly!$D312, FALSE)), "", HLOOKUP(M$1, m_preprocess!$1:$1048576, monthly!$D312, FALSE))</f>
        <v/>
      </c>
      <c r="N312" t="str">
        <f>IF(ISBLANK(HLOOKUP(N$1, m_preprocess!$1:$1048576, monthly!$D312, FALSE)), "", HLOOKUP(N$1, m_preprocess!$1:$1048576, monthly!$D312, FALSE))</f>
        <v/>
      </c>
      <c r="O312" t="str">
        <f>IF(ISBLANK(HLOOKUP(O$1, m_preprocess!$1:$1048576, monthly!$D312, FALSE)), "", HLOOKUP(O$1, m_preprocess!$1:$1048576, monthly!$D312, FALSE))</f>
        <v/>
      </c>
      <c r="P312" t="str">
        <f>IF(ISBLANK(HLOOKUP(P$1, m_preprocess!$1:$1048576, monthly!$D312, FALSE)), "", HLOOKUP(P$1, m_preprocess!$1:$1048576, monthly!$D312, FALSE))</f>
        <v/>
      </c>
      <c r="Q312" t="str">
        <f>IF(ISBLANK(HLOOKUP(Q$1, m_preprocess!$1:$1048576, monthly!$D312, FALSE)), "", HLOOKUP(Q$1, m_preprocess!$1:$1048576, monthly!$D312, FALSE))</f>
        <v/>
      </c>
      <c r="R312" t="str">
        <f>IF(ISBLANK(HLOOKUP(R$1, m_preprocess!$1:$1048576, monthly!$D312, FALSE)), "", HLOOKUP(R$1, m_preprocess!$1:$1048576, monthly!$D312, FALSE))</f>
        <v/>
      </c>
      <c r="S312" t="str">
        <f>IF(ISBLANK(HLOOKUP(S$1, m_preprocess!$1:$1048576, monthly!$D312, FALSE)), "", HLOOKUP(S$1, m_preprocess!$1:$1048576, monthly!$D312, FALSE))</f>
        <v/>
      </c>
      <c r="T312" t="str">
        <f>IF(ISBLANK(HLOOKUP(T$1, m_preprocess!$1:$1048576, monthly!$D312, FALSE)), "", HLOOKUP(T$1, m_preprocess!$1:$1048576, monthly!$D312, FALSE))</f>
        <v/>
      </c>
      <c r="U312" t="str">
        <f>IF(ISBLANK(HLOOKUP(U$1, m_preprocess!$1:$1048576, monthly!$D312, FALSE)), "", HLOOKUP(U$1, m_preprocess!$1:$1048576, monthly!$D312, FALSE))</f>
        <v/>
      </c>
      <c r="V312" t="str">
        <f>IF(ISBLANK(HLOOKUP(V$1, m_preprocess!$1:$1048576, monthly!$D312, FALSE)), "", HLOOKUP(V$1, m_preprocess!$1:$1048576, monthly!$D312, FALSE))</f>
        <v/>
      </c>
      <c r="W312" t="str">
        <f>IF(ISBLANK(HLOOKUP(W$1, m_preprocess!$1:$1048576, monthly!$D312, FALSE)), "", HLOOKUP(W$1, m_preprocess!$1:$1048576, monthly!$D312, FALSE))</f>
        <v/>
      </c>
      <c r="X312" t="str">
        <f>IF(ISBLANK(HLOOKUP(X$1, m_preprocess!$1:$1048576, monthly!$D312, FALSE)), "", HLOOKUP(X$1, m_preprocess!$1:$1048576, monthly!$D312, FALSE))</f>
        <v/>
      </c>
    </row>
    <row r="313" spans="1:24" x14ac:dyDescent="0.25">
      <c r="A313" s="33">
        <v>43435</v>
      </c>
      <c r="B313">
        <v>2018</v>
      </c>
      <c r="C313">
        <v>12</v>
      </c>
      <c r="D313">
        <v>313</v>
      </c>
      <c r="E313" t="str">
        <f>IF(ISBLANK(HLOOKUP(E$1, m_preprocess!$1:$1048576, monthly!$D313, FALSE)), "", HLOOKUP(E$1, m_preprocess!$1:$1048576, monthly!$D313, FALSE))</f>
        <v/>
      </c>
      <c r="F313" t="str">
        <f>IF(ISBLANK(HLOOKUP(F$1, m_preprocess!$1:$1048576, monthly!$D313, FALSE)), "", HLOOKUP(F$1, m_preprocess!$1:$1048576, monthly!$D313, FALSE))</f>
        <v/>
      </c>
      <c r="G313" t="str">
        <f>IF(ISBLANK(HLOOKUP(G$1, m_preprocess!$1:$1048576, monthly!$D313, FALSE)), "", HLOOKUP(G$1, m_preprocess!$1:$1048576, monthly!$D313, FALSE))</f>
        <v/>
      </c>
      <c r="H313" t="str">
        <f>IF(ISBLANK(HLOOKUP(H$1, m_preprocess!$1:$1048576, monthly!$D313, FALSE)), "", HLOOKUP(H$1, m_preprocess!$1:$1048576, monthly!$D313, FALSE))</f>
        <v/>
      </c>
      <c r="I313" t="str">
        <f>IF(ISBLANK(HLOOKUP(I$1, m_preprocess!$1:$1048576, monthly!$D313, FALSE)), "", HLOOKUP(I$1, m_preprocess!$1:$1048576, monthly!$D313, FALSE))</f>
        <v/>
      </c>
      <c r="J313" t="str">
        <f>IF(ISBLANK(HLOOKUP(J$1, m_preprocess!$1:$1048576, monthly!$D313, FALSE)), "", HLOOKUP(J$1, m_preprocess!$1:$1048576, monthly!$D313, FALSE))</f>
        <v/>
      </c>
      <c r="K313" t="str">
        <f>IF(ISBLANK(HLOOKUP(K$1, m_preprocess!$1:$1048576, monthly!$D313, FALSE)), "", HLOOKUP(K$1, m_preprocess!$1:$1048576, monthly!$D313, FALSE))</f>
        <v/>
      </c>
      <c r="L313" t="str">
        <f>IF(ISBLANK(HLOOKUP(L$1, m_preprocess!$1:$1048576, monthly!$D313, FALSE)), "", HLOOKUP(L$1, m_preprocess!$1:$1048576, monthly!$D313, FALSE))</f>
        <v/>
      </c>
      <c r="M313" t="str">
        <f>IF(ISBLANK(HLOOKUP(M$1, m_preprocess!$1:$1048576, monthly!$D313, FALSE)), "", HLOOKUP(M$1, m_preprocess!$1:$1048576, monthly!$D313, FALSE))</f>
        <v/>
      </c>
      <c r="N313" t="str">
        <f>IF(ISBLANK(HLOOKUP(N$1, m_preprocess!$1:$1048576, monthly!$D313, FALSE)), "", HLOOKUP(N$1, m_preprocess!$1:$1048576, monthly!$D313, FALSE))</f>
        <v/>
      </c>
      <c r="O313" t="str">
        <f>IF(ISBLANK(HLOOKUP(O$1, m_preprocess!$1:$1048576, monthly!$D313, FALSE)), "", HLOOKUP(O$1, m_preprocess!$1:$1048576, monthly!$D313, FALSE))</f>
        <v/>
      </c>
      <c r="P313" t="str">
        <f>IF(ISBLANK(HLOOKUP(P$1, m_preprocess!$1:$1048576, monthly!$D313, FALSE)), "", HLOOKUP(P$1, m_preprocess!$1:$1048576, monthly!$D313, FALSE))</f>
        <v/>
      </c>
      <c r="Q313" t="str">
        <f>IF(ISBLANK(HLOOKUP(Q$1, m_preprocess!$1:$1048576, monthly!$D313, FALSE)), "", HLOOKUP(Q$1, m_preprocess!$1:$1048576, monthly!$D313, FALSE))</f>
        <v/>
      </c>
      <c r="R313" t="str">
        <f>IF(ISBLANK(HLOOKUP(R$1, m_preprocess!$1:$1048576, monthly!$D313, FALSE)), "", HLOOKUP(R$1, m_preprocess!$1:$1048576, monthly!$D313, FALSE))</f>
        <v/>
      </c>
      <c r="S313" t="str">
        <f>IF(ISBLANK(HLOOKUP(S$1, m_preprocess!$1:$1048576, monthly!$D313, FALSE)), "", HLOOKUP(S$1, m_preprocess!$1:$1048576, monthly!$D313, FALSE))</f>
        <v/>
      </c>
      <c r="T313" t="str">
        <f>IF(ISBLANK(HLOOKUP(T$1, m_preprocess!$1:$1048576, monthly!$D313, FALSE)), "", HLOOKUP(T$1, m_preprocess!$1:$1048576, monthly!$D313, FALSE))</f>
        <v/>
      </c>
      <c r="U313" t="str">
        <f>IF(ISBLANK(HLOOKUP(U$1, m_preprocess!$1:$1048576, monthly!$D313, FALSE)), "", HLOOKUP(U$1, m_preprocess!$1:$1048576, monthly!$D313, FALSE))</f>
        <v/>
      </c>
      <c r="V313" t="str">
        <f>IF(ISBLANK(HLOOKUP(V$1, m_preprocess!$1:$1048576, monthly!$D313, FALSE)), "", HLOOKUP(V$1, m_preprocess!$1:$1048576, monthly!$D313, FALSE))</f>
        <v/>
      </c>
      <c r="W313" t="str">
        <f>IF(ISBLANK(HLOOKUP(W$1, m_preprocess!$1:$1048576, monthly!$D313, FALSE)), "", HLOOKUP(W$1, m_preprocess!$1:$1048576, monthly!$D313, FALSE))</f>
        <v/>
      </c>
      <c r="X313" t="str">
        <f>IF(ISBLANK(HLOOKUP(X$1, m_preprocess!$1:$1048576, monthly!$D313, FALSE)), "", HLOOKUP(X$1, m_preprocess!$1:$1048576, monthly!$D313, FALSE))</f>
        <v/>
      </c>
    </row>
    <row r="314" spans="1:24" x14ac:dyDescent="0.25">
      <c r="A314" s="31">
        <v>43466</v>
      </c>
      <c r="B314" s="14">
        <v>2019</v>
      </c>
      <c r="C314" s="14">
        <v>1</v>
      </c>
      <c r="D314">
        <v>314</v>
      </c>
    </row>
    <row r="315" spans="1:24" x14ac:dyDescent="0.25">
      <c r="A315" s="31">
        <v>43497</v>
      </c>
      <c r="B315" s="14">
        <v>2019</v>
      </c>
      <c r="C315" s="14">
        <v>2</v>
      </c>
      <c r="D315">
        <v>315</v>
      </c>
    </row>
    <row r="316" spans="1:24" x14ac:dyDescent="0.25">
      <c r="A316" s="31">
        <v>43525</v>
      </c>
      <c r="B316" s="14">
        <v>2019</v>
      </c>
      <c r="C316" s="14">
        <v>3</v>
      </c>
      <c r="D316">
        <v>316</v>
      </c>
    </row>
    <row r="317" spans="1:24" x14ac:dyDescent="0.25">
      <c r="A317" s="31">
        <v>43556</v>
      </c>
      <c r="B317" s="14">
        <v>2019</v>
      </c>
      <c r="C317" s="14">
        <v>4</v>
      </c>
      <c r="D317">
        <v>317</v>
      </c>
    </row>
    <row r="318" spans="1:24" x14ac:dyDescent="0.25">
      <c r="A318" s="31">
        <v>43586</v>
      </c>
      <c r="B318" s="14">
        <v>2019</v>
      </c>
      <c r="C318" s="14">
        <v>5</v>
      </c>
      <c r="D318">
        <v>318</v>
      </c>
    </row>
    <row r="319" spans="1:24" x14ac:dyDescent="0.25">
      <c r="A319" s="31">
        <v>43617</v>
      </c>
      <c r="B319" s="14">
        <v>2019</v>
      </c>
      <c r="C319" s="14">
        <v>6</v>
      </c>
      <c r="D319">
        <v>319</v>
      </c>
    </row>
    <row r="320" spans="1:24" x14ac:dyDescent="0.25">
      <c r="A320" s="31">
        <v>43647</v>
      </c>
      <c r="B320" s="14">
        <v>2019</v>
      </c>
      <c r="C320" s="14">
        <v>7</v>
      </c>
      <c r="D320">
        <v>320</v>
      </c>
    </row>
    <row r="321" spans="1:4" x14ac:dyDescent="0.25">
      <c r="A321" s="31">
        <v>43678</v>
      </c>
      <c r="B321" s="14">
        <v>2019</v>
      </c>
      <c r="C321" s="14">
        <v>8</v>
      </c>
      <c r="D321">
        <v>321</v>
      </c>
    </row>
    <row r="322" spans="1:4" x14ac:dyDescent="0.25">
      <c r="A322" s="31">
        <v>43709</v>
      </c>
      <c r="B322" s="14">
        <v>2019</v>
      </c>
      <c r="C322" s="14">
        <v>9</v>
      </c>
      <c r="D322">
        <v>322</v>
      </c>
    </row>
    <row r="323" spans="1:4" x14ac:dyDescent="0.25">
      <c r="A323" s="31">
        <v>43739</v>
      </c>
      <c r="B323" s="14">
        <v>2019</v>
      </c>
      <c r="C323" s="14">
        <v>10</v>
      </c>
      <c r="D323">
        <v>323</v>
      </c>
    </row>
    <row r="324" spans="1:4" x14ac:dyDescent="0.25">
      <c r="A324" s="31">
        <v>43770</v>
      </c>
      <c r="B324" s="14">
        <v>2019</v>
      </c>
      <c r="C324" s="14">
        <v>11</v>
      </c>
      <c r="D324">
        <v>324</v>
      </c>
    </row>
    <row r="325" spans="1:4" x14ac:dyDescent="0.25">
      <c r="A325" s="31">
        <v>43800</v>
      </c>
      <c r="B325" s="14">
        <v>2019</v>
      </c>
      <c r="C325" s="14">
        <v>12</v>
      </c>
      <c r="D325">
        <v>325</v>
      </c>
    </row>
  </sheetData>
  <sortState ref="J308:J336">
    <sortCondition ref="J308:J33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340"/>
  <sheetViews>
    <sheetView zoomScale="80" zoomScaleNormal="80" workbookViewId="0">
      <pane xSplit="3" ySplit="1" topLeftCell="D260" activePane="bottomRight" state="frozen"/>
      <selection activeCell="A120" sqref="A120"/>
      <selection pane="topRight" activeCell="A120" sqref="A120"/>
      <selection pane="bottomLeft" activeCell="A120" sqref="A120"/>
      <selection pane="bottomRight" activeCell="I86" sqref="I86:I302"/>
    </sheetView>
  </sheetViews>
  <sheetFormatPr defaultRowHeight="15" x14ac:dyDescent="0.25"/>
  <cols>
    <col min="1" max="1" width="12.140625" style="24" bestFit="1" customWidth="1"/>
    <col min="2" max="3" width="9.140625" style="14"/>
    <col min="4" max="46" width="20.7109375" style="14" customWidth="1"/>
    <col min="47" max="240" width="9.140625" style="14"/>
    <col min="241" max="241" width="12.140625" style="14" bestFit="1" customWidth="1"/>
    <col min="242" max="243" width="9.140625" style="14"/>
    <col min="244" max="297" width="20.7109375" style="14" customWidth="1"/>
    <col min="298" max="496" width="9.140625" style="14"/>
    <col min="497" max="497" width="12.140625" style="14" bestFit="1" customWidth="1"/>
    <col min="498" max="499" width="9.140625" style="14"/>
    <col min="500" max="553" width="20.7109375" style="14" customWidth="1"/>
    <col min="554" max="752" width="9.140625" style="14"/>
    <col min="753" max="753" width="12.140625" style="14" bestFit="1" customWidth="1"/>
    <col min="754" max="755" width="9.140625" style="14"/>
    <col min="756" max="809" width="20.7109375" style="14" customWidth="1"/>
    <col min="810" max="1008" width="9.140625" style="14"/>
    <col min="1009" max="1009" width="12.140625" style="14" bestFit="1" customWidth="1"/>
    <col min="1010" max="1011" width="9.140625" style="14"/>
    <col min="1012" max="1065" width="20.7109375" style="14" customWidth="1"/>
    <col min="1066" max="1264" width="9.140625" style="14"/>
    <col min="1265" max="1265" width="12.140625" style="14" bestFit="1" customWidth="1"/>
    <col min="1266" max="1267" width="9.140625" style="14"/>
    <col min="1268" max="1321" width="20.7109375" style="14" customWidth="1"/>
    <col min="1322" max="1520" width="9.140625" style="14"/>
    <col min="1521" max="1521" width="12.140625" style="14" bestFit="1" customWidth="1"/>
    <col min="1522" max="1523" width="9.140625" style="14"/>
    <col min="1524" max="1577" width="20.7109375" style="14" customWidth="1"/>
    <col min="1578" max="1776" width="9.140625" style="14"/>
    <col min="1777" max="1777" width="12.140625" style="14" bestFit="1" customWidth="1"/>
    <col min="1778" max="1779" width="9.140625" style="14"/>
    <col min="1780" max="1833" width="20.7109375" style="14" customWidth="1"/>
    <col min="1834" max="2032" width="9.140625" style="14"/>
    <col min="2033" max="2033" width="12.140625" style="14" bestFit="1" customWidth="1"/>
    <col min="2034" max="2035" width="9.140625" style="14"/>
    <col min="2036" max="2089" width="20.7109375" style="14" customWidth="1"/>
    <col min="2090" max="2288" width="9.140625" style="14"/>
    <col min="2289" max="2289" width="12.140625" style="14" bestFit="1" customWidth="1"/>
    <col min="2290" max="2291" width="9.140625" style="14"/>
    <col min="2292" max="2345" width="20.7109375" style="14" customWidth="1"/>
    <col min="2346" max="2544" width="9.140625" style="14"/>
    <col min="2545" max="2545" width="12.140625" style="14" bestFit="1" customWidth="1"/>
    <col min="2546" max="2547" width="9.140625" style="14"/>
    <col min="2548" max="2601" width="20.7109375" style="14" customWidth="1"/>
    <col min="2602" max="2800" width="9.140625" style="14"/>
    <col min="2801" max="2801" width="12.140625" style="14" bestFit="1" customWidth="1"/>
    <col min="2802" max="2803" width="9.140625" style="14"/>
    <col min="2804" max="2857" width="20.7109375" style="14" customWidth="1"/>
    <col min="2858" max="3056" width="9.140625" style="14"/>
    <col min="3057" max="3057" width="12.140625" style="14" bestFit="1" customWidth="1"/>
    <col min="3058" max="3059" width="9.140625" style="14"/>
    <col min="3060" max="3113" width="20.7109375" style="14" customWidth="1"/>
    <col min="3114" max="3312" width="9.140625" style="14"/>
    <col min="3313" max="3313" width="12.140625" style="14" bestFit="1" customWidth="1"/>
    <col min="3314" max="3315" width="9.140625" style="14"/>
    <col min="3316" max="3369" width="20.7109375" style="14" customWidth="1"/>
    <col min="3370" max="3568" width="9.140625" style="14"/>
    <col min="3569" max="3569" width="12.140625" style="14" bestFit="1" customWidth="1"/>
    <col min="3570" max="3571" width="9.140625" style="14"/>
    <col min="3572" max="3625" width="20.7109375" style="14" customWidth="1"/>
    <col min="3626" max="3824" width="9.140625" style="14"/>
    <col min="3825" max="3825" width="12.140625" style="14" bestFit="1" customWidth="1"/>
    <col min="3826" max="3827" width="9.140625" style="14"/>
    <col min="3828" max="3881" width="20.7109375" style="14" customWidth="1"/>
    <col min="3882" max="4080" width="9.140625" style="14"/>
    <col min="4081" max="4081" width="12.140625" style="14" bestFit="1" customWidth="1"/>
    <col min="4082" max="4083" width="9.140625" style="14"/>
    <col min="4084" max="4137" width="20.7109375" style="14" customWidth="1"/>
    <col min="4138" max="4336" width="9.140625" style="14"/>
    <col min="4337" max="4337" width="12.140625" style="14" bestFit="1" customWidth="1"/>
    <col min="4338" max="4339" width="9.140625" style="14"/>
    <col min="4340" max="4393" width="20.7109375" style="14" customWidth="1"/>
    <col min="4394" max="4592" width="9.140625" style="14"/>
    <col min="4593" max="4593" width="12.140625" style="14" bestFit="1" customWidth="1"/>
    <col min="4594" max="4595" width="9.140625" style="14"/>
    <col min="4596" max="4649" width="20.7109375" style="14" customWidth="1"/>
    <col min="4650" max="4848" width="9.140625" style="14"/>
    <col min="4849" max="4849" width="12.140625" style="14" bestFit="1" customWidth="1"/>
    <col min="4850" max="4851" width="9.140625" style="14"/>
    <col min="4852" max="4905" width="20.7109375" style="14" customWidth="1"/>
    <col min="4906" max="5104" width="9.140625" style="14"/>
    <col min="5105" max="5105" width="12.140625" style="14" bestFit="1" customWidth="1"/>
    <col min="5106" max="5107" width="9.140625" style="14"/>
    <col min="5108" max="5161" width="20.7109375" style="14" customWidth="1"/>
    <col min="5162" max="5360" width="9.140625" style="14"/>
    <col min="5361" max="5361" width="12.140625" style="14" bestFit="1" customWidth="1"/>
    <col min="5362" max="5363" width="9.140625" style="14"/>
    <col min="5364" max="5417" width="20.7109375" style="14" customWidth="1"/>
    <col min="5418" max="5616" width="9.140625" style="14"/>
    <col min="5617" max="5617" width="12.140625" style="14" bestFit="1" customWidth="1"/>
    <col min="5618" max="5619" width="9.140625" style="14"/>
    <col min="5620" max="5673" width="20.7109375" style="14" customWidth="1"/>
    <col min="5674" max="5872" width="9.140625" style="14"/>
    <col min="5873" max="5873" width="12.140625" style="14" bestFit="1" customWidth="1"/>
    <col min="5874" max="5875" width="9.140625" style="14"/>
    <col min="5876" max="5929" width="20.7109375" style="14" customWidth="1"/>
    <col min="5930" max="6128" width="9.140625" style="14"/>
    <col min="6129" max="6129" width="12.140625" style="14" bestFit="1" customWidth="1"/>
    <col min="6130" max="6131" width="9.140625" style="14"/>
    <col min="6132" max="6185" width="20.7109375" style="14" customWidth="1"/>
    <col min="6186" max="6384" width="9.140625" style="14"/>
    <col min="6385" max="6385" width="12.140625" style="14" bestFit="1" customWidth="1"/>
    <col min="6386" max="6387" width="9.140625" style="14"/>
    <col min="6388" max="6441" width="20.7109375" style="14" customWidth="1"/>
    <col min="6442" max="6640" width="9.140625" style="14"/>
    <col min="6641" max="6641" width="12.140625" style="14" bestFit="1" customWidth="1"/>
    <col min="6642" max="6643" width="9.140625" style="14"/>
    <col min="6644" max="6697" width="20.7109375" style="14" customWidth="1"/>
    <col min="6698" max="6896" width="9.140625" style="14"/>
    <col min="6897" max="6897" width="12.140625" style="14" bestFit="1" customWidth="1"/>
    <col min="6898" max="6899" width="9.140625" style="14"/>
    <col min="6900" max="6953" width="20.7109375" style="14" customWidth="1"/>
    <col min="6954" max="7152" width="9.140625" style="14"/>
    <col min="7153" max="7153" width="12.140625" style="14" bestFit="1" customWidth="1"/>
    <col min="7154" max="7155" width="9.140625" style="14"/>
    <col min="7156" max="7209" width="20.7109375" style="14" customWidth="1"/>
    <col min="7210" max="7408" width="9.140625" style="14"/>
    <col min="7409" max="7409" width="12.140625" style="14" bestFit="1" customWidth="1"/>
    <col min="7410" max="7411" width="9.140625" style="14"/>
    <col min="7412" max="7465" width="20.7109375" style="14" customWidth="1"/>
    <col min="7466" max="7664" width="9.140625" style="14"/>
    <col min="7665" max="7665" width="12.140625" style="14" bestFit="1" customWidth="1"/>
    <col min="7666" max="7667" width="9.140625" style="14"/>
    <col min="7668" max="7721" width="20.7109375" style="14" customWidth="1"/>
    <col min="7722" max="7920" width="9.140625" style="14"/>
    <col min="7921" max="7921" width="12.140625" style="14" bestFit="1" customWidth="1"/>
    <col min="7922" max="7923" width="9.140625" style="14"/>
    <col min="7924" max="7977" width="20.7109375" style="14" customWidth="1"/>
    <col min="7978" max="8176" width="9.140625" style="14"/>
    <col min="8177" max="8177" width="12.140625" style="14" bestFit="1" customWidth="1"/>
    <col min="8178" max="8179" width="9.140625" style="14"/>
    <col min="8180" max="8233" width="20.7109375" style="14" customWidth="1"/>
    <col min="8234" max="8432" width="9.140625" style="14"/>
    <col min="8433" max="8433" width="12.140625" style="14" bestFit="1" customWidth="1"/>
    <col min="8434" max="8435" width="9.140625" style="14"/>
    <col min="8436" max="8489" width="20.7109375" style="14" customWidth="1"/>
    <col min="8490" max="8688" width="9.140625" style="14"/>
    <col min="8689" max="8689" width="12.140625" style="14" bestFit="1" customWidth="1"/>
    <col min="8690" max="8691" width="9.140625" style="14"/>
    <col min="8692" max="8745" width="20.7109375" style="14" customWidth="1"/>
    <col min="8746" max="8944" width="9.140625" style="14"/>
    <col min="8945" max="8945" width="12.140625" style="14" bestFit="1" customWidth="1"/>
    <col min="8946" max="8947" width="9.140625" style="14"/>
    <col min="8948" max="9001" width="20.7109375" style="14" customWidth="1"/>
    <col min="9002" max="9200" width="9.140625" style="14"/>
    <col min="9201" max="9201" width="12.140625" style="14" bestFit="1" customWidth="1"/>
    <col min="9202" max="9203" width="9.140625" style="14"/>
    <col min="9204" max="9257" width="20.7109375" style="14" customWidth="1"/>
    <col min="9258" max="9456" width="9.140625" style="14"/>
    <col min="9457" max="9457" width="12.140625" style="14" bestFit="1" customWidth="1"/>
    <col min="9458" max="9459" width="9.140625" style="14"/>
    <col min="9460" max="9513" width="20.7109375" style="14" customWidth="1"/>
    <col min="9514" max="9712" width="9.140625" style="14"/>
    <col min="9713" max="9713" width="12.140625" style="14" bestFit="1" customWidth="1"/>
    <col min="9714" max="9715" width="9.140625" style="14"/>
    <col min="9716" max="9769" width="20.7109375" style="14" customWidth="1"/>
    <col min="9770" max="9968" width="9.140625" style="14"/>
    <col min="9969" max="9969" width="12.140625" style="14" bestFit="1" customWidth="1"/>
    <col min="9970" max="9971" width="9.140625" style="14"/>
    <col min="9972" max="10025" width="20.7109375" style="14" customWidth="1"/>
    <col min="10026" max="10224" width="9.140625" style="14"/>
    <col min="10225" max="10225" width="12.140625" style="14" bestFit="1" customWidth="1"/>
    <col min="10226" max="10227" width="9.140625" style="14"/>
    <col min="10228" max="10281" width="20.7109375" style="14" customWidth="1"/>
    <col min="10282" max="10480" width="9.140625" style="14"/>
    <col min="10481" max="10481" width="12.140625" style="14" bestFit="1" customWidth="1"/>
    <col min="10482" max="10483" width="9.140625" style="14"/>
    <col min="10484" max="10537" width="20.7109375" style="14" customWidth="1"/>
    <col min="10538" max="10736" width="9.140625" style="14"/>
    <col min="10737" max="10737" width="12.140625" style="14" bestFit="1" customWidth="1"/>
    <col min="10738" max="10739" width="9.140625" style="14"/>
    <col min="10740" max="10793" width="20.7109375" style="14" customWidth="1"/>
    <col min="10794" max="10992" width="9.140625" style="14"/>
    <col min="10993" max="10993" width="12.140625" style="14" bestFit="1" customWidth="1"/>
    <col min="10994" max="10995" width="9.140625" style="14"/>
    <col min="10996" max="11049" width="20.7109375" style="14" customWidth="1"/>
    <col min="11050" max="11248" width="9.140625" style="14"/>
    <col min="11249" max="11249" width="12.140625" style="14" bestFit="1" customWidth="1"/>
    <col min="11250" max="11251" width="9.140625" style="14"/>
    <col min="11252" max="11305" width="20.7109375" style="14" customWidth="1"/>
    <col min="11306" max="11504" width="9.140625" style="14"/>
    <col min="11505" max="11505" width="12.140625" style="14" bestFit="1" customWidth="1"/>
    <col min="11506" max="11507" width="9.140625" style="14"/>
    <col min="11508" max="11561" width="20.7109375" style="14" customWidth="1"/>
    <col min="11562" max="11760" width="9.140625" style="14"/>
    <col min="11761" max="11761" width="12.140625" style="14" bestFit="1" customWidth="1"/>
    <col min="11762" max="11763" width="9.140625" style="14"/>
    <col min="11764" max="11817" width="20.7109375" style="14" customWidth="1"/>
    <col min="11818" max="12016" width="9.140625" style="14"/>
    <col min="12017" max="12017" width="12.140625" style="14" bestFit="1" customWidth="1"/>
    <col min="12018" max="12019" width="9.140625" style="14"/>
    <col min="12020" max="12073" width="20.7109375" style="14" customWidth="1"/>
    <col min="12074" max="12272" width="9.140625" style="14"/>
    <col min="12273" max="12273" width="12.140625" style="14" bestFit="1" customWidth="1"/>
    <col min="12274" max="12275" width="9.140625" style="14"/>
    <col min="12276" max="12329" width="20.7109375" style="14" customWidth="1"/>
    <col min="12330" max="12528" width="9.140625" style="14"/>
    <col min="12529" max="12529" width="12.140625" style="14" bestFit="1" customWidth="1"/>
    <col min="12530" max="12531" width="9.140625" style="14"/>
    <col min="12532" max="12585" width="20.7109375" style="14" customWidth="1"/>
    <col min="12586" max="12784" width="9.140625" style="14"/>
    <col min="12785" max="12785" width="12.140625" style="14" bestFit="1" customWidth="1"/>
    <col min="12786" max="12787" width="9.140625" style="14"/>
    <col min="12788" max="12841" width="20.7109375" style="14" customWidth="1"/>
    <col min="12842" max="13040" width="9.140625" style="14"/>
    <col min="13041" max="13041" width="12.140625" style="14" bestFit="1" customWidth="1"/>
    <col min="13042" max="13043" width="9.140625" style="14"/>
    <col min="13044" max="13097" width="20.7109375" style="14" customWidth="1"/>
    <col min="13098" max="13296" width="9.140625" style="14"/>
    <col min="13297" max="13297" width="12.140625" style="14" bestFit="1" customWidth="1"/>
    <col min="13298" max="13299" width="9.140625" style="14"/>
    <col min="13300" max="13353" width="20.7109375" style="14" customWidth="1"/>
    <col min="13354" max="13552" width="9.140625" style="14"/>
    <col min="13553" max="13553" width="12.140625" style="14" bestFit="1" customWidth="1"/>
    <col min="13554" max="13555" width="9.140625" style="14"/>
    <col min="13556" max="13609" width="20.7109375" style="14" customWidth="1"/>
    <col min="13610" max="13808" width="9.140625" style="14"/>
    <col min="13809" max="13809" width="12.140625" style="14" bestFit="1" customWidth="1"/>
    <col min="13810" max="13811" width="9.140625" style="14"/>
    <col min="13812" max="13865" width="20.7109375" style="14" customWidth="1"/>
    <col min="13866" max="14064" width="9.140625" style="14"/>
    <col min="14065" max="14065" width="12.140625" style="14" bestFit="1" customWidth="1"/>
    <col min="14066" max="14067" width="9.140625" style="14"/>
    <col min="14068" max="14121" width="20.7109375" style="14" customWidth="1"/>
    <col min="14122" max="14320" width="9.140625" style="14"/>
    <col min="14321" max="14321" width="12.140625" style="14" bestFit="1" customWidth="1"/>
    <col min="14322" max="14323" width="9.140625" style="14"/>
    <col min="14324" max="14377" width="20.7109375" style="14" customWidth="1"/>
    <col min="14378" max="14576" width="9.140625" style="14"/>
    <col min="14577" max="14577" width="12.140625" style="14" bestFit="1" customWidth="1"/>
    <col min="14578" max="14579" width="9.140625" style="14"/>
    <col min="14580" max="14633" width="20.7109375" style="14" customWidth="1"/>
    <col min="14634" max="14832" width="9.140625" style="14"/>
    <col min="14833" max="14833" width="12.140625" style="14" bestFit="1" customWidth="1"/>
    <col min="14834" max="14835" width="9.140625" style="14"/>
    <col min="14836" max="14889" width="20.7109375" style="14" customWidth="1"/>
    <col min="14890" max="15088" width="9.140625" style="14"/>
    <col min="15089" max="15089" width="12.140625" style="14" bestFit="1" customWidth="1"/>
    <col min="15090" max="15091" width="9.140625" style="14"/>
    <col min="15092" max="15145" width="20.7109375" style="14" customWidth="1"/>
    <col min="15146" max="15344" width="9.140625" style="14"/>
    <col min="15345" max="15345" width="12.140625" style="14" bestFit="1" customWidth="1"/>
    <col min="15346" max="15347" width="9.140625" style="14"/>
    <col min="15348" max="15401" width="20.7109375" style="14" customWidth="1"/>
    <col min="15402" max="15600" width="9.140625" style="14"/>
    <col min="15601" max="15601" width="12.140625" style="14" bestFit="1" customWidth="1"/>
    <col min="15602" max="15603" width="9.140625" style="14"/>
    <col min="15604" max="15657" width="20.7109375" style="14" customWidth="1"/>
    <col min="15658" max="15856" width="9.140625" style="14"/>
    <col min="15857" max="15857" width="12.140625" style="14" bestFit="1" customWidth="1"/>
    <col min="15858" max="15859" width="9.140625" style="14"/>
    <col min="15860" max="15913" width="20.7109375" style="14" customWidth="1"/>
    <col min="15914" max="16112" width="9.140625" style="14"/>
    <col min="16113" max="16113" width="12.140625" style="14" bestFit="1" customWidth="1"/>
    <col min="16114" max="16115" width="9.140625" style="14"/>
    <col min="16116" max="16169" width="20.7109375" style="14" customWidth="1"/>
    <col min="16170" max="16384" width="9.140625" style="14"/>
  </cols>
  <sheetData>
    <row r="1" spans="1:47" s="27" customFormat="1" ht="45" x14ac:dyDescent="0.25">
      <c r="A1" s="26" t="s">
        <v>4</v>
      </c>
      <c r="B1" s="27" t="s">
        <v>0</v>
      </c>
      <c r="C1" s="27" t="s">
        <v>13</v>
      </c>
      <c r="D1" s="62" t="s">
        <v>42</v>
      </c>
      <c r="E1" s="62" t="s">
        <v>111</v>
      </c>
      <c r="F1" s="62" t="s">
        <v>112</v>
      </c>
      <c r="G1" s="62" t="s">
        <v>89</v>
      </c>
      <c r="H1" s="62" t="s">
        <v>38</v>
      </c>
      <c r="I1" s="62" t="s">
        <v>186</v>
      </c>
      <c r="J1" s="63" t="s">
        <v>40</v>
      </c>
      <c r="K1" s="63" t="s">
        <v>130</v>
      </c>
      <c r="L1" s="63" t="s">
        <v>70</v>
      </c>
      <c r="M1" s="63" t="s">
        <v>71</v>
      </c>
      <c r="N1" s="63" t="s">
        <v>131</v>
      </c>
      <c r="O1" s="63" t="s">
        <v>129</v>
      </c>
      <c r="P1" s="63" t="s">
        <v>78</v>
      </c>
      <c r="Q1" s="63" t="s">
        <v>79</v>
      </c>
      <c r="R1" s="63" t="s">
        <v>58</v>
      </c>
      <c r="S1" s="63" t="s">
        <v>57</v>
      </c>
      <c r="T1" s="62" t="s">
        <v>108</v>
      </c>
      <c r="U1" s="63" t="s">
        <v>109</v>
      </c>
      <c r="V1" s="63" t="s">
        <v>110</v>
      </c>
      <c r="W1" s="62" t="s">
        <v>16</v>
      </c>
      <c r="X1" s="62" t="s">
        <v>74</v>
      </c>
      <c r="Y1" s="62" t="s">
        <v>75</v>
      </c>
      <c r="Z1" s="62" t="s">
        <v>15</v>
      </c>
      <c r="AA1" s="62" t="s">
        <v>43</v>
      </c>
      <c r="AB1" s="62" t="s">
        <v>76</v>
      </c>
      <c r="AC1" s="62" t="s">
        <v>77</v>
      </c>
      <c r="AD1" s="62" t="s">
        <v>45</v>
      </c>
      <c r="AE1" s="62" t="s">
        <v>44</v>
      </c>
      <c r="AF1" s="76" t="s">
        <v>192</v>
      </c>
      <c r="AG1" s="76" t="s">
        <v>193</v>
      </c>
      <c r="AH1" s="76" t="s">
        <v>59</v>
      </c>
      <c r="AI1" s="76" t="s">
        <v>196</v>
      </c>
      <c r="AJ1" s="76" t="s">
        <v>198</v>
      </c>
      <c r="AK1" s="76" t="s">
        <v>164</v>
      </c>
      <c r="AL1" s="62" t="s">
        <v>141</v>
      </c>
      <c r="AM1" s="62" t="s">
        <v>165</v>
      </c>
      <c r="AN1" s="62" t="s">
        <v>140</v>
      </c>
      <c r="AO1" s="62" t="s">
        <v>113</v>
      </c>
      <c r="AP1" s="63" t="s">
        <v>205</v>
      </c>
      <c r="AQ1" s="63" t="s">
        <v>204</v>
      </c>
      <c r="AR1" s="63" t="s">
        <v>206</v>
      </c>
      <c r="AS1" s="63" t="s">
        <v>170</v>
      </c>
      <c r="AT1" s="62" t="s">
        <v>169</v>
      </c>
      <c r="AU1" s="77"/>
    </row>
    <row r="2" spans="1:47" x14ac:dyDescent="0.25">
      <c r="A2" s="31">
        <v>33970</v>
      </c>
      <c r="B2" s="14">
        <v>1993</v>
      </c>
      <c r="C2" s="14">
        <v>1</v>
      </c>
      <c r="D2" s="15"/>
      <c r="E2" s="15"/>
      <c r="F2" s="15"/>
      <c r="G2" s="15"/>
      <c r="H2" s="15"/>
      <c r="I2" s="15"/>
      <c r="J2" s="15">
        <v>17.958754978419812</v>
      </c>
      <c r="K2" s="15">
        <v>500146.61300000001</v>
      </c>
      <c r="L2" s="15">
        <v>282833.63</v>
      </c>
      <c r="M2" s="15">
        <v>217312.98300000001</v>
      </c>
      <c r="N2" s="15">
        <v>594.06228599999997</v>
      </c>
      <c r="O2" s="15">
        <f>P2+Q2</f>
        <v>98.019112903166729</v>
      </c>
      <c r="P2" s="15">
        <v>36.004493127590109</v>
      </c>
      <c r="Q2" s="15">
        <v>62.01461977557662</v>
      </c>
      <c r="R2" s="15">
        <v>288.13837221671133</v>
      </c>
      <c r="S2" s="15">
        <v>207.90480088012191</v>
      </c>
      <c r="T2" s="15">
        <v>82.156316676441037</v>
      </c>
      <c r="U2" s="15">
        <v>33.887705413204024</v>
      </c>
      <c r="V2" s="15">
        <v>41.247839221742503</v>
      </c>
      <c r="W2" s="15">
        <f t="shared" ref="W2:W65" si="0">K2/$U2/100</f>
        <v>147.58940061050066</v>
      </c>
      <c r="X2" s="15">
        <f t="shared" ref="X2:X65" si="1">L2/$U2/100</f>
        <v>83.462018614513966</v>
      </c>
      <c r="Y2" s="15">
        <f t="shared" ref="Y2:Y65" si="2">M2/$U2/100</f>
        <v>64.127381995986681</v>
      </c>
      <c r="Z2" s="15">
        <f t="shared" ref="Z2:Z65" si="3">N2/$V2</f>
        <v>14.402264390297049</v>
      </c>
      <c r="AA2" s="15">
        <f t="shared" ref="AA2:AA65" si="4">O2/$V2</f>
        <v>2.3763453977850806</v>
      </c>
      <c r="AB2" s="15">
        <f t="shared" ref="AB2:AB65" si="5">P2/$V2</f>
        <v>0.87288192077250615</v>
      </c>
      <c r="AC2" s="15">
        <f t="shared" ref="AC2:AC65" si="6">Q2/$V2</f>
        <v>1.5034634770125743</v>
      </c>
      <c r="AD2" s="15">
        <f t="shared" ref="AD2:AD65" si="7">R2/$V2</f>
        <v>6.9855385797961569</v>
      </c>
      <c r="AE2" s="15">
        <f t="shared" ref="AE2:AE65" si="8">S2/$V2</f>
        <v>5.0403804127158116</v>
      </c>
      <c r="AF2" s="15">
        <v>1116.4259999999999</v>
      </c>
      <c r="AG2" s="15">
        <v>2455.902</v>
      </c>
      <c r="AH2" s="15">
        <f>AG2+AF2</f>
        <v>3572.328</v>
      </c>
      <c r="AI2" s="15">
        <v>4576.3410000000003</v>
      </c>
      <c r="AJ2" s="15">
        <v>2945.7660000000001</v>
      </c>
      <c r="AK2" s="15">
        <f>AH2+AI2+AJ2</f>
        <v>11094.434999999999</v>
      </c>
      <c r="AL2" s="15">
        <f>AH2/$J2</f>
        <v>198.9184664690118</v>
      </c>
      <c r="AM2" s="15">
        <f>AK2/$J2</f>
        <v>617.77305906404195</v>
      </c>
      <c r="AN2" s="15">
        <v>122.0949970622148</v>
      </c>
      <c r="AO2" s="64">
        <v>5.9836269999999997E-2</v>
      </c>
      <c r="AP2" s="15"/>
      <c r="AQ2" s="15"/>
      <c r="AR2" s="15"/>
      <c r="AS2" s="15"/>
      <c r="AT2" s="15"/>
    </row>
    <row r="3" spans="1:47" x14ac:dyDescent="0.25">
      <c r="A3" s="31">
        <v>34001</v>
      </c>
      <c r="B3" s="14">
        <v>1993</v>
      </c>
      <c r="C3" s="14">
        <v>2</v>
      </c>
      <c r="D3" s="15"/>
      <c r="E3" s="15"/>
      <c r="F3" s="15"/>
      <c r="G3" s="15"/>
      <c r="H3" s="15"/>
      <c r="I3" s="15"/>
      <c r="J3" s="15">
        <v>18.543790053418213</v>
      </c>
      <c r="K3" s="15">
        <v>583415.14599999995</v>
      </c>
      <c r="L3" s="15">
        <v>295838.74900000001</v>
      </c>
      <c r="M3" s="15">
        <v>287576.397</v>
      </c>
      <c r="N3" s="15">
        <v>808.08567900000003</v>
      </c>
      <c r="O3" s="15">
        <f t="shared" ref="O3:O66" si="9">P3+Q3</f>
        <v>135.6859348278162</v>
      </c>
      <c r="P3" s="15">
        <v>45.469672472943621</v>
      </c>
      <c r="Q3" s="15">
        <v>90.216262354872569</v>
      </c>
      <c r="R3" s="15">
        <v>351.69803597651673</v>
      </c>
      <c r="S3" s="15">
        <v>320.70170819566704</v>
      </c>
      <c r="T3" s="15">
        <v>82.118397294643131</v>
      </c>
      <c r="U3" s="15">
        <v>34.162015883312272</v>
      </c>
      <c r="V3" s="15">
        <v>41.600928669781503</v>
      </c>
      <c r="W3" s="15">
        <f t="shared" si="0"/>
        <v>170.77889899494809</v>
      </c>
      <c r="X3" s="15">
        <f t="shared" si="1"/>
        <v>86.598738789449968</v>
      </c>
      <c r="Y3" s="15">
        <f t="shared" si="2"/>
        <v>84.180160205498154</v>
      </c>
      <c r="Z3" s="15">
        <f t="shared" si="3"/>
        <v>19.424702881380274</v>
      </c>
      <c r="AA3" s="15">
        <f t="shared" si="4"/>
        <v>3.2616083142003776</v>
      </c>
      <c r="AB3" s="15">
        <f t="shared" si="5"/>
        <v>1.0929965730782432</v>
      </c>
      <c r="AC3" s="15">
        <f t="shared" si="6"/>
        <v>2.1686117411221342</v>
      </c>
      <c r="AD3" s="15">
        <f t="shared" si="7"/>
        <v>8.4540909835983218</v>
      </c>
      <c r="AE3" s="15">
        <f t="shared" si="8"/>
        <v>7.7090035835815733</v>
      </c>
      <c r="AF3" s="15">
        <v>1083.452</v>
      </c>
      <c r="AG3" s="15">
        <v>2396.319</v>
      </c>
      <c r="AH3" s="15">
        <f t="shared" ref="AH3:AH66" si="10">AG3+AF3</f>
        <v>3479.7709999999997</v>
      </c>
      <c r="AI3" s="15">
        <v>4650.43</v>
      </c>
      <c r="AJ3" s="15">
        <v>3030.2629999999999</v>
      </c>
      <c r="AK3" s="15">
        <f t="shared" ref="AK3:AK66" si="11">AH3+AI3+AJ3</f>
        <v>11160.464</v>
      </c>
      <c r="AL3" s="15">
        <f t="shared" ref="AL3:AL66" si="12">AH3/$J3</f>
        <v>187.65155289053581</v>
      </c>
      <c r="AM3" s="15">
        <f t="shared" ref="AM3:AM66" si="13">AK3/$J3</f>
        <v>601.84374218272433</v>
      </c>
      <c r="AN3" s="15">
        <v>119.51756811197123</v>
      </c>
      <c r="AO3" s="64">
        <v>6.8034170000000005E-2</v>
      </c>
      <c r="AP3" s="15"/>
      <c r="AQ3" s="15"/>
      <c r="AR3" s="15"/>
      <c r="AS3" s="15"/>
      <c r="AT3" s="15"/>
    </row>
    <row r="4" spans="1:47" x14ac:dyDescent="0.25">
      <c r="A4" s="31">
        <v>34029</v>
      </c>
      <c r="B4" s="14">
        <v>1993</v>
      </c>
      <c r="C4" s="14">
        <v>3</v>
      </c>
      <c r="D4" s="15"/>
      <c r="E4" s="15"/>
      <c r="F4" s="15"/>
      <c r="G4" s="15"/>
      <c r="H4" s="15"/>
      <c r="I4" s="15"/>
      <c r="J4" s="15">
        <v>18.892187350353932</v>
      </c>
      <c r="K4" s="15">
        <v>681336.84100000001</v>
      </c>
      <c r="L4" s="15">
        <v>281196.91600000003</v>
      </c>
      <c r="M4" s="15">
        <v>400139.92499999999</v>
      </c>
      <c r="N4" s="15">
        <v>942.03677900000002</v>
      </c>
      <c r="O4" s="15">
        <f t="shared" si="9"/>
        <v>216.07025156328601</v>
      </c>
      <c r="P4" s="15">
        <v>55.616773714975551</v>
      </c>
      <c r="Q4" s="15">
        <v>160.45347784831046</v>
      </c>
      <c r="R4" s="15">
        <v>387.55380606401854</v>
      </c>
      <c r="S4" s="15">
        <v>338.41272137269544</v>
      </c>
      <c r="T4" s="15">
        <v>82.532187371055372</v>
      </c>
      <c r="U4" s="15">
        <v>34.382576658075287</v>
      </c>
      <c r="V4" s="15">
        <v>41.659597004857169</v>
      </c>
      <c r="W4" s="15">
        <f t="shared" si="0"/>
        <v>198.16340345160762</v>
      </c>
      <c r="X4" s="15">
        <f t="shared" si="1"/>
        <v>81.784712878392298</v>
      </c>
      <c r="Y4" s="15">
        <f t="shared" si="2"/>
        <v>116.37869057321534</v>
      </c>
      <c r="Z4" s="15">
        <f t="shared" si="3"/>
        <v>22.61271943869659</v>
      </c>
      <c r="AA4" s="15">
        <f t="shared" si="4"/>
        <v>5.1865660519494217</v>
      </c>
      <c r="AB4" s="15">
        <f t="shared" si="5"/>
        <v>1.3350290860588758</v>
      </c>
      <c r="AC4" s="15">
        <f t="shared" si="6"/>
        <v>3.8515369658905461</v>
      </c>
      <c r="AD4" s="15">
        <f t="shared" si="7"/>
        <v>9.3028697809734684</v>
      </c>
      <c r="AE4" s="15">
        <f t="shared" si="8"/>
        <v>8.1232836057737021</v>
      </c>
      <c r="AF4" s="15">
        <v>1177.884</v>
      </c>
      <c r="AG4" s="15">
        <v>2334.8290000000002</v>
      </c>
      <c r="AH4" s="15">
        <f t="shared" si="10"/>
        <v>3512.7130000000002</v>
      </c>
      <c r="AI4" s="15">
        <v>4803.4520000000002</v>
      </c>
      <c r="AJ4" s="15">
        <v>3183.81</v>
      </c>
      <c r="AK4" s="15">
        <f t="shared" si="11"/>
        <v>11499.975</v>
      </c>
      <c r="AL4" s="15">
        <f t="shared" si="12"/>
        <v>185.93469008416287</v>
      </c>
      <c r="AM4" s="15">
        <f t="shared" si="13"/>
        <v>608.71590921336883</v>
      </c>
      <c r="AN4" s="15">
        <v>119.16660517756867</v>
      </c>
      <c r="AO4" s="64">
        <v>6.3247289999999998E-2</v>
      </c>
      <c r="AP4" s="15"/>
      <c r="AQ4" s="15"/>
      <c r="AR4" s="15"/>
      <c r="AS4" s="15"/>
      <c r="AT4" s="15"/>
    </row>
    <row r="5" spans="1:47" x14ac:dyDescent="0.25">
      <c r="A5" s="31">
        <v>34060</v>
      </c>
      <c r="B5" s="14">
        <v>1993</v>
      </c>
      <c r="C5" s="14">
        <v>4</v>
      </c>
      <c r="D5" s="15"/>
      <c r="E5" s="15"/>
      <c r="F5" s="15"/>
      <c r="G5" s="15"/>
      <c r="H5" s="15"/>
      <c r="I5" s="15"/>
      <c r="J5" s="15">
        <v>19.259244371125188</v>
      </c>
      <c r="K5" s="15">
        <v>560537.92999999993</v>
      </c>
      <c r="L5" s="15">
        <v>231688.48300000001</v>
      </c>
      <c r="M5" s="15">
        <v>328849.44699999999</v>
      </c>
      <c r="N5" s="15">
        <v>803.39994200000001</v>
      </c>
      <c r="O5" s="15">
        <f t="shared" si="9"/>
        <v>137.36336111024386</v>
      </c>
      <c r="P5" s="15">
        <v>49.292550954182715</v>
      </c>
      <c r="Q5" s="15">
        <v>88.070810156061142</v>
      </c>
      <c r="R5" s="15">
        <v>363.04507910903027</v>
      </c>
      <c r="S5" s="15">
        <v>302.9915017807258</v>
      </c>
      <c r="T5" s="15">
        <v>80.801070838101467</v>
      </c>
      <c r="U5" s="15">
        <v>33.985480712043802</v>
      </c>
      <c r="V5" s="15">
        <v>42.060681077036008</v>
      </c>
      <c r="W5" s="15">
        <f t="shared" si="0"/>
        <v>164.93453035117906</v>
      </c>
      <c r="X5" s="15">
        <f t="shared" si="1"/>
        <v>68.172783831742024</v>
      </c>
      <c r="Y5" s="15">
        <f t="shared" si="2"/>
        <v>96.761746519437054</v>
      </c>
      <c r="Z5" s="15">
        <f t="shared" si="3"/>
        <v>19.100973199376806</v>
      </c>
      <c r="AA5" s="15">
        <f t="shared" si="4"/>
        <v>3.2658377751576766</v>
      </c>
      <c r="AB5" s="15">
        <f t="shared" si="5"/>
        <v>1.1719389627548165</v>
      </c>
      <c r="AC5" s="15">
        <f t="shared" si="6"/>
        <v>2.0938988124028599</v>
      </c>
      <c r="AD5" s="15">
        <f t="shared" si="7"/>
        <v>8.6314598292903781</v>
      </c>
      <c r="AE5" s="15">
        <f t="shared" si="8"/>
        <v>7.2036755949287503</v>
      </c>
      <c r="AF5" s="15">
        <v>1155.0219999999999</v>
      </c>
      <c r="AG5" s="15">
        <v>2616.384</v>
      </c>
      <c r="AH5" s="15">
        <f t="shared" si="10"/>
        <v>3771.4059999999999</v>
      </c>
      <c r="AI5" s="15">
        <v>4985.5839999999998</v>
      </c>
      <c r="AJ5" s="15">
        <v>3266.1280000000002</v>
      </c>
      <c r="AK5" s="15">
        <f t="shared" si="11"/>
        <v>12023.118</v>
      </c>
      <c r="AL5" s="15">
        <f t="shared" si="12"/>
        <v>195.82315522484137</v>
      </c>
      <c r="AM5" s="15">
        <f t="shared" si="13"/>
        <v>624.27776335949625</v>
      </c>
      <c r="AN5" s="15">
        <v>120.27264362837471</v>
      </c>
      <c r="AO5" s="64">
        <v>6.5743490000000002E-2</v>
      </c>
      <c r="AP5" s="15"/>
      <c r="AQ5" s="15"/>
      <c r="AR5" s="15"/>
      <c r="AS5" s="15"/>
      <c r="AT5" s="15"/>
    </row>
    <row r="6" spans="1:47" x14ac:dyDescent="0.25">
      <c r="A6" s="31">
        <v>34090</v>
      </c>
      <c r="B6" s="14">
        <v>1993</v>
      </c>
      <c r="C6" s="14">
        <v>5</v>
      </c>
      <c r="D6" s="15"/>
      <c r="E6" s="15"/>
      <c r="F6" s="15"/>
      <c r="G6" s="15"/>
      <c r="H6" s="15"/>
      <c r="I6" s="15"/>
      <c r="J6" s="15">
        <v>19.568963849689155</v>
      </c>
      <c r="K6" s="15">
        <v>621902.48</v>
      </c>
      <c r="L6" s="15">
        <v>269250.755</v>
      </c>
      <c r="M6" s="15">
        <v>352651.72499999998</v>
      </c>
      <c r="N6" s="15">
        <v>851.40432499999997</v>
      </c>
      <c r="O6" s="15">
        <f t="shared" si="9"/>
        <v>149.51810948967599</v>
      </c>
      <c r="P6" s="15">
        <v>61.364965275079925</v>
      </c>
      <c r="Q6" s="15">
        <v>88.153144214596068</v>
      </c>
      <c r="R6" s="15">
        <v>349.143598419125</v>
      </c>
      <c r="S6" s="15">
        <v>352.74261709119901</v>
      </c>
      <c r="T6" s="15">
        <v>81.575930675593781</v>
      </c>
      <c r="U6" s="15">
        <v>34.676660435151256</v>
      </c>
      <c r="V6" s="15">
        <v>42.508445993771495</v>
      </c>
      <c r="W6" s="15">
        <f t="shared" si="0"/>
        <v>179.3432447634392</v>
      </c>
      <c r="X6" s="15">
        <f t="shared" si="1"/>
        <v>77.646103062180757</v>
      </c>
      <c r="Y6" s="15">
        <f t="shared" si="2"/>
        <v>101.69714170125845</v>
      </c>
      <c r="Z6" s="15">
        <f t="shared" si="3"/>
        <v>20.029062580287011</v>
      </c>
      <c r="AA6" s="15">
        <f t="shared" si="4"/>
        <v>3.5173741592808163</v>
      </c>
      <c r="AB6" s="15">
        <f t="shared" si="5"/>
        <v>1.4435946513799014</v>
      </c>
      <c r="AC6" s="15">
        <f t="shared" si="6"/>
        <v>2.0737795079009147</v>
      </c>
      <c r="AD6" s="15">
        <f t="shared" si="7"/>
        <v>8.2135112271637247</v>
      </c>
      <c r="AE6" s="15">
        <f t="shared" si="8"/>
        <v>8.2981771938424718</v>
      </c>
      <c r="AF6" s="15">
        <v>1135.9179999999999</v>
      </c>
      <c r="AG6" s="15">
        <v>2664.5520000000001</v>
      </c>
      <c r="AH6" s="15">
        <f t="shared" si="10"/>
        <v>3800.4700000000003</v>
      </c>
      <c r="AI6" s="15">
        <v>4953.0439999999999</v>
      </c>
      <c r="AJ6" s="15">
        <v>3406.585</v>
      </c>
      <c r="AK6" s="15">
        <f t="shared" si="11"/>
        <v>12160.098999999998</v>
      </c>
      <c r="AL6" s="15">
        <f t="shared" si="12"/>
        <v>194.20905619693141</v>
      </c>
      <c r="AM6" s="15">
        <f t="shared" si="13"/>
        <v>621.39718246723407</v>
      </c>
      <c r="AN6" s="15">
        <v>119.32901587841876</v>
      </c>
      <c r="AO6" s="64">
        <v>6.2606789999999995E-2</v>
      </c>
      <c r="AP6" s="15"/>
      <c r="AQ6" s="15"/>
      <c r="AR6" s="15"/>
      <c r="AS6" s="15"/>
      <c r="AT6" s="15"/>
    </row>
    <row r="7" spans="1:47" x14ac:dyDescent="0.25">
      <c r="A7" s="31">
        <v>34121</v>
      </c>
      <c r="B7" s="14">
        <v>1993</v>
      </c>
      <c r="C7" s="14">
        <v>6</v>
      </c>
      <c r="D7" s="15"/>
      <c r="E7" s="15"/>
      <c r="F7" s="15"/>
      <c r="G7" s="15"/>
      <c r="H7" s="15"/>
      <c r="I7" s="15"/>
      <c r="J7" s="15">
        <v>19.872084558560463</v>
      </c>
      <c r="K7" s="15">
        <v>624242.49099999992</v>
      </c>
      <c r="L7" s="15">
        <v>266459.788</v>
      </c>
      <c r="M7" s="15">
        <v>357782.70299999998</v>
      </c>
      <c r="N7" s="15">
        <v>858.25916099999995</v>
      </c>
      <c r="O7" s="15">
        <f t="shared" si="9"/>
        <v>144.50246866111763</v>
      </c>
      <c r="P7" s="15">
        <v>56.015794983399324</v>
      </c>
      <c r="Q7" s="15">
        <v>88.486673677718315</v>
      </c>
      <c r="R7" s="15">
        <v>343.35055045253364</v>
      </c>
      <c r="S7" s="15">
        <v>370.40614188634873</v>
      </c>
      <c r="T7" s="15">
        <v>82.037129165329219</v>
      </c>
      <c r="U7" s="15">
        <v>34.905888051318001</v>
      </c>
      <c r="V7" s="15">
        <v>42.548890248185366</v>
      </c>
      <c r="W7" s="15">
        <f t="shared" si="0"/>
        <v>178.83587149602096</v>
      </c>
      <c r="X7" s="15">
        <f t="shared" si="1"/>
        <v>76.336630544467369</v>
      </c>
      <c r="Y7" s="15">
        <f t="shared" si="2"/>
        <v>102.4992409515536</v>
      </c>
      <c r="Z7" s="15">
        <f t="shared" si="3"/>
        <v>20.171129164446377</v>
      </c>
      <c r="AA7" s="15">
        <f t="shared" si="4"/>
        <v>3.3961512936822227</v>
      </c>
      <c r="AB7" s="15">
        <f t="shared" si="5"/>
        <v>1.3165042532640037</v>
      </c>
      <c r="AC7" s="15">
        <f t="shared" si="6"/>
        <v>2.079647040418219</v>
      </c>
      <c r="AD7" s="15">
        <f t="shared" si="7"/>
        <v>8.0695535993956256</v>
      </c>
      <c r="AE7" s="15">
        <f t="shared" si="8"/>
        <v>8.7054242713685319</v>
      </c>
      <c r="AF7" s="15">
        <v>1229.5</v>
      </c>
      <c r="AG7" s="15">
        <v>2793.2280000000001</v>
      </c>
      <c r="AH7" s="15">
        <f t="shared" si="10"/>
        <v>4022.7280000000001</v>
      </c>
      <c r="AI7" s="15">
        <v>5221.7560000000003</v>
      </c>
      <c r="AJ7" s="15">
        <v>3602.7269999999999</v>
      </c>
      <c r="AK7" s="15">
        <f t="shared" si="11"/>
        <v>12847.210999999999</v>
      </c>
      <c r="AL7" s="15">
        <f t="shared" si="12"/>
        <v>202.43110319632251</v>
      </c>
      <c r="AM7" s="15">
        <f t="shared" si="13"/>
        <v>646.49538714174298</v>
      </c>
      <c r="AN7" s="15">
        <v>118.81764557958043</v>
      </c>
      <c r="AO7" s="64">
        <v>6.2602099999999994E-2</v>
      </c>
      <c r="AP7" s="15"/>
      <c r="AQ7" s="15"/>
      <c r="AR7" s="15"/>
      <c r="AS7" s="15"/>
      <c r="AT7" s="15"/>
    </row>
    <row r="8" spans="1:47" x14ac:dyDescent="0.25">
      <c r="A8" s="31">
        <v>34151</v>
      </c>
      <c r="B8" s="14">
        <v>1993</v>
      </c>
      <c r="C8" s="14">
        <v>7</v>
      </c>
      <c r="D8" s="15"/>
      <c r="E8" s="15"/>
      <c r="F8" s="15"/>
      <c r="G8" s="15"/>
      <c r="H8" s="15"/>
      <c r="I8" s="15"/>
      <c r="J8" s="15">
        <v>20.116850643205421</v>
      </c>
      <c r="K8" s="15">
        <v>548150.70700000005</v>
      </c>
      <c r="L8" s="15">
        <v>209681.43700000001</v>
      </c>
      <c r="M8" s="15">
        <v>338469.27</v>
      </c>
      <c r="N8" s="15">
        <v>841.91863599999999</v>
      </c>
      <c r="O8" s="15">
        <f t="shared" si="9"/>
        <v>155.34133172602628</v>
      </c>
      <c r="P8" s="15">
        <v>52.533820323678746</v>
      </c>
      <c r="Q8" s="15">
        <v>102.80751140234753</v>
      </c>
      <c r="R8" s="15">
        <v>340.55974016320852</v>
      </c>
      <c r="S8" s="15">
        <v>346.01756411076519</v>
      </c>
      <c r="T8" s="15">
        <v>83.024501469964136</v>
      </c>
      <c r="U8" s="15">
        <v>35.733964399083014</v>
      </c>
      <c r="V8" s="15">
        <v>43.040263737097568</v>
      </c>
      <c r="W8" s="15">
        <f t="shared" si="0"/>
        <v>153.39767535394603</v>
      </c>
      <c r="X8" s="15">
        <f t="shared" si="1"/>
        <v>58.678470336580048</v>
      </c>
      <c r="Y8" s="15">
        <f t="shared" si="2"/>
        <v>94.719205017365951</v>
      </c>
      <c r="Z8" s="15">
        <f t="shared" si="3"/>
        <v>19.561186733024769</v>
      </c>
      <c r="AA8" s="15">
        <f t="shared" si="4"/>
        <v>3.609209568856182</v>
      </c>
      <c r="AB8" s="15">
        <f t="shared" si="5"/>
        <v>1.2205738478874242</v>
      </c>
      <c r="AC8" s="15">
        <f t="shared" si="6"/>
        <v>2.3886357209687579</v>
      </c>
      <c r="AD8" s="15">
        <f t="shared" si="7"/>
        <v>7.9125848819943654</v>
      </c>
      <c r="AE8" s="15">
        <f t="shared" si="8"/>
        <v>8.0393922821742212</v>
      </c>
      <c r="AF8" s="15">
        <v>1214.1379999999999</v>
      </c>
      <c r="AG8" s="15">
        <v>2806.5659999999998</v>
      </c>
      <c r="AH8" s="15">
        <f t="shared" si="10"/>
        <v>4020.7039999999997</v>
      </c>
      <c r="AI8" s="15">
        <v>5278.8019999999997</v>
      </c>
      <c r="AJ8" s="15">
        <v>3883.625</v>
      </c>
      <c r="AK8" s="15">
        <f t="shared" si="11"/>
        <v>13183.130999999999</v>
      </c>
      <c r="AL8" s="15">
        <f t="shared" si="12"/>
        <v>199.86746789105456</v>
      </c>
      <c r="AM8" s="15">
        <f t="shared" si="13"/>
        <v>655.32777639091717</v>
      </c>
      <c r="AN8" s="15">
        <v>117.34650376632429</v>
      </c>
      <c r="AO8" s="64">
        <v>5.8578600000000002E-2</v>
      </c>
      <c r="AP8" s="15"/>
      <c r="AQ8" s="15"/>
      <c r="AR8" s="15"/>
      <c r="AS8" s="15"/>
      <c r="AT8" s="15"/>
    </row>
    <row r="9" spans="1:47" x14ac:dyDescent="0.25">
      <c r="A9" s="31">
        <v>34182</v>
      </c>
      <c r="B9" s="14">
        <v>1993</v>
      </c>
      <c r="C9" s="14">
        <v>8</v>
      </c>
      <c r="D9" s="15"/>
      <c r="E9" s="15"/>
      <c r="F9" s="15"/>
      <c r="G9" s="15"/>
      <c r="H9" s="15"/>
      <c r="I9" s="15"/>
      <c r="J9" s="15">
        <v>20.370138507927972</v>
      </c>
      <c r="K9" s="15">
        <v>551154.44999999995</v>
      </c>
      <c r="L9" s="15">
        <v>210027.57199999999</v>
      </c>
      <c r="M9" s="15">
        <v>341126.87800000003</v>
      </c>
      <c r="N9" s="15">
        <v>770.072721</v>
      </c>
      <c r="O9" s="15">
        <f t="shared" si="9"/>
        <v>142.31857650336366</v>
      </c>
      <c r="P9" s="15">
        <v>52.558176990907867</v>
      </c>
      <c r="Q9" s="15">
        <v>89.760399512455805</v>
      </c>
      <c r="R9" s="15">
        <v>350.77650416890435</v>
      </c>
      <c r="S9" s="15">
        <v>276.97764032773193</v>
      </c>
      <c r="T9" s="15">
        <v>82.380950996218473</v>
      </c>
      <c r="U9" s="15">
        <v>35.838663083196536</v>
      </c>
      <c r="V9" s="15">
        <v>43.503580196399575</v>
      </c>
      <c r="W9" s="15">
        <f t="shared" si="0"/>
        <v>153.78767023773733</v>
      </c>
      <c r="X9" s="15">
        <f t="shared" si="1"/>
        <v>58.603629134389884</v>
      </c>
      <c r="Y9" s="15">
        <f t="shared" si="2"/>
        <v>95.184041103347468</v>
      </c>
      <c r="Z9" s="15">
        <f t="shared" si="3"/>
        <v>17.701364290558605</v>
      </c>
      <c r="AA9" s="15">
        <f t="shared" si="4"/>
        <v>3.2714221648162689</v>
      </c>
      <c r="AB9" s="15">
        <f t="shared" si="5"/>
        <v>1.2081345202769693</v>
      </c>
      <c r="AC9" s="15">
        <f t="shared" si="6"/>
        <v>2.0632876445392996</v>
      </c>
      <c r="AD9" s="15">
        <f t="shared" si="7"/>
        <v>8.0631640565052898</v>
      </c>
      <c r="AE9" s="15">
        <f t="shared" si="8"/>
        <v>6.3667780692370473</v>
      </c>
      <c r="AF9" s="15">
        <v>1166.7929999999999</v>
      </c>
      <c r="AG9" s="15">
        <v>2838.527</v>
      </c>
      <c r="AH9" s="15">
        <f t="shared" si="10"/>
        <v>4005.3199999999997</v>
      </c>
      <c r="AI9" s="15">
        <v>5438.7879999999996</v>
      </c>
      <c r="AJ9" s="15">
        <v>4067.634</v>
      </c>
      <c r="AK9" s="15">
        <f t="shared" si="11"/>
        <v>13511.742</v>
      </c>
      <c r="AL9" s="15">
        <f t="shared" si="12"/>
        <v>196.62703807542329</v>
      </c>
      <c r="AM9" s="15">
        <f t="shared" si="13"/>
        <v>663.31124821469848</v>
      </c>
      <c r="AN9" s="15">
        <v>117.76108122986746</v>
      </c>
      <c r="AO9" s="64">
        <v>6.2862219999999996E-2</v>
      </c>
      <c r="AP9" s="15"/>
      <c r="AQ9" s="15"/>
      <c r="AR9" s="15"/>
      <c r="AS9" s="15"/>
      <c r="AT9" s="15"/>
    </row>
    <row r="10" spans="1:47" x14ac:dyDescent="0.25">
      <c r="A10" s="31">
        <v>34213</v>
      </c>
      <c r="B10" s="14">
        <v>1993</v>
      </c>
      <c r="C10" s="14">
        <v>9</v>
      </c>
      <c r="D10" s="15"/>
      <c r="E10" s="15"/>
      <c r="F10" s="15"/>
      <c r="G10" s="15"/>
      <c r="H10" s="15"/>
      <c r="I10" s="15"/>
      <c r="J10" s="15">
        <v>20.599737598318487</v>
      </c>
      <c r="K10" s="15">
        <v>608711.85199999996</v>
      </c>
      <c r="L10" s="15">
        <v>239371.283</v>
      </c>
      <c r="M10" s="15">
        <v>369340.56900000002</v>
      </c>
      <c r="N10" s="15">
        <v>789.76568699999996</v>
      </c>
      <c r="O10" s="15">
        <f t="shared" si="9"/>
        <v>133.26026436954749</v>
      </c>
      <c r="P10" s="15">
        <v>53.468704259045808</v>
      </c>
      <c r="Q10" s="15">
        <v>79.791560110501678</v>
      </c>
      <c r="R10" s="15">
        <v>370.36324933401346</v>
      </c>
      <c r="S10" s="15">
        <v>286.14217329643901</v>
      </c>
      <c r="T10" s="15">
        <v>83.088610292761828</v>
      </c>
      <c r="U10" s="15">
        <v>36.337555723655505</v>
      </c>
      <c r="V10" s="15">
        <v>43.733498003662014</v>
      </c>
      <c r="W10" s="15">
        <f t="shared" si="0"/>
        <v>167.5159046550103</v>
      </c>
      <c r="X10" s="15">
        <f t="shared" si="1"/>
        <v>65.874349067505079</v>
      </c>
      <c r="Y10" s="15">
        <f t="shared" si="2"/>
        <v>101.64155558750525</v>
      </c>
      <c r="Z10" s="15">
        <f t="shared" si="3"/>
        <v>18.058598626935105</v>
      </c>
      <c r="AA10" s="15">
        <f t="shared" si="4"/>
        <v>3.0470982302487895</v>
      </c>
      <c r="AB10" s="15">
        <f t="shared" si="5"/>
        <v>1.2226029633981854</v>
      </c>
      <c r="AC10" s="15">
        <f t="shared" si="6"/>
        <v>1.8244952668506038</v>
      </c>
      <c r="AD10" s="15">
        <f t="shared" si="7"/>
        <v>8.4686399725675088</v>
      </c>
      <c r="AE10" s="15">
        <f t="shared" si="8"/>
        <v>6.542860424118806</v>
      </c>
      <c r="AF10" s="15">
        <v>1252.6320000000001</v>
      </c>
      <c r="AG10" s="15">
        <v>2855.72</v>
      </c>
      <c r="AH10" s="15">
        <f t="shared" si="10"/>
        <v>4108.3519999999999</v>
      </c>
      <c r="AI10" s="15">
        <v>5399.9930000000004</v>
      </c>
      <c r="AJ10" s="15">
        <v>4133.9740000000002</v>
      </c>
      <c r="AK10" s="15">
        <f t="shared" si="11"/>
        <v>13642.319000000001</v>
      </c>
      <c r="AL10" s="15">
        <f t="shared" si="12"/>
        <v>199.43710352579228</v>
      </c>
      <c r="AM10" s="15">
        <f t="shared" si="13"/>
        <v>662.25693093845985</v>
      </c>
      <c r="AN10" s="15">
        <v>119.18802534728925</v>
      </c>
      <c r="AO10" s="64">
        <v>5.798275E-2</v>
      </c>
      <c r="AP10" s="15"/>
      <c r="AQ10" s="15"/>
      <c r="AR10" s="15"/>
      <c r="AS10" s="15"/>
      <c r="AT10" s="15"/>
    </row>
    <row r="11" spans="1:47" x14ac:dyDescent="0.25">
      <c r="A11" s="31">
        <v>34243</v>
      </c>
      <c r="B11" s="14">
        <v>1993</v>
      </c>
      <c r="C11" s="14">
        <v>10</v>
      </c>
      <c r="D11" s="15"/>
      <c r="E11" s="15"/>
      <c r="F11" s="15"/>
      <c r="G11" s="15"/>
      <c r="H11" s="15"/>
      <c r="I11" s="15"/>
      <c r="J11" s="15">
        <v>20.819948118875821</v>
      </c>
      <c r="K11" s="15">
        <v>620298.44500000007</v>
      </c>
      <c r="L11" s="15">
        <v>314440.46899999998</v>
      </c>
      <c r="M11" s="15">
        <v>305857.97600000002</v>
      </c>
      <c r="N11" s="15">
        <v>866.30184899999995</v>
      </c>
      <c r="O11" s="15">
        <f t="shared" si="9"/>
        <v>156.37102940185764</v>
      </c>
      <c r="P11" s="15">
        <v>61.959870652841929</v>
      </c>
      <c r="Q11" s="15">
        <v>94.411158749015712</v>
      </c>
      <c r="R11" s="15">
        <v>356.76169695368316</v>
      </c>
      <c r="S11" s="15">
        <v>353.16912264445921</v>
      </c>
      <c r="T11" s="15">
        <v>82.549348022137281</v>
      </c>
      <c r="U11" s="15">
        <v>36.109270380863066</v>
      </c>
      <c r="V11" s="15">
        <v>43.742647575096093</v>
      </c>
      <c r="W11" s="15">
        <f t="shared" si="0"/>
        <v>171.78371051461107</v>
      </c>
      <c r="X11" s="15">
        <f t="shared" si="1"/>
        <v>87.080261019797547</v>
      </c>
      <c r="Y11" s="15">
        <f t="shared" si="2"/>
        <v>84.703449494813526</v>
      </c>
      <c r="Z11" s="15">
        <f t="shared" si="3"/>
        <v>19.804513375939543</v>
      </c>
      <c r="AA11" s="15">
        <f t="shared" si="4"/>
        <v>3.5747957215759389</v>
      </c>
      <c r="AB11" s="15">
        <f t="shared" si="5"/>
        <v>1.416463659326314</v>
      </c>
      <c r="AC11" s="15">
        <f t="shared" si="6"/>
        <v>2.1583320622496251</v>
      </c>
      <c r="AD11" s="15">
        <f t="shared" si="7"/>
        <v>8.1559237204653687</v>
      </c>
      <c r="AE11" s="15">
        <f t="shared" si="8"/>
        <v>8.0737939338982354</v>
      </c>
      <c r="AF11" s="15">
        <v>1275.5540000000001</v>
      </c>
      <c r="AG11" s="15">
        <v>2918.0590000000002</v>
      </c>
      <c r="AH11" s="15">
        <f t="shared" si="10"/>
        <v>4193.6130000000003</v>
      </c>
      <c r="AI11" s="15">
        <v>5661.5330000000004</v>
      </c>
      <c r="AJ11" s="15">
        <v>4339.5950000000003</v>
      </c>
      <c r="AK11" s="15">
        <f t="shared" si="11"/>
        <v>14194.741000000002</v>
      </c>
      <c r="AL11" s="15">
        <f t="shared" si="12"/>
        <v>201.42283621725161</v>
      </c>
      <c r="AM11" s="15">
        <f t="shared" si="13"/>
        <v>681.78560863611074</v>
      </c>
      <c r="AN11" s="15">
        <v>118.79316503170354</v>
      </c>
      <c r="AO11" s="64">
        <v>5.7469579999999999E-2</v>
      </c>
      <c r="AP11" s="15"/>
      <c r="AQ11" s="15"/>
      <c r="AR11" s="15"/>
      <c r="AS11" s="15"/>
      <c r="AT11" s="15"/>
    </row>
    <row r="12" spans="1:47" x14ac:dyDescent="0.25">
      <c r="A12" s="31">
        <v>34274</v>
      </c>
      <c r="B12" s="14">
        <v>1993</v>
      </c>
      <c r="C12" s="14">
        <v>11</v>
      </c>
      <c r="D12" s="15"/>
      <c r="E12" s="15"/>
      <c r="F12" s="15"/>
      <c r="G12" s="15"/>
      <c r="H12" s="15"/>
      <c r="I12" s="15"/>
      <c r="J12" s="15">
        <v>21.088573622193621</v>
      </c>
      <c r="K12" s="15">
        <v>619757.60000000009</v>
      </c>
      <c r="L12" s="15">
        <v>272872.75900000002</v>
      </c>
      <c r="M12" s="15">
        <v>346884.84100000001</v>
      </c>
      <c r="N12" s="15">
        <v>872.07135000000005</v>
      </c>
      <c r="O12" s="15">
        <f t="shared" si="9"/>
        <v>182.40778684070244</v>
      </c>
      <c r="P12" s="15">
        <v>84.663847681993943</v>
      </c>
      <c r="Q12" s="15">
        <v>97.7439391587085</v>
      </c>
      <c r="R12" s="15">
        <v>361.35488723853308</v>
      </c>
      <c r="S12" s="15">
        <v>328.30867592076447</v>
      </c>
      <c r="T12" s="15">
        <v>81.10627911288087</v>
      </c>
      <c r="U12" s="15">
        <v>35.718661427601305</v>
      </c>
      <c r="V12" s="15">
        <v>44.039329406160192</v>
      </c>
      <c r="W12" s="15">
        <f t="shared" si="0"/>
        <v>173.51086945298778</v>
      </c>
      <c r="X12" s="15">
        <f t="shared" si="1"/>
        <v>76.395012605130773</v>
      </c>
      <c r="Y12" s="15">
        <f t="shared" si="2"/>
        <v>97.115856847857017</v>
      </c>
      <c r="Z12" s="15">
        <f t="shared" si="3"/>
        <v>19.802103296287143</v>
      </c>
      <c r="AA12" s="15">
        <f t="shared" si="4"/>
        <v>4.1419292550623483</v>
      </c>
      <c r="AB12" s="15">
        <f t="shared" si="5"/>
        <v>1.9224599652998171</v>
      </c>
      <c r="AC12" s="15">
        <f t="shared" si="6"/>
        <v>2.219469289762531</v>
      </c>
      <c r="AD12" s="15">
        <f t="shared" si="7"/>
        <v>8.2052767857992635</v>
      </c>
      <c r="AE12" s="15">
        <f t="shared" si="8"/>
        <v>7.4548972554255304</v>
      </c>
      <c r="AF12" s="15">
        <v>1272.587</v>
      </c>
      <c r="AG12" s="15">
        <v>3152.0509999999999</v>
      </c>
      <c r="AH12" s="15">
        <f t="shared" si="10"/>
        <v>4424.6379999999999</v>
      </c>
      <c r="AI12" s="15">
        <v>5908.4009999999998</v>
      </c>
      <c r="AJ12" s="15">
        <v>4533.8149999999996</v>
      </c>
      <c r="AK12" s="15">
        <f t="shared" si="11"/>
        <v>14866.853999999999</v>
      </c>
      <c r="AL12" s="15">
        <f t="shared" si="12"/>
        <v>209.81210390367556</v>
      </c>
      <c r="AM12" s="15">
        <f t="shared" si="13"/>
        <v>704.97200362352237</v>
      </c>
      <c r="AN12" s="15">
        <v>116.82112460270922</v>
      </c>
      <c r="AO12" s="64">
        <v>5.6045600000000001E-2</v>
      </c>
      <c r="AP12" s="15"/>
      <c r="AQ12" s="15"/>
      <c r="AR12" s="15"/>
      <c r="AS12" s="15"/>
      <c r="AT12" s="15"/>
    </row>
    <row r="13" spans="1:47" x14ac:dyDescent="0.25">
      <c r="A13" s="31">
        <v>34304</v>
      </c>
      <c r="B13" s="14">
        <v>1993</v>
      </c>
      <c r="C13" s="14">
        <v>12</v>
      </c>
      <c r="D13" s="15"/>
      <c r="E13" s="15"/>
      <c r="F13" s="15"/>
      <c r="G13" s="15"/>
      <c r="H13" s="15"/>
      <c r="I13" s="15"/>
      <c r="J13" s="15">
        <v>21.327738710783908</v>
      </c>
      <c r="K13" s="15">
        <v>603792</v>
      </c>
      <c r="L13" s="15">
        <v>255778.19500000001</v>
      </c>
      <c r="M13" s="15">
        <v>348013.80499999999</v>
      </c>
      <c r="N13" s="15">
        <v>834.04071899999997</v>
      </c>
      <c r="O13" s="15">
        <f t="shared" si="9"/>
        <v>164.6892097492161</v>
      </c>
      <c r="P13" s="15">
        <v>67.675666082344293</v>
      </c>
      <c r="Q13" s="15">
        <v>97.013543666871797</v>
      </c>
      <c r="R13" s="15">
        <v>317.57892676676829</v>
      </c>
      <c r="S13" s="15">
        <v>351.77258248401557</v>
      </c>
      <c r="T13" s="15">
        <v>78.688898676089508</v>
      </c>
      <c r="U13" s="15">
        <v>34.68725036981499</v>
      </c>
      <c r="V13" s="15">
        <v>44.08150444778699</v>
      </c>
      <c r="W13" s="15">
        <f t="shared" si="0"/>
        <v>174.06741484629831</v>
      </c>
      <c r="X13" s="15">
        <f t="shared" si="1"/>
        <v>73.738388679714845</v>
      </c>
      <c r="Y13" s="15">
        <f t="shared" si="2"/>
        <v>100.32902616658346</v>
      </c>
      <c r="Z13" s="15">
        <f t="shared" si="3"/>
        <v>18.920423189909325</v>
      </c>
      <c r="AA13" s="15">
        <f t="shared" si="4"/>
        <v>3.7360160868439678</v>
      </c>
      <c r="AB13" s="15">
        <f t="shared" si="5"/>
        <v>1.5352394826384332</v>
      </c>
      <c r="AC13" s="15">
        <f t="shared" si="6"/>
        <v>2.2007766042055339</v>
      </c>
      <c r="AD13" s="15">
        <f t="shared" si="7"/>
        <v>7.2043577174851077</v>
      </c>
      <c r="AE13" s="15">
        <f t="shared" si="8"/>
        <v>7.9800493855802488</v>
      </c>
      <c r="AF13" s="15">
        <v>1748.4590000000001</v>
      </c>
      <c r="AG13" s="15">
        <v>3376.3780000000002</v>
      </c>
      <c r="AH13" s="15">
        <f t="shared" si="10"/>
        <v>5124.8370000000004</v>
      </c>
      <c r="AI13" s="15">
        <v>5893.2659999999996</v>
      </c>
      <c r="AJ13" s="15">
        <v>4799.183</v>
      </c>
      <c r="AK13" s="15">
        <f t="shared" si="11"/>
        <v>15817.286</v>
      </c>
      <c r="AL13" s="15">
        <f t="shared" si="12"/>
        <v>240.28974986498395</v>
      </c>
      <c r="AM13" s="15">
        <f t="shared" si="13"/>
        <v>741.62977212405235</v>
      </c>
      <c r="AN13" s="15">
        <v>117.03430009284833</v>
      </c>
      <c r="AO13" s="64">
        <v>5.3610770000000002E-2</v>
      </c>
      <c r="AP13" s="15"/>
      <c r="AQ13" s="15"/>
      <c r="AR13" s="15"/>
      <c r="AS13" s="15"/>
      <c r="AT13" s="15"/>
    </row>
    <row r="14" spans="1:47" x14ac:dyDescent="0.25">
      <c r="A14" s="31">
        <v>34335</v>
      </c>
      <c r="B14" s="14">
        <v>1994</v>
      </c>
      <c r="C14" s="14">
        <v>1</v>
      </c>
      <c r="D14" s="15"/>
      <c r="E14" s="15"/>
      <c r="F14" s="15"/>
      <c r="G14" s="15"/>
      <c r="H14" s="15"/>
      <c r="I14" s="15"/>
      <c r="J14" s="15">
        <v>22.000346165352454</v>
      </c>
      <c r="K14" s="15">
        <v>533128.36300000001</v>
      </c>
      <c r="L14" s="15">
        <v>234154.89799999999</v>
      </c>
      <c r="M14" s="15">
        <v>298973.46500000003</v>
      </c>
      <c r="N14" s="15">
        <v>784.88456600000006</v>
      </c>
      <c r="O14" s="15">
        <f t="shared" si="9"/>
        <v>102.246613</v>
      </c>
      <c r="P14" s="15">
        <v>49.633848</v>
      </c>
      <c r="Q14" s="15">
        <v>52.612765000000003</v>
      </c>
      <c r="R14" s="15">
        <v>317.26684700000004</v>
      </c>
      <c r="S14" s="15">
        <v>365.37110599999994</v>
      </c>
      <c r="T14" s="15">
        <v>78.94239300148368</v>
      </c>
      <c r="U14" s="15">
        <v>35.126061974248302</v>
      </c>
      <c r="V14" s="15">
        <v>44.495816048530635</v>
      </c>
      <c r="W14" s="15">
        <f t="shared" si="0"/>
        <v>151.77572805936751</v>
      </c>
      <c r="X14" s="15">
        <f t="shared" si="1"/>
        <v>66.661300709332053</v>
      </c>
      <c r="Y14" s="15">
        <f t="shared" si="2"/>
        <v>85.114427350035456</v>
      </c>
      <c r="Z14" s="15">
        <f t="shared" si="3"/>
        <v>17.639513907193955</v>
      </c>
      <c r="AA14" s="15">
        <f t="shared" si="4"/>
        <v>2.2978927476795077</v>
      </c>
      <c r="AB14" s="15">
        <f t="shared" si="5"/>
        <v>1.1154722490282103</v>
      </c>
      <c r="AC14" s="15">
        <f t="shared" si="6"/>
        <v>1.1824204986512976</v>
      </c>
      <c r="AD14" s="15">
        <f t="shared" si="7"/>
        <v>7.1302624645419215</v>
      </c>
      <c r="AE14" s="15">
        <f t="shared" si="8"/>
        <v>8.2113586949725228</v>
      </c>
      <c r="AF14" s="15">
        <v>1420.68</v>
      </c>
      <c r="AG14" s="15">
        <v>3353.5059999999999</v>
      </c>
      <c r="AH14" s="15">
        <f t="shared" si="10"/>
        <v>4774.1859999999997</v>
      </c>
      <c r="AI14" s="15">
        <v>6119.98</v>
      </c>
      <c r="AJ14" s="15">
        <v>5217.5429999999997</v>
      </c>
      <c r="AK14" s="15">
        <f t="shared" si="11"/>
        <v>16111.708999999999</v>
      </c>
      <c r="AL14" s="15">
        <f t="shared" si="12"/>
        <v>217.00504001699264</v>
      </c>
      <c r="AM14" s="15">
        <f t="shared" si="13"/>
        <v>732.33888589324761</v>
      </c>
      <c r="AN14" s="15">
        <v>113.53530848235714</v>
      </c>
      <c r="AO14" s="64">
        <v>5.9194829999999997E-2</v>
      </c>
      <c r="AP14" s="15"/>
      <c r="AQ14" s="15"/>
      <c r="AR14" s="15"/>
      <c r="AS14" s="15"/>
      <c r="AT14" s="15"/>
    </row>
    <row r="15" spans="1:47" x14ac:dyDescent="0.25">
      <c r="A15" s="31">
        <v>34366</v>
      </c>
      <c r="B15" s="14">
        <v>1994</v>
      </c>
      <c r="C15" s="14">
        <v>2</v>
      </c>
      <c r="D15" s="15"/>
      <c r="E15" s="15"/>
      <c r="F15" s="15"/>
      <c r="G15" s="15"/>
      <c r="H15" s="15"/>
      <c r="I15" s="15"/>
      <c r="J15" s="15">
        <v>22.811290342564483</v>
      </c>
      <c r="K15" s="15">
        <v>600515.11600000004</v>
      </c>
      <c r="L15" s="15">
        <v>258080.117</v>
      </c>
      <c r="M15" s="15">
        <v>342434.99900000001</v>
      </c>
      <c r="N15" s="15">
        <v>750.81372199999987</v>
      </c>
      <c r="O15" s="15">
        <f t="shared" si="9"/>
        <v>121.97852</v>
      </c>
      <c r="P15" s="15">
        <v>53.752147000000001</v>
      </c>
      <c r="Q15" s="15">
        <v>68.226372999999995</v>
      </c>
      <c r="R15" s="15">
        <v>314.955826</v>
      </c>
      <c r="S15" s="15">
        <v>313.87937599999998</v>
      </c>
      <c r="T15" s="15">
        <v>79.988379569033285</v>
      </c>
      <c r="U15" s="15">
        <v>36.007388834439702</v>
      </c>
      <c r="V15" s="15">
        <v>45.015774826846986</v>
      </c>
      <c r="W15" s="15">
        <f t="shared" si="0"/>
        <v>166.77552453501713</v>
      </c>
      <c r="X15" s="15">
        <f t="shared" si="1"/>
        <v>71.674210586788277</v>
      </c>
      <c r="Y15" s="15">
        <f t="shared" si="2"/>
        <v>95.101313948228849</v>
      </c>
      <c r="Z15" s="15">
        <f t="shared" si="3"/>
        <v>16.678902560002623</v>
      </c>
      <c r="AA15" s="15">
        <f t="shared" si="4"/>
        <v>2.7096838934615683</v>
      </c>
      <c r="AB15" s="15">
        <f t="shared" si="5"/>
        <v>1.1940735710261001</v>
      </c>
      <c r="AC15" s="15">
        <f t="shared" si="6"/>
        <v>1.5156103224354682</v>
      </c>
      <c r="AD15" s="15">
        <f t="shared" si="7"/>
        <v>6.9965656975021853</v>
      </c>
      <c r="AE15" s="15">
        <f t="shared" si="8"/>
        <v>6.9726529690388723</v>
      </c>
      <c r="AF15" s="15">
        <v>1375.028</v>
      </c>
      <c r="AG15" s="15">
        <v>3418.4290000000001</v>
      </c>
      <c r="AH15" s="15">
        <f t="shared" si="10"/>
        <v>4793.4570000000003</v>
      </c>
      <c r="AI15" s="15">
        <v>6077.3220000000001</v>
      </c>
      <c r="AJ15" s="15">
        <v>5556.0240000000003</v>
      </c>
      <c r="AK15" s="15">
        <f t="shared" si="11"/>
        <v>16426.803</v>
      </c>
      <c r="AL15" s="15">
        <f t="shared" si="12"/>
        <v>210.13528511605941</v>
      </c>
      <c r="AM15" s="15">
        <f t="shared" si="13"/>
        <v>720.11722060933062</v>
      </c>
      <c r="AN15" s="15">
        <v>111.56102842145073</v>
      </c>
      <c r="AO15" s="64">
        <v>5.6324890000000002E-2</v>
      </c>
      <c r="AP15" s="15"/>
      <c r="AQ15" s="15"/>
      <c r="AR15" s="15"/>
      <c r="AS15" s="15"/>
      <c r="AT15" s="15"/>
    </row>
    <row r="16" spans="1:47" x14ac:dyDescent="0.25">
      <c r="A16" s="31">
        <v>34394</v>
      </c>
      <c r="B16" s="14">
        <v>1994</v>
      </c>
      <c r="C16" s="14">
        <v>3</v>
      </c>
      <c r="D16" s="15"/>
      <c r="E16" s="15"/>
      <c r="F16" s="15"/>
      <c r="G16" s="15"/>
      <c r="H16" s="15"/>
      <c r="I16" s="15"/>
      <c r="J16" s="15">
        <v>23.316527009689981</v>
      </c>
      <c r="K16" s="15">
        <v>587062.62899999996</v>
      </c>
      <c r="L16" s="15">
        <v>233153.67600000001</v>
      </c>
      <c r="M16" s="15">
        <v>353908.95299999998</v>
      </c>
      <c r="N16" s="15">
        <v>923.49946799999998</v>
      </c>
      <c r="O16" s="15">
        <f t="shared" si="9"/>
        <v>169.24831499999999</v>
      </c>
      <c r="P16" s="15">
        <v>80.228595999999996</v>
      </c>
      <c r="Q16" s="15">
        <v>89.019718999999995</v>
      </c>
      <c r="R16" s="15">
        <v>392.46757700000001</v>
      </c>
      <c r="S16" s="15">
        <v>361.78357600000004</v>
      </c>
      <c r="T16" s="15">
        <v>79.599212935009604</v>
      </c>
      <c r="U16" s="15">
        <v>36.023938459894197</v>
      </c>
      <c r="V16" s="15">
        <v>45.256651581852545</v>
      </c>
      <c r="W16" s="15">
        <f t="shared" si="0"/>
        <v>162.96458802070811</v>
      </c>
      <c r="X16" s="15">
        <f t="shared" si="1"/>
        <v>64.721872723486982</v>
      </c>
      <c r="Y16" s="15">
        <f t="shared" si="2"/>
        <v>98.24271529722111</v>
      </c>
      <c r="Z16" s="15">
        <f t="shared" si="3"/>
        <v>20.40582844114596</v>
      </c>
      <c r="AA16" s="15">
        <f t="shared" si="4"/>
        <v>3.7397445255951469</v>
      </c>
      <c r="AB16" s="15">
        <f t="shared" si="5"/>
        <v>1.7727470591786081</v>
      </c>
      <c r="AC16" s="15">
        <f t="shared" si="6"/>
        <v>1.9669974664165388</v>
      </c>
      <c r="AD16" s="15">
        <f t="shared" si="7"/>
        <v>8.6720418608559964</v>
      </c>
      <c r="AE16" s="15">
        <f t="shared" si="8"/>
        <v>7.9940420546948188</v>
      </c>
      <c r="AF16" s="15">
        <v>1547.725831</v>
      </c>
      <c r="AG16" s="15">
        <v>3279.6990000000001</v>
      </c>
      <c r="AH16" s="15">
        <f t="shared" si="10"/>
        <v>4827.4248310000003</v>
      </c>
      <c r="AI16" s="15">
        <v>6285.527</v>
      </c>
      <c r="AJ16" s="15">
        <v>5698.7190000000001</v>
      </c>
      <c r="AK16" s="15">
        <f t="shared" si="11"/>
        <v>16811.670830999999</v>
      </c>
      <c r="AL16" s="15">
        <f t="shared" si="12"/>
        <v>207.03875963147507</v>
      </c>
      <c r="AM16" s="15">
        <f t="shared" si="13"/>
        <v>721.01950792299965</v>
      </c>
      <c r="AN16" s="15">
        <v>97.264913901403602</v>
      </c>
      <c r="AO16" s="64">
        <v>5.4355750000000001E-2</v>
      </c>
      <c r="AP16" s="15"/>
      <c r="AQ16" s="15"/>
      <c r="AR16" s="15"/>
      <c r="AS16" s="15"/>
      <c r="AT16" s="15"/>
    </row>
    <row r="17" spans="1:46" x14ac:dyDescent="0.25">
      <c r="A17" s="31">
        <v>34425</v>
      </c>
      <c r="B17" s="14">
        <v>1994</v>
      </c>
      <c r="C17" s="14">
        <v>4</v>
      </c>
      <c r="D17" s="15"/>
      <c r="E17" s="15"/>
      <c r="F17" s="15"/>
      <c r="G17" s="15"/>
      <c r="H17" s="15"/>
      <c r="I17" s="15"/>
      <c r="J17" s="15">
        <v>23.87024441244121</v>
      </c>
      <c r="K17" s="15">
        <v>650114.35499999998</v>
      </c>
      <c r="L17" s="15">
        <v>268686.79200000002</v>
      </c>
      <c r="M17" s="15">
        <v>381427.56300000002</v>
      </c>
      <c r="N17" s="15">
        <v>935.10244399999999</v>
      </c>
      <c r="O17" s="15">
        <f t="shared" si="9"/>
        <v>145.506293</v>
      </c>
      <c r="P17" s="15">
        <v>68.873525999999998</v>
      </c>
      <c r="Q17" s="15">
        <v>76.632767000000001</v>
      </c>
      <c r="R17" s="15">
        <v>397.55012799999997</v>
      </c>
      <c r="S17" s="15">
        <v>392.04602299999999</v>
      </c>
      <c r="T17" s="15">
        <v>81.954955915554024</v>
      </c>
      <c r="U17" s="15">
        <v>37.218267523487505</v>
      </c>
      <c r="V17" s="15">
        <v>45.413077351706498</v>
      </c>
      <c r="W17" s="15">
        <f t="shared" si="0"/>
        <v>174.6761464890136</v>
      </c>
      <c r="X17" s="15">
        <f t="shared" si="1"/>
        <v>72.192181387926937</v>
      </c>
      <c r="Y17" s="15">
        <f t="shared" si="2"/>
        <v>102.48396510108665</v>
      </c>
      <c r="Z17" s="15">
        <f t="shared" si="3"/>
        <v>20.591038937044452</v>
      </c>
      <c r="AA17" s="15">
        <f t="shared" si="4"/>
        <v>3.2040615057444963</v>
      </c>
      <c r="AB17" s="15">
        <f t="shared" si="5"/>
        <v>1.5166011646073116</v>
      </c>
      <c r="AC17" s="15">
        <f t="shared" si="6"/>
        <v>1.6874603411371847</v>
      </c>
      <c r="AD17" s="15">
        <f t="shared" si="7"/>
        <v>8.7540891563267103</v>
      </c>
      <c r="AE17" s="15">
        <f t="shared" si="8"/>
        <v>8.6328882749732436</v>
      </c>
      <c r="AF17" s="15">
        <v>1546.8869999999999</v>
      </c>
      <c r="AG17" s="15">
        <v>3435.33</v>
      </c>
      <c r="AH17" s="15">
        <f t="shared" si="10"/>
        <v>4982.2169999999996</v>
      </c>
      <c r="AI17" s="15">
        <v>6325.3429999999998</v>
      </c>
      <c r="AJ17" s="15">
        <v>6049.2910000000002</v>
      </c>
      <c r="AK17" s="15">
        <f t="shared" si="11"/>
        <v>17356.850999999999</v>
      </c>
      <c r="AL17" s="15">
        <f t="shared" si="12"/>
        <v>208.7208205293139</v>
      </c>
      <c r="AM17" s="15">
        <f t="shared" si="13"/>
        <v>727.13335900966229</v>
      </c>
      <c r="AN17" s="15">
        <v>96.683898583473919</v>
      </c>
      <c r="AO17" s="64">
        <v>5.421144E-2</v>
      </c>
      <c r="AP17" s="15"/>
      <c r="AQ17" s="15"/>
      <c r="AR17" s="15"/>
      <c r="AS17" s="15"/>
      <c r="AT17" s="15"/>
    </row>
    <row r="18" spans="1:46" x14ac:dyDescent="0.25">
      <c r="A18" s="31">
        <v>34455</v>
      </c>
      <c r="B18" s="14">
        <v>1994</v>
      </c>
      <c r="C18" s="14">
        <v>5</v>
      </c>
      <c r="D18" s="15"/>
      <c r="E18" s="15"/>
      <c r="F18" s="15"/>
      <c r="G18" s="15"/>
      <c r="H18" s="15"/>
      <c r="I18" s="15"/>
      <c r="J18" s="15">
        <v>24.239933635215611</v>
      </c>
      <c r="K18" s="15">
        <v>645185.549</v>
      </c>
      <c r="L18" s="15">
        <v>228547.49799999999</v>
      </c>
      <c r="M18" s="15">
        <v>416638.05099999998</v>
      </c>
      <c r="N18" s="15">
        <v>991.53681900000004</v>
      </c>
      <c r="O18" s="15">
        <f t="shared" si="9"/>
        <v>162.78530499999999</v>
      </c>
      <c r="P18" s="15">
        <v>74.328614000000002</v>
      </c>
      <c r="Q18" s="15">
        <v>88.456691000000006</v>
      </c>
      <c r="R18" s="15">
        <v>424.11655000000002</v>
      </c>
      <c r="S18" s="15">
        <v>404.63496399999997</v>
      </c>
      <c r="T18" s="15">
        <v>87.365920248304135</v>
      </c>
      <c r="U18" s="15">
        <v>40.10760064402519</v>
      </c>
      <c r="V18" s="15">
        <v>45.907603937593407</v>
      </c>
      <c r="W18" s="15">
        <f t="shared" si="0"/>
        <v>160.8636614107987</v>
      </c>
      <c r="X18" s="15">
        <f t="shared" si="1"/>
        <v>56.983587731530534</v>
      </c>
      <c r="Y18" s="15">
        <f t="shared" si="2"/>
        <v>103.88007367926815</v>
      </c>
      <c r="Z18" s="15">
        <f t="shared" si="3"/>
        <v>21.598531266146907</v>
      </c>
      <c r="AA18" s="15">
        <f t="shared" si="4"/>
        <v>3.5459333756841156</v>
      </c>
      <c r="AB18" s="15">
        <f t="shared" si="5"/>
        <v>1.6190915583623573</v>
      </c>
      <c r="AC18" s="15">
        <f t="shared" si="6"/>
        <v>1.9268418173217587</v>
      </c>
      <c r="AD18" s="15">
        <f t="shared" si="7"/>
        <v>9.238481506822751</v>
      </c>
      <c r="AE18" s="15">
        <f t="shared" si="8"/>
        <v>8.8141163836400374</v>
      </c>
      <c r="AF18" s="15">
        <v>1470.164</v>
      </c>
      <c r="AG18" s="15">
        <v>3516.6770000000001</v>
      </c>
      <c r="AH18" s="15">
        <f t="shared" si="10"/>
        <v>4986.8410000000003</v>
      </c>
      <c r="AI18" s="15">
        <v>6542.2889999999998</v>
      </c>
      <c r="AJ18" s="15">
        <v>6512.9620000000004</v>
      </c>
      <c r="AK18" s="15">
        <f t="shared" si="11"/>
        <v>18042.092000000001</v>
      </c>
      <c r="AL18" s="15">
        <f t="shared" si="12"/>
        <v>205.72832727376579</v>
      </c>
      <c r="AM18" s="15">
        <f t="shared" si="13"/>
        <v>744.31276386782565</v>
      </c>
      <c r="AN18" s="15">
        <v>97.083080445997112</v>
      </c>
      <c r="AO18" s="64">
        <v>4.9582179999999997E-2</v>
      </c>
      <c r="AP18" s="15"/>
      <c r="AQ18" s="15"/>
      <c r="AR18" s="15"/>
      <c r="AS18" s="15"/>
      <c r="AT18" s="15"/>
    </row>
    <row r="19" spans="1:46" x14ac:dyDescent="0.25">
      <c r="A19" s="31">
        <v>34486</v>
      </c>
      <c r="B19" s="14">
        <v>1994</v>
      </c>
      <c r="C19" s="14">
        <v>6</v>
      </c>
      <c r="D19" s="15"/>
      <c r="E19" s="15"/>
      <c r="F19" s="15"/>
      <c r="G19" s="15"/>
      <c r="H19" s="15"/>
      <c r="I19" s="15"/>
      <c r="J19" s="15">
        <v>24.45975016042949</v>
      </c>
      <c r="K19" s="15">
        <v>745010.48699999996</v>
      </c>
      <c r="L19" s="15">
        <v>350788.85499999998</v>
      </c>
      <c r="M19" s="15">
        <v>394221.63199999998</v>
      </c>
      <c r="N19" s="15">
        <v>1005.281847</v>
      </c>
      <c r="O19" s="15">
        <f t="shared" si="9"/>
        <v>169.72281299999997</v>
      </c>
      <c r="P19" s="15">
        <v>82.304931999999994</v>
      </c>
      <c r="Q19" s="15">
        <v>87.417880999999994</v>
      </c>
      <c r="R19" s="15">
        <v>438.859602</v>
      </c>
      <c r="S19" s="15">
        <v>396.699432</v>
      </c>
      <c r="T19" s="15">
        <v>91.404745804361127</v>
      </c>
      <c r="U19" s="15">
        <v>42.351717869599426</v>
      </c>
      <c r="V19" s="15">
        <v>46.334265794302695</v>
      </c>
      <c r="W19" s="15">
        <f t="shared" si="0"/>
        <v>175.91033480480786</v>
      </c>
      <c r="X19" s="15">
        <f t="shared" si="1"/>
        <v>82.827538679794728</v>
      </c>
      <c r="Y19" s="15">
        <f t="shared" si="2"/>
        <v>93.082796125013161</v>
      </c>
      <c r="Z19" s="15">
        <f t="shared" si="3"/>
        <v>21.69629387164284</v>
      </c>
      <c r="AA19" s="15">
        <f t="shared" si="4"/>
        <v>3.6630085767080236</v>
      </c>
      <c r="AB19" s="15">
        <f t="shared" si="5"/>
        <v>1.7763296901128469</v>
      </c>
      <c r="AC19" s="15">
        <f t="shared" si="6"/>
        <v>1.8866788865951769</v>
      </c>
      <c r="AD19" s="15">
        <f t="shared" si="7"/>
        <v>9.4715993547471431</v>
      </c>
      <c r="AE19" s="15">
        <f t="shared" si="8"/>
        <v>8.5616859401876724</v>
      </c>
      <c r="AF19" s="15">
        <v>1691.835</v>
      </c>
      <c r="AG19" s="15">
        <v>3554.2869999999998</v>
      </c>
      <c r="AH19" s="15">
        <f t="shared" si="10"/>
        <v>5246.1219999999994</v>
      </c>
      <c r="AI19" s="15">
        <v>6391.451</v>
      </c>
      <c r="AJ19" s="15">
        <v>6640.9740000000002</v>
      </c>
      <c r="AK19" s="15">
        <f t="shared" si="11"/>
        <v>18278.546999999999</v>
      </c>
      <c r="AL19" s="15">
        <f t="shared" si="12"/>
        <v>214.47978681675474</v>
      </c>
      <c r="AM19" s="15">
        <f t="shared" si="13"/>
        <v>747.29083004170161</v>
      </c>
      <c r="AN19" s="15">
        <v>95.767447121938716</v>
      </c>
      <c r="AO19" s="64">
        <v>5.3139499999999999E-2</v>
      </c>
      <c r="AP19" s="15"/>
      <c r="AQ19" s="15"/>
      <c r="AR19" s="15"/>
      <c r="AS19" s="15"/>
      <c r="AT19" s="15"/>
    </row>
    <row r="20" spans="1:46" x14ac:dyDescent="0.25">
      <c r="A20" s="31">
        <v>34516</v>
      </c>
      <c r="B20" s="14">
        <v>1994</v>
      </c>
      <c r="C20" s="14">
        <v>7</v>
      </c>
      <c r="D20" s="15"/>
      <c r="E20" s="15"/>
      <c r="F20" s="15"/>
      <c r="G20" s="15"/>
      <c r="H20" s="15"/>
      <c r="I20" s="15"/>
      <c r="J20" s="15">
        <v>24.683335472888952</v>
      </c>
      <c r="K20" s="15">
        <v>686303.152</v>
      </c>
      <c r="L20" s="15">
        <v>362449.234</v>
      </c>
      <c r="M20" s="15">
        <v>323853.91800000001</v>
      </c>
      <c r="N20" s="15">
        <v>979.79611</v>
      </c>
      <c r="O20" s="15">
        <f t="shared" si="9"/>
        <v>161.56690499999999</v>
      </c>
      <c r="P20" s="15">
        <v>77.076977999999997</v>
      </c>
      <c r="Q20" s="15">
        <v>84.489926999999994</v>
      </c>
      <c r="R20" s="15">
        <v>397.39299600000004</v>
      </c>
      <c r="S20" s="15">
        <v>420.83620899999994</v>
      </c>
      <c r="T20" s="15">
        <v>98.309545622335818</v>
      </c>
      <c r="U20" s="15">
        <v>45.604156817470589</v>
      </c>
      <c r="V20" s="15">
        <v>46.388330379089226</v>
      </c>
      <c r="W20" s="15">
        <f t="shared" si="0"/>
        <v>150.49135865989362</v>
      </c>
      <c r="X20" s="15">
        <f t="shared" si="1"/>
        <v>79.47723613237568</v>
      </c>
      <c r="Y20" s="15">
        <f t="shared" si="2"/>
        <v>71.014122527517969</v>
      </c>
      <c r="Z20" s="15">
        <f t="shared" si="3"/>
        <v>21.121607567960005</v>
      </c>
      <c r="AA20" s="15">
        <f t="shared" si="4"/>
        <v>3.4829213226615843</v>
      </c>
      <c r="AB20" s="15">
        <f t="shared" si="5"/>
        <v>1.661559650242219</v>
      </c>
      <c r="AC20" s="15">
        <f t="shared" si="6"/>
        <v>1.8213616724193651</v>
      </c>
      <c r="AD20" s="15">
        <f t="shared" si="7"/>
        <v>8.5666587426723915</v>
      </c>
      <c r="AE20" s="15">
        <f t="shared" si="8"/>
        <v>9.0720275026260282</v>
      </c>
      <c r="AF20" s="15">
        <v>1603.2099880000001</v>
      </c>
      <c r="AG20" s="15">
        <v>3731.0940000000001</v>
      </c>
      <c r="AH20" s="15">
        <f t="shared" si="10"/>
        <v>5334.3039879999997</v>
      </c>
      <c r="AI20" s="15">
        <v>6495.07</v>
      </c>
      <c r="AJ20" s="15">
        <v>7064.9889999999996</v>
      </c>
      <c r="AK20" s="15">
        <f t="shared" si="11"/>
        <v>18894.362988000001</v>
      </c>
      <c r="AL20" s="15">
        <f t="shared" si="12"/>
        <v>216.1095283844015</v>
      </c>
      <c r="AM20" s="15">
        <f t="shared" si="13"/>
        <v>765.47041256854061</v>
      </c>
      <c r="AN20" s="15">
        <v>95.058304902935234</v>
      </c>
      <c r="AO20" s="64">
        <v>5.1427220000000003E-2</v>
      </c>
      <c r="AP20" s="15"/>
      <c r="AQ20" s="15"/>
      <c r="AR20" s="15"/>
      <c r="AS20" s="15"/>
      <c r="AT20" s="15"/>
    </row>
    <row r="21" spans="1:46" x14ac:dyDescent="0.25">
      <c r="A21" s="31">
        <v>34547</v>
      </c>
      <c r="B21" s="14">
        <v>1994</v>
      </c>
      <c r="C21" s="14">
        <v>8</v>
      </c>
      <c r="D21" s="15"/>
      <c r="E21" s="15"/>
      <c r="F21" s="15"/>
      <c r="G21" s="15"/>
      <c r="H21" s="15"/>
      <c r="I21" s="15"/>
      <c r="J21" s="15">
        <v>24.924838441133105</v>
      </c>
      <c r="K21" s="15">
        <v>873816.41</v>
      </c>
      <c r="L21" s="15">
        <v>458487.32900000003</v>
      </c>
      <c r="M21" s="15">
        <v>415329.08100000001</v>
      </c>
      <c r="N21" s="15">
        <v>1191.126019</v>
      </c>
      <c r="O21" s="15">
        <f t="shared" si="9"/>
        <v>176.87722199999999</v>
      </c>
      <c r="P21" s="15">
        <v>84.257515999999995</v>
      </c>
      <c r="Q21" s="15">
        <v>92.619705999999994</v>
      </c>
      <c r="R21" s="15">
        <v>470.034896</v>
      </c>
      <c r="S21" s="15">
        <v>544.21390099999996</v>
      </c>
      <c r="T21" s="15">
        <v>98.582291385661364</v>
      </c>
      <c r="U21" s="15">
        <v>45.862768209908978</v>
      </c>
      <c r="V21" s="15">
        <v>46.522319135888587</v>
      </c>
      <c r="W21" s="15">
        <f t="shared" si="0"/>
        <v>190.52849274178914</v>
      </c>
      <c r="X21" s="15">
        <f t="shared" si="1"/>
        <v>99.969397159271466</v>
      </c>
      <c r="Y21" s="15">
        <f t="shared" si="2"/>
        <v>90.559095582517671</v>
      </c>
      <c r="Z21" s="15">
        <f t="shared" si="3"/>
        <v>25.603324192003424</v>
      </c>
      <c r="AA21" s="15">
        <f t="shared" si="4"/>
        <v>3.8019863430142733</v>
      </c>
      <c r="AB21" s="15">
        <f t="shared" si="5"/>
        <v>1.8111202873160606</v>
      </c>
      <c r="AC21" s="15">
        <f t="shared" si="6"/>
        <v>1.9908660556982127</v>
      </c>
      <c r="AD21" s="15">
        <f t="shared" si="7"/>
        <v>10.10342787570541</v>
      </c>
      <c r="AE21" s="15">
        <f t="shared" si="8"/>
        <v>11.697909973283737</v>
      </c>
      <c r="AF21" s="15">
        <v>1671.556996</v>
      </c>
      <c r="AG21" s="15">
        <v>3637.8969999999999</v>
      </c>
      <c r="AH21" s="15">
        <f t="shared" si="10"/>
        <v>5309.4539960000002</v>
      </c>
      <c r="AI21" s="15">
        <v>6678.7169999999996</v>
      </c>
      <c r="AJ21" s="15">
        <v>7496.1270000000004</v>
      </c>
      <c r="AK21" s="15">
        <f t="shared" si="11"/>
        <v>19484.297996000001</v>
      </c>
      <c r="AL21" s="15">
        <f t="shared" si="12"/>
        <v>213.01859221835051</v>
      </c>
      <c r="AM21" s="15">
        <f t="shared" si="13"/>
        <v>781.72213801977318</v>
      </c>
      <c r="AN21" s="15">
        <v>93.94894796847332</v>
      </c>
      <c r="AO21" s="64">
        <v>5.1401710000000003E-2</v>
      </c>
      <c r="AP21" s="15"/>
      <c r="AQ21" s="15"/>
      <c r="AR21" s="15"/>
      <c r="AS21" s="15"/>
      <c r="AT21" s="15"/>
    </row>
    <row r="22" spans="1:46" x14ac:dyDescent="0.25">
      <c r="A22" s="31">
        <v>34578</v>
      </c>
      <c r="B22" s="14">
        <v>1994</v>
      </c>
      <c r="C22" s="14">
        <v>9</v>
      </c>
      <c r="D22" s="15"/>
      <c r="E22" s="15"/>
      <c r="F22" s="15"/>
      <c r="G22" s="15"/>
      <c r="H22" s="15"/>
      <c r="I22" s="15"/>
      <c r="J22" s="15">
        <v>25.196995812642278</v>
      </c>
      <c r="K22" s="15">
        <v>764707.64599999995</v>
      </c>
      <c r="L22" s="15">
        <v>385126.17</v>
      </c>
      <c r="M22" s="15">
        <v>379581.47600000002</v>
      </c>
      <c r="N22" s="15">
        <v>1126.8679219999999</v>
      </c>
      <c r="O22" s="15">
        <f t="shared" si="9"/>
        <v>180.8082</v>
      </c>
      <c r="P22" s="15">
        <v>87.952402000000006</v>
      </c>
      <c r="Q22" s="15">
        <v>92.855797999999993</v>
      </c>
      <c r="R22" s="15">
        <v>448.42643300000003</v>
      </c>
      <c r="S22" s="15">
        <v>497.63328899999999</v>
      </c>
      <c r="T22" s="15">
        <v>96.240015331976721</v>
      </c>
      <c r="U22" s="15">
        <v>45.041510762181424</v>
      </c>
      <c r="V22" s="15">
        <v>46.801229828166832</v>
      </c>
      <c r="W22" s="15">
        <f t="shared" si="0"/>
        <v>169.77841840999653</v>
      </c>
      <c r="X22" s="15">
        <f t="shared" si="1"/>
        <v>85.504718532524578</v>
      </c>
      <c r="Y22" s="15">
        <f t="shared" si="2"/>
        <v>84.273699877471955</v>
      </c>
      <c r="Z22" s="15">
        <f t="shared" si="3"/>
        <v>24.077741677672883</v>
      </c>
      <c r="AA22" s="15">
        <f t="shared" si="4"/>
        <v>3.863321555092607</v>
      </c>
      <c r="AB22" s="15">
        <f t="shared" si="5"/>
        <v>1.879275444746257</v>
      </c>
      <c r="AC22" s="15">
        <f t="shared" si="6"/>
        <v>1.9840461103463503</v>
      </c>
      <c r="AD22" s="15">
        <f t="shared" si="7"/>
        <v>9.5815096023421003</v>
      </c>
      <c r="AE22" s="15">
        <f t="shared" si="8"/>
        <v>10.632910520238179</v>
      </c>
      <c r="AF22" s="15">
        <v>1631.927995</v>
      </c>
      <c r="AG22" s="15">
        <v>3710.5329999999999</v>
      </c>
      <c r="AH22" s="15">
        <f t="shared" si="10"/>
        <v>5342.4609949999995</v>
      </c>
      <c r="AI22" s="15">
        <v>6616.7569999999996</v>
      </c>
      <c r="AJ22" s="15">
        <v>7936.5280000000002</v>
      </c>
      <c r="AK22" s="15">
        <f t="shared" si="11"/>
        <v>19895.745994999997</v>
      </c>
      <c r="AL22" s="15">
        <f t="shared" si="12"/>
        <v>212.02769706059507</v>
      </c>
      <c r="AM22" s="15">
        <f t="shared" si="13"/>
        <v>789.60786210146352</v>
      </c>
      <c r="AN22" s="15">
        <v>95.43184311427791</v>
      </c>
      <c r="AO22" s="64">
        <v>6.0700369999999997E-2</v>
      </c>
      <c r="AP22" s="15"/>
      <c r="AQ22" s="15"/>
      <c r="AR22" s="15"/>
      <c r="AS22" s="15"/>
      <c r="AT22" s="15"/>
    </row>
    <row r="23" spans="1:46" x14ac:dyDescent="0.25">
      <c r="A23" s="31">
        <v>34608</v>
      </c>
      <c r="B23" s="14">
        <v>1994</v>
      </c>
      <c r="C23" s="14">
        <v>10</v>
      </c>
      <c r="D23" s="15"/>
      <c r="E23" s="15"/>
      <c r="F23" s="15"/>
      <c r="G23" s="15"/>
      <c r="H23" s="15"/>
      <c r="I23" s="15"/>
      <c r="J23" s="15">
        <v>25.478529229629345</v>
      </c>
      <c r="K23" s="15">
        <v>782663.78899999999</v>
      </c>
      <c r="L23" s="15">
        <v>394243.02</v>
      </c>
      <c r="M23" s="15">
        <v>388420.76899999997</v>
      </c>
      <c r="N23" s="15">
        <v>1049.8135790000001</v>
      </c>
      <c r="O23" s="15">
        <f t="shared" si="9"/>
        <v>176.806377</v>
      </c>
      <c r="P23" s="15">
        <v>81.016042999999996</v>
      </c>
      <c r="Q23" s="15">
        <v>95.790334000000001</v>
      </c>
      <c r="R23" s="15">
        <v>424.00087300000001</v>
      </c>
      <c r="S23" s="15">
        <v>449.00632899999999</v>
      </c>
      <c r="T23" s="15">
        <v>95.982955902146315</v>
      </c>
      <c r="U23" s="15">
        <v>45.648564791326208</v>
      </c>
      <c r="V23" s="15">
        <v>47.559032082596488</v>
      </c>
      <c r="W23" s="15">
        <f t="shared" si="0"/>
        <v>171.45419414121773</v>
      </c>
      <c r="X23" s="15">
        <f t="shared" si="1"/>
        <v>86.364822596768931</v>
      </c>
      <c r="Y23" s="15">
        <f t="shared" si="2"/>
        <v>85.089371544448809</v>
      </c>
      <c r="Z23" s="15">
        <f t="shared" si="3"/>
        <v>22.073905481860375</v>
      </c>
      <c r="AA23" s="15">
        <f t="shared" si="4"/>
        <v>3.7176193302869938</v>
      </c>
      <c r="AB23" s="15">
        <f t="shared" si="5"/>
        <v>1.7034838484369954</v>
      </c>
      <c r="AC23" s="15">
        <f t="shared" si="6"/>
        <v>2.0141354818499981</v>
      </c>
      <c r="AD23" s="15">
        <f t="shared" si="7"/>
        <v>8.9152544623622969</v>
      </c>
      <c r="AE23" s="15">
        <f t="shared" si="8"/>
        <v>9.4410316892110835</v>
      </c>
      <c r="AF23" s="15">
        <v>1726.3619450000001</v>
      </c>
      <c r="AG23" s="15">
        <v>3732.5059999999999</v>
      </c>
      <c r="AH23" s="15">
        <f t="shared" si="10"/>
        <v>5458.867945</v>
      </c>
      <c r="AI23" s="15">
        <v>6708.4719999999998</v>
      </c>
      <c r="AJ23" s="15">
        <v>8220.2479999999996</v>
      </c>
      <c r="AK23" s="15">
        <f t="shared" si="11"/>
        <v>20387.587944999999</v>
      </c>
      <c r="AL23" s="15">
        <f t="shared" si="12"/>
        <v>214.25365239104164</v>
      </c>
      <c r="AM23" s="15">
        <f t="shared" si="13"/>
        <v>800.18700299587874</v>
      </c>
      <c r="AN23" s="15">
        <v>96.181159615212991</v>
      </c>
      <c r="AO23" s="64">
        <v>5.9981840000000002E-2</v>
      </c>
      <c r="AP23" s="15"/>
      <c r="AQ23" s="15"/>
      <c r="AR23" s="15"/>
      <c r="AS23" s="15"/>
      <c r="AT23" s="15"/>
    </row>
    <row r="24" spans="1:46" x14ac:dyDescent="0.25">
      <c r="A24" s="31">
        <v>34639</v>
      </c>
      <c r="B24" s="14">
        <v>1994</v>
      </c>
      <c r="C24" s="14">
        <v>11</v>
      </c>
      <c r="D24" s="15"/>
      <c r="E24" s="15"/>
      <c r="F24" s="15"/>
      <c r="G24" s="15"/>
      <c r="H24" s="15"/>
      <c r="I24" s="15"/>
      <c r="J24" s="15">
        <v>25.762714678848766</v>
      </c>
      <c r="K24" s="15">
        <v>847281.228</v>
      </c>
      <c r="L24" s="15">
        <v>411320.72499999998</v>
      </c>
      <c r="M24" s="15">
        <v>435960.50300000003</v>
      </c>
      <c r="N24" s="15">
        <v>1073.735424</v>
      </c>
      <c r="O24" s="15">
        <f t="shared" si="9"/>
        <v>193.75864999999999</v>
      </c>
      <c r="P24" s="15">
        <v>94.546727000000004</v>
      </c>
      <c r="Q24" s="15">
        <v>99.211922999999999</v>
      </c>
      <c r="R24" s="15">
        <v>444.64646699999997</v>
      </c>
      <c r="S24" s="15">
        <v>435.330307</v>
      </c>
      <c r="T24" s="15">
        <v>93.599558990558833</v>
      </c>
      <c r="U24" s="15">
        <v>44.964186961741746</v>
      </c>
      <c r="V24" s="15">
        <v>48.038887625824366</v>
      </c>
      <c r="W24" s="15">
        <f t="shared" si="0"/>
        <v>188.43468218849776</v>
      </c>
      <c r="X24" s="15">
        <f t="shared" si="1"/>
        <v>91.477407419815378</v>
      </c>
      <c r="Y24" s="15">
        <f t="shared" si="2"/>
        <v>96.957274768682382</v>
      </c>
      <c r="Z24" s="15">
        <f t="shared" si="3"/>
        <v>22.351379831342925</v>
      </c>
      <c r="AA24" s="15">
        <f t="shared" si="4"/>
        <v>4.0333708704745437</v>
      </c>
      <c r="AB24" s="15">
        <f t="shared" si="5"/>
        <v>1.9681289820119465</v>
      </c>
      <c r="AC24" s="15">
        <f t="shared" si="6"/>
        <v>2.0652418884625972</v>
      </c>
      <c r="AD24" s="15">
        <f t="shared" si="7"/>
        <v>9.2559692568936676</v>
      </c>
      <c r="AE24" s="15">
        <f t="shared" si="8"/>
        <v>9.0620397039747136</v>
      </c>
      <c r="AF24" s="15">
        <v>1942.3810000000001</v>
      </c>
      <c r="AG24" s="15">
        <v>3835.9540000000002</v>
      </c>
      <c r="AH24" s="15">
        <f t="shared" si="10"/>
        <v>5778.335</v>
      </c>
      <c r="AI24" s="15">
        <v>6938.9859999999999</v>
      </c>
      <c r="AJ24" s="15">
        <v>8540.6550000000007</v>
      </c>
      <c r="AK24" s="15">
        <f t="shared" si="11"/>
        <v>21257.976000000002</v>
      </c>
      <c r="AL24" s="15">
        <f t="shared" si="12"/>
        <v>224.29061036584096</v>
      </c>
      <c r="AM24" s="15">
        <f t="shared" si="13"/>
        <v>825.14503090983794</v>
      </c>
      <c r="AN24" s="15">
        <v>93.718015978486747</v>
      </c>
      <c r="AO24" s="64">
        <v>5.5611540000000001E-2</v>
      </c>
      <c r="AP24" s="15"/>
      <c r="AQ24" s="15"/>
      <c r="AR24" s="15"/>
      <c r="AS24" s="15"/>
      <c r="AT24" s="15"/>
    </row>
    <row r="25" spans="1:46" x14ac:dyDescent="0.25">
      <c r="A25" s="31">
        <v>34669</v>
      </c>
      <c r="B25" s="14">
        <v>1994</v>
      </c>
      <c r="C25" s="14">
        <v>12</v>
      </c>
      <c r="D25" s="15"/>
      <c r="E25" s="15"/>
      <c r="F25" s="15"/>
      <c r="G25" s="15"/>
      <c r="H25" s="15"/>
      <c r="I25" s="15"/>
      <c r="J25" s="15">
        <v>26.146921194947016</v>
      </c>
      <c r="K25" s="15">
        <v>821739.30500000005</v>
      </c>
      <c r="L25" s="15">
        <v>386434.48700000002</v>
      </c>
      <c r="M25" s="15">
        <v>435304.81800000003</v>
      </c>
      <c r="N25" s="15">
        <v>1105.7041819999999</v>
      </c>
      <c r="O25" s="15">
        <f t="shared" si="9"/>
        <v>207.814491</v>
      </c>
      <c r="P25" s="15">
        <v>88.873653000000004</v>
      </c>
      <c r="Q25" s="15">
        <v>118.940838</v>
      </c>
      <c r="R25" s="15">
        <v>410.54536999999999</v>
      </c>
      <c r="S25" s="15">
        <v>487.34432099999992</v>
      </c>
      <c r="T25" s="15">
        <v>91.226312026464313</v>
      </c>
      <c r="U25" s="15">
        <v>43.901996828156783</v>
      </c>
      <c r="V25" s="15">
        <v>48.124270128799054</v>
      </c>
      <c r="W25" s="15">
        <f t="shared" si="0"/>
        <v>187.17583808693027</v>
      </c>
      <c r="X25" s="15">
        <f t="shared" si="1"/>
        <v>88.022075285686824</v>
      </c>
      <c r="Y25" s="15">
        <f t="shared" si="2"/>
        <v>99.15376280124346</v>
      </c>
      <c r="Z25" s="15">
        <f t="shared" si="3"/>
        <v>22.976019772158836</v>
      </c>
      <c r="AA25" s="15">
        <f t="shared" si="4"/>
        <v>4.3182886814451109</v>
      </c>
      <c r="AB25" s="15">
        <f t="shared" si="5"/>
        <v>1.8467532652888019</v>
      </c>
      <c r="AC25" s="15">
        <f t="shared" si="6"/>
        <v>2.4715354161563088</v>
      </c>
      <c r="AD25" s="15">
        <f t="shared" si="7"/>
        <v>8.5309422647080719</v>
      </c>
      <c r="AE25" s="15">
        <f t="shared" si="8"/>
        <v>10.126788826005654</v>
      </c>
      <c r="AF25" s="15">
        <v>2269.9829639999998</v>
      </c>
      <c r="AG25" s="15">
        <v>4149.0439999999999</v>
      </c>
      <c r="AH25" s="15">
        <f t="shared" si="10"/>
        <v>6419.0269639999997</v>
      </c>
      <c r="AI25" s="15">
        <v>7098.1629999999996</v>
      </c>
      <c r="AJ25" s="15">
        <v>9051.8610000000008</v>
      </c>
      <c r="AK25" s="15">
        <f t="shared" si="11"/>
        <v>22569.050964000002</v>
      </c>
      <c r="AL25" s="15">
        <f t="shared" si="12"/>
        <v>245.49838645019892</v>
      </c>
      <c r="AM25" s="15">
        <f t="shared" si="13"/>
        <v>863.16284795938236</v>
      </c>
      <c r="AN25" s="15">
        <v>91.408714359327988</v>
      </c>
      <c r="AO25" s="64">
        <v>5.7655289999999998E-2</v>
      </c>
      <c r="AP25" s="15">
        <v>11084.162690000001</v>
      </c>
      <c r="AQ25" s="15">
        <v>5413.4141299999992</v>
      </c>
      <c r="AR25" s="15">
        <v>5157.5406700000003</v>
      </c>
      <c r="AS25" s="15">
        <f t="shared" ref="AS25:AS88" si="14">SUM(AP25:AR25)</f>
        <v>21655.117490000004</v>
      </c>
      <c r="AT25" s="15"/>
    </row>
    <row r="26" spans="1:46" x14ac:dyDescent="0.25">
      <c r="A26" s="31">
        <v>34700</v>
      </c>
      <c r="B26" s="14">
        <v>1995</v>
      </c>
      <c r="C26" s="14">
        <v>1</v>
      </c>
      <c r="D26" s="15"/>
      <c r="E26" s="15"/>
      <c r="F26" s="15"/>
      <c r="G26" s="15"/>
      <c r="H26" s="15"/>
      <c r="I26" s="15"/>
      <c r="J26" s="15">
        <v>26.630425496406183</v>
      </c>
      <c r="K26" s="15">
        <v>689341.61100000003</v>
      </c>
      <c r="L26" s="15">
        <v>336641.76</v>
      </c>
      <c r="M26" s="15">
        <v>352699.85100000002</v>
      </c>
      <c r="N26" s="15">
        <v>935.29191899999989</v>
      </c>
      <c r="O26" s="15">
        <f t="shared" si="9"/>
        <v>143.88037564748652</v>
      </c>
      <c r="P26" s="15">
        <v>68.386247895878682</v>
      </c>
      <c r="Q26" s="15">
        <v>75.494127751607834</v>
      </c>
      <c r="R26" s="15">
        <v>426.0301554497143</v>
      </c>
      <c r="S26" s="15">
        <v>365.38138790279902</v>
      </c>
      <c r="T26" s="15">
        <v>91.780545612882761</v>
      </c>
      <c r="U26" s="15">
        <v>44.554008748210926</v>
      </c>
      <c r="V26" s="15">
        <v>48.544066120649767</v>
      </c>
      <c r="W26" s="15">
        <f t="shared" si="0"/>
        <v>154.72044612095218</v>
      </c>
      <c r="X26" s="15">
        <f t="shared" si="1"/>
        <v>75.558130336255758</v>
      </c>
      <c r="Y26" s="15">
        <f t="shared" si="2"/>
        <v>79.162315784696418</v>
      </c>
      <c r="Z26" s="15">
        <f t="shared" si="3"/>
        <v>19.266863980356678</v>
      </c>
      <c r="AA26" s="15">
        <f t="shared" si="4"/>
        <v>2.9639127321945207</v>
      </c>
      <c r="AB26" s="15">
        <f t="shared" si="5"/>
        <v>1.4087457718501337</v>
      </c>
      <c r="AC26" s="15">
        <f t="shared" si="6"/>
        <v>1.555166960344387</v>
      </c>
      <c r="AD26" s="15">
        <f t="shared" si="7"/>
        <v>8.7761530810145469</v>
      </c>
      <c r="AE26" s="15">
        <f t="shared" si="8"/>
        <v>7.526798167147609</v>
      </c>
      <c r="AF26" s="15">
        <v>1832.6529989999999</v>
      </c>
      <c r="AG26" s="15">
        <v>4026.299</v>
      </c>
      <c r="AH26" s="15">
        <f t="shared" si="10"/>
        <v>5858.9519989999999</v>
      </c>
      <c r="AI26" s="15">
        <v>7267.51</v>
      </c>
      <c r="AJ26" s="15">
        <v>9456.7489999999998</v>
      </c>
      <c r="AK26" s="15">
        <f t="shared" si="11"/>
        <v>22583.210998999999</v>
      </c>
      <c r="AL26" s="15">
        <f t="shared" si="12"/>
        <v>220.009702803685</v>
      </c>
      <c r="AM26" s="15">
        <f t="shared" si="13"/>
        <v>848.02291281630619</v>
      </c>
      <c r="AN26" s="15">
        <v>92.114164022510508</v>
      </c>
      <c r="AO26" s="64">
        <v>5.8713149999999999E-2</v>
      </c>
      <c r="AP26" s="15">
        <v>11234.421759999999</v>
      </c>
      <c r="AQ26" s="15">
        <v>5645.6335900000004</v>
      </c>
      <c r="AR26" s="15">
        <v>5363.6297500000001</v>
      </c>
      <c r="AS26" s="15">
        <f t="shared" si="14"/>
        <v>22243.685099999999</v>
      </c>
      <c r="AT26" s="15"/>
    </row>
    <row r="27" spans="1:46" x14ac:dyDescent="0.25">
      <c r="A27" s="31">
        <v>34731</v>
      </c>
      <c r="B27" s="14">
        <v>1995</v>
      </c>
      <c r="C27" s="14">
        <v>2</v>
      </c>
      <c r="D27" s="15"/>
      <c r="E27" s="15"/>
      <c r="F27" s="15"/>
      <c r="G27" s="15"/>
      <c r="H27" s="15"/>
      <c r="I27" s="15"/>
      <c r="J27" s="15">
        <v>27.569852337890286</v>
      </c>
      <c r="K27" s="15">
        <v>761987.85599999991</v>
      </c>
      <c r="L27" s="15">
        <v>342604.79999999999</v>
      </c>
      <c r="M27" s="15">
        <v>419383.05599999998</v>
      </c>
      <c r="N27" s="15">
        <v>987.71085399999924</v>
      </c>
      <c r="O27" s="15">
        <f t="shared" si="9"/>
        <v>205.20858267346591</v>
      </c>
      <c r="P27" s="15">
        <v>76.324147507379863</v>
      </c>
      <c r="Q27" s="15">
        <v>128.88443516608606</v>
      </c>
      <c r="R27" s="15">
        <v>416.70874715228183</v>
      </c>
      <c r="S27" s="15">
        <v>365.79352417425156</v>
      </c>
      <c r="T27" s="15">
        <v>92.618031898861759</v>
      </c>
      <c r="U27" s="15">
        <v>45.933023540809145</v>
      </c>
      <c r="V27" s="15">
        <v>49.594039734041942</v>
      </c>
      <c r="W27" s="15">
        <f t="shared" si="0"/>
        <v>165.89107297128234</v>
      </c>
      <c r="X27" s="15">
        <f t="shared" si="1"/>
        <v>74.587905082192805</v>
      </c>
      <c r="Y27" s="15">
        <f t="shared" si="2"/>
        <v>91.303167889089551</v>
      </c>
      <c r="Z27" s="15">
        <f t="shared" si="3"/>
        <v>19.915918511514654</v>
      </c>
      <c r="AA27" s="15">
        <f t="shared" si="4"/>
        <v>4.1377670335777923</v>
      </c>
      <c r="AB27" s="15">
        <f t="shared" si="5"/>
        <v>1.5389782303817863</v>
      </c>
      <c r="AC27" s="15">
        <f t="shared" si="6"/>
        <v>2.5987888031960069</v>
      </c>
      <c r="AD27" s="15">
        <f t="shared" si="7"/>
        <v>8.4023957190615377</v>
      </c>
      <c r="AE27" s="15">
        <f t="shared" si="8"/>
        <v>7.3757557588753251</v>
      </c>
      <c r="AF27" s="15">
        <v>1787.616</v>
      </c>
      <c r="AG27" s="15">
        <v>3919.8319999999999</v>
      </c>
      <c r="AH27" s="15">
        <f t="shared" si="10"/>
        <v>5707.4480000000003</v>
      </c>
      <c r="AI27" s="15">
        <v>7254.1719999999996</v>
      </c>
      <c r="AJ27" s="15">
        <v>10159.843999999999</v>
      </c>
      <c r="AK27" s="15">
        <f t="shared" si="11"/>
        <v>23121.464</v>
      </c>
      <c r="AL27" s="15">
        <f t="shared" si="12"/>
        <v>207.0177210255145</v>
      </c>
      <c r="AM27" s="15">
        <f t="shared" si="13"/>
        <v>838.65026611779501</v>
      </c>
      <c r="AN27" s="15">
        <v>90.298433635444738</v>
      </c>
      <c r="AO27" s="64">
        <v>5.6199190000000003E-2</v>
      </c>
      <c r="AP27" s="15">
        <v>11507.894079999998</v>
      </c>
      <c r="AQ27" s="15">
        <v>5714.4182600000004</v>
      </c>
      <c r="AR27" s="15">
        <v>5523.703019999999</v>
      </c>
      <c r="AS27" s="15">
        <f t="shared" si="14"/>
        <v>22746.015359999998</v>
      </c>
      <c r="AT27" s="15"/>
    </row>
    <row r="28" spans="1:46" x14ac:dyDescent="0.25">
      <c r="A28" s="31">
        <v>34759</v>
      </c>
      <c r="B28" s="14">
        <v>1995</v>
      </c>
      <c r="C28" s="14">
        <v>3</v>
      </c>
      <c r="D28" s="15"/>
      <c r="E28" s="15"/>
      <c r="F28" s="15"/>
      <c r="G28" s="15"/>
      <c r="H28" s="15"/>
      <c r="I28" s="15"/>
      <c r="J28" s="15">
        <v>28.291858980805721</v>
      </c>
      <c r="K28" s="15">
        <v>912372.3</v>
      </c>
      <c r="L28" s="15">
        <v>371688.32900000003</v>
      </c>
      <c r="M28" s="15">
        <v>540683.97100000002</v>
      </c>
      <c r="N28" s="15">
        <v>1221.4300670000007</v>
      </c>
      <c r="O28" s="15">
        <f t="shared" si="9"/>
        <v>238.15106910322643</v>
      </c>
      <c r="P28" s="15">
        <v>102.83502949301877</v>
      </c>
      <c r="Q28" s="15">
        <v>135.31603961020767</v>
      </c>
      <c r="R28" s="15">
        <v>565.55662812430126</v>
      </c>
      <c r="S28" s="15">
        <v>417.72236977247303</v>
      </c>
      <c r="T28" s="15">
        <v>94.802754087166051</v>
      </c>
      <c r="U28" s="15">
        <v>47.658604013874381</v>
      </c>
      <c r="V28" s="15">
        <v>50.271328584035487</v>
      </c>
      <c r="W28" s="15">
        <f t="shared" si="0"/>
        <v>191.43915749911395</v>
      </c>
      <c r="X28" s="15">
        <f t="shared" si="1"/>
        <v>77.989764217977111</v>
      </c>
      <c r="Y28" s="15">
        <f t="shared" si="2"/>
        <v>113.44939328113682</v>
      </c>
      <c r="Z28" s="15">
        <f t="shared" si="3"/>
        <v>24.296753266789263</v>
      </c>
      <c r="AA28" s="15">
        <f t="shared" si="4"/>
        <v>4.7373140080259457</v>
      </c>
      <c r="AB28" s="15">
        <f t="shared" si="5"/>
        <v>2.0455999948582178</v>
      </c>
      <c r="AC28" s="15">
        <f t="shared" si="6"/>
        <v>2.691714013167728</v>
      </c>
      <c r="AD28" s="15">
        <f t="shared" si="7"/>
        <v>11.25008317969745</v>
      </c>
      <c r="AE28" s="15">
        <f t="shared" si="8"/>
        <v>8.3093560790658678</v>
      </c>
      <c r="AF28" s="15">
        <v>1881.943</v>
      </c>
      <c r="AG28" s="15">
        <v>3880.1930000000002</v>
      </c>
      <c r="AH28" s="15">
        <f t="shared" si="10"/>
        <v>5762.1360000000004</v>
      </c>
      <c r="AI28" s="15">
        <v>7426.0309999999999</v>
      </c>
      <c r="AJ28" s="15">
        <v>10860.259</v>
      </c>
      <c r="AK28" s="15">
        <f t="shared" si="11"/>
        <v>24048.425999999999</v>
      </c>
      <c r="AL28" s="15">
        <f t="shared" si="12"/>
        <v>203.66763470400633</v>
      </c>
      <c r="AM28" s="15">
        <f t="shared" si="13"/>
        <v>850.01222494129399</v>
      </c>
      <c r="AN28" s="15">
        <v>91.689509574145433</v>
      </c>
      <c r="AO28" s="64">
        <v>5.283446E-2</v>
      </c>
      <c r="AP28" s="15">
        <v>12066.986220000001</v>
      </c>
      <c r="AQ28" s="15">
        <v>5828.1441399999994</v>
      </c>
      <c r="AR28" s="15">
        <v>5725.0240600000006</v>
      </c>
      <c r="AS28" s="15">
        <f t="shared" si="14"/>
        <v>23620.154419999999</v>
      </c>
      <c r="AT28" s="15"/>
    </row>
    <row r="29" spans="1:46" x14ac:dyDescent="0.25">
      <c r="A29" s="31">
        <v>34790</v>
      </c>
      <c r="B29" s="14">
        <v>1995</v>
      </c>
      <c r="C29" s="14">
        <v>4</v>
      </c>
      <c r="D29" s="15"/>
      <c r="E29" s="15"/>
      <c r="F29" s="15"/>
      <c r="G29" s="15"/>
      <c r="H29" s="15"/>
      <c r="I29" s="15"/>
      <c r="J29" s="15">
        <v>28.924750661057978</v>
      </c>
      <c r="K29" s="15">
        <v>780218.03899999999</v>
      </c>
      <c r="L29" s="15">
        <v>353727.33799999999</v>
      </c>
      <c r="M29" s="15">
        <v>426490.701</v>
      </c>
      <c r="N29" s="15">
        <v>1037.791317583265</v>
      </c>
      <c r="O29" s="15">
        <f t="shared" si="9"/>
        <v>215.61338981913318</v>
      </c>
      <c r="P29" s="15">
        <v>80.194054043576728</v>
      </c>
      <c r="Q29" s="15">
        <v>135.41933577555645</v>
      </c>
      <c r="R29" s="15">
        <v>437.83736708398891</v>
      </c>
      <c r="S29" s="15">
        <v>384.34056068014303</v>
      </c>
      <c r="T29" s="15">
        <v>94.347768864661447</v>
      </c>
      <c r="U29" s="15">
        <v>48.065513471949473</v>
      </c>
      <c r="V29" s="15">
        <v>50.945045177377501</v>
      </c>
      <c r="W29" s="15">
        <f t="shared" si="0"/>
        <v>162.32387477881142</v>
      </c>
      <c r="X29" s="15">
        <f t="shared" si="1"/>
        <v>73.59275131980678</v>
      </c>
      <c r="Y29" s="15">
        <f t="shared" si="2"/>
        <v>88.73112345900465</v>
      </c>
      <c r="Z29" s="15">
        <f t="shared" si="3"/>
        <v>20.370799828912574</v>
      </c>
      <c r="AA29" s="15">
        <f t="shared" si="4"/>
        <v>4.2322739938383211</v>
      </c>
      <c r="AB29" s="15">
        <f t="shared" si="5"/>
        <v>1.5741286275115023</v>
      </c>
      <c r="AC29" s="15">
        <f t="shared" si="6"/>
        <v>2.6581453663268189</v>
      </c>
      <c r="AD29" s="15">
        <f t="shared" si="7"/>
        <v>8.5943071707867205</v>
      </c>
      <c r="AE29" s="15">
        <f t="shared" si="8"/>
        <v>7.5442186642875351</v>
      </c>
      <c r="AF29" s="15">
        <v>1969.4169999999999</v>
      </c>
      <c r="AG29" s="15">
        <v>3967.1709999999998</v>
      </c>
      <c r="AH29" s="15">
        <f t="shared" si="10"/>
        <v>5936.5879999999997</v>
      </c>
      <c r="AI29" s="15">
        <v>7690.1809999999996</v>
      </c>
      <c r="AJ29" s="15">
        <v>11185.574000000001</v>
      </c>
      <c r="AK29" s="15">
        <f t="shared" si="11"/>
        <v>24812.343000000001</v>
      </c>
      <c r="AL29" s="15">
        <f t="shared" si="12"/>
        <v>205.24249524448132</v>
      </c>
      <c r="AM29" s="15">
        <f t="shared" si="13"/>
        <v>857.82392010055935</v>
      </c>
      <c r="AN29" s="15">
        <v>91.856829283051312</v>
      </c>
      <c r="AO29" s="64">
        <v>5.195135E-2</v>
      </c>
      <c r="AP29" s="15">
        <v>12347.517249999999</v>
      </c>
      <c r="AQ29" s="15">
        <v>5935.5782399999998</v>
      </c>
      <c r="AR29" s="15">
        <v>5876.418920000001</v>
      </c>
      <c r="AS29" s="15">
        <f t="shared" si="14"/>
        <v>24159.51441</v>
      </c>
      <c r="AT29" s="15"/>
    </row>
    <row r="30" spans="1:46" x14ac:dyDescent="0.25">
      <c r="A30" s="31">
        <v>34820</v>
      </c>
      <c r="B30" s="14">
        <v>1995</v>
      </c>
      <c r="C30" s="14">
        <v>5</v>
      </c>
      <c r="D30" s="15"/>
      <c r="E30" s="15"/>
      <c r="F30" s="15"/>
      <c r="G30" s="15"/>
      <c r="H30" s="15"/>
      <c r="I30" s="15"/>
      <c r="J30" s="15">
        <v>29.404092701776246</v>
      </c>
      <c r="K30" s="15">
        <v>922133.12400000007</v>
      </c>
      <c r="L30" s="15">
        <v>437419.53100000002</v>
      </c>
      <c r="M30" s="15">
        <v>484713.59299999999</v>
      </c>
      <c r="N30" s="15">
        <v>1262.6196369999991</v>
      </c>
      <c r="O30" s="15">
        <f t="shared" si="9"/>
        <v>243.96627977707072</v>
      </c>
      <c r="P30" s="15">
        <v>120.7447357739844</v>
      </c>
      <c r="Q30" s="15">
        <v>123.22154400308631</v>
      </c>
      <c r="R30" s="15">
        <v>553.45379786846411</v>
      </c>
      <c r="S30" s="15">
        <v>465.19955935446416</v>
      </c>
      <c r="T30" s="15">
        <v>94.472259359553448</v>
      </c>
      <c r="U30" s="15">
        <v>48.549564472977494</v>
      </c>
      <c r="V30" s="15">
        <v>51.390286208993849</v>
      </c>
      <c r="W30" s="15">
        <f t="shared" si="0"/>
        <v>189.93643588981234</v>
      </c>
      <c r="X30" s="15">
        <f t="shared" si="1"/>
        <v>90.097519050550105</v>
      </c>
      <c r="Y30" s="15">
        <f t="shared" si="2"/>
        <v>99.838916839262225</v>
      </c>
      <c r="Z30" s="15">
        <f t="shared" si="3"/>
        <v>24.569227574744023</v>
      </c>
      <c r="AA30" s="15">
        <f t="shared" si="4"/>
        <v>4.7473228458956127</v>
      </c>
      <c r="AB30" s="15">
        <f t="shared" si="5"/>
        <v>2.3495634035377835</v>
      </c>
      <c r="AC30" s="15">
        <f t="shared" si="6"/>
        <v>2.3977594423578288</v>
      </c>
      <c r="AD30" s="15">
        <f t="shared" si="7"/>
        <v>10.769618904585975</v>
      </c>
      <c r="AE30" s="15">
        <f t="shared" si="8"/>
        <v>9.052285824262432</v>
      </c>
      <c r="AF30" s="15">
        <v>2026.263868</v>
      </c>
      <c r="AG30" s="15">
        <v>3791.7950000000001</v>
      </c>
      <c r="AH30" s="15">
        <f t="shared" si="10"/>
        <v>5818.0588680000001</v>
      </c>
      <c r="AI30" s="15">
        <v>7913.4139999999998</v>
      </c>
      <c r="AJ30" s="15">
        <v>11377.343999999999</v>
      </c>
      <c r="AK30" s="15">
        <f t="shared" si="11"/>
        <v>25108.816868000002</v>
      </c>
      <c r="AL30" s="15">
        <f t="shared" si="12"/>
        <v>197.86561438940581</v>
      </c>
      <c r="AM30" s="15">
        <f t="shared" si="13"/>
        <v>853.9225176120882</v>
      </c>
      <c r="AN30" s="15">
        <v>90.646961339981118</v>
      </c>
      <c r="AO30" s="64">
        <v>5.4208689999999997E-2</v>
      </c>
      <c r="AP30" s="15">
        <v>12763.542230000003</v>
      </c>
      <c r="AQ30" s="15">
        <v>6040.6713200000004</v>
      </c>
      <c r="AR30" s="15">
        <v>6056.1180900000008</v>
      </c>
      <c r="AS30" s="15">
        <f t="shared" si="14"/>
        <v>24860.331640000004</v>
      </c>
      <c r="AT30" s="15"/>
    </row>
    <row r="31" spans="1:46" x14ac:dyDescent="0.25">
      <c r="A31" s="31">
        <v>34851</v>
      </c>
      <c r="B31" s="14">
        <v>1995</v>
      </c>
      <c r="C31" s="14">
        <v>6</v>
      </c>
      <c r="D31" s="15"/>
      <c r="E31" s="15"/>
      <c r="F31" s="15"/>
      <c r="G31" s="15"/>
      <c r="H31" s="15"/>
      <c r="I31" s="15"/>
      <c r="J31" s="15">
        <v>29.759666454292304</v>
      </c>
      <c r="K31" s="15">
        <v>877171.94</v>
      </c>
      <c r="L31" s="15">
        <v>411682.81599999999</v>
      </c>
      <c r="M31" s="15">
        <v>465489.12400000001</v>
      </c>
      <c r="N31" s="15">
        <v>1244.0547839999995</v>
      </c>
      <c r="O31" s="15">
        <f t="shared" si="9"/>
        <v>216.53154017332827</v>
      </c>
      <c r="P31" s="15">
        <v>100.9956460739386</v>
      </c>
      <c r="Q31" s="15">
        <v>115.53589409938967</v>
      </c>
      <c r="R31" s="15">
        <v>569.16863070350223</v>
      </c>
      <c r="S31" s="15">
        <v>458.35461312316903</v>
      </c>
      <c r="T31" s="15">
        <v>91.827229504777506</v>
      </c>
      <c r="U31" s="15">
        <v>48.127580723765895</v>
      </c>
      <c r="V31" s="15">
        <v>52.411012488688833</v>
      </c>
      <c r="W31" s="15">
        <f t="shared" si="0"/>
        <v>182.25972027030301</v>
      </c>
      <c r="X31" s="15">
        <f t="shared" si="1"/>
        <v>85.539894133242143</v>
      </c>
      <c r="Y31" s="15">
        <f t="shared" si="2"/>
        <v>96.719826137060878</v>
      </c>
      <c r="Z31" s="15">
        <f t="shared" si="3"/>
        <v>23.736514998035712</v>
      </c>
      <c r="AA31" s="15">
        <f t="shared" si="4"/>
        <v>4.1314130350002181</v>
      </c>
      <c r="AB31" s="15">
        <f t="shared" si="5"/>
        <v>1.926992845172284</v>
      </c>
      <c r="AC31" s="15">
        <f t="shared" si="6"/>
        <v>2.2044201898279341</v>
      </c>
      <c r="AD31" s="15">
        <f t="shared" si="7"/>
        <v>10.85971446986143</v>
      </c>
      <c r="AE31" s="15">
        <f t="shared" si="8"/>
        <v>8.7453874931740643</v>
      </c>
      <c r="AF31" s="15">
        <v>2128.7228679999998</v>
      </c>
      <c r="AG31" s="15">
        <v>4057.431</v>
      </c>
      <c r="AH31" s="15">
        <f t="shared" si="10"/>
        <v>6186.1538679999994</v>
      </c>
      <c r="AI31" s="15">
        <v>8086.8130000000001</v>
      </c>
      <c r="AJ31" s="15">
        <v>11649.236999999999</v>
      </c>
      <c r="AK31" s="15">
        <f t="shared" si="11"/>
        <v>25922.203867999997</v>
      </c>
      <c r="AL31" s="15">
        <f t="shared" si="12"/>
        <v>207.87040330244548</v>
      </c>
      <c r="AM31" s="15">
        <f t="shared" si="13"/>
        <v>871.05155925768713</v>
      </c>
      <c r="AN31" s="15">
        <v>89.720431420885831</v>
      </c>
      <c r="AO31" s="64">
        <v>5.2753050000000003E-2</v>
      </c>
      <c r="AP31" s="15">
        <v>13220.936880000001</v>
      </c>
      <c r="AQ31" s="15">
        <v>6104.0513699999992</v>
      </c>
      <c r="AR31" s="15">
        <v>6216.1670300000005</v>
      </c>
      <c r="AS31" s="15">
        <f t="shared" si="14"/>
        <v>25541.155280000003</v>
      </c>
      <c r="AT31" s="15"/>
    </row>
    <row r="32" spans="1:46" x14ac:dyDescent="0.25">
      <c r="A32" s="31">
        <v>34881</v>
      </c>
      <c r="B32" s="14">
        <v>1995</v>
      </c>
      <c r="C32" s="14">
        <v>7</v>
      </c>
      <c r="D32" s="15"/>
      <c r="E32" s="15"/>
      <c r="F32" s="15"/>
      <c r="G32" s="15"/>
      <c r="H32" s="15"/>
      <c r="I32" s="15"/>
      <c r="J32" s="15">
        <v>29.991511057216432</v>
      </c>
      <c r="K32" s="15">
        <v>837860.44900000002</v>
      </c>
      <c r="L32" s="15">
        <v>365318.32</v>
      </c>
      <c r="M32" s="15">
        <v>472542.12900000002</v>
      </c>
      <c r="N32" s="15">
        <v>1145.2933579999997</v>
      </c>
      <c r="O32" s="15">
        <f t="shared" si="9"/>
        <v>230.18985172820703</v>
      </c>
      <c r="P32" s="15">
        <v>103.12341830805126</v>
      </c>
      <c r="Q32" s="15">
        <v>127.06643342015578</v>
      </c>
      <c r="R32" s="15">
        <v>550.03914811247455</v>
      </c>
      <c r="S32" s="15">
        <v>365.0643581593182</v>
      </c>
      <c r="T32" s="15">
        <v>91.117102734127542</v>
      </c>
      <c r="U32" s="15">
        <v>48.190137075496239</v>
      </c>
      <c r="V32" s="15">
        <v>52.888135848778276</v>
      </c>
      <c r="W32" s="15">
        <f t="shared" si="0"/>
        <v>173.86554590774051</v>
      </c>
      <c r="X32" s="15">
        <f t="shared" si="1"/>
        <v>75.807694721365991</v>
      </c>
      <c r="Y32" s="15">
        <f t="shared" si="2"/>
        <v>98.057851186374535</v>
      </c>
      <c r="Z32" s="15">
        <f t="shared" si="3"/>
        <v>21.655014676159286</v>
      </c>
      <c r="AA32" s="15">
        <f t="shared" si="4"/>
        <v>4.3523910993267583</v>
      </c>
      <c r="AB32" s="15">
        <f t="shared" si="5"/>
        <v>1.9498402931596883</v>
      </c>
      <c r="AC32" s="15">
        <f t="shared" si="6"/>
        <v>2.4025508061670702</v>
      </c>
      <c r="AD32" s="15">
        <f t="shared" si="7"/>
        <v>10.400047936746867</v>
      </c>
      <c r="AE32" s="15">
        <f t="shared" si="8"/>
        <v>6.9025756400856633</v>
      </c>
      <c r="AF32" s="15">
        <v>2058.183998</v>
      </c>
      <c r="AG32" s="15">
        <v>4180.1390000000001</v>
      </c>
      <c r="AH32" s="15">
        <f t="shared" si="10"/>
        <v>6238.3229979999996</v>
      </c>
      <c r="AI32" s="15">
        <v>8324.9069999999992</v>
      </c>
      <c r="AJ32" s="15">
        <v>11649.63</v>
      </c>
      <c r="AK32" s="15">
        <f t="shared" si="11"/>
        <v>26212.859998</v>
      </c>
      <c r="AL32" s="15">
        <f t="shared" si="12"/>
        <v>208.00295744015074</v>
      </c>
      <c r="AM32" s="15">
        <f t="shared" si="13"/>
        <v>874.00931376856295</v>
      </c>
      <c r="AN32" s="15">
        <v>90.995230558594031</v>
      </c>
      <c r="AO32" s="64">
        <v>5.0622069999999998E-2</v>
      </c>
      <c r="AP32" s="15">
        <v>13715.255280000001</v>
      </c>
      <c r="AQ32" s="15">
        <v>6191.3417100000006</v>
      </c>
      <c r="AR32" s="15">
        <v>6270.4359499999991</v>
      </c>
      <c r="AS32" s="15">
        <f t="shared" si="14"/>
        <v>26177.032940000001</v>
      </c>
      <c r="AT32" s="15"/>
    </row>
    <row r="33" spans="1:46" x14ac:dyDescent="0.25">
      <c r="A33" s="31">
        <v>34912</v>
      </c>
      <c r="B33" s="14">
        <v>1995</v>
      </c>
      <c r="C33" s="14">
        <v>8</v>
      </c>
      <c r="D33" s="15"/>
      <c r="E33" s="15"/>
      <c r="F33" s="15"/>
      <c r="G33" s="15"/>
      <c r="H33" s="15"/>
      <c r="I33" s="15"/>
      <c r="J33" s="15">
        <v>30.182425545209419</v>
      </c>
      <c r="K33" s="15">
        <v>908803.92699999991</v>
      </c>
      <c r="L33" s="15">
        <v>415251.17</v>
      </c>
      <c r="M33" s="15">
        <v>493552.75699999998</v>
      </c>
      <c r="N33" s="15">
        <v>1204.04772</v>
      </c>
      <c r="O33" s="15">
        <f t="shared" si="9"/>
        <v>220.02376628774371</v>
      </c>
      <c r="P33" s="15">
        <v>105.07147147131558</v>
      </c>
      <c r="Q33" s="15">
        <v>114.95229481642814</v>
      </c>
      <c r="R33" s="15">
        <v>568.65561463823406</v>
      </c>
      <c r="S33" s="15">
        <v>415.36833907402217</v>
      </c>
      <c r="T33" s="15">
        <v>89.899234971740157</v>
      </c>
      <c r="U33" s="15">
        <v>48.186334904435633</v>
      </c>
      <c r="V33" s="15">
        <v>53.600383718040554</v>
      </c>
      <c r="W33" s="15">
        <f t="shared" si="0"/>
        <v>188.6020027882102</v>
      </c>
      <c r="X33" s="15">
        <f t="shared" si="1"/>
        <v>86.176126659879131</v>
      </c>
      <c r="Y33" s="15">
        <f t="shared" si="2"/>
        <v>102.42587612833107</v>
      </c>
      <c r="Z33" s="15">
        <f t="shared" si="3"/>
        <v>22.463416051903142</v>
      </c>
      <c r="AA33" s="15">
        <f t="shared" si="4"/>
        <v>4.1048916262457498</v>
      </c>
      <c r="AB33" s="15">
        <f t="shared" si="5"/>
        <v>1.96027461340638</v>
      </c>
      <c r="AC33" s="15">
        <f t="shared" si="6"/>
        <v>2.1446170128393698</v>
      </c>
      <c r="AD33" s="15">
        <f t="shared" si="7"/>
        <v>10.609170591568708</v>
      </c>
      <c r="AE33" s="15">
        <f t="shared" si="8"/>
        <v>7.7493538340886827</v>
      </c>
      <c r="AF33" s="15">
        <v>2115.2269150000002</v>
      </c>
      <c r="AG33" s="15">
        <v>3887.819</v>
      </c>
      <c r="AH33" s="15">
        <f t="shared" si="10"/>
        <v>6003.0459150000006</v>
      </c>
      <c r="AI33" s="15">
        <v>8247.9150000000009</v>
      </c>
      <c r="AJ33" s="15">
        <v>12046.142</v>
      </c>
      <c r="AK33" s="15">
        <f t="shared" si="11"/>
        <v>26297.102915000003</v>
      </c>
      <c r="AL33" s="15">
        <f t="shared" si="12"/>
        <v>198.89209719106915</v>
      </c>
      <c r="AM33" s="15">
        <f t="shared" si="13"/>
        <v>871.2720213824532</v>
      </c>
      <c r="AN33" s="15">
        <v>93.354843710176866</v>
      </c>
      <c r="AO33" s="64">
        <v>5.3024000000000002E-2</v>
      </c>
      <c r="AP33" s="15">
        <v>14223.036579999998</v>
      </c>
      <c r="AQ33" s="15">
        <v>6289.1378099999984</v>
      </c>
      <c r="AR33" s="15">
        <v>6495.6877100000002</v>
      </c>
      <c r="AS33" s="15">
        <f t="shared" si="14"/>
        <v>27007.862099999998</v>
      </c>
      <c r="AT33" s="15"/>
    </row>
    <row r="34" spans="1:46" x14ac:dyDescent="0.25">
      <c r="A34" s="31">
        <v>34943</v>
      </c>
      <c r="B34" s="14">
        <v>1995</v>
      </c>
      <c r="C34" s="14">
        <v>9</v>
      </c>
      <c r="D34" s="15"/>
      <c r="E34" s="15"/>
      <c r="F34" s="15"/>
      <c r="G34" s="15"/>
      <c r="H34" s="15"/>
      <c r="I34" s="15"/>
      <c r="J34" s="15">
        <v>30.436862519529694</v>
      </c>
      <c r="K34" s="15">
        <v>857051.54700000002</v>
      </c>
      <c r="L34" s="15">
        <v>397021.46799999999</v>
      </c>
      <c r="M34" s="15">
        <v>460030.07900000003</v>
      </c>
      <c r="N34" s="15">
        <v>1203.4870720000006</v>
      </c>
      <c r="O34" s="15">
        <f t="shared" si="9"/>
        <v>232.92006288409851</v>
      </c>
      <c r="P34" s="15">
        <v>115.00492842836282</v>
      </c>
      <c r="Q34" s="15">
        <v>117.91513445573568</v>
      </c>
      <c r="R34" s="15">
        <v>523.98581321963763</v>
      </c>
      <c r="S34" s="15">
        <v>446.58119589626449</v>
      </c>
      <c r="T34" s="15">
        <v>89.995795288827864</v>
      </c>
      <c r="U34" s="15">
        <v>49.451719286675093</v>
      </c>
      <c r="V34" s="15">
        <v>54.948921922371255</v>
      </c>
      <c r="W34" s="15">
        <f t="shared" si="0"/>
        <v>173.31076843488736</v>
      </c>
      <c r="X34" s="15">
        <f t="shared" si="1"/>
        <v>80.284664259788144</v>
      </c>
      <c r="Y34" s="15">
        <f t="shared" si="2"/>
        <v>93.026104175099206</v>
      </c>
      <c r="Z34" s="15">
        <f t="shared" si="3"/>
        <v>21.901923275223112</v>
      </c>
      <c r="AA34" s="15">
        <f t="shared" si="4"/>
        <v>4.2388468187447765</v>
      </c>
      <c r="AB34" s="15">
        <f t="shared" si="5"/>
        <v>2.0929423982300381</v>
      </c>
      <c r="AC34" s="15">
        <f t="shared" si="6"/>
        <v>2.1459044205147384</v>
      </c>
      <c r="AD34" s="15">
        <f t="shared" si="7"/>
        <v>9.5358706756775913</v>
      </c>
      <c r="AE34" s="15">
        <f t="shared" si="8"/>
        <v>8.127205780800745</v>
      </c>
      <c r="AF34" s="15">
        <v>2047.7470000000001</v>
      </c>
      <c r="AG34" s="15">
        <v>3996.3420000000001</v>
      </c>
      <c r="AH34" s="15">
        <f t="shared" si="10"/>
        <v>6044.0889999999999</v>
      </c>
      <c r="AI34" s="15">
        <v>8551.0879999999997</v>
      </c>
      <c r="AJ34" s="15">
        <v>12545.374</v>
      </c>
      <c r="AK34" s="15">
        <f t="shared" si="11"/>
        <v>27140.550999999999</v>
      </c>
      <c r="AL34" s="15">
        <f t="shared" si="12"/>
        <v>198.57792491331307</v>
      </c>
      <c r="AM34" s="15">
        <f t="shared" si="13"/>
        <v>891.70002271375279</v>
      </c>
      <c r="AN34" s="15">
        <v>94.921366777831764</v>
      </c>
      <c r="AO34" s="64">
        <v>3.9086339999999997E-2</v>
      </c>
      <c r="AP34" s="15">
        <v>14739.387859999999</v>
      </c>
      <c r="AQ34" s="15">
        <v>6434.7105699999993</v>
      </c>
      <c r="AR34" s="15">
        <v>6686.0911299999998</v>
      </c>
      <c r="AS34" s="15">
        <f t="shared" si="14"/>
        <v>27860.189559999999</v>
      </c>
      <c r="AT34" s="15"/>
    </row>
    <row r="35" spans="1:46" x14ac:dyDescent="0.25">
      <c r="A35" s="31">
        <v>34973</v>
      </c>
      <c r="B35" s="14">
        <v>1995</v>
      </c>
      <c r="C35" s="14">
        <v>10</v>
      </c>
      <c r="D35" s="15"/>
      <c r="E35" s="15"/>
      <c r="F35" s="15"/>
      <c r="G35" s="15"/>
      <c r="H35" s="15"/>
      <c r="I35" s="15"/>
      <c r="J35" s="15">
        <v>30.707149065467636</v>
      </c>
      <c r="K35" s="15">
        <v>907623.45</v>
      </c>
      <c r="L35" s="15">
        <v>453617.86800000002</v>
      </c>
      <c r="M35" s="15">
        <v>454005.58199999999</v>
      </c>
      <c r="N35" s="15">
        <v>1199.0598710000006</v>
      </c>
      <c r="O35" s="15">
        <f t="shared" si="9"/>
        <v>239.20709179239259</v>
      </c>
      <c r="P35" s="15">
        <v>121.59869954379789</v>
      </c>
      <c r="Q35" s="15">
        <v>117.60839224859471</v>
      </c>
      <c r="R35" s="15">
        <v>542.36873946665435</v>
      </c>
      <c r="S35" s="15">
        <v>417.48403974095368</v>
      </c>
      <c r="T35" s="15">
        <v>86.85043702445175</v>
      </c>
      <c r="U35" s="15">
        <v>48.497073398281501</v>
      </c>
      <c r="V35" s="15">
        <v>55.839757472524518</v>
      </c>
      <c r="W35" s="15">
        <f t="shared" si="0"/>
        <v>187.15014874117367</v>
      </c>
      <c r="X35" s="15">
        <f t="shared" si="1"/>
        <v>93.535101443064391</v>
      </c>
      <c r="Y35" s="15">
        <f t="shared" si="2"/>
        <v>93.615047298109275</v>
      </c>
      <c r="Z35" s="15">
        <f t="shared" si="3"/>
        <v>21.47322848939643</v>
      </c>
      <c r="AA35" s="15">
        <f t="shared" si="4"/>
        <v>4.2838132294914146</v>
      </c>
      <c r="AB35" s="15">
        <f t="shared" si="5"/>
        <v>2.1776365988629069</v>
      </c>
      <c r="AC35" s="15">
        <f t="shared" si="6"/>
        <v>2.1061766306285077</v>
      </c>
      <c r="AD35" s="15">
        <f t="shared" si="7"/>
        <v>9.7129494112420218</v>
      </c>
      <c r="AE35" s="15">
        <f t="shared" si="8"/>
        <v>7.4764658486629925</v>
      </c>
      <c r="AF35" s="15">
        <v>2064.7679990000001</v>
      </c>
      <c r="AG35" s="15">
        <v>4061.4789999999998</v>
      </c>
      <c r="AH35" s="15">
        <f t="shared" si="10"/>
        <v>6126.246999</v>
      </c>
      <c r="AI35" s="15">
        <v>8988.3729999999996</v>
      </c>
      <c r="AJ35" s="15">
        <v>12768.18</v>
      </c>
      <c r="AK35" s="15">
        <f t="shared" si="11"/>
        <v>27882.799998999999</v>
      </c>
      <c r="AL35" s="15">
        <f t="shared" si="12"/>
        <v>199.50556093432323</v>
      </c>
      <c r="AM35" s="15">
        <f t="shared" si="13"/>
        <v>908.0230776082102</v>
      </c>
      <c r="AN35" s="15">
        <v>97.154595234025081</v>
      </c>
      <c r="AO35" s="64">
        <v>4.0702299999999997E-2</v>
      </c>
      <c r="AP35" s="15">
        <v>15138.61558</v>
      </c>
      <c r="AQ35" s="15">
        <v>6553.0277999999998</v>
      </c>
      <c r="AR35" s="15">
        <v>6894.2027400000015</v>
      </c>
      <c r="AS35" s="15">
        <f t="shared" si="14"/>
        <v>28585.846120000002</v>
      </c>
      <c r="AT35" s="15"/>
    </row>
    <row r="36" spans="1:46" x14ac:dyDescent="0.25">
      <c r="A36" s="31">
        <v>35004</v>
      </c>
      <c r="B36" s="14">
        <v>1995</v>
      </c>
      <c r="C36" s="14">
        <v>11</v>
      </c>
      <c r="D36" s="15"/>
      <c r="E36" s="15"/>
      <c r="F36" s="15"/>
      <c r="G36" s="15"/>
      <c r="H36" s="15"/>
      <c r="I36" s="15"/>
      <c r="J36" s="15">
        <v>30.950910592448828</v>
      </c>
      <c r="K36" s="15">
        <v>898941.28599999996</v>
      </c>
      <c r="L36" s="15">
        <v>450383.97399999999</v>
      </c>
      <c r="M36" s="15">
        <v>448557.31199999998</v>
      </c>
      <c r="N36" s="15">
        <v>1221.6175430000008</v>
      </c>
      <c r="O36" s="15">
        <f t="shared" si="9"/>
        <v>247.27544668262524</v>
      </c>
      <c r="P36" s="15">
        <v>133.67028637188946</v>
      </c>
      <c r="Q36" s="15">
        <v>113.60516031073578</v>
      </c>
      <c r="R36" s="15">
        <v>531.29985546883961</v>
      </c>
      <c r="S36" s="15">
        <v>443.04224084853598</v>
      </c>
      <c r="T36" s="15">
        <v>88.203261117347921</v>
      </c>
      <c r="U36" s="15">
        <v>49.937060772634581</v>
      </c>
      <c r="V36" s="15">
        <v>56.615889412747464</v>
      </c>
      <c r="W36" s="15">
        <f t="shared" si="0"/>
        <v>180.01485712042913</v>
      </c>
      <c r="X36" s="15">
        <f t="shared" si="1"/>
        <v>90.190324987410875</v>
      </c>
      <c r="Y36" s="15">
        <f t="shared" si="2"/>
        <v>89.824532133018238</v>
      </c>
      <c r="Z36" s="15">
        <f t="shared" si="3"/>
        <v>21.577291387123296</v>
      </c>
      <c r="AA36" s="15">
        <f t="shared" si="4"/>
        <v>4.3675980232317864</v>
      </c>
      <c r="AB36" s="15">
        <f t="shared" si="5"/>
        <v>2.3610030286266714</v>
      </c>
      <c r="AC36" s="15">
        <f t="shared" si="6"/>
        <v>2.0065949946051149</v>
      </c>
      <c r="AD36" s="15">
        <f t="shared" si="7"/>
        <v>9.384288774402151</v>
      </c>
      <c r="AE36" s="15">
        <f t="shared" si="8"/>
        <v>7.8254045894893585</v>
      </c>
      <c r="AF36" s="15">
        <v>2358.6249969999999</v>
      </c>
      <c r="AG36" s="15">
        <v>4253.335</v>
      </c>
      <c r="AH36" s="15">
        <f t="shared" si="10"/>
        <v>6611.9599969999999</v>
      </c>
      <c r="AI36" s="15">
        <v>9017.7070000000003</v>
      </c>
      <c r="AJ36" s="15">
        <v>12126.135</v>
      </c>
      <c r="AK36" s="15">
        <f t="shared" si="11"/>
        <v>27755.801997000002</v>
      </c>
      <c r="AL36" s="15">
        <f t="shared" si="12"/>
        <v>213.6273172723111</v>
      </c>
      <c r="AM36" s="15">
        <f t="shared" si="13"/>
        <v>896.76851070648809</v>
      </c>
      <c r="AN36" s="15">
        <v>97.769295445551407</v>
      </c>
      <c r="AO36" s="64">
        <v>3.8159419999999999E-2</v>
      </c>
      <c r="AP36" s="15">
        <v>15619.282060000001</v>
      </c>
      <c r="AQ36" s="15">
        <v>6651.4995499999995</v>
      </c>
      <c r="AR36" s="15">
        <v>7049.7487399999991</v>
      </c>
      <c r="AS36" s="15">
        <f t="shared" si="14"/>
        <v>29320.530350000001</v>
      </c>
      <c r="AT36" s="15"/>
    </row>
    <row r="37" spans="1:46" x14ac:dyDescent="0.25">
      <c r="A37" s="31">
        <v>35034</v>
      </c>
      <c r="B37" s="14">
        <v>1995</v>
      </c>
      <c r="C37" s="14">
        <v>12</v>
      </c>
      <c r="D37" s="15"/>
      <c r="E37" s="15"/>
      <c r="F37" s="15"/>
      <c r="G37" s="15"/>
      <c r="H37" s="15"/>
      <c r="I37" s="15"/>
      <c r="J37" s="15">
        <v>31.237092110792361</v>
      </c>
      <c r="K37" s="15">
        <v>847558.94200000004</v>
      </c>
      <c r="L37" s="15">
        <v>458541.67800000001</v>
      </c>
      <c r="M37" s="15">
        <v>389017.26400000002</v>
      </c>
      <c r="N37" s="15">
        <v>1190.7171439999991</v>
      </c>
      <c r="O37" s="15">
        <f t="shared" si="9"/>
        <v>257.98741899874426</v>
      </c>
      <c r="P37" s="15">
        <v>110.9658981055737</v>
      </c>
      <c r="Q37" s="15">
        <v>147.02152089317053</v>
      </c>
      <c r="R37" s="15">
        <v>447.0576541549832</v>
      </c>
      <c r="S37" s="15">
        <v>485.67207084627171</v>
      </c>
      <c r="T37" s="15">
        <v>85.281679827028938</v>
      </c>
      <c r="U37" s="15">
        <v>48.733220497073404</v>
      </c>
      <c r="V37" s="15">
        <v>57.143832762107529</v>
      </c>
      <c r="W37" s="15">
        <f t="shared" si="0"/>
        <v>173.91810624354261</v>
      </c>
      <c r="X37" s="15">
        <f t="shared" si="1"/>
        <v>94.092217448985764</v>
      </c>
      <c r="Y37" s="15">
        <f t="shared" si="2"/>
        <v>79.82588879455686</v>
      </c>
      <c r="Z37" s="15">
        <f t="shared" si="3"/>
        <v>20.837194259562718</v>
      </c>
      <c r="AA37" s="15">
        <f t="shared" si="4"/>
        <v>4.5147027514370279</v>
      </c>
      <c r="AB37" s="15">
        <f t="shared" si="5"/>
        <v>1.9418700626457797</v>
      </c>
      <c r="AC37" s="15">
        <f t="shared" si="6"/>
        <v>2.572832688791248</v>
      </c>
      <c r="AD37" s="15">
        <f t="shared" si="7"/>
        <v>7.8233753765888494</v>
      </c>
      <c r="AE37" s="15">
        <f t="shared" si="8"/>
        <v>8.4991161315368444</v>
      </c>
      <c r="AF37" s="15">
        <v>2873.3</v>
      </c>
      <c r="AG37" s="15">
        <v>4844.5360000000001</v>
      </c>
      <c r="AH37" s="15">
        <f t="shared" si="10"/>
        <v>7717.8360000000002</v>
      </c>
      <c r="AI37" s="15">
        <v>9146.7880000000005</v>
      </c>
      <c r="AJ37" s="15">
        <v>12096.665000000001</v>
      </c>
      <c r="AK37" s="15">
        <f t="shared" si="11"/>
        <v>28961.289000000001</v>
      </c>
      <c r="AL37" s="15">
        <f t="shared" si="12"/>
        <v>247.07280602900619</v>
      </c>
      <c r="AM37" s="15">
        <f t="shared" si="13"/>
        <v>927.14420719058944</v>
      </c>
      <c r="AN37" s="15">
        <v>95.193919652757458</v>
      </c>
      <c r="AO37" s="64">
        <v>3.4647440000000002E-2</v>
      </c>
      <c r="AP37" s="15">
        <v>16059.13882</v>
      </c>
      <c r="AQ37" s="15">
        <v>6700.2481900000002</v>
      </c>
      <c r="AR37" s="15">
        <v>7265.1810800000003</v>
      </c>
      <c r="AS37" s="15">
        <f t="shared" si="14"/>
        <v>30024.568090000001</v>
      </c>
      <c r="AT37" s="15"/>
    </row>
    <row r="38" spans="1:46" x14ac:dyDescent="0.25">
      <c r="A38" s="31">
        <v>35065</v>
      </c>
      <c r="B38" s="14">
        <v>1996</v>
      </c>
      <c r="C38" s="14">
        <v>1</v>
      </c>
      <c r="D38" s="15"/>
      <c r="E38" s="15"/>
      <c r="F38" s="15"/>
      <c r="G38" s="15"/>
      <c r="H38" s="15"/>
      <c r="I38" s="15"/>
      <c r="J38" s="15">
        <v>32.022443811668495</v>
      </c>
      <c r="K38" s="15">
        <v>698305.26900000009</v>
      </c>
      <c r="L38" s="15">
        <v>338332.87900000002</v>
      </c>
      <c r="M38" s="15">
        <v>359972.39</v>
      </c>
      <c r="N38" s="15">
        <v>1074.4656350000002</v>
      </c>
      <c r="O38" s="15">
        <f t="shared" si="9"/>
        <v>160.06287197408142</v>
      </c>
      <c r="P38" s="15">
        <v>89.395981312664233</v>
      </c>
      <c r="Q38" s="15">
        <v>70.66689066141717</v>
      </c>
      <c r="R38" s="15">
        <v>474.11136724128909</v>
      </c>
      <c r="S38" s="15">
        <v>440.29139578462969</v>
      </c>
      <c r="T38" s="15">
        <v>84.452070407608602</v>
      </c>
      <c r="U38" s="15">
        <v>48.747220750821626</v>
      </c>
      <c r="V38" s="15">
        <v>57.721759236384344</v>
      </c>
      <c r="W38" s="15">
        <f t="shared" si="0"/>
        <v>143.25027319392979</v>
      </c>
      <c r="X38" s="15">
        <f t="shared" si="1"/>
        <v>69.405573033473388</v>
      </c>
      <c r="Y38" s="15">
        <f t="shared" si="2"/>
        <v>73.844700160456384</v>
      </c>
      <c r="Z38" s="15">
        <f t="shared" si="3"/>
        <v>18.614568391788055</v>
      </c>
      <c r="AA38" s="15">
        <f t="shared" si="4"/>
        <v>2.7730075120993081</v>
      </c>
      <c r="AB38" s="15">
        <f t="shared" si="5"/>
        <v>1.5487397212993181</v>
      </c>
      <c r="AC38" s="15">
        <f t="shared" si="6"/>
        <v>1.2242677907999899</v>
      </c>
      <c r="AD38" s="15">
        <f t="shared" si="7"/>
        <v>8.2137373065794854</v>
      </c>
      <c r="AE38" s="15">
        <f t="shared" si="8"/>
        <v>7.6278235731092607</v>
      </c>
      <c r="AF38" s="15">
        <v>2406.5909999999999</v>
      </c>
      <c r="AG38" s="15">
        <v>4265.7860000000001</v>
      </c>
      <c r="AH38" s="15">
        <f t="shared" si="10"/>
        <v>6672.3770000000004</v>
      </c>
      <c r="AI38" s="15">
        <v>9315.1530000000002</v>
      </c>
      <c r="AJ38" s="15">
        <v>12443.778</v>
      </c>
      <c r="AK38" s="15">
        <f t="shared" si="11"/>
        <v>28431.308000000001</v>
      </c>
      <c r="AL38" s="15">
        <f t="shared" si="12"/>
        <v>208.36564002553382</v>
      </c>
      <c r="AM38" s="15">
        <f t="shared" si="13"/>
        <v>887.85566046149358</v>
      </c>
      <c r="AN38" s="15">
        <v>94.198979674179867</v>
      </c>
      <c r="AO38" s="64">
        <v>3.066549E-2</v>
      </c>
      <c r="AP38" s="15">
        <v>16348.014020000001</v>
      </c>
      <c r="AQ38" s="15">
        <v>6857.2795800000004</v>
      </c>
      <c r="AR38" s="15">
        <v>7469.3160099999996</v>
      </c>
      <c r="AS38" s="15">
        <f t="shared" si="14"/>
        <v>30674.60961</v>
      </c>
      <c r="AT38" s="15"/>
    </row>
    <row r="39" spans="1:46" x14ac:dyDescent="0.25">
      <c r="A39" s="31">
        <v>35096</v>
      </c>
      <c r="B39" s="14">
        <v>1996</v>
      </c>
      <c r="C39" s="14">
        <v>2</v>
      </c>
      <c r="D39" s="15"/>
      <c r="E39" s="15"/>
      <c r="F39" s="15"/>
      <c r="G39" s="15"/>
      <c r="H39" s="15"/>
      <c r="I39" s="15"/>
      <c r="J39" s="15">
        <v>33.307293937555428</v>
      </c>
      <c r="K39" s="15">
        <v>797454.2</v>
      </c>
      <c r="L39" s="15">
        <v>390403.701</v>
      </c>
      <c r="M39" s="15">
        <v>407050.49900000001</v>
      </c>
      <c r="N39" s="15">
        <v>1083.8496422778535</v>
      </c>
      <c r="O39" s="15">
        <f t="shared" si="9"/>
        <v>174.89304649222797</v>
      </c>
      <c r="P39" s="15">
        <v>92.285936697417412</v>
      </c>
      <c r="Q39" s="15">
        <v>82.607109794810555</v>
      </c>
      <c r="R39" s="15">
        <v>544.88030354377395</v>
      </c>
      <c r="S39" s="15">
        <v>364.07629224185155</v>
      </c>
      <c r="T39" s="15">
        <v>87.014778141163902</v>
      </c>
      <c r="U39" s="15">
        <v>51.479845346946796</v>
      </c>
      <c r="V39" s="15">
        <v>59.162186523570917</v>
      </c>
      <c r="W39" s="15">
        <f t="shared" si="0"/>
        <v>154.9060986150177</v>
      </c>
      <c r="X39" s="15">
        <f t="shared" si="1"/>
        <v>75.836222577765454</v>
      </c>
      <c r="Y39" s="15">
        <f t="shared" si="2"/>
        <v>79.069876037252257</v>
      </c>
      <c r="Z39" s="15">
        <f t="shared" si="3"/>
        <v>18.319972704964766</v>
      </c>
      <c r="AA39" s="15">
        <f t="shared" si="4"/>
        <v>2.9561626567427237</v>
      </c>
      <c r="AB39" s="15">
        <f t="shared" si="5"/>
        <v>1.5598804256609009</v>
      </c>
      <c r="AC39" s="15">
        <f t="shared" si="6"/>
        <v>1.3962822310818228</v>
      </c>
      <c r="AD39" s="15">
        <f t="shared" si="7"/>
        <v>9.2099419504498403</v>
      </c>
      <c r="AE39" s="15">
        <f t="shared" si="8"/>
        <v>6.153868097772202</v>
      </c>
      <c r="AF39" s="15">
        <v>2361.6499829999998</v>
      </c>
      <c r="AG39" s="15">
        <v>4256.8450000000003</v>
      </c>
      <c r="AH39" s="15">
        <f t="shared" si="10"/>
        <v>6618.4949830000005</v>
      </c>
      <c r="AI39" s="15">
        <v>9112.1370000000006</v>
      </c>
      <c r="AJ39" s="15">
        <v>13129.173000000001</v>
      </c>
      <c r="AK39" s="15">
        <f t="shared" si="11"/>
        <v>28859.804983000002</v>
      </c>
      <c r="AL39" s="15">
        <f t="shared" si="12"/>
        <v>198.71007820114016</v>
      </c>
      <c r="AM39" s="15">
        <f t="shared" si="13"/>
        <v>866.47102094533443</v>
      </c>
      <c r="AN39" s="15">
        <v>92.421179224888277</v>
      </c>
      <c r="AO39" s="64">
        <v>3.2718440000000001E-2</v>
      </c>
      <c r="AP39" s="15">
        <v>16607.231169999999</v>
      </c>
      <c r="AQ39" s="15">
        <v>6948.2923700000001</v>
      </c>
      <c r="AR39" s="15">
        <v>7650.0689799999991</v>
      </c>
      <c r="AS39" s="15">
        <f t="shared" si="14"/>
        <v>31205.592519999998</v>
      </c>
      <c r="AT39" s="15"/>
    </row>
    <row r="40" spans="1:46" x14ac:dyDescent="0.25">
      <c r="A40" s="31">
        <v>35125</v>
      </c>
      <c r="B40" s="14">
        <v>1996</v>
      </c>
      <c r="C40" s="14">
        <v>3</v>
      </c>
      <c r="D40" s="15"/>
      <c r="E40" s="15"/>
      <c r="F40" s="15"/>
      <c r="G40" s="15"/>
      <c r="H40" s="15"/>
      <c r="I40" s="15"/>
      <c r="J40" s="15">
        <v>34.009386855562056</v>
      </c>
      <c r="K40" s="15">
        <v>943499.32899999991</v>
      </c>
      <c r="L40" s="15">
        <v>474564.95899999997</v>
      </c>
      <c r="M40" s="15">
        <v>468934.37</v>
      </c>
      <c r="N40" s="15">
        <v>1087.2544909000001</v>
      </c>
      <c r="O40" s="15">
        <f t="shared" si="9"/>
        <v>195.68421682172618</v>
      </c>
      <c r="P40" s="15">
        <v>115.91015334277759</v>
      </c>
      <c r="Q40" s="15">
        <v>79.774063478948591</v>
      </c>
      <c r="R40" s="15">
        <v>553.06318072972942</v>
      </c>
      <c r="S40" s="15">
        <v>338.50709334854446</v>
      </c>
      <c r="T40" s="15">
        <v>88.52991264258776</v>
      </c>
      <c r="U40" s="15">
        <v>53.159966923073412</v>
      </c>
      <c r="V40" s="15">
        <v>60.047463434975242</v>
      </c>
      <c r="W40" s="15">
        <f t="shared" si="0"/>
        <v>177.48305418724519</v>
      </c>
      <c r="X40" s="15">
        <f t="shared" si="1"/>
        <v>89.271116305759222</v>
      </c>
      <c r="Y40" s="15">
        <f t="shared" si="2"/>
        <v>88.211937881485952</v>
      </c>
      <c r="Z40" s="15">
        <f t="shared" si="3"/>
        <v>18.106584836466514</v>
      </c>
      <c r="AA40" s="15">
        <f t="shared" si="4"/>
        <v>3.2588256960034712</v>
      </c>
      <c r="AB40" s="15">
        <f t="shared" si="5"/>
        <v>1.9303089041936876</v>
      </c>
      <c r="AC40" s="15">
        <f t="shared" si="6"/>
        <v>1.3285167918097835</v>
      </c>
      <c r="AD40" s="15">
        <f t="shared" si="7"/>
        <v>9.2104336984797968</v>
      </c>
      <c r="AE40" s="15">
        <f t="shared" si="8"/>
        <v>5.6373254419832435</v>
      </c>
      <c r="AF40" s="15">
        <v>2293.2409640000001</v>
      </c>
      <c r="AG40" s="15">
        <v>4580.1819999999998</v>
      </c>
      <c r="AH40" s="15">
        <f t="shared" si="10"/>
        <v>6873.4229639999994</v>
      </c>
      <c r="AI40" s="15">
        <v>9011.8259999999991</v>
      </c>
      <c r="AJ40" s="15">
        <v>13086.891</v>
      </c>
      <c r="AK40" s="15">
        <f t="shared" si="11"/>
        <v>28972.139963999998</v>
      </c>
      <c r="AL40" s="15">
        <f t="shared" si="12"/>
        <v>202.10370134549743</v>
      </c>
      <c r="AM40" s="15">
        <f t="shared" si="13"/>
        <v>851.88657140585167</v>
      </c>
      <c r="AN40" s="15">
        <v>92.200703886942122</v>
      </c>
      <c r="AO40" s="64">
        <v>4.0165079999999999E-2</v>
      </c>
      <c r="AP40" s="15">
        <v>17046.187160000001</v>
      </c>
      <c r="AQ40" s="15">
        <v>7032.7147799999993</v>
      </c>
      <c r="AR40" s="15">
        <v>7854.8237799999997</v>
      </c>
      <c r="AS40" s="15">
        <f t="shared" si="14"/>
        <v>31933.725719999999</v>
      </c>
      <c r="AT40" s="15"/>
    </row>
    <row r="41" spans="1:46" x14ac:dyDescent="0.25">
      <c r="A41" s="31">
        <v>35156</v>
      </c>
      <c r="B41" s="14">
        <v>1996</v>
      </c>
      <c r="C41" s="14">
        <v>4</v>
      </c>
      <c r="D41" s="15"/>
      <c r="E41" s="15"/>
      <c r="F41" s="15"/>
      <c r="G41" s="15"/>
      <c r="H41" s="15"/>
      <c r="I41" s="15"/>
      <c r="J41" s="15">
        <v>34.681764175102174</v>
      </c>
      <c r="K41" s="15">
        <v>965796.14599999995</v>
      </c>
      <c r="L41" s="15">
        <v>488446.36200000002</v>
      </c>
      <c r="M41" s="15">
        <v>477349.78399999999</v>
      </c>
      <c r="N41" s="15">
        <v>1083.594771</v>
      </c>
      <c r="O41" s="15">
        <f t="shared" si="9"/>
        <v>182.06974078934542</v>
      </c>
      <c r="P41" s="15">
        <v>103.06297157560925</v>
      </c>
      <c r="Q41" s="15">
        <v>79.006769213736163</v>
      </c>
      <c r="R41" s="15">
        <v>565.39491494304878</v>
      </c>
      <c r="S41" s="15">
        <v>336.13011526760579</v>
      </c>
      <c r="T41" s="15">
        <v>90.430629724543806</v>
      </c>
      <c r="U41" s="15">
        <v>55.02014466420578</v>
      </c>
      <c r="V41" s="15">
        <v>60.84237700411893</v>
      </c>
      <c r="W41" s="15">
        <f t="shared" si="0"/>
        <v>175.53500665880907</v>
      </c>
      <c r="X41" s="15">
        <f t="shared" si="1"/>
        <v>88.775913800489604</v>
      </c>
      <c r="Y41" s="15">
        <f t="shared" si="2"/>
        <v>86.759092858319477</v>
      </c>
      <c r="Z41" s="15">
        <f t="shared" si="3"/>
        <v>17.809869113539769</v>
      </c>
      <c r="AA41" s="15">
        <f t="shared" si="4"/>
        <v>2.9924823742014484</v>
      </c>
      <c r="AB41" s="15">
        <f t="shared" si="5"/>
        <v>1.6939340086701751</v>
      </c>
      <c r="AC41" s="15">
        <f t="shared" si="6"/>
        <v>1.2985483655312733</v>
      </c>
      <c r="AD41" s="15">
        <f t="shared" si="7"/>
        <v>9.2927814918337663</v>
      </c>
      <c r="AE41" s="15">
        <f t="shared" si="8"/>
        <v>5.5246052475045531</v>
      </c>
      <c r="AF41" s="15">
        <v>2215.625</v>
      </c>
      <c r="AG41" s="15">
        <v>4579.1769999999997</v>
      </c>
      <c r="AH41" s="15">
        <f t="shared" si="10"/>
        <v>6794.8019999999997</v>
      </c>
      <c r="AI41" s="15">
        <v>9291.9269999999997</v>
      </c>
      <c r="AJ41" s="15">
        <v>13590.512000000001</v>
      </c>
      <c r="AK41" s="15">
        <f t="shared" si="11"/>
        <v>29677.241000000002</v>
      </c>
      <c r="AL41" s="15">
        <f t="shared" si="12"/>
        <v>195.91858031483721</v>
      </c>
      <c r="AM41" s="15">
        <f t="shared" si="13"/>
        <v>855.70159724761379</v>
      </c>
      <c r="AN41" s="15">
        <v>90.803676592991408</v>
      </c>
      <c r="AO41" s="64">
        <v>3.8128809999999999E-2</v>
      </c>
      <c r="AP41" s="15">
        <v>17282.718270000001</v>
      </c>
      <c r="AQ41" s="15">
        <v>7130.3752400000003</v>
      </c>
      <c r="AR41" s="15">
        <v>8027.5465400000021</v>
      </c>
      <c r="AS41" s="15">
        <f t="shared" si="14"/>
        <v>32440.640050000005</v>
      </c>
      <c r="AT41" s="15"/>
    </row>
    <row r="42" spans="1:46" x14ac:dyDescent="0.25">
      <c r="A42" s="31">
        <v>35186</v>
      </c>
      <c r="B42" s="14">
        <v>1996</v>
      </c>
      <c r="C42" s="14">
        <v>5</v>
      </c>
      <c r="D42" s="15"/>
      <c r="E42" s="15"/>
      <c r="F42" s="15"/>
      <c r="G42" s="15"/>
      <c r="H42" s="15"/>
      <c r="I42" s="15"/>
      <c r="J42" s="15">
        <v>35.220387120490003</v>
      </c>
      <c r="K42" s="15">
        <v>920015.66400000011</v>
      </c>
      <c r="L42" s="15">
        <v>468685.37300000002</v>
      </c>
      <c r="M42" s="15">
        <v>451330.29100000003</v>
      </c>
      <c r="N42" s="15">
        <v>1218.5802610400001</v>
      </c>
      <c r="O42" s="15">
        <f t="shared" si="9"/>
        <v>217.74315415001968</v>
      </c>
      <c r="P42" s="15">
        <v>125.25468213352612</v>
      </c>
      <c r="Q42" s="15">
        <v>92.488472016493574</v>
      </c>
      <c r="R42" s="15">
        <v>616.89459022812889</v>
      </c>
      <c r="S42" s="15">
        <v>383.94251666185141</v>
      </c>
      <c r="T42" s="15">
        <v>88.913662202731842</v>
      </c>
      <c r="U42" s="15">
        <v>54.770070145511397</v>
      </c>
      <c r="V42" s="15">
        <v>61.59916124096911</v>
      </c>
      <c r="W42" s="15">
        <f t="shared" si="0"/>
        <v>167.97781371390093</v>
      </c>
      <c r="X42" s="15">
        <f t="shared" si="1"/>
        <v>85.573265061522022</v>
      </c>
      <c r="Y42" s="15">
        <f t="shared" si="2"/>
        <v>82.404548652378921</v>
      </c>
      <c r="Z42" s="15">
        <f t="shared" si="3"/>
        <v>19.782416456500908</v>
      </c>
      <c r="AA42" s="15">
        <f t="shared" si="4"/>
        <v>3.5348395946209807</v>
      </c>
      <c r="AB42" s="15">
        <f t="shared" si="5"/>
        <v>2.0333829164254955</v>
      </c>
      <c r="AC42" s="15">
        <f t="shared" si="6"/>
        <v>1.5014566781954855</v>
      </c>
      <c r="AD42" s="15">
        <f t="shared" si="7"/>
        <v>10.014658930417989</v>
      </c>
      <c r="AE42" s="15">
        <f t="shared" si="8"/>
        <v>6.2329179314619356</v>
      </c>
      <c r="AF42" s="15">
        <v>2332.4858960000001</v>
      </c>
      <c r="AG42" s="15">
        <v>4348.4690000000001</v>
      </c>
      <c r="AH42" s="15">
        <f t="shared" si="10"/>
        <v>6680.9548960000002</v>
      </c>
      <c r="AI42" s="15">
        <v>9304.6970000000001</v>
      </c>
      <c r="AJ42" s="15">
        <v>13696.4</v>
      </c>
      <c r="AK42" s="15">
        <f t="shared" si="11"/>
        <v>29682.051895999997</v>
      </c>
      <c r="AL42" s="15">
        <f t="shared" si="12"/>
        <v>189.68999043492204</v>
      </c>
      <c r="AM42" s="15">
        <f t="shared" si="13"/>
        <v>842.75200594635169</v>
      </c>
      <c r="AN42" s="15">
        <v>90.541841260343858</v>
      </c>
      <c r="AO42" s="64">
        <v>3.765781E-2</v>
      </c>
      <c r="AP42" s="15">
        <v>17675.529409999999</v>
      </c>
      <c r="AQ42" s="15">
        <v>7162.4369100000004</v>
      </c>
      <c r="AR42" s="15">
        <v>8290.7270199999984</v>
      </c>
      <c r="AS42" s="15">
        <f t="shared" si="14"/>
        <v>33128.693339999998</v>
      </c>
      <c r="AT42" s="15"/>
    </row>
    <row r="43" spans="1:46" x14ac:dyDescent="0.25">
      <c r="A43" s="31">
        <v>35217</v>
      </c>
      <c r="B43" s="14">
        <v>1996</v>
      </c>
      <c r="C43" s="14">
        <v>6</v>
      </c>
      <c r="D43" s="15"/>
      <c r="E43" s="15"/>
      <c r="F43" s="15"/>
      <c r="G43" s="15"/>
      <c r="H43" s="15"/>
      <c r="I43" s="15"/>
      <c r="J43" s="15">
        <v>35.624158766941527</v>
      </c>
      <c r="K43" s="15">
        <v>872110.54599999997</v>
      </c>
      <c r="L43" s="15">
        <v>459556.027</v>
      </c>
      <c r="M43" s="15">
        <v>412554.51899999997</v>
      </c>
      <c r="N43" s="15">
        <v>1109.0664749999999</v>
      </c>
      <c r="O43" s="15">
        <f t="shared" si="9"/>
        <v>207.22004863227588</v>
      </c>
      <c r="P43" s="15">
        <v>113.99655921493337</v>
      </c>
      <c r="Q43" s="15">
        <v>93.223489417342506</v>
      </c>
      <c r="R43" s="15">
        <v>519.06783729559402</v>
      </c>
      <c r="S43" s="15">
        <v>382.77858907212988</v>
      </c>
      <c r="T43" s="15">
        <v>87.700285908102771</v>
      </c>
      <c r="U43" s="15">
        <v>54.089429234736066</v>
      </c>
      <c r="V43" s="15">
        <v>61.67531687572145</v>
      </c>
      <c r="W43" s="15">
        <f t="shared" si="0"/>
        <v>161.23493228505603</v>
      </c>
      <c r="X43" s="15">
        <f t="shared" si="1"/>
        <v>84.962262220521737</v>
      </c>
      <c r="Y43" s="15">
        <f t="shared" si="2"/>
        <v>76.272670064534296</v>
      </c>
      <c r="Z43" s="15">
        <f t="shared" si="3"/>
        <v>17.982339308200377</v>
      </c>
      <c r="AA43" s="15">
        <f t="shared" si="4"/>
        <v>3.3598538139631069</v>
      </c>
      <c r="AB43" s="15">
        <f t="shared" si="5"/>
        <v>1.8483335796172979</v>
      </c>
      <c r="AC43" s="15">
        <f t="shared" si="6"/>
        <v>1.511520234345809</v>
      </c>
      <c r="AD43" s="15">
        <f t="shared" si="7"/>
        <v>8.4161357183059007</v>
      </c>
      <c r="AE43" s="15">
        <f t="shared" si="8"/>
        <v>6.2063497759313666</v>
      </c>
      <c r="AF43" s="15">
        <v>2524.5157439999998</v>
      </c>
      <c r="AG43" s="15">
        <v>4625.78</v>
      </c>
      <c r="AH43" s="15">
        <f t="shared" si="10"/>
        <v>7150.2957439999991</v>
      </c>
      <c r="AI43" s="15">
        <v>9615.1470000000008</v>
      </c>
      <c r="AJ43" s="15">
        <v>13424.846</v>
      </c>
      <c r="AK43" s="15">
        <f t="shared" si="11"/>
        <v>30190.288743999998</v>
      </c>
      <c r="AL43" s="15">
        <f t="shared" si="12"/>
        <v>200.71479556270458</v>
      </c>
      <c r="AM43" s="15">
        <f t="shared" si="13"/>
        <v>847.46671329165406</v>
      </c>
      <c r="AN43" s="15">
        <v>88.781404456745619</v>
      </c>
      <c r="AO43" s="64">
        <v>2.5038379999999999E-2</v>
      </c>
      <c r="AP43" s="15">
        <v>17963.078460000001</v>
      </c>
      <c r="AQ43" s="15">
        <v>7191.7495899999994</v>
      </c>
      <c r="AR43" s="15">
        <v>8528.1091799999995</v>
      </c>
      <c r="AS43" s="15">
        <f t="shared" si="14"/>
        <v>33682.937229999996</v>
      </c>
      <c r="AT43" s="15"/>
    </row>
    <row r="44" spans="1:46" x14ac:dyDescent="0.25">
      <c r="A44" s="31">
        <v>35247</v>
      </c>
      <c r="B44" s="14">
        <v>1996</v>
      </c>
      <c r="C44" s="14">
        <v>7</v>
      </c>
      <c r="D44" s="15"/>
      <c r="E44" s="15"/>
      <c r="F44" s="15"/>
      <c r="G44" s="15"/>
      <c r="H44" s="15"/>
      <c r="I44" s="15"/>
      <c r="J44" s="15">
        <v>36.162276041484581</v>
      </c>
      <c r="K44" s="15">
        <v>896226.02</v>
      </c>
      <c r="L44" s="15">
        <v>451550.179</v>
      </c>
      <c r="M44" s="15">
        <v>444675.84100000001</v>
      </c>
      <c r="N44" s="15">
        <v>1227.3991080000014</v>
      </c>
      <c r="O44" s="15">
        <f t="shared" si="9"/>
        <v>240.65530282446261</v>
      </c>
      <c r="P44" s="15">
        <v>139.02217457134728</v>
      </c>
      <c r="Q44" s="15">
        <v>101.63312825311533</v>
      </c>
      <c r="R44" s="15">
        <v>588.45387683720128</v>
      </c>
      <c r="S44" s="15">
        <v>398.2899283383374</v>
      </c>
      <c r="T44" s="15">
        <v>88.49557878095581</v>
      </c>
      <c r="U44" s="15">
        <v>54.501107951129789</v>
      </c>
      <c r="V44" s="15">
        <v>61.586249507482052</v>
      </c>
      <c r="W44" s="15">
        <f t="shared" si="0"/>
        <v>164.44179828484047</v>
      </c>
      <c r="X44" s="15">
        <f t="shared" si="1"/>
        <v>82.851559532495614</v>
      </c>
      <c r="Y44" s="15">
        <f t="shared" si="2"/>
        <v>81.59023875234486</v>
      </c>
      <c r="Z44" s="15">
        <f t="shared" si="3"/>
        <v>19.929758961062987</v>
      </c>
      <c r="AA44" s="15">
        <f t="shared" si="4"/>
        <v>3.9076141955230712</v>
      </c>
      <c r="AB44" s="15">
        <f t="shared" si="5"/>
        <v>2.2573573757638483</v>
      </c>
      <c r="AC44" s="15">
        <f t="shared" si="6"/>
        <v>1.6502568197592227</v>
      </c>
      <c r="AD44" s="15">
        <f t="shared" si="7"/>
        <v>9.5549555549037066</v>
      </c>
      <c r="AE44" s="15">
        <f t="shared" si="8"/>
        <v>6.4671892106362083</v>
      </c>
      <c r="AF44" s="15">
        <v>2492.523995</v>
      </c>
      <c r="AG44" s="15">
        <v>4345.5460000000003</v>
      </c>
      <c r="AH44" s="15">
        <f t="shared" si="10"/>
        <v>6838.0699949999998</v>
      </c>
      <c r="AI44" s="15">
        <v>9814.1450000000004</v>
      </c>
      <c r="AJ44" s="15">
        <v>13994.843999999999</v>
      </c>
      <c r="AK44" s="15">
        <f t="shared" si="11"/>
        <v>30647.058994999999</v>
      </c>
      <c r="AL44" s="15">
        <f t="shared" si="12"/>
        <v>189.09401574047811</v>
      </c>
      <c r="AM44" s="15">
        <f t="shared" si="13"/>
        <v>847.48700440874779</v>
      </c>
      <c r="AN44" s="15">
        <v>88.379255547262332</v>
      </c>
      <c r="AO44" s="64">
        <v>3.075218E-2</v>
      </c>
      <c r="AP44" s="15">
        <v>18188.717830000001</v>
      </c>
      <c r="AQ44" s="15">
        <v>7309.7763199999999</v>
      </c>
      <c r="AR44" s="15">
        <v>8788.1779900000001</v>
      </c>
      <c r="AS44" s="15">
        <f t="shared" si="14"/>
        <v>34286.672140000002</v>
      </c>
      <c r="AT44" s="15"/>
    </row>
    <row r="45" spans="1:46" x14ac:dyDescent="0.25">
      <c r="A45" s="31">
        <v>35278</v>
      </c>
      <c r="B45" s="14">
        <v>1996</v>
      </c>
      <c r="C45" s="14">
        <v>8</v>
      </c>
      <c r="D45" s="15"/>
      <c r="E45" s="15"/>
      <c r="F45" s="15"/>
      <c r="G45" s="15"/>
      <c r="H45" s="15"/>
      <c r="I45" s="15"/>
      <c r="J45" s="15">
        <v>36.561300957281745</v>
      </c>
      <c r="K45" s="15">
        <v>777597.61100000003</v>
      </c>
      <c r="L45" s="15">
        <v>399381.27299999999</v>
      </c>
      <c r="M45" s="15">
        <v>378216.33799999999</v>
      </c>
      <c r="N45" s="15">
        <v>1184.4441760000007</v>
      </c>
      <c r="O45" s="15">
        <f t="shared" si="9"/>
        <v>227.32362006357846</v>
      </c>
      <c r="P45" s="15">
        <v>135.42775269809627</v>
      </c>
      <c r="Q45" s="15">
        <v>91.895867365482175</v>
      </c>
      <c r="R45" s="15">
        <v>535.28102403968819</v>
      </c>
      <c r="S45" s="15">
        <v>421.83953189673412</v>
      </c>
      <c r="T45" s="15">
        <v>87.627459145248338</v>
      </c>
      <c r="U45" s="15">
        <v>53.875151191368609</v>
      </c>
      <c r="V45" s="15">
        <v>61.482041949963381</v>
      </c>
      <c r="W45" s="15">
        <f t="shared" si="0"/>
        <v>144.33325824700046</v>
      </c>
      <c r="X45" s="15">
        <f t="shared" si="1"/>
        <v>74.130886720181536</v>
      </c>
      <c r="Y45" s="15">
        <f t="shared" si="2"/>
        <v>70.202371526818922</v>
      </c>
      <c r="Z45" s="15">
        <f t="shared" si="3"/>
        <v>19.264880255017395</v>
      </c>
      <c r="AA45" s="15">
        <f t="shared" si="4"/>
        <v>3.6973986688435589</v>
      </c>
      <c r="AB45" s="15">
        <f t="shared" si="5"/>
        <v>2.202720475814921</v>
      </c>
      <c r="AC45" s="15">
        <f t="shared" si="6"/>
        <v>1.4946781930286379</v>
      </c>
      <c r="AD45" s="15">
        <f t="shared" si="7"/>
        <v>8.7062987347642409</v>
      </c>
      <c r="AE45" s="15">
        <f t="shared" si="8"/>
        <v>6.8611828514095956</v>
      </c>
      <c r="AF45" s="15">
        <v>2389.296981</v>
      </c>
      <c r="AG45" s="15">
        <v>4259.857</v>
      </c>
      <c r="AH45" s="15">
        <f t="shared" si="10"/>
        <v>6649.1539809999995</v>
      </c>
      <c r="AI45" s="15">
        <v>10039.155000000001</v>
      </c>
      <c r="AJ45" s="15">
        <v>13910.745000000001</v>
      </c>
      <c r="AK45" s="15">
        <f t="shared" si="11"/>
        <v>30599.053981000005</v>
      </c>
      <c r="AL45" s="15">
        <f t="shared" si="12"/>
        <v>181.8631669799955</v>
      </c>
      <c r="AM45" s="15">
        <f t="shared" si="13"/>
        <v>836.92464928291156</v>
      </c>
      <c r="AN45" s="15">
        <v>86.337745409486814</v>
      </c>
      <c r="AO45" s="64">
        <v>1.9129730000000001E-2</v>
      </c>
      <c r="AP45" s="15">
        <v>18407.89471</v>
      </c>
      <c r="AQ45" s="15">
        <v>7382.9954200000002</v>
      </c>
      <c r="AR45" s="15">
        <v>9041.3153899999961</v>
      </c>
      <c r="AS45" s="15">
        <f t="shared" si="14"/>
        <v>34832.205519999996</v>
      </c>
      <c r="AT45" s="15"/>
    </row>
    <row r="46" spans="1:46" x14ac:dyDescent="0.25">
      <c r="A46" s="31">
        <v>35309</v>
      </c>
      <c r="B46" s="14">
        <v>1996</v>
      </c>
      <c r="C46" s="14">
        <v>9</v>
      </c>
      <c r="D46" s="15"/>
      <c r="E46" s="15"/>
      <c r="F46" s="15"/>
      <c r="G46" s="15"/>
      <c r="H46" s="15"/>
      <c r="I46" s="15"/>
      <c r="J46" s="15">
        <v>36.996613626983091</v>
      </c>
      <c r="K46" s="15">
        <v>870343.23200000008</v>
      </c>
      <c r="L46" s="15">
        <v>458524.05200000003</v>
      </c>
      <c r="M46" s="15">
        <v>411819.18</v>
      </c>
      <c r="N46" s="15">
        <v>1076.3753340000001</v>
      </c>
      <c r="O46" s="15">
        <f t="shared" si="9"/>
        <v>206.80353779765306</v>
      </c>
      <c r="P46" s="15">
        <v>122.63051516062578</v>
      </c>
      <c r="Q46" s="15">
        <v>84.173022637027273</v>
      </c>
      <c r="R46" s="15">
        <v>504.35893332339424</v>
      </c>
      <c r="S46" s="15">
        <v>365.21286287895288</v>
      </c>
      <c r="T46" s="15">
        <v>88.67758025479931</v>
      </c>
      <c r="U46" s="15">
        <v>54.428264341702558</v>
      </c>
      <c r="V46" s="15">
        <v>61.377705825206988</v>
      </c>
      <c r="W46" s="15">
        <f t="shared" si="0"/>
        <v>159.90648287734376</v>
      </c>
      <c r="X46" s="15">
        <f t="shared" si="1"/>
        <v>84.243739451504439</v>
      </c>
      <c r="Y46" s="15">
        <f t="shared" si="2"/>
        <v>75.662743425839324</v>
      </c>
      <c r="Z46" s="15">
        <f t="shared" si="3"/>
        <v>17.536910504040822</v>
      </c>
      <c r="AA46" s="15">
        <f t="shared" si="4"/>
        <v>3.3693592000097481</v>
      </c>
      <c r="AB46" s="15">
        <f t="shared" si="5"/>
        <v>1.9979651163543994</v>
      </c>
      <c r="AC46" s="15">
        <f t="shared" si="6"/>
        <v>1.3713940836553484</v>
      </c>
      <c r="AD46" s="15">
        <f t="shared" si="7"/>
        <v>8.2172985539687744</v>
      </c>
      <c r="AE46" s="15">
        <f t="shared" si="8"/>
        <v>5.9502527500623028</v>
      </c>
      <c r="AF46" s="15">
        <v>2316.198965</v>
      </c>
      <c r="AG46" s="15">
        <v>4650.8130000000001</v>
      </c>
      <c r="AH46" s="15">
        <f t="shared" si="10"/>
        <v>6967.0119649999997</v>
      </c>
      <c r="AI46" s="15">
        <v>10137.744000000001</v>
      </c>
      <c r="AJ46" s="15">
        <v>13908.467000000001</v>
      </c>
      <c r="AK46" s="15">
        <f t="shared" si="11"/>
        <v>31013.222965000001</v>
      </c>
      <c r="AL46" s="15">
        <f t="shared" si="12"/>
        <v>188.31485592829185</v>
      </c>
      <c r="AM46" s="15">
        <f t="shared" si="13"/>
        <v>838.27193693156914</v>
      </c>
      <c r="AN46" s="15">
        <v>84.817481195554805</v>
      </c>
      <c r="AO46" s="64">
        <v>2.2687220000000001E-2</v>
      </c>
      <c r="AP46" s="15">
        <v>18683.684079999999</v>
      </c>
      <c r="AQ46" s="15">
        <v>7469.80476</v>
      </c>
      <c r="AR46" s="15">
        <v>9286.2701900000011</v>
      </c>
      <c r="AS46" s="15">
        <f t="shared" si="14"/>
        <v>35439.759030000001</v>
      </c>
      <c r="AT46" s="15"/>
    </row>
    <row r="47" spans="1:46" x14ac:dyDescent="0.25">
      <c r="A47" s="31">
        <v>35339</v>
      </c>
      <c r="B47" s="14">
        <v>1996</v>
      </c>
      <c r="C47" s="14">
        <v>10</v>
      </c>
      <c r="D47" s="15"/>
      <c r="E47" s="15"/>
      <c r="F47" s="15"/>
      <c r="G47" s="15"/>
      <c r="H47" s="15"/>
      <c r="I47" s="15"/>
      <c r="J47" s="15">
        <v>37.423437393039478</v>
      </c>
      <c r="K47" s="15">
        <v>986609.95500000007</v>
      </c>
      <c r="L47" s="15">
        <v>564488.56000000006</v>
      </c>
      <c r="M47" s="15">
        <v>422121.39500000002</v>
      </c>
      <c r="N47" s="15">
        <v>1257.8052329999996</v>
      </c>
      <c r="O47" s="15">
        <f t="shared" si="9"/>
        <v>248.16678608650258</v>
      </c>
      <c r="P47" s="15">
        <v>143.08014873141974</v>
      </c>
      <c r="Q47" s="15">
        <v>105.08663735508284</v>
      </c>
      <c r="R47" s="15">
        <v>614.24774688199432</v>
      </c>
      <c r="S47" s="15">
        <v>395.39070003150272</v>
      </c>
      <c r="T47" s="15">
        <v>87.762874010084531</v>
      </c>
      <c r="U47" s="15">
        <v>53.46605739854963</v>
      </c>
      <c r="V47" s="15">
        <v>60.921042071167854</v>
      </c>
      <c r="W47" s="15">
        <f t="shared" si="0"/>
        <v>184.53014922075846</v>
      </c>
      <c r="X47" s="15">
        <f t="shared" si="1"/>
        <v>105.57886394954436</v>
      </c>
      <c r="Y47" s="15">
        <f t="shared" si="2"/>
        <v>78.951285271214118</v>
      </c>
      <c r="Z47" s="15">
        <f t="shared" si="3"/>
        <v>20.646482565590944</v>
      </c>
      <c r="AA47" s="15">
        <f t="shared" si="4"/>
        <v>4.0735807801283928</v>
      </c>
      <c r="AB47" s="15">
        <f t="shared" si="5"/>
        <v>2.3486162394312586</v>
      </c>
      <c r="AC47" s="15">
        <f t="shared" si="6"/>
        <v>1.7249645406971341</v>
      </c>
      <c r="AD47" s="15">
        <f t="shared" si="7"/>
        <v>10.082686145854682</v>
      </c>
      <c r="AE47" s="15">
        <f t="shared" si="8"/>
        <v>6.4902156396078716</v>
      </c>
      <c r="AF47" s="15">
        <v>2492.0810000000001</v>
      </c>
      <c r="AG47" s="15">
        <v>4446.8379999999997</v>
      </c>
      <c r="AH47" s="15">
        <f t="shared" si="10"/>
        <v>6938.9189999999999</v>
      </c>
      <c r="AI47" s="15">
        <v>10391.85</v>
      </c>
      <c r="AJ47" s="15">
        <v>14200.38</v>
      </c>
      <c r="AK47" s="15">
        <f t="shared" si="11"/>
        <v>31531.148999999998</v>
      </c>
      <c r="AL47" s="15">
        <f t="shared" si="12"/>
        <v>185.41639901017203</v>
      </c>
      <c r="AM47" s="15">
        <f t="shared" si="13"/>
        <v>842.55085038940308</v>
      </c>
      <c r="AN47" s="15">
        <v>81.681593446540205</v>
      </c>
      <c r="AO47" s="64">
        <v>1.6655050000000001E-2</v>
      </c>
      <c r="AP47" s="15">
        <v>18810.359929999999</v>
      </c>
      <c r="AQ47" s="15">
        <v>7461.6608300000007</v>
      </c>
      <c r="AR47" s="15">
        <v>9476.0937400000003</v>
      </c>
      <c r="AS47" s="15">
        <f t="shared" si="14"/>
        <v>35748.114499999996</v>
      </c>
      <c r="AT47" s="15"/>
    </row>
    <row r="48" spans="1:46" x14ac:dyDescent="0.25">
      <c r="A48" s="31">
        <v>35370</v>
      </c>
      <c r="B48" s="14">
        <v>1996</v>
      </c>
      <c r="C48" s="14">
        <v>11</v>
      </c>
      <c r="D48" s="15"/>
      <c r="E48" s="15"/>
      <c r="F48" s="15"/>
      <c r="G48" s="15"/>
      <c r="H48" s="15"/>
      <c r="I48" s="15"/>
      <c r="J48" s="15">
        <v>37.723984346898987</v>
      </c>
      <c r="K48" s="15">
        <v>988750.47500000009</v>
      </c>
      <c r="L48" s="15">
        <v>537486.37600000005</v>
      </c>
      <c r="M48" s="15">
        <v>451264.09899999999</v>
      </c>
      <c r="N48" s="15">
        <v>1182.328793000001</v>
      </c>
      <c r="O48" s="15">
        <f t="shared" si="9"/>
        <v>247.81050505365101</v>
      </c>
      <c r="P48" s="15">
        <v>131.37432171121776</v>
      </c>
      <c r="Q48" s="15">
        <v>116.43618334243324</v>
      </c>
      <c r="R48" s="15">
        <v>529.93354159005048</v>
      </c>
      <c r="S48" s="15">
        <v>404.58474635629943</v>
      </c>
      <c r="T48" s="15">
        <v>86.87822735913258</v>
      </c>
      <c r="U48" s="15">
        <v>52.594886032603782</v>
      </c>
      <c r="V48" s="15">
        <v>60.538627031591986</v>
      </c>
      <c r="W48" s="15">
        <f t="shared" si="0"/>
        <v>187.99365291657247</v>
      </c>
      <c r="X48" s="15">
        <f t="shared" si="1"/>
        <v>102.19365731999306</v>
      </c>
      <c r="Y48" s="15">
        <f t="shared" si="2"/>
        <v>85.799995596579393</v>
      </c>
      <c r="Z48" s="15">
        <f t="shared" si="3"/>
        <v>19.530155389599514</v>
      </c>
      <c r="AA48" s="15">
        <f t="shared" si="4"/>
        <v>4.0934279022273081</v>
      </c>
      <c r="AB48" s="15">
        <f t="shared" si="5"/>
        <v>2.1700908684741114</v>
      </c>
      <c r="AC48" s="15">
        <f t="shared" si="6"/>
        <v>1.923337033753197</v>
      </c>
      <c r="AD48" s="15">
        <f t="shared" si="7"/>
        <v>8.7536432121842722</v>
      </c>
      <c r="AE48" s="15">
        <f t="shared" si="8"/>
        <v>6.6830842751879311</v>
      </c>
      <c r="AF48" s="15">
        <v>2500.5100000000002</v>
      </c>
      <c r="AG48" s="15">
        <v>4703.7839999999997</v>
      </c>
      <c r="AH48" s="15">
        <f t="shared" si="10"/>
        <v>7204.2939999999999</v>
      </c>
      <c r="AI48" s="15">
        <v>10757.371999999999</v>
      </c>
      <c r="AJ48" s="15">
        <v>13829.307000000001</v>
      </c>
      <c r="AK48" s="15">
        <f t="shared" si="11"/>
        <v>31790.972999999998</v>
      </c>
      <c r="AL48" s="15">
        <f t="shared" si="12"/>
        <v>190.97383600182232</v>
      </c>
      <c r="AM48" s="15">
        <f t="shared" si="13"/>
        <v>842.72574995417472</v>
      </c>
      <c r="AN48" s="15">
        <v>80.045955350092058</v>
      </c>
      <c r="AO48" s="64">
        <v>1.255147E-2</v>
      </c>
      <c r="AP48" s="15">
        <v>19485.429619999999</v>
      </c>
      <c r="AQ48" s="15">
        <v>7385.9306299999998</v>
      </c>
      <c r="AR48" s="15">
        <v>9731.0552899999984</v>
      </c>
      <c r="AS48" s="15">
        <f t="shared" si="14"/>
        <v>36602.415539999995</v>
      </c>
      <c r="AT48" s="15"/>
    </row>
    <row r="49" spans="1:46" x14ac:dyDescent="0.25">
      <c r="A49" s="31">
        <v>35400</v>
      </c>
      <c r="B49" s="14">
        <v>1996</v>
      </c>
      <c r="C49" s="14">
        <v>12</v>
      </c>
      <c r="D49" s="15"/>
      <c r="E49" s="15"/>
      <c r="F49" s="15"/>
      <c r="G49" s="15"/>
      <c r="H49" s="15"/>
      <c r="I49" s="15"/>
      <c r="J49" s="15">
        <v>37.996509621344764</v>
      </c>
      <c r="K49" s="15">
        <v>930855.75800000003</v>
      </c>
      <c r="L49" s="15">
        <v>514640.44300000003</v>
      </c>
      <c r="M49" s="15">
        <v>416215.315</v>
      </c>
      <c r="N49" s="15">
        <v>1098.4853589999989</v>
      </c>
      <c r="O49" s="15">
        <f t="shared" si="9"/>
        <v>252.20098651762765</v>
      </c>
      <c r="P49" s="15">
        <v>128.76254704353698</v>
      </c>
      <c r="Q49" s="15">
        <v>123.43843947409069</v>
      </c>
      <c r="R49" s="15">
        <v>491.78781457191621</v>
      </c>
      <c r="S49" s="15">
        <v>354.49655791045507</v>
      </c>
      <c r="T49" s="15">
        <v>87.799464084750909</v>
      </c>
      <c r="U49" s="15">
        <v>53.267834933427402</v>
      </c>
      <c r="V49" s="15">
        <v>60.669886187470482</v>
      </c>
      <c r="W49" s="15">
        <f t="shared" si="0"/>
        <v>174.75006430491433</v>
      </c>
      <c r="X49" s="15">
        <f t="shared" si="1"/>
        <v>96.613733905870717</v>
      </c>
      <c r="Y49" s="15">
        <f t="shared" si="2"/>
        <v>78.136330399043601</v>
      </c>
      <c r="Z49" s="15">
        <f t="shared" si="3"/>
        <v>18.105940657374394</v>
      </c>
      <c r="AA49" s="15">
        <f t="shared" si="4"/>
        <v>4.1569385137516885</v>
      </c>
      <c r="AB49" s="15">
        <f t="shared" si="5"/>
        <v>2.122346935770731</v>
      </c>
      <c r="AC49" s="15">
        <f t="shared" si="6"/>
        <v>2.034591577980958</v>
      </c>
      <c r="AD49" s="15">
        <f t="shared" si="7"/>
        <v>8.105962372375112</v>
      </c>
      <c r="AE49" s="15">
        <f t="shared" si="8"/>
        <v>5.8430397712475939</v>
      </c>
      <c r="AF49" s="15">
        <v>3240.1079970000001</v>
      </c>
      <c r="AG49" s="15">
        <v>5752.6490000000003</v>
      </c>
      <c r="AH49" s="15">
        <f t="shared" si="10"/>
        <v>8992.7569970000004</v>
      </c>
      <c r="AI49" s="15">
        <v>11262.351000000001</v>
      </c>
      <c r="AJ49" s="15">
        <v>14560.415999999999</v>
      </c>
      <c r="AK49" s="15">
        <f t="shared" si="11"/>
        <v>34815.523996999997</v>
      </c>
      <c r="AL49" s="15">
        <f t="shared" si="12"/>
        <v>236.67323884792475</v>
      </c>
      <c r="AM49" s="15">
        <f t="shared" si="13"/>
        <v>916.28216233425212</v>
      </c>
      <c r="AN49" s="15">
        <v>79.047107744520389</v>
      </c>
      <c r="AO49" s="64">
        <v>1.496274E-2</v>
      </c>
      <c r="AP49" s="15">
        <v>20911.6914</v>
      </c>
      <c r="AQ49" s="15">
        <v>6781.9526299999989</v>
      </c>
      <c r="AR49" s="15">
        <v>9977.095470000002</v>
      </c>
      <c r="AS49" s="15">
        <f t="shared" si="14"/>
        <v>37670.739500000003</v>
      </c>
      <c r="AT49" s="15"/>
    </row>
    <row r="50" spans="1:46" x14ac:dyDescent="0.25">
      <c r="A50" s="31">
        <v>35431</v>
      </c>
      <c r="B50" s="14">
        <v>1997</v>
      </c>
      <c r="C50" s="14">
        <v>1</v>
      </c>
      <c r="D50" s="15"/>
      <c r="E50" s="15"/>
      <c r="F50" s="15"/>
      <c r="G50" s="15"/>
      <c r="H50" s="15"/>
      <c r="I50" s="15"/>
      <c r="J50" s="15">
        <v>38.626125138992784</v>
      </c>
      <c r="K50" s="15">
        <v>799845.48600000003</v>
      </c>
      <c r="L50" s="15">
        <v>456582.20500000002</v>
      </c>
      <c r="M50" s="15">
        <v>343263.28100000002</v>
      </c>
      <c r="N50" s="15">
        <v>1066.6209759999999</v>
      </c>
      <c r="O50" s="15">
        <f t="shared" si="9"/>
        <v>174.84225784093269</v>
      </c>
      <c r="P50" s="15">
        <v>109.87164415170896</v>
      </c>
      <c r="Q50" s="15">
        <v>64.97061368922374</v>
      </c>
      <c r="R50" s="15">
        <v>497.41871330590925</v>
      </c>
      <c r="S50" s="15">
        <v>394.36000485315805</v>
      </c>
      <c r="T50" s="15">
        <v>88.229908242087888</v>
      </c>
      <c r="U50" s="15">
        <v>53.96932252245341</v>
      </c>
      <c r="V50" s="15">
        <v>61.168965941085141</v>
      </c>
      <c r="W50" s="15">
        <f t="shared" si="0"/>
        <v>148.20372919582826</v>
      </c>
      <c r="X50" s="15">
        <f t="shared" si="1"/>
        <v>84.600321749461187</v>
      </c>
      <c r="Y50" s="15">
        <f t="shared" si="2"/>
        <v>63.603407446367093</v>
      </c>
      <c r="Z50" s="15">
        <f t="shared" si="3"/>
        <v>17.437289638463323</v>
      </c>
      <c r="AA50" s="15">
        <f t="shared" si="4"/>
        <v>2.8583490852098419</v>
      </c>
      <c r="AB50" s="15">
        <f t="shared" si="5"/>
        <v>1.7961991421848096</v>
      </c>
      <c r="AC50" s="15">
        <f t="shared" si="6"/>
        <v>1.0621499430250325</v>
      </c>
      <c r="AD50" s="15">
        <f t="shared" si="7"/>
        <v>8.1318803686333005</v>
      </c>
      <c r="AE50" s="15">
        <f t="shared" si="8"/>
        <v>6.4470601846201827</v>
      </c>
      <c r="AF50" s="15">
        <v>2705.5999980000001</v>
      </c>
      <c r="AG50" s="15">
        <v>4897.5240000000003</v>
      </c>
      <c r="AH50" s="15">
        <f t="shared" si="10"/>
        <v>7603.1239980000009</v>
      </c>
      <c r="AI50" s="15">
        <v>11725.705</v>
      </c>
      <c r="AJ50" s="15">
        <v>14778.007</v>
      </c>
      <c r="AK50" s="15">
        <f t="shared" si="11"/>
        <v>34106.835998000002</v>
      </c>
      <c r="AL50" s="15">
        <f t="shared" si="12"/>
        <v>196.83890037224324</v>
      </c>
      <c r="AM50" s="15">
        <f t="shared" si="13"/>
        <v>882.99915860753549</v>
      </c>
      <c r="AN50" s="15">
        <v>79.25465423354872</v>
      </c>
      <c r="AO50" s="64">
        <v>9.5932499999999993E-3</v>
      </c>
      <c r="AP50" s="15">
        <v>21077.016079999994</v>
      </c>
      <c r="AQ50" s="15">
        <v>6988.0018000000009</v>
      </c>
      <c r="AR50" s="15">
        <v>10203.72892</v>
      </c>
      <c r="AS50" s="15">
        <f t="shared" si="14"/>
        <v>38268.746799999994</v>
      </c>
      <c r="AT50" s="15"/>
    </row>
    <row r="51" spans="1:46" x14ac:dyDescent="0.25">
      <c r="A51" s="31">
        <v>35462</v>
      </c>
      <c r="B51" s="14">
        <v>1997</v>
      </c>
      <c r="C51" s="14">
        <v>2</v>
      </c>
      <c r="D51" s="15"/>
      <c r="E51" s="15"/>
      <c r="F51" s="15"/>
      <c r="G51" s="15"/>
      <c r="H51" s="15"/>
      <c r="I51" s="15"/>
      <c r="J51" s="15">
        <v>39.831026042895203</v>
      </c>
      <c r="K51" s="15">
        <v>862569.495</v>
      </c>
      <c r="L51" s="15">
        <v>455458.50599999999</v>
      </c>
      <c r="M51" s="15">
        <v>407110.989</v>
      </c>
      <c r="N51" s="15">
        <v>1036.5333309999999</v>
      </c>
      <c r="O51" s="15">
        <f t="shared" si="9"/>
        <v>176.03028775700466</v>
      </c>
      <c r="P51" s="15">
        <v>105.48600457136513</v>
      </c>
      <c r="Q51" s="15">
        <v>70.544283185639543</v>
      </c>
      <c r="R51" s="15">
        <v>463.09978530876936</v>
      </c>
      <c r="S51" s="15">
        <v>397.40325793422596</v>
      </c>
      <c r="T51" s="15">
        <v>89.198954869596605</v>
      </c>
      <c r="U51" s="15">
        <v>55.997440143466712</v>
      </c>
      <c r="V51" s="15">
        <v>62.778134817085615</v>
      </c>
      <c r="W51" s="15">
        <f t="shared" si="0"/>
        <v>154.03730827517782</v>
      </c>
      <c r="X51" s="15">
        <f t="shared" si="1"/>
        <v>81.335594061640137</v>
      </c>
      <c r="Y51" s="15">
        <f t="shared" si="2"/>
        <v>72.701714213537684</v>
      </c>
      <c r="Z51" s="15">
        <f t="shared" si="3"/>
        <v>16.511056501122717</v>
      </c>
      <c r="AA51" s="15">
        <f t="shared" si="4"/>
        <v>2.8040063354844444</v>
      </c>
      <c r="AB51" s="15">
        <f t="shared" si="5"/>
        <v>1.6802984809713748</v>
      </c>
      <c r="AC51" s="15">
        <f t="shared" si="6"/>
        <v>1.1237078545130701</v>
      </c>
      <c r="AD51" s="15">
        <f t="shared" si="7"/>
        <v>7.3767687851524499</v>
      </c>
      <c r="AE51" s="15">
        <f t="shared" si="8"/>
        <v>6.3302813804858253</v>
      </c>
      <c r="AF51" s="15">
        <v>2655.7299870000002</v>
      </c>
      <c r="AG51" s="15">
        <v>4914.5330000000004</v>
      </c>
      <c r="AH51" s="15">
        <f t="shared" si="10"/>
        <v>7570.2629870000001</v>
      </c>
      <c r="AI51" s="15">
        <v>11451.505999999999</v>
      </c>
      <c r="AJ51" s="15">
        <v>15142.241</v>
      </c>
      <c r="AK51" s="15">
        <f t="shared" si="11"/>
        <v>34164.009986999998</v>
      </c>
      <c r="AL51" s="15">
        <f t="shared" si="12"/>
        <v>190.05945211773761</v>
      </c>
      <c r="AM51" s="15">
        <f t="shared" si="13"/>
        <v>857.72357333220009</v>
      </c>
      <c r="AN51" s="15">
        <v>79.219262584128984</v>
      </c>
      <c r="AO51" s="64">
        <v>2.7271299999999999E-3</v>
      </c>
      <c r="AP51" s="15">
        <v>21383.785019999999</v>
      </c>
      <c r="AQ51" s="15">
        <v>7164.5678900000003</v>
      </c>
      <c r="AR51" s="15">
        <v>10417.988499999999</v>
      </c>
      <c r="AS51" s="15">
        <f t="shared" si="14"/>
        <v>38966.341410000001</v>
      </c>
      <c r="AT51" s="15"/>
    </row>
    <row r="52" spans="1:46" x14ac:dyDescent="0.25">
      <c r="A52" s="31">
        <v>35490</v>
      </c>
      <c r="B52" s="14">
        <v>1997</v>
      </c>
      <c r="C52" s="14">
        <v>3</v>
      </c>
      <c r="D52" s="15"/>
      <c r="E52" s="15"/>
      <c r="F52" s="15"/>
      <c r="G52" s="15"/>
      <c r="H52" s="15"/>
      <c r="I52" s="15"/>
      <c r="J52" s="15">
        <v>40.450162328103666</v>
      </c>
      <c r="K52" s="15">
        <v>766494.03300000005</v>
      </c>
      <c r="L52" s="15">
        <v>417087.24900000001</v>
      </c>
      <c r="M52" s="15">
        <v>349406.78399999999</v>
      </c>
      <c r="N52" s="15">
        <v>1040.115393</v>
      </c>
      <c r="O52" s="15">
        <f t="shared" si="9"/>
        <v>197.94890889520144</v>
      </c>
      <c r="P52" s="15">
        <v>109.35579236194364</v>
      </c>
      <c r="Q52" s="15">
        <v>88.593116533257785</v>
      </c>
      <c r="R52" s="15">
        <v>498.3999138013595</v>
      </c>
      <c r="S52" s="15">
        <v>343.76657030343904</v>
      </c>
      <c r="T52" s="15">
        <v>90.325855008777424</v>
      </c>
      <c r="U52" s="15">
        <v>57.302771071240656</v>
      </c>
      <c r="V52" s="15">
        <v>63.44005386461302</v>
      </c>
      <c r="W52" s="15">
        <f t="shared" si="0"/>
        <v>133.7621233093719</v>
      </c>
      <c r="X52" s="15">
        <f t="shared" si="1"/>
        <v>72.78657579778536</v>
      </c>
      <c r="Y52" s="15">
        <f t="shared" si="2"/>
        <v>60.975547511586512</v>
      </c>
      <c r="Z52" s="15">
        <f t="shared" si="3"/>
        <v>16.395247633611774</v>
      </c>
      <c r="AA52" s="15">
        <f t="shared" si="4"/>
        <v>3.1202512740238659</v>
      </c>
      <c r="AB52" s="15">
        <f t="shared" si="5"/>
        <v>1.7237657552327916</v>
      </c>
      <c r="AC52" s="15">
        <f t="shared" si="6"/>
        <v>1.3964855187910739</v>
      </c>
      <c r="AD52" s="15">
        <f t="shared" si="7"/>
        <v>7.8562340893497868</v>
      </c>
      <c r="AE52" s="15">
        <f t="shared" si="8"/>
        <v>5.41876227023812</v>
      </c>
      <c r="AF52" s="15">
        <v>2828.1779510000001</v>
      </c>
      <c r="AG52" s="15">
        <v>5069.9589999999998</v>
      </c>
      <c r="AH52" s="15">
        <f t="shared" si="10"/>
        <v>7898.1369510000004</v>
      </c>
      <c r="AI52" s="15">
        <v>11744.772000000001</v>
      </c>
      <c r="AJ52" s="15">
        <v>15068.757</v>
      </c>
      <c r="AK52" s="15">
        <f t="shared" si="11"/>
        <v>34711.665951000003</v>
      </c>
      <c r="AL52" s="15">
        <f t="shared" si="12"/>
        <v>195.25600137116362</v>
      </c>
      <c r="AM52" s="15">
        <f t="shared" si="13"/>
        <v>858.13415702619534</v>
      </c>
      <c r="AN52" s="15">
        <v>76.844524987485556</v>
      </c>
      <c r="AO52" s="64">
        <v>-3.1497999999999999E-3</v>
      </c>
      <c r="AP52" s="15">
        <v>21589.134140000002</v>
      </c>
      <c r="AQ52" s="15">
        <v>7284.8554800000011</v>
      </c>
      <c r="AR52" s="15">
        <v>10652.629429999999</v>
      </c>
      <c r="AS52" s="15">
        <f t="shared" si="14"/>
        <v>39526.619050000001</v>
      </c>
      <c r="AT52" s="15"/>
    </row>
    <row r="53" spans="1:46" x14ac:dyDescent="0.25">
      <c r="A53" s="31">
        <v>35521</v>
      </c>
      <c r="B53" s="14">
        <v>1997</v>
      </c>
      <c r="C53" s="14">
        <v>4</v>
      </c>
      <c r="D53" s="15"/>
      <c r="E53" s="15"/>
      <c r="F53" s="15"/>
      <c r="G53" s="15"/>
      <c r="H53" s="15"/>
      <c r="I53" s="15"/>
      <c r="J53" s="15">
        <v>41.107182700667458</v>
      </c>
      <c r="K53" s="15">
        <v>1115496.442</v>
      </c>
      <c r="L53" s="15">
        <v>525625.70900000003</v>
      </c>
      <c r="M53" s="15">
        <v>589870.73300000001</v>
      </c>
      <c r="N53" s="15">
        <v>1287.000579</v>
      </c>
      <c r="O53" s="15">
        <f t="shared" si="9"/>
        <v>254.5382712826862</v>
      </c>
      <c r="P53" s="15">
        <v>148.99928228492365</v>
      </c>
      <c r="Q53" s="15">
        <v>105.53898899776256</v>
      </c>
      <c r="R53" s="15">
        <v>555.95254654127211</v>
      </c>
      <c r="S53" s="15">
        <v>476.50976117604159</v>
      </c>
      <c r="T53" s="15">
        <v>87.809437171846753</v>
      </c>
      <c r="U53" s="15">
        <v>55.612360058665324</v>
      </c>
      <c r="V53" s="15">
        <v>63.333010493883023</v>
      </c>
      <c r="W53" s="15">
        <f t="shared" si="0"/>
        <v>200.58426594794142</v>
      </c>
      <c r="X53" s="15">
        <f t="shared" si="1"/>
        <v>94.515986813995838</v>
      </c>
      <c r="Y53" s="15">
        <f t="shared" si="2"/>
        <v>106.06827913394558</v>
      </c>
      <c r="Z53" s="15">
        <f t="shared" si="3"/>
        <v>20.321165360113493</v>
      </c>
      <c r="AA53" s="15">
        <f t="shared" si="4"/>
        <v>4.0190458229878496</v>
      </c>
      <c r="AB53" s="15">
        <f t="shared" si="5"/>
        <v>2.3526322390645658</v>
      </c>
      <c r="AC53" s="15">
        <f t="shared" si="6"/>
        <v>1.6664135839232839</v>
      </c>
      <c r="AD53" s="15">
        <f t="shared" si="7"/>
        <v>8.7782428500689758</v>
      </c>
      <c r="AE53" s="15">
        <f t="shared" si="8"/>
        <v>7.5238766870566645</v>
      </c>
      <c r="AF53" s="15">
        <v>2900.1919819999998</v>
      </c>
      <c r="AG53" s="15">
        <v>5239.643</v>
      </c>
      <c r="AH53" s="15">
        <f t="shared" si="10"/>
        <v>8139.8349820000003</v>
      </c>
      <c r="AI53" s="15">
        <v>11929.761</v>
      </c>
      <c r="AJ53" s="15">
        <v>15459.031999999999</v>
      </c>
      <c r="AK53" s="15">
        <f t="shared" si="11"/>
        <v>35528.627981999998</v>
      </c>
      <c r="AL53" s="15">
        <f t="shared" si="12"/>
        <v>198.01490754723588</v>
      </c>
      <c r="AM53" s="15">
        <f t="shared" si="13"/>
        <v>864.29245810180805</v>
      </c>
      <c r="AN53" s="15">
        <v>75.460312604768816</v>
      </c>
      <c r="AO53" s="64">
        <v>-5.1371100000000003E-3</v>
      </c>
      <c r="AP53" s="15">
        <v>21734.028590000005</v>
      </c>
      <c r="AQ53" s="15">
        <v>7264.2351799999997</v>
      </c>
      <c r="AR53" s="15">
        <v>10917.107300000003</v>
      </c>
      <c r="AS53" s="15">
        <f t="shared" si="14"/>
        <v>39915.371070000008</v>
      </c>
      <c r="AT53" s="15"/>
    </row>
    <row r="54" spans="1:46" x14ac:dyDescent="0.25">
      <c r="A54" s="31">
        <v>35551</v>
      </c>
      <c r="B54" s="14">
        <v>1997</v>
      </c>
      <c r="C54" s="14">
        <v>5</v>
      </c>
      <c r="D54" s="15"/>
      <c r="E54" s="15"/>
      <c r="F54" s="15"/>
      <c r="G54" s="15"/>
      <c r="H54" s="15"/>
      <c r="I54" s="15"/>
      <c r="J54" s="15">
        <v>41.774353541344496</v>
      </c>
      <c r="K54" s="15">
        <v>1070640.1869999999</v>
      </c>
      <c r="L54" s="15">
        <v>564923.36399999994</v>
      </c>
      <c r="M54" s="15">
        <v>505716.82299999997</v>
      </c>
      <c r="N54" s="15">
        <v>1438.243954</v>
      </c>
      <c r="O54" s="15">
        <f t="shared" si="9"/>
        <v>272.26419247961809</v>
      </c>
      <c r="P54" s="15">
        <v>159.48775408069048</v>
      </c>
      <c r="Q54" s="15">
        <v>112.77643839892761</v>
      </c>
      <c r="R54" s="15">
        <v>601.50426789441951</v>
      </c>
      <c r="S54" s="15">
        <v>564.47549362596237</v>
      </c>
      <c r="T54" s="15">
        <v>93.310648142463904</v>
      </c>
      <c r="U54" s="15">
        <v>59.343164931377181</v>
      </c>
      <c r="V54" s="15">
        <v>63.59742013663201</v>
      </c>
      <c r="W54" s="15">
        <f t="shared" si="0"/>
        <v>180.41508036149725</v>
      </c>
      <c r="X54" s="15">
        <f t="shared" si="1"/>
        <v>95.196028835546926</v>
      </c>
      <c r="Y54" s="15">
        <f t="shared" si="2"/>
        <v>85.219051525950306</v>
      </c>
      <c r="Z54" s="15">
        <f t="shared" si="3"/>
        <v>22.614815992694236</v>
      </c>
      <c r="AA54" s="15">
        <f t="shared" si="4"/>
        <v>4.2810571858840918</v>
      </c>
      <c r="AB54" s="15">
        <f t="shared" si="5"/>
        <v>2.5077708142570674</v>
      </c>
      <c r="AC54" s="15">
        <f t="shared" si="6"/>
        <v>1.773286371627024</v>
      </c>
      <c r="AD54" s="15">
        <f t="shared" si="7"/>
        <v>9.4579979282517161</v>
      </c>
      <c r="AE54" s="15">
        <f t="shared" si="8"/>
        <v>8.8757608785584274</v>
      </c>
      <c r="AF54" s="15">
        <v>2903.6570000000002</v>
      </c>
      <c r="AG54" s="15">
        <v>5252.9250000000002</v>
      </c>
      <c r="AH54" s="15">
        <f t="shared" si="10"/>
        <v>8156.5820000000003</v>
      </c>
      <c r="AI54" s="15">
        <v>12275.189</v>
      </c>
      <c r="AJ54" s="15">
        <v>15403.455</v>
      </c>
      <c r="AK54" s="15">
        <f t="shared" si="11"/>
        <v>35835.226000000002</v>
      </c>
      <c r="AL54" s="15">
        <f t="shared" si="12"/>
        <v>195.25333867650039</v>
      </c>
      <c r="AM54" s="15">
        <f t="shared" si="13"/>
        <v>857.82837942742833</v>
      </c>
      <c r="AN54" s="15">
        <v>75.692221728022758</v>
      </c>
      <c r="AO54" s="64">
        <v>-2.0693999999999999E-4</v>
      </c>
      <c r="AP54" s="15">
        <v>22207.357310000003</v>
      </c>
      <c r="AQ54" s="15">
        <v>7425.68977</v>
      </c>
      <c r="AR54" s="15">
        <v>11188.833839999999</v>
      </c>
      <c r="AS54" s="15">
        <f t="shared" si="14"/>
        <v>40821.880920000003</v>
      </c>
      <c r="AT54" s="15"/>
    </row>
    <row r="55" spans="1:46" x14ac:dyDescent="0.25">
      <c r="A55" s="31">
        <v>35582</v>
      </c>
      <c r="B55" s="14">
        <v>1997</v>
      </c>
      <c r="C55" s="14">
        <v>6</v>
      </c>
      <c r="D55" s="15"/>
      <c r="E55" s="15"/>
      <c r="F55" s="15"/>
      <c r="G55" s="15"/>
      <c r="H55" s="15"/>
      <c r="I55" s="15"/>
      <c r="J55" s="15">
        <v>42.276918346008436</v>
      </c>
      <c r="K55" s="15">
        <v>925282.33400000003</v>
      </c>
      <c r="L55" s="15">
        <v>491309.50599999999</v>
      </c>
      <c r="M55" s="15">
        <v>433972.82799999998</v>
      </c>
      <c r="N55" s="15">
        <v>1176.0808310000002</v>
      </c>
      <c r="O55" s="15">
        <f t="shared" si="9"/>
        <v>231.66412067765071</v>
      </c>
      <c r="P55" s="15">
        <v>140.81388530235344</v>
      </c>
      <c r="Q55" s="15">
        <v>90.85023537529726</v>
      </c>
      <c r="R55" s="15">
        <v>529.99053234368307</v>
      </c>
      <c r="S55" s="15">
        <v>414.42617797866626</v>
      </c>
      <c r="T55" s="15">
        <v>92.167345565081163</v>
      </c>
      <c r="U55" s="15">
        <v>58.75577684590688</v>
      </c>
      <c r="V55" s="15">
        <v>63.749017057693479</v>
      </c>
      <c r="W55" s="15">
        <f t="shared" si="0"/>
        <v>157.47938052570541</v>
      </c>
      <c r="X55" s="15">
        <f t="shared" si="1"/>
        <v>83.618927767478965</v>
      </c>
      <c r="Y55" s="15">
        <f t="shared" si="2"/>
        <v>73.860452758226444</v>
      </c>
      <c r="Z55" s="15">
        <f t="shared" si="3"/>
        <v>18.448611214438579</v>
      </c>
      <c r="AA55" s="15">
        <f t="shared" si="4"/>
        <v>3.6340030226347246</v>
      </c>
      <c r="AB55" s="15">
        <f t="shared" si="5"/>
        <v>2.2088793176985853</v>
      </c>
      <c r="AC55" s="15">
        <f t="shared" si="6"/>
        <v>1.4251237049361392</v>
      </c>
      <c r="AD55" s="15">
        <f t="shared" si="7"/>
        <v>8.3137051644896189</v>
      </c>
      <c r="AE55" s="15">
        <f t="shared" si="8"/>
        <v>6.5009030273142336</v>
      </c>
      <c r="AF55" s="15">
        <v>3156.837</v>
      </c>
      <c r="AG55" s="15">
        <v>5605.7470000000003</v>
      </c>
      <c r="AH55" s="15">
        <f t="shared" si="10"/>
        <v>8762.5840000000007</v>
      </c>
      <c r="AI55" s="15">
        <v>12686.02</v>
      </c>
      <c r="AJ55" s="15">
        <v>15567.489</v>
      </c>
      <c r="AK55" s="15">
        <f t="shared" si="11"/>
        <v>37016.093000000001</v>
      </c>
      <c r="AL55" s="15">
        <f t="shared" si="12"/>
        <v>207.26638418354156</v>
      </c>
      <c r="AM55" s="15">
        <f t="shared" si="13"/>
        <v>875.56270532889641</v>
      </c>
      <c r="AN55" s="15">
        <v>75.303450535603417</v>
      </c>
      <c r="AO55" s="64">
        <v>1.0418800000000001E-2</v>
      </c>
      <c r="AP55" s="15">
        <v>22852.379809999999</v>
      </c>
      <c r="AQ55" s="15">
        <v>7612.3734599999998</v>
      </c>
      <c r="AR55" s="15">
        <v>11438.713730000001</v>
      </c>
      <c r="AS55" s="15">
        <f t="shared" si="14"/>
        <v>41903.466999999997</v>
      </c>
      <c r="AT55" s="15"/>
    </row>
    <row r="56" spans="1:46" x14ac:dyDescent="0.25">
      <c r="A56" s="31">
        <v>35612</v>
      </c>
      <c r="B56" s="14">
        <v>1997</v>
      </c>
      <c r="C56" s="14">
        <v>7</v>
      </c>
      <c r="D56" s="15"/>
      <c r="E56" s="15"/>
      <c r="F56" s="15"/>
      <c r="G56" s="15"/>
      <c r="H56" s="15"/>
      <c r="I56" s="15"/>
      <c r="J56" s="15">
        <v>42.630102034056932</v>
      </c>
      <c r="K56" s="15">
        <v>1079472.639</v>
      </c>
      <c r="L56" s="15">
        <v>516165.489</v>
      </c>
      <c r="M56" s="15">
        <v>563307.15</v>
      </c>
      <c r="N56" s="15">
        <v>1446.419676</v>
      </c>
      <c r="O56" s="15">
        <f t="shared" si="9"/>
        <v>282.15429332166894</v>
      </c>
      <c r="P56" s="15">
        <v>161.45810923898807</v>
      </c>
      <c r="Q56" s="15">
        <v>120.69618408268086</v>
      </c>
      <c r="R56" s="15">
        <v>660.50494094221153</v>
      </c>
      <c r="S56" s="15">
        <v>503.76044173611945</v>
      </c>
      <c r="T56" s="15">
        <v>91.004549797783952</v>
      </c>
      <c r="U56" s="15">
        <v>58.408297786992712</v>
      </c>
      <c r="V56" s="15">
        <v>64.181733679006683</v>
      </c>
      <c r="W56" s="15">
        <f t="shared" si="0"/>
        <v>184.81494580388099</v>
      </c>
      <c r="X56" s="15">
        <f t="shared" si="1"/>
        <v>88.371945178472217</v>
      </c>
      <c r="Y56" s="15">
        <f t="shared" si="2"/>
        <v>96.443000625408786</v>
      </c>
      <c r="Z56" s="15">
        <f t="shared" si="3"/>
        <v>22.536313575354725</v>
      </c>
      <c r="AA56" s="15">
        <f t="shared" si="4"/>
        <v>4.3961774970556657</v>
      </c>
      <c r="AB56" s="15">
        <f t="shared" si="5"/>
        <v>2.5156395750618326</v>
      </c>
      <c r="AC56" s="15">
        <f t="shared" si="6"/>
        <v>1.8805379219938334</v>
      </c>
      <c r="AD56" s="15">
        <f t="shared" si="7"/>
        <v>10.291167020286602</v>
      </c>
      <c r="AE56" s="15">
        <f t="shared" si="8"/>
        <v>7.8489690580124565</v>
      </c>
      <c r="AF56" s="15">
        <v>3112.9159559999998</v>
      </c>
      <c r="AG56" s="15">
        <v>5332.0739999999996</v>
      </c>
      <c r="AH56" s="15">
        <f t="shared" si="10"/>
        <v>8444.9899559999994</v>
      </c>
      <c r="AI56" s="15">
        <v>13041.032999999999</v>
      </c>
      <c r="AJ56" s="15">
        <v>16146.253000000001</v>
      </c>
      <c r="AK56" s="15">
        <f t="shared" si="11"/>
        <v>37632.275955999998</v>
      </c>
      <c r="AL56" s="15">
        <f t="shared" si="12"/>
        <v>198.09921987175511</v>
      </c>
      <c r="AM56" s="15">
        <f t="shared" si="13"/>
        <v>882.7629810957477</v>
      </c>
      <c r="AN56" s="15">
        <v>75.496722102058172</v>
      </c>
      <c r="AO56" s="64">
        <v>2.6732499999999998E-3</v>
      </c>
      <c r="AP56" s="15">
        <v>23201.373960000001</v>
      </c>
      <c r="AQ56" s="15">
        <v>7752.1846699999987</v>
      </c>
      <c r="AR56" s="15">
        <v>11731.61556</v>
      </c>
      <c r="AS56" s="15">
        <f t="shared" si="14"/>
        <v>42685.174189999998</v>
      </c>
      <c r="AT56" s="15"/>
    </row>
    <row r="57" spans="1:46" x14ac:dyDescent="0.25">
      <c r="A57" s="31">
        <v>35643</v>
      </c>
      <c r="B57" s="14">
        <v>1997</v>
      </c>
      <c r="C57" s="14">
        <v>8</v>
      </c>
      <c r="D57" s="15"/>
      <c r="E57" s="15"/>
      <c r="F57" s="15"/>
      <c r="G57" s="15"/>
      <c r="H57" s="15"/>
      <c r="I57" s="15"/>
      <c r="J57" s="15">
        <v>43.119896171111634</v>
      </c>
      <c r="K57" s="15">
        <v>899757.22199999995</v>
      </c>
      <c r="L57" s="15">
        <v>480121.62699999998</v>
      </c>
      <c r="M57" s="15">
        <v>419635.59499999997</v>
      </c>
      <c r="N57" s="15">
        <v>1243.9403110000001</v>
      </c>
      <c r="O57" s="15">
        <f t="shared" si="9"/>
        <v>250.01061075831069</v>
      </c>
      <c r="P57" s="15">
        <v>139.13897391435231</v>
      </c>
      <c r="Q57" s="15">
        <v>110.8716368439584</v>
      </c>
      <c r="R57" s="15">
        <v>527.6867890248036</v>
      </c>
      <c r="S57" s="15">
        <v>466.24291121688566</v>
      </c>
      <c r="T57" s="15">
        <v>91.489028216637948</v>
      </c>
      <c r="U57" s="15">
        <v>59.092415593742267</v>
      </c>
      <c r="V57" s="15">
        <v>64.589619920124889</v>
      </c>
      <c r="W57" s="15">
        <f t="shared" si="0"/>
        <v>152.26272491309052</v>
      </c>
      <c r="X57" s="15">
        <f t="shared" si="1"/>
        <v>81.249280838477631</v>
      </c>
      <c r="Y57" s="15">
        <f t="shared" si="2"/>
        <v>71.013444074612892</v>
      </c>
      <c r="Z57" s="15">
        <f t="shared" si="3"/>
        <v>19.259136569286611</v>
      </c>
      <c r="AA57" s="15">
        <f t="shared" si="4"/>
        <v>3.870755255526936</v>
      </c>
      <c r="AB57" s="15">
        <f t="shared" si="5"/>
        <v>2.1542002273185581</v>
      </c>
      <c r="AC57" s="15">
        <f t="shared" si="6"/>
        <v>1.7165550282083781</v>
      </c>
      <c r="AD57" s="15">
        <f t="shared" si="7"/>
        <v>8.1698388948157667</v>
      </c>
      <c r="AE57" s="15">
        <f t="shared" si="8"/>
        <v>7.2185424189439038</v>
      </c>
      <c r="AF57" s="15">
        <v>2975.4136060000001</v>
      </c>
      <c r="AG57" s="15">
        <v>5274.8869999999997</v>
      </c>
      <c r="AH57" s="15">
        <f t="shared" si="10"/>
        <v>8250.3006060000007</v>
      </c>
      <c r="AI57" s="15">
        <v>13195.986999999999</v>
      </c>
      <c r="AJ57" s="15">
        <v>16434.044000000002</v>
      </c>
      <c r="AK57" s="15">
        <f t="shared" si="11"/>
        <v>37880.331606</v>
      </c>
      <c r="AL57" s="15">
        <f t="shared" si="12"/>
        <v>191.33396270854954</v>
      </c>
      <c r="AM57" s="15">
        <f t="shared" si="13"/>
        <v>878.48846981635586</v>
      </c>
      <c r="AN57" s="15">
        <v>75.956404353593626</v>
      </c>
      <c r="AO57" s="64">
        <v>1.4464499999999999E-3</v>
      </c>
      <c r="AP57" s="15">
        <v>23624.889200000001</v>
      </c>
      <c r="AQ57" s="15">
        <v>7955.4063900000001</v>
      </c>
      <c r="AR57" s="15">
        <v>11969.750950000001</v>
      </c>
      <c r="AS57" s="15">
        <f t="shared" si="14"/>
        <v>43550.046540000003</v>
      </c>
      <c r="AT57" s="15"/>
    </row>
    <row r="58" spans="1:46" x14ac:dyDescent="0.25">
      <c r="A58" s="31">
        <v>35674</v>
      </c>
      <c r="B58" s="14">
        <v>1997</v>
      </c>
      <c r="C58" s="14">
        <v>9</v>
      </c>
      <c r="D58" s="15"/>
      <c r="E58" s="15"/>
      <c r="F58" s="15"/>
      <c r="G58" s="15"/>
      <c r="H58" s="15"/>
      <c r="I58" s="15"/>
      <c r="J58" s="15">
        <v>43.66319383211092</v>
      </c>
      <c r="K58" s="15">
        <v>982452.22499999998</v>
      </c>
      <c r="L58" s="15">
        <v>487125.29399999999</v>
      </c>
      <c r="M58" s="15">
        <v>495326.93099999998</v>
      </c>
      <c r="N58" s="15">
        <v>1371.8170060000002</v>
      </c>
      <c r="O58" s="15">
        <f t="shared" si="9"/>
        <v>263.19116909978266</v>
      </c>
      <c r="P58" s="15">
        <v>150.40252797809561</v>
      </c>
      <c r="Q58" s="15">
        <v>112.78864112168706</v>
      </c>
      <c r="R58" s="15">
        <v>594.25442446634815</v>
      </c>
      <c r="S58" s="15">
        <v>514.37141243386918</v>
      </c>
      <c r="T58" s="15">
        <v>93.049708555541457</v>
      </c>
      <c r="U58" s="15">
        <v>61.795627054483795</v>
      </c>
      <c r="V58" s="15">
        <v>66.411413870896681</v>
      </c>
      <c r="W58" s="15">
        <f t="shared" si="0"/>
        <v>158.98410159893584</v>
      </c>
      <c r="X58" s="15">
        <f t="shared" si="1"/>
        <v>78.828440978600753</v>
      </c>
      <c r="Y58" s="15">
        <f t="shared" si="2"/>
        <v>80.155660620335084</v>
      </c>
      <c r="Z58" s="15">
        <f t="shared" si="3"/>
        <v>20.656343933089616</v>
      </c>
      <c r="AA58" s="15">
        <f t="shared" si="4"/>
        <v>3.9630411966747827</v>
      </c>
      <c r="AB58" s="15">
        <f t="shared" si="5"/>
        <v>2.2647090193031736</v>
      </c>
      <c r="AC58" s="15">
        <f t="shared" si="6"/>
        <v>1.6983321773716094</v>
      </c>
      <c r="AD58" s="15">
        <f t="shared" si="7"/>
        <v>8.9480766908768814</v>
      </c>
      <c r="AE58" s="15">
        <f t="shared" si="8"/>
        <v>7.7452260455379491</v>
      </c>
      <c r="AF58" s="15">
        <v>2911.529</v>
      </c>
      <c r="AG58" s="15">
        <v>5476.4120000000003</v>
      </c>
      <c r="AH58" s="15">
        <f t="shared" si="10"/>
        <v>8387.9410000000007</v>
      </c>
      <c r="AI58" s="15">
        <v>13513.993</v>
      </c>
      <c r="AJ58" s="15">
        <v>16703.281999999999</v>
      </c>
      <c r="AK58" s="15">
        <f t="shared" si="11"/>
        <v>38605.216</v>
      </c>
      <c r="AL58" s="15">
        <f t="shared" si="12"/>
        <v>192.10553016924098</v>
      </c>
      <c r="AM58" s="15">
        <f t="shared" si="13"/>
        <v>884.15923371159431</v>
      </c>
      <c r="AN58" s="15">
        <v>81.693804339309366</v>
      </c>
      <c r="AO58" s="64">
        <v>1.935506E-2</v>
      </c>
      <c r="AP58" s="15">
        <v>24544.791789999999</v>
      </c>
      <c r="AQ58" s="15">
        <v>8155.6109200000001</v>
      </c>
      <c r="AR58" s="15">
        <v>12254.175749999999</v>
      </c>
      <c r="AS58" s="15">
        <f t="shared" si="14"/>
        <v>44954.578459999997</v>
      </c>
      <c r="AT58" s="15"/>
    </row>
    <row r="59" spans="1:46" x14ac:dyDescent="0.25">
      <c r="A59" s="31">
        <v>35704</v>
      </c>
      <c r="B59" s="14">
        <v>1997</v>
      </c>
      <c r="C59" s="14">
        <v>10</v>
      </c>
      <c r="D59" s="15"/>
      <c r="E59" s="15"/>
      <c r="F59" s="15"/>
      <c r="G59" s="15"/>
      <c r="H59" s="15"/>
      <c r="I59" s="15"/>
      <c r="J59" s="15">
        <v>44.084955149390048</v>
      </c>
      <c r="K59" s="15">
        <v>932712.21499999997</v>
      </c>
      <c r="L59" s="15">
        <v>474189.68099999998</v>
      </c>
      <c r="M59" s="15">
        <v>458522.53399999999</v>
      </c>
      <c r="N59" s="15">
        <v>1487.627579</v>
      </c>
      <c r="O59" s="15">
        <f t="shared" si="9"/>
        <v>305.14119188961592</v>
      </c>
      <c r="P59" s="15">
        <v>167.45773293898404</v>
      </c>
      <c r="Q59" s="15">
        <v>137.68345895063186</v>
      </c>
      <c r="R59" s="15">
        <v>601.86528981152742</v>
      </c>
      <c r="S59" s="15">
        <v>580.62109729885663</v>
      </c>
      <c r="T59" s="15">
        <v>96.586346675735854</v>
      </c>
      <c r="U59" s="15">
        <v>65.866593621269459</v>
      </c>
      <c r="V59" s="15">
        <v>68.194518053778168</v>
      </c>
      <c r="W59" s="15">
        <f t="shared" si="0"/>
        <v>141.6062625559569</v>
      </c>
      <c r="X59" s="15">
        <f t="shared" si="1"/>
        <v>71.992440314520223</v>
      </c>
      <c r="Y59" s="15">
        <f t="shared" si="2"/>
        <v>69.613822241436694</v>
      </c>
      <c r="Z59" s="15">
        <f t="shared" si="3"/>
        <v>21.814474556838388</v>
      </c>
      <c r="AA59" s="15">
        <f t="shared" si="4"/>
        <v>4.474570692749551</v>
      </c>
      <c r="AB59" s="15">
        <f t="shared" si="5"/>
        <v>2.4555893599383887</v>
      </c>
      <c r="AC59" s="15">
        <f t="shared" si="6"/>
        <v>2.0189813328111614</v>
      </c>
      <c r="AD59" s="15">
        <f t="shared" si="7"/>
        <v>8.8257136642112002</v>
      </c>
      <c r="AE59" s="15">
        <f t="shared" si="8"/>
        <v>8.5141901998776373</v>
      </c>
      <c r="AF59" s="15">
        <v>3189.219998</v>
      </c>
      <c r="AG59" s="15">
        <v>5408.72</v>
      </c>
      <c r="AH59" s="15">
        <f t="shared" si="10"/>
        <v>8597.9399979999998</v>
      </c>
      <c r="AI59" s="15">
        <v>14044.352000000001</v>
      </c>
      <c r="AJ59" s="15">
        <v>16904.903999999999</v>
      </c>
      <c r="AK59" s="15">
        <f t="shared" si="11"/>
        <v>39547.195997999996</v>
      </c>
      <c r="AL59" s="15">
        <f t="shared" si="12"/>
        <v>195.03116128539284</v>
      </c>
      <c r="AM59" s="15">
        <f t="shared" si="13"/>
        <v>897.06785146966774</v>
      </c>
      <c r="AN59" s="15">
        <v>84.201889586617767</v>
      </c>
      <c r="AO59" s="64">
        <v>1.83923E-2</v>
      </c>
      <c r="AP59" s="15">
        <v>25266.787060000006</v>
      </c>
      <c r="AQ59" s="15">
        <v>8320.6505500000003</v>
      </c>
      <c r="AR59" s="15">
        <v>12540.919790000004</v>
      </c>
      <c r="AS59" s="15">
        <f t="shared" si="14"/>
        <v>46128.357400000008</v>
      </c>
      <c r="AT59" s="15"/>
    </row>
    <row r="60" spans="1:46" x14ac:dyDescent="0.25">
      <c r="A60" s="31">
        <v>35735</v>
      </c>
      <c r="B60" s="14">
        <v>1997</v>
      </c>
      <c r="C60" s="14">
        <v>11</v>
      </c>
      <c r="D60" s="15"/>
      <c r="E60" s="15"/>
      <c r="F60" s="15"/>
      <c r="G60" s="15"/>
      <c r="H60" s="15"/>
      <c r="I60" s="15"/>
      <c r="J60" s="15">
        <v>44.443391238937679</v>
      </c>
      <c r="K60" s="15">
        <v>997182.89399999997</v>
      </c>
      <c r="L60" s="15">
        <v>535667.39599999995</v>
      </c>
      <c r="M60" s="15">
        <v>461515.49800000002</v>
      </c>
      <c r="N60" s="15">
        <v>1429.9579859999999</v>
      </c>
      <c r="O60" s="15">
        <f t="shared" si="9"/>
        <v>269.12667435451721</v>
      </c>
      <c r="P60" s="15">
        <v>141.64917474198401</v>
      </c>
      <c r="Q60" s="15">
        <v>127.47749961253321</v>
      </c>
      <c r="R60" s="15">
        <v>538.60348319785521</v>
      </c>
      <c r="S60" s="15">
        <v>622.22782844762764</v>
      </c>
      <c r="T60" s="15">
        <v>95.168568149925477</v>
      </c>
      <c r="U60" s="15">
        <v>66.029518405825371</v>
      </c>
      <c r="V60" s="15">
        <v>69.381645315714536</v>
      </c>
      <c r="W60" s="15">
        <f t="shared" si="0"/>
        <v>151.02077344729275</v>
      </c>
      <c r="X60" s="15">
        <f t="shared" si="1"/>
        <v>81.125443427850499</v>
      </c>
      <c r="Y60" s="15">
        <f t="shared" si="2"/>
        <v>69.895330019442241</v>
      </c>
      <c r="Z60" s="15">
        <f t="shared" si="3"/>
        <v>20.610032804686497</v>
      </c>
      <c r="AA60" s="15">
        <f t="shared" si="4"/>
        <v>3.8789318576963985</v>
      </c>
      <c r="AB60" s="15">
        <f t="shared" si="5"/>
        <v>2.0415943452684497</v>
      </c>
      <c r="AC60" s="15">
        <f t="shared" si="6"/>
        <v>1.837337512427949</v>
      </c>
      <c r="AD60" s="15">
        <f t="shared" si="7"/>
        <v>7.7629102156195868</v>
      </c>
      <c r="AE60" s="15">
        <f t="shared" si="8"/>
        <v>8.968190731370516</v>
      </c>
      <c r="AF60" s="15">
        <v>3265.96</v>
      </c>
      <c r="AG60" s="15">
        <v>5918.1459999999997</v>
      </c>
      <c r="AH60" s="15">
        <f t="shared" si="10"/>
        <v>9184.1059999999998</v>
      </c>
      <c r="AI60" s="15">
        <v>14341.084999999999</v>
      </c>
      <c r="AJ60" s="15">
        <v>17403.261999999999</v>
      </c>
      <c r="AK60" s="15">
        <f t="shared" si="11"/>
        <v>40928.452999999994</v>
      </c>
      <c r="AL60" s="15">
        <f t="shared" si="12"/>
        <v>206.64728194624433</v>
      </c>
      <c r="AM60" s="15">
        <f t="shared" si="13"/>
        <v>920.91201546613343</v>
      </c>
      <c r="AN60" s="15">
        <v>85.528451607616702</v>
      </c>
      <c r="AO60" s="64">
        <v>2.384967E-2</v>
      </c>
      <c r="AP60" s="15">
        <v>25912.839920000006</v>
      </c>
      <c r="AQ60" s="15">
        <v>8550.5585800000008</v>
      </c>
      <c r="AR60" s="15">
        <v>12853.50814</v>
      </c>
      <c r="AS60" s="15">
        <f t="shared" si="14"/>
        <v>47316.906640000008</v>
      </c>
      <c r="AT60" s="15"/>
    </row>
    <row r="61" spans="1:46" x14ac:dyDescent="0.25">
      <c r="A61" s="31">
        <v>35765</v>
      </c>
      <c r="B61" s="14">
        <v>1997</v>
      </c>
      <c r="C61" s="14">
        <v>12</v>
      </c>
      <c r="D61" s="15"/>
      <c r="E61" s="15"/>
      <c r="F61" s="15"/>
      <c r="G61" s="15"/>
      <c r="H61" s="15"/>
      <c r="I61" s="15"/>
      <c r="J61" s="15">
        <v>44.715890420976599</v>
      </c>
      <c r="K61" s="15">
        <v>1117123.672</v>
      </c>
      <c r="L61" s="15">
        <v>612503.30799999996</v>
      </c>
      <c r="M61" s="15">
        <v>504620.364</v>
      </c>
      <c r="N61" s="15">
        <v>1353.592527</v>
      </c>
      <c r="O61" s="15">
        <f t="shared" si="9"/>
        <v>293.46109297513419</v>
      </c>
      <c r="P61" s="15">
        <v>138.19097215335117</v>
      </c>
      <c r="Q61" s="15">
        <v>155.27012082178305</v>
      </c>
      <c r="R61" s="15">
        <v>508.58205434921115</v>
      </c>
      <c r="S61" s="15">
        <v>551.54937967565468</v>
      </c>
      <c r="T61" s="15">
        <v>93.779838470236697</v>
      </c>
      <c r="U61" s="15">
        <v>65.921967864700775</v>
      </c>
      <c r="V61" s="15">
        <v>70.29439263282876</v>
      </c>
      <c r="W61" s="15">
        <f t="shared" si="0"/>
        <v>169.46151763745908</v>
      </c>
      <c r="X61" s="15">
        <f t="shared" si="1"/>
        <v>92.913383480467516</v>
      </c>
      <c r="Y61" s="15">
        <f t="shared" si="2"/>
        <v>76.548134156991537</v>
      </c>
      <c r="Z61" s="15">
        <f t="shared" si="3"/>
        <v>19.256052670805033</v>
      </c>
      <c r="AA61" s="15">
        <f t="shared" si="4"/>
        <v>4.1747439871623921</v>
      </c>
      <c r="AB61" s="15">
        <f t="shared" si="5"/>
        <v>1.965888984561956</v>
      </c>
      <c r="AC61" s="15">
        <f t="shared" si="6"/>
        <v>2.2088550026004361</v>
      </c>
      <c r="AD61" s="15">
        <f t="shared" si="7"/>
        <v>7.2350302108122078</v>
      </c>
      <c r="AE61" s="15">
        <f t="shared" si="8"/>
        <v>7.846278472830436</v>
      </c>
      <c r="AF61" s="15">
        <v>4102.3069649999998</v>
      </c>
      <c r="AG61" s="15">
        <v>6845.7030000000004</v>
      </c>
      <c r="AH61" s="15">
        <f t="shared" si="10"/>
        <v>10948.009965000001</v>
      </c>
      <c r="AI61" s="15">
        <v>15052.249</v>
      </c>
      <c r="AJ61" s="15">
        <v>17794.298999999999</v>
      </c>
      <c r="AK61" s="15">
        <f t="shared" si="11"/>
        <v>43794.557965</v>
      </c>
      <c r="AL61" s="15">
        <f t="shared" si="12"/>
        <v>244.83488670202567</v>
      </c>
      <c r="AM61" s="15">
        <f t="shared" si="13"/>
        <v>979.39586023441018</v>
      </c>
      <c r="AN61" s="15">
        <v>83.784538624547579</v>
      </c>
      <c r="AO61" s="64">
        <v>2.7803350000000001E-2</v>
      </c>
      <c r="AP61" s="15">
        <v>26517.463540000004</v>
      </c>
      <c r="AQ61" s="15">
        <v>8649.0250399999986</v>
      </c>
      <c r="AR61" s="15">
        <v>13219.20743</v>
      </c>
      <c r="AS61" s="15">
        <f t="shared" si="14"/>
        <v>48385.696010000007</v>
      </c>
      <c r="AT61" s="15"/>
    </row>
    <row r="62" spans="1:46" x14ac:dyDescent="0.25">
      <c r="A62" s="31">
        <v>35796</v>
      </c>
      <c r="B62" s="14">
        <v>1998</v>
      </c>
      <c r="C62" s="14">
        <v>1</v>
      </c>
      <c r="D62" s="15"/>
      <c r="E62" s="15"/>
      <c r="F62" s="15"/>
      <c r="G62" s="15"/>
      <c r="H62" s="15"/>
      <c r="I62" s="15"/>
      <c r="J62" s="15">
        <v>45.517780533011276</v>
      </c>
      <c r="K62" s="15">
        <v>864411.38500000001</v>
      </c>
      <c r="L62" s="15">
        <v>485713.804</v>
      </c>
      <c r="M62" s="15">
        <v>378697.58100000001</v>
      </c>
      <c r="N62" s="15">
        <v>1298.8</v>
      </c>
      <c r="O62" s="15">
        <f t="shared" si="9"/>
        <v>219.2</v>
      </c>
      <c r="P62" s="15">
        <v>114.2</v>
      </c>
      <c r="Q62" s="15">
        <v>105</v>
      </c>
      <c r="R62" s="15">
        <v>499.8</v>
      </c>
      <c r="S62" s="15">
        <v>579.59999999999991</v>
      </c>
      <c r="T62" s="15">
        <v>90.922990842695597</v>
      </c>
      <c r="U62" s="15">
        <v>64.944972725309697</v>
      </c>
      <c r="V62" s="15">
        <v>71.42854862492365</v>
      </c>
      <c r="W62" s="15">
        <f t="shared" si="0"/>
        <v>133.09904504173122</v>
      </c>
      <c r="X62" s="15">
        <f t="shared" si="1"/>
        <v>74.788514586705276</v>
      </c>
      <c r="Y62" s="15">
        <f t="shared" si="2"/>
        <v>58.31053045502594</v>
      </c>
      <c r="Z62" s="15">
        <f t="shared" si="3"/>
        <v>18.183205805007887</v>
      </c>
      <c r="AA62" s="15">
        <f t="shared" si="4"/>
        <v>3.0688009797179929</v>
      </c>
      <c r="AB62" s="15">
        <f t="shared" si="5"/>
        <v>1.5988005104187719</v>
      </c>
      <c r="AC62" s="15">
        <f t="shared" si="6"/>
        <v>1.470000469299221</v>
      </c>
      <c r="AD62" s="15">
        <f t="shared" si="7"/>
        <v>6.997202233864293</v>
      </c>
      <c r="AE62" s="15">
        <f t="shared" si="8"/>
        <v>8.1144025905317001</v>
      </c>
      <c r="AF62" s="15">
        <v>3423.16</v>
      </c>
      <c r="AG62" s="15">
        <v>5898.6760000000004</v>
      </c>
      <c r="AH62" s="15">
        <f t="shared" si="10"/>
        <v>9321.8359999999993</v>
      </c>
      <c r="AI62" s="15">
        <v>14776.412</v>
      </c>
      <c r="AJ62" s="15">
        <v>18626.829000000002</v>
      </c>
      <c r="AK62" s="15">
        <f t="shared" si="11"/>
        <v>42725.077000000005</v>
      </c>
      <c r="AL62" s="15">
        <f t="shared" si="12"/>
        <v>204.7954863097826</v>
      </c>
      <c r="AM62" s="15">
        <f t="shared" si="13"/>
        <v>938.64587639579895</v>
      </c>
      <c r="AN62" s="15">
        <v>83.092807645106845</v>
      </c>
      <c r="AO62" s="64">
        <v>2.7541650000000001E-2</v>
      </c>
      <c r="AP62" s="15">
        <v>26648.577029999993</v>
      </c>
      <c r="AQ62" s="15">
        <v>9006.5561200000011</v>
      </c>
      <c r="AR62" s="15">
        <v>13521.611760000002</v>
      </c>
      <c r="AS62" s="15">
        <f t="shared" si="14"/>
        <v>49176.744909999994</v>
      </c>
      <c r="AT62" s="15"/>
    </row>
    <row r="63" spans="1:46" x14ac:dyDescent="0.25">
      <c r="A63" s="31">
        <v>35827</v>
      </c>
      <c r="B63" s="14">
        <v>1998</v>
      </c>
      <c r="C63" s="14">
        <v>2</v>
      </c>
      <c r="D63" s="15"/>
      <c r="E63" s="15"/>
      <c r="F63" s="15"/>
      <c r="G63" s="15"/>
      <c r="H63" s="15"/>
      <c r="I63" s="15"/>
      <c r="J63" s="15">
        <v>47.012822217072831</v>
      </c>
      <c r="K63" s="15">
        <v>818622.99</v>
      </c>
      <c r="L63" s="15">
        <v>374213.27799999999</v>
      </c>
      <c r="M63" s="15">
        <v>444409.712</v>
      </c>
      <c r="N63" s="15">
        <v>1233.7</v>
      </c>
      <c r="O63" s="15">
        <f t="shared" si="9"/>
        <v>224.2</v>
      </c>
      <c r="P63" s="15">
        <v>118.3</v>
      </c>
      <c r="Q63" s="15">
        <v>105.9</v>
      </c>
      <c r="R63" s="15">
        <v>519.29999999999995</v>
      </c>
      <c r="S63" s="15">
        <v>489.9</v>
      </c>
      <c r="T63" s="15">
        <v>91.15561026240789</v>
      </c>
      <c r="U63" s="15">
        <v>66.134086509894871</v>
      </c>
      <c r="V63" s="15">
        <v>72.550758334584074</v>
      </c>
      <c r="W63" s="15">
        <f t="shared" si="0"/>
        <v>123.78230851915056</v>
      </c>
      <c r="X63" s="15">
        <f t="shared" si="1"/>
        <v>56.584024630628385</v>
      </c>
      <c r="Y63" s="15">
        <f t="shared" si="2"/>
        <v>67.19828388852217</v>
      </c>
      <c r="Z63" s="15">
        <f t="shared" si="3"/>
        <v>17.004646516725796</v>
      </c>
      <c r="AA63" s="15">
        <f t="shared" si="4"/>
        <v>3.0902502626650912</v>
      </c>
      <c r="AB63" s="15">
        <f t="shared" si="5"/>
        <v>1.6305825426997338</v>
      </c>
      <c r="AC63" s="15">
        <f t="shared" si="6"/>
        <v>1.4596677199653576</v>
      </c>
      <c r="AD63" s="15">
        <f t="shared" si="7"/>
        <v>7.157747374674317</v>
      </c>
      <c r="AE63" s="15">
        <f t="shared" si="8"/>
        <v>6.7525138433524896</v>
      </c>
      <c r="AF63" s="15">
        <v>3335.7889260000002</v>
      </c>
      <c r="AG63" s="15">
        <v>5543.1289999999999</v>
      </c>
      <c r="AH63" s="15">
        <f t="shared" si="10"/>
        <v>8878.9179260000001</v>
      </c>
      <c r="AI63" s="15">
        <v>14807.154</v>
      </c>
      <c r="AJ63" s="15">
        <v>19119.043000000001</v>
      </c>
      <c r="AK63" s="15">
        <f t="shared" si="11"/>
        <v>42805.114926000002</v>
      </c>
      <c r="AL63" s="15">
        <f t="shared" si="12"/>
        <v>188.86162343122632</v>
      </c>
      <c r="AM63" s="15">
        <f t="shared" si="13"/>
        <v>910.49873007741303</v>
      </c>
      <c r="AN63" s="15">
        <v>82.269655551688984</v>
      </c>
      <c r="AO63" s="64">
        <v>3.382578E-2</v>
      </c>
      <c r="AP63" s="15">
        <v>26886.718590000004</v>
      </c>
      <c r="AQ63" s="15">
        <v>9189.9727899999998</v>
      </c>
      <c r="AR63" s="15">
        <v>13815.61197</v>
      </c>
      <c r="AS63" s="15">
        <f t="shared" si="14"/>
        <v>49892.303350000002</v>
      </c>
      <c r="AT63" s="15"/>
    </row>
    <row r="64" spans="1:46" x14ac:dyDescent="0.25">
      <c r="A64" s="31">
        <v>35855</v>
      </c>
      <c r="B64" s="14">
        <v>1998</v>
      </c>
      <c r="C64" s="14">
        <v>3</v>
      </c>
      <c r="D64" s="15"/>
      <c r="E64" s="15"/>
      <c r="F64" s="15"/>
      <c r="G64" s="15"/>
      <c r="H64" s="15"/>
      <c r="I64" s="15"/>
      <c r="J64" s="15">
        <v>48.235882914295523</v>
      </c>
      <c r="K64" s="15">
        <v>917399.505</v>
      </c>
      <c r="L64" s="15">
        <v>411507.071</v>
      </c>
      <c r="M64" s="15">
        <v>505892.43400000001</v>
      </c>
      <c r="N64" s="15">
        <v>1425.7</v>
      </c>
      <c r="O64" s="15">
        <f t="shared" si="9"/>
        <v>292.79999999999995</v>
      </c>
      <c r="P64" s="15">
        <v>160.69999999999999</v>
      </c>
      <c r="Q64" s="15">
        <v>132.1</v>
      </c>
      <c r="R64" s="15">
        <v>573.5</v>
      </c>
      <c r="S64" s="15">
        <v>559.1</v>
      </c>
      <c r="T64" s="15">
        <v>89.126033054832035</v>
      </c>
      <c r="U64" s="15">
        <v>65.477759941958453</v>
      </c>
      <c r="V64" s="15">
        <v>73.466480777479788</v>
      </c>
      <c r="W64" s="15">
        <f t="shared" si="0"/>
        <v>140.1085659945013</v>
      </c>
      <c r="X64" s="15">
        <f t="shared" si="1"/>
        <v>62.846846221491518</v>
      </c>
      <c r="Y64" s="15">
        <f t="shared" si="2"/>
        <v>77.261719773009787</v>
      </c>
      <c r="Z64" s="15">
        <f t="shared" si="3"/>
        <v>19.406128957207791</v>
      </c>
      <c r="AA64" s="15">
        <f t="shared" si="4"/>
        <v>3.9854910280356597</v>
      </c>
      <c r="AB64" s="15">
        <f t="shared" si="5"/>
        <v>2.1873921045264022</v>
      </c>
      <c r="AC64" s="15">
        <f t="shared" si="6"/>
        <v>1.7980989235092579</v>
      </c>
      <c r="AD64" s="15">
        <f t="shared" si="7"/>
        <v>7.8062810948717596</v>
      </c>
      <c r="AE64" s="15">
        <f t="shared" si="8"/>
        <v>7.6102733393945963</v>
      </c>
      <c r="AF64" s="15">
        <v>3247.2620000000002</v>
      </c>
      <c r="AG64" s="15">
        <v>5615.7250000000004</v>
      </c>
      <c r="AH64" s="15">
        <f t="shared" si="10"/>
        <v>8862.987000000001</v>
      </c>
      <c r="AI64" s="15">
        <v>15193.376</v>
      </c>
      <c r="AJ64" s="15">
        <v>19380.666000000001</v>
      </c>
      <c r="AK64" s="15">
        <f t="shared" si="11"/>
        <v>43437.029000000002</v>
      </c>
      <c r="AL64" s="15">
        <f t="shared" si="12"/>
        <v>183.74260953712749</v>
      </c>
      <c r="AM64" s="15">
        <f t="shared" si="13"/>
        <v>900.51277960803532</v>
      </c>
      <c r="AN64" s="15">
        <v>80.915801371315382</v>
      </c>
      <c r="AO64" s="64">
        <v>4.1879119999999999E-2</v>
      </c>
      <c r="AP64" s="15">
        <v>27197.101059999997</v>
      </c>
      <c r="AQ64" s="15">
        <v>9315.1460600000009</v>
      </c>
      <c r="AR64" s="15">
        <v>14134.847379999999</v>
      </c>
      <c r="AS64" s="15">
        <f t="shared" si="14"/>
        <v>50647.094499999999</v>
      </c>
      <c r="AT64" s="15"/>
    </row>
    <row r="65" spans="1:46" x14ac:dyDescent="0.25">
      <c r="A65" s="31">
        <v>35886</v>
      </c>
      <c r="B65" s="14">
        <v>1998</v>
      </c>
      <c r="C65" s="14">
        <v>4</v>
      </c>
      <c r="D65" s="15"/>
      <c r="E65" s="15"/>
      <c r="F65" s="15"/>
      <c r="G65" s="15"/>
      <c r="H65" s="15"/>
      <c r="I65" s="15"/>
      <c r="J65" s="15">
        <v>49.63681293978189</v>
      </c>
      <c r="K65" s="15">
        <v>893728.19299999997</v>
      </c>
      <c r="L65" s="15">
        <v>426377.59700000001</v>
      </c>
      <c r="M65" s="15">
        <v>467350.59600000002</v>
      </c>
      <c r="N65" s="15">
        <v>1475.5</v>
      </c>
      <c r="O65" s="15">
        <f t="shared" si="9"/>
        <v>269.89999999999998</v>
      </c>
      <c r="P65" s="15">
        <v>147.19999999999999</v>
      </c>
      <c r="Q65" s="15">
        <v>122.7</v>
      </c>
      <c r="R65" s="15">
        <v>635.9</v>
      </c>
      <c r="S65" s="15">
        <v>569.5</v>
      </c>
      <c r="T65" s="15">
        <v>87.981865437765265</v>
      </c>
      <c r="U65" s="15">
        <v>64.864167584372765</v>
      </c>
      <c r="V65" s="15">
        <v>73.724474085236352</v>
      </c>
      <c r="W65" s="15">
        <f t="shared" si="0"/>
        <v>137.78457756934495</v>
      </c>
      <c r="X65" s="15">
        <f t="shared" si="1"/>
        <v>65.73391949343754</v>
      </c>
      <c r="Y65" s="15">
        <f t="shared" si="2"/>
        <v>72.050658075907421</v>
      </c>
      <c r="Z65" s="15">
        <f t="shared" si="3"/>
        <v>20.013706687064388</v>
      </c>
      <c r="AA65" s="15">
        <f t="shared" si="4"/>
        <v>3.6609281157835838</v>
      </c>
      <c r="AB65" s="15">
        <f t="shared" si="5"/>
        <v>1.9966232628504763</v>
      </c>
      <c r="AC65" s="15">
        <f t="shared" si="6"/>
        <v>1.6643048529331077</v>
      </c>
      <c r="AD65" s="15">
        <f t="shared" si="7"/>
        <v>8.6253582394471326</v>
      </c>
      <c r="AE65" s="15">
        <f t="shared" si="8"/>
        <v>7.7247075284874072</v>
      </c>
      <c r="AF65" s="15">
        <v>3411.4539220000001</v>
      </c>
      <c r="AG65" s="15">
        <v>5376.8670000000002</v>
      </c>
      <c r="AH65" s="15">
        <f t="shared" si="10"/>
        <v>8788.3209220000008</v>
      </c>
      <c r="AI65" s="15">
        <v>15110.28</v>
      </c>
      <c r="AJ65" s="15">
        <v>20294.093000000001</v>
      </c>
      <c r="AK65" s="15">
        <f t="shared" si="11"/>
        <v>44192.693922000006</v>
      </c>
      <c r="AL65" s="15">
        <f t="shared" si="12"/>
        <v>177.05248184773197</v>
      </c>
      <c r="AM65" s="15">
        <f t="shared" si="13"/>
        <v>890.32093933213343</v>
      </c>
      <c r="AN65" s="15">
        <v>79.087929040922191</v>
      </c>
      <c r="AO65" s="64">
        <v>4.294311E-2</v>
      </c>
      <c r="AP65" s="15">
        <v>27582.396689999998</v>
      </c>
      <c r="AQ65" s="15">
        <v>9489.5742399999981</v>
      </c>
      <c r="AR65" s="15">
        <v>14437.39554</v>
      </c>
      <c r="AS65" s="15">
        <f t="shared" si="14"/>
        <v>51509.366469999994</v>
      </c>
      <c r="AT65" s="15"/>
    </row>
    <row r="66" spans="1:46" x14ac:dyDescent="0.25">
      <c r="A66" s="31">
        <v>35916</v>
      </c>
      <c r="B66" s="14">
        <v>1998</v>
      </c>
      <c r="C66" s="14">
        <v>5</v>
      </c>
      <c r="D66" s="15"/>
      <c r="E66" s="15"/>
      <c r="F66" s="15"/>
      <c r="G66" s="15"/>
      <c r="H66" s="15"/>
      <c r="I66" s="15"/>
      <c r="J66" s="15">
        <v>50.412447828346657</v>
      </c>
      <c r="K66" s="15">
        <v>1084466.1240000001</v>
      </c>
      <c r="L66" s="15">
        <v>543656.57400000002</v>
      </c>
      <c r="M66" s="15">
        <v>540809.55000000005</v>
      </c>
      <c r="N66" s="15">
        <v>1256.4000000000001</v>
      </c>
      <c r="O66" s="15">
        <f t="shared" si="9"/>
        <v>264.7</v>
      </c>
      <c r="P66" s="15">
        <v>143.5</v>
      </c>
      <c r="Q66" s="15">
        <v>121.2</v>
      </c>
      <c r="R66" s="15">
        <v>553.4</v>
      </c>
      <c r="S66" s="15">
        <v>438.30000000000007</v>
      </c>
      <c r="T66" s="15">
        <v>86.588883254847161</v>
      </c>
      <c r="U66" s="15">
        <v>64.3687786779345</v>
      </c>
      <c r="V66" s="15">
        <v>74.338386474491458</v>
      </c>
      <c r="W66" s="15">
        <f t="shared" ref="W66:W129" si="15">K66/$U66/100</f>
        <v>168.47703906672893</v>
      </c>
      <c r="X66" s="15">
        <f t="shared" ref="X66:X129" si="16">L66/$U66/100</f>
        <v>84.459668983336556</v>
      </c>
      <c r="Y66" s="15">
        <f t="shared" ref="Y66:Y129" si="17">M66/$U66/100</f>
        <v>84.017370083392393</v>
      </c>
      <c r="Z66" s="15">
        <f t="shared" ref="Z66:Z129" si="18">N66/$V66</f>
        <v>16.901093224980372</v>
      </c>
      <c r="AA66" s="15">
        <f t="shared" ref="AA66:AA129" si="19">O66/$V66</f>
        <v>3.5607444895354217</v>
      </c>
      <c r="AB66" s="15">
        <f t="shared" ref="AB66:AB129" si="20">P66/$V66</f>
        <v>1.9303620485392257</v>
      </c>
      <c r="AC66" s="15">
        <f t="shared" ref="AC66:AC129" si="21">Q66/$V66</f>
        <v>1.6303824409961962</v>
      </c>
      <c r="AD66" s="15">
        <f t="shared" ref="AD66:AD129" si="22">R66/$V66</f>
        <v>7.444336987188902</v>
      </c>
      <c r="AE66" s="15">
        <f t="shared" ref="AE66:AE129" si="23">S66/$V66</f>
        <v>5.896011748256047</v>
      </c>
      <c r="AF66" s="15">
        <v>3394.0472669999999</v>
      </c>
      <c r="AG66" s="15">
        <v>5523.4089999999997</v>
      </c>
      <c r="AH66" s="15">
        <f t="shared" si="10"/>
        <v>8917.4562669999996</v>
      </c>
      <c r="AI66" s="15">
        <v>15479.785</v>
      </c>
      <c r="AJ66" s="15">
        <v>21053.248</v>
      </c>
      <c r="AK66" s="15">
        <f t="shared" si="11"/>
        <v>45450.489266999997</v>
      </c>
      <c r="AL66" s="15">
        <f t="shared" si="12"/>
        <v>176.88996767948569</v>
      </c>
      <c r="AM66" s="15">
        <f t="shared" si="13"/>
        <v>901.57275087609264</v>
      </c>
      <c r="AN66" s="15">
        <v>79.768547761778166</v>
      </c>
      <c r="AO66" s="64">
        <v>4.5665549999999999E-2</v>
      </c>
      <c r="AP66" s="15">
        <v>28109.758089999996</v>
      </c>
      <c r="AQ66" s="15">
        <v>9709.7325699999983</v>
      </c>
      <c r="AR66" s="15">
        <v>14756.1114</v>
      </c>
      <c r="AS66" s="15">
        <f t="shared" si="14"/>
        <v>52575.602059999997</v>
      </c>
      <c r="AT66" s="15"/>
    </row>
    <row r="67" spans="1:46" x14ac:dyDescent="0.25">
      <c r="A67" s="31">
        <v>35947</v>
      </c>
      <c r="B67" s="14">
        <v>1998</v>
      </c>
      <c r="C67" s="14">
        <v>6</v>
      </c>
      <c r="D67" s="15"/>
      <c r="E67" s="15"/>
      <c r="F67" s="15"/>
      <c r="G67" s="15"/>
      <c r="H67" s="15"/>
      <c r="I67" s="15"/>
      <c r="J67" s="15">
        <v>51.027993276524256</v>
      </c>
      <c r="K67" s="15">
        <v>921201.41200000001</v>
      </c>
      <c r="L67" s="15">
        <v>427785.20899999997</v>
      </c>
      <c r="M67" s="15">
        <v>493416.20299999998</v>
      </c>
      <c r="N67" s="15">
        <v>1217.7</v>
      </c>
      <c r="O67" s="15">
        <f t="shared" ref="O67:O130" si="24">P67+Q67</f>
        <v>237.6</v>
      </c>
      <c r="P67" s="15">
        <v>145.19999999999999</v>
      </c>
      <c r="Q67" s="15">
        <v>92.4</v>
      </c>
      <c r="R67" s="15">
        <v>546.45000000000005</v>
      </c>
      <c r="S67" s="15">
        <v>433.65000000000003</v>
      </c>
      <c r="T67" s="15">
        <v>84.386742564592964</v>
      </c>
      <c r="U67" s="15">
        <v>62.840115311349777</v>
      </c>
      <c r="V67" s="15">
        <v>74.466810071794697</v>
      </c>
      <c r="W67" s="15">
        <f t="shared" si="15"/>
        <v>146.59448147664659</v>
      </c>
      <c r="X67" s="15">
        <f t="shared" si="16"/>
        <v>68.075178869497734</v>
      </c>
      <c r="Y67" s="15">
        <f t="shared" si="17"/>
        <v>78.51930260714883</v>
      </c>
      <c r="Z67" s="15">
        <f t="shared" si="18"/>
        <v>16.35225141007108</v>
      </c>
      <c r="AA67" s="15">
        <f t="shared" si="19"/>
        <v>3.1906832019650881</v>
      </c>
      <c r="AB67" s="15">
        <f t="shared" si="20"/>
        <v>1.9498619567564428</v>
      </c>
      <c r="AC67" s="15">
        <f t="shared" si="21"/>
        <v>1.2408212452086456</v>
      </c>
      <c r="AD67" s="15">
        <f t="shared" si="22"/>
        <v>7.3381685004790516</v>
      </c>
      <c r="AE67" s="15">
        <f t="shared" si="23"/>
        <v>5.8233997076269386</v>
      </c>
      <c r="AF67" s="15">
        <v>3535.5184300000001</v>
      </c>
      <c r="AG67" s="15">
        <v>5417.1970000000001</v>
      </c>
      <c r="AH67" s="15">
        <f t="shared" ref="AH67:AH130" si="25">AG67+AF67</f>
        <v>8952.7154300000002</v>
      </c>
      <c r="AI67" s="15">
        <v>15165.132</v>
      </c>
      <c r="AJ67" s="15">
        <v>21310.530999999999</v>
      </c>
      <c r="AK67" s="15">
        <f t="shared" ref="AK67:AK130" si="26">AH67+AI67+AJ67</f>
        <v>45428.378429999997</v>
      </c>
      <c r="AL67" s="15">
        <f t="shared" ref="AL67:AL130" si="27">AH67/$J67</f>
        <v>175.44713901416054</v>
      </c>
      <c r="AM67" s="15">
        <f t="shared" ref="AM67:AM130" si="28">AK67/$J67</f>
        <v>890.26386328422609</v>
      </c>
      <c r="AN67" s="15">
        <v>78.292724739013281</v>
      </c>
      <c r="AO67" s="64">
        <v>4.0634360000000001E-2</v>
      </c>
      <c r="AP67" s="15">
        <v>27967.247950000001</v>
      </c>
      <c r="AQ67" s="15">
        <v>9678.0248199999987</v>
      </c>
      <c r="AR67" s="15">
        <v>14940.70996</v>
      </c>
      <c r="AS67" s="15">
        <f t="shared" si="14"/>
        <v>52585.982729999996</v>
      </c>
      <c r="AT67" s="15"/>
    </row>
    <row r="68" spans="1:46" x14ac:dyDescent="0.25">
      <c r="A68" s="31">
        <v>35977</v>
      </c>
      <c r="B68" s="14">
        <v>1998</v>
      </c>
      <c r="C68" s="14">
        <v>7</v>
      </c>
      <c r="D68" s="15"/>
      <c r="E68" s="15"/>
      <c r="F68" s="15"/>
      <c r="G68" s="15"/>
      <c r="H68" s="15"/>
      <c r="I68" s="15"/>
      <c r="J68" s="15">
        <v>51.271970848634176</v>
      </c>
      <c r="K68" s="15">
        <v>926364.45900000003</v>
      </c>
      <c r="L68" s="15">
        <v>431815.63400000002</v>
      </c>
      <c r="M68" s="15">
        <v>494548.82500000001</v>
      </c>
      <c r="N68" s="15">
        <v>1392.5310000000002</v>
      </c>
      <c r="O68" s="15">
        <f t="shared" si="24"/>
        <v>246.51999999999998</v>
      </c>
      <c r="P68" s="15">
        <v>158.91</v>
      </c>
      <c r="Q68" s="15">
        <v>87.61</v>
      </c>
      <c r="R68" s="15">
        <v>622.82999999999993</v>
      </c>
      <c r="S68" s="15">
        <v>523.18099999999993</v>
      </c>
      <c r="T68" s="15">
        <v>81.166401865614503</v>
      </c>
      <c r="U68" s="15">
        <v>60.459715597534647</v>
      </c>
      <c r="V68" s="15">
        <v>74.488598986605965</v>
      </c>
      <c r="W68" s="15">
        <f t="shared" si="15"/>
        <v>153.22011521962472</v>
      </c>
      <c r="X68" s="15">
        <f t="shared" si="16"/>
        <v>71.422041888931432</v>
      </c>
      <c r="Y68" s="15">
        <f t="shared" si="17"/>
        <v>81.798073330693299</v>
      </c>
      <c r="Z68" s="15">
        <f t="shared" si="18"/>
        <v>18.694552172345134</v>
      </c>
      <c r="AA68" s="15">
        <f t="shared" si="19"/>
        <v>3.30949975370496</v>
      </c>
      <c r="AB68" s="15">
        <f t="shared" si="20"/>
        <v>2.133346608231605</v>
      </c>
      <c r="AC68" s="15">
        <f t="shared" si="21"/>
        <v>1.1761531454733554</v>
      </c>
      <c r="AD68" s="15">
        <f t="shared" si="22"/>
        <v>8.3614138065879455</v>
      </c>
      <c r="AE68" s="15">
        <f t="shared" si="23"/>
        <v>7.0236386120522258</v>
      </c>
      <c r="AF68" s="15">
        <v>3418.3359999999998</v>
      </c>
      <c r="AG68" s="15">
        <v>5238.0569999999998</v>
      </c>
      <c r="AH68" s="15">
        <f t="shared" si="25"/>
        <v>8656.393</v>
      </c>
      <c r="AI68" s="15">
        <v>14765.468000000001</v>
      </c>
      <c r="AJ68" s="15">
        <v>22043.525000000001</v>
      </c>
      <c r="AK68" s="15">
        <f t="shared" si="26"/>
        <v>45465.385999999999</v>
      </c>
      <c r="AL68" s="15">
        <f t="shared" si="27"/>
        <v>168.83285071204935</v>
      </c>
      <c r="AM68" s="15">
        <f t="shared" si="28"/>
        <v>886.74933394356037</v>
      </c>
      <c r="AN68" s="15">
        <v>77.129548579981261</v>
      </c>
      <c r="AO68" s="64">
        <v>4.1827719999999999E-2</v>
      </c>
      <c r="AP68" s="15">
        <v>28077.279540000007</v>
      </c>
      <c r="AQ68" s="15">
        <v>9681.19103</v>
      </c>
      <c r="AR68" s="15">
        <v>15202.452029999999</v>
      </c>
      <c r="AS68" s="15">
        <f t="shared" si="14"/>
        <v>52960.922600000005</v>
      </c>
      <c r="AT68" s="15"/>
    </row>
    <row r="69" spans="1:46" x14ac:dyDescent="0.25">
      <c r="A69" s="31">
        <v>36008</v>
      </c>
      <c r="B69" s="14">
        <v>1998</v>
      </c>
      <c r="C69" s="14">
        <v>8</v>
      </c>
      <c r="D69" s="15"/>
      <c r="E69" s="15"/>
      <c r="F69" s="15"/>
      <c r="G69" s="15"/>
      <c r="H69" s="15"/>
      <c r="I69" s="15"/>
      <c r="J69" s="15">
        <v>51.28860841093875</v>
      </c>
      <c r="K69" s="15">
        <v>826454.65500000003</v>
      </c>
      <c r="L69" s="15">
        <v>377910.1</v>
      </c>
      <c r="M69" s="15">
        <v>448544.55499999999</v>
      </c>
      <c r="N69" s="15">
        <v>1147.5999999999999</v>
      </c>
      <c r="O69" s="15">
        <f t="shared" si="24"/>
        <v>219.1</v>
      </c>
      <c r="P69" s="15">
        <v>149</v>
      </c>
      <c r="Q69" s="15">
        <v>70.099999999999994</v>
      </c>
      <c r="R69" s="15">
        <v>511.2</v>
      </c>
      <c r="S69" s="15">
        <v>417.29999999999995</v>
      </c>
      <c r="T69" s="15">
        <v>81.171874732577479</v>
      </c>
      <c r="U69" s="15">
        <v>60.447948670125214</v>
      </c>
      <c r="V69" s="15">
        <v>74.469080416427872</v>
      </c>
      <c r="W69" s="15">
        <f t="shared" si="15"/>
        <v>136.72170407470804</v>
      </c>
      <c r="X69" s="15">
        <f t="shared" si="16"/>
        <v>62.518267089975204</v>
      </c>
      <c r="Y69" s="15">
        <f t="shared" si="17"/>
        <v>74.203436984732818</v>
      </c>
      <c r="Z69" s="15">
        <f t="shared" si="18"/>
        <v>15.41042260200704</v>
      </c>
      <c r="AA69" s="15">
        <f t="shared" si="19"/>
        <v>2.94216067628071</v>
      </c>
      <c r="AB69" s="15">
        <f t="shared" si="20"/>
        <v>2.0008304005742845</v>
      </c>
      <c r="AC69" s="15">
        <f t="shared" si="21"/>
        <v>0.94133027570642513</v>
      </c>
      <c r="AD69" s="15">
        <f t="shared" si="22"/>
        <v>6.8645939649233174</v>
      </c>
      <c r="AE69" s="15">
        <f t="shared" si="23"/>
        <v>5.6036679608030129</v>
      </c>
      <c r="AF69" s="15">
        <v>3288.213107</v>
      </c>
      <c r="AG69" s="15">
        <v>5349.19</v>
      </c>
      <c r="AH69" s="15">
        <f t="shared" si="25"/>
        <v>8637.4031070000001</v>
      </c>
      <c r="AI69" s="15">
        <v>14645.025</v>
      </c>
      <c r="AJ69" s="15">
        <v>22741.634999999998</v>
      </c>
      <c r="AK69" s="15">
        <f t="shared" si="26"/>
        <v>46024.063106999994</v>
      </c>
      <c r="AL69" s="15">
        <f t="shared" si="27"/>
        <v>168.40782728583116</v>
      </c>
      <c r="AM69" s="15">
        <f t="shared" si="28"/>
        <v>897.35449123989213</v>
      </c>
      <c r="AN69" s="15">
        <v>77.984874716338155</v>
      </c>
      <c r="AO69" s="64">
        <v>4.725919E-2</v>
      </c>
      <c r="AP69" s="15">
        <v>28175.092729999997</v>
      </c>
      <c r="AQ69" s="15">
        <v>9793.5805799999998</v>
      </c>
      <c r="AR69" s="15">
        <v>15510.509800000002</v>
      </c>
      <c r="AS69" s="15">
        <f t="shared" si="14"/>
        <v>53479.183109999998</v>
      </c>
      <c r="AT69" s="15"/>
    </row>
    <row r="70" spans="1:46" x14ac:dyDescent="0.25">
      <c r="A70" s="31">
        <v>36039</v>
      </c>
      <c r="B70" s="14">
        <v>1998</v>
      </c>
      <c r="C70" s="14">
        <v>9</v>
      </c>
      <c r="D70" s="15"/>
      <c r="E70" s="15"/>
      <c r="F70" s="15"/>
      <c r="G70" s="15"/>
      <c r="H70" s="15"/>
      <c r="I70" s="15"/>
      <c r="J70" s="15">
        <v>51.437352350978891</v>
      </c>
      <c r="K70" s="15">
        <v>923689.09299999999</v>
      </c>
      <c r="L70" s="15">
        <v>437249.09100000001</v>
      </c>
      <c r="M70" s="15">
        <v>486440.00199999998</v>
      </c>
      <c r="N70" s="15">
        <v>1149.3</v>
      </c>
      <c r="O70" s="15">
        <f t="shared" si="24"/>
        <v>240.9</v>
      </c>
      <c r="P70" s="15">
        <v>141</v>
      </c>
      <c r="Q70" s="15">
        <v>99.9</v>
      </c>
      <c r="R70" s="15">
        <v>507.6</v>
      </c>
      <c r="S70" s="15">
        <v>400.80000000000007</v>
      </c>
      <c r="T70" s="15">
        <v>84.684290546551892</v>
      </c>
      <c r="U70" s="15">
        <v>65.07315635722064</v>
      </c>
      <c r="V70" s="15">
        <v>76.842063548314442</v>
      </c>
      <c r="W70" s="15">
        <f t="shared" si="15"/>
        <v>141.94625629182437</v>
      </c>
      <c r="X70" s="15">
        <f t="shared" si="16"/>
        <v>67.193465858596241</v>
      </c>
      <c r="Y70" s="15">
        <f t="shared" si="17"/>
        <v>74.752790433228114</v>
      </c>
      <c r="Z70" s="15">
        <f t="shared" si="18"/>
        <v>14.956651955050344</v>
      </c>
      <c r="AA70" s="15">
        <f t="shared" si="19"/>
        <v>3.1350017018808214</v>
      </c>
      <c r="AB70" s="15">
        <f t="shared" si="20"/>
        <v>1.8349325029688492</v>
      </c>
      <c r="AC70" s="15">
        <f t="shared" si="21"/>
        <v>1.3000691989119721</v>
      </c>
      <c r="AD70" s="15">
        <f t="shared" si="22"/>
        <v>6.6057570106878583</v>
      </c>
      <c r="AE70" s="15">
        <f t="shared" si="23"/>
        <v>5.2158932424816662</v>
      </c>
      <c r="AF70" s="15">
        <v>3478.8455180000001</v>
      </c>
      <c r="AG70" s="15">
        <v>4980.78</v>
      </c>
      <c r="AH70" s="15">
        <f t="shared" si="25"/>
        <v>8459.6255180000007</v>
      </c>
      <c r="AI70" s="15">
        <v>14076.302</v>
      </c>
      <c r="AJ70" s="15">
        <v>22770.021000000001</v>
      </c>
      <c r="AK70" s="15">
        <f t="shared" si="26"/>
        <v>45305.948518000005</v>
      </c>
      <c r="AL70" s="15">
        <f t="shared" si="27"/>
        <v>164.46463768734409</v>
      </c>
      <c r="AM70" s="15">
        <f t="shared" si="28"/>
        <v>880.79861126712524</v>
      </c>
      <c r="AN70" s="15">
        <v>86.465660001523332</v>
      </c>
      <c r="AO70" s="64">
        <v>2.9118499999999999E-2</v>
      </c>
      <c r="AP70" s="15">
        <v>28779.965909999999</v>
      </c>
      <c r="AQ70" s="15">
        <v>9769.8365400000002</v>
      </c>
      <c r="AR70" s="15">
        <v>15725.250610000001</v>
      </c>
      <c r="AS70" s="15">
        <f t="shared" si="14"/>
        <v>54275.053060000006</v>
      </c>
      <c r="AT70" s="15"/>
    </row>
    <row r="71" spans="1:46" x14ac:dyDescent="0.25">
      <c r="A71" s="31">
        <v>36069</v>
      </c>
      <c r="B71" s="14">
        <v>1998</v>
      </c>
      <c r="C71" s="14">
        <v>10</v>
      </c>
      <c r="D71" s="15"/>
      <c r="E71" s="15"/>
      <c r="F71" s="15"/>
      <c r="G71" s="15"/>
      <c r="H71" s="15"/>
      <c r="I71" s="15"/>
      <c r="J71" s="15">
        <v>51.620886862618093</v>
      </c>
      <c r="K71" s="15">
        <v>883621.3899999999</v>
      </c>
      <c r="L71" s="15">
        <v>423875.03499999997</v>
      </c>
      <c r="M71" s="15">
        <v>459746.35499999998</v>
      </c>
      <c r="N71" s="15">
        <v>995.5</v>
      </c>
      <c r="O71" s="15">
        <f t="shared" si="24"/>
        <v>198.5</v>
      </c>
      <c r="P71" s="15">
        <v>132.19999999999999</v>
      </c>
      <c r="Q71" s="15">
        <v>66.3</v>
      </c>
      <c r="R71" s="15">
        <v>402.8</v>
      </c>
      <c r="S71" s="15">
        <v>394.20000000000005</v>
      </c>
      <c r="T71" s="15">
        <v>84.820899734752956</v>
      </c>
      <c r="U71" s="15">
        <v>67.163700007035658</v>
      </c>
      <c r="V71" s="15">
        <v>79.18296105920372</v>
      </c>
      <c r="W71" s="15">
        <f t="shared" si="15"/>
        <v>131.56234541983795</v>
      </c>
      <c r="X71" s="15">
        <f t="shared" si="16"/>
        <v>63.11073317217447</v>
      </c>
      <c r="Y71" s="15">
        <f t="shared" si="17"/>
        <v>68.451612247663505</v>
      </c>
      <c r="Z71" s="15">
        <f t="shared" si="18"/>
        <v>12.572149193254871</v>
      </c>
      <c r="AA71" s="15">
        <f t="shared" si="19"/>
        <v>2.5068524508900976</v>
      </c>
      <c r="AB71" s="15">
        <f t="shared" si="20"/>
        <v>1.6695511033132033</v>
      </c>
      <c r="AC71" s="15">
        <f t="shared" si="21"/>
        <v>0.83730134757689401</v>
      </c>
      <c r="AD71" s="15">
        <f t="shared" si="22"/>
        <v>5.086952983468672</v>
      </c>
      <c r="AE71" s="15">
        <f t="shared" si="23"/>
        <v>4.9783437588961039</v>
      </c>
      <c r="AF71" s="15">
        <v>3432.443448</v>
      </c>
      <c r="AG71" s="15">
        <v>4885.2030000000004</v>
      </c>
      <c r="AH71" s="15">
        <f t="shared" si="25"/>
        <v>8317.6464479999995</v>
      </c>
      <c r="AI71" s="15">
        <v>14288.669</v>
      </c>
      <c r="AJ71" s="15">
        <v>22952.601999999999</v>
      </c>
      <c r="AK71" s="15">
        <f t="shared" si="26"/>
        <v>45558.917448</v>
      </c>
      <c r="AL71" s="15">
        <f t="shared" si="27"/>
        <v>161.12947594519781</v>
      </c>
      <c r="AM71" s="15">
        <f t="shared" si="28"/>
        <v>882.56750739770916</v>
      </c>
      <c r="AN71" s="15">
        <v>91.786576562390493</v>
      </c>
      <c r="AO71" s="64">
        <v>2.7535239999999999E-2</v>
      </c>
      <c r="AP71" s="15">
        <v>28763.87529</v>
      </c>
      <c r="AQ71" s="15">
        <v>9783.2181600000004</v>
      </c>
      <c r="AR71" s="15">
        <v>15076.818439999999</v>
      </c>
      <c r="AS71" s="15">
        <f t="shared" si="14"/>
        <v>53623.911890000003</v>
      </c>
      <c r="AT71" s="15"/>
    </row>
    <row r="72" spans="1:46" x14ac:dyDescent="0.25">
      <c r="A72" s="31">
        <v>36100</v>
      </c>
      <c r="B72" s="14">
        <v>1998</v>
      </c>
      <c r="C72" s="14">
        <v>11</v>
      </c>
      <c r="D72" s="15"/>
      <c r="E72" s="15"/>
      <c r="F72" s="15"/>
      <c r="G72" s="15"/>
      <c r="H72" s="15"/>
      <c r="I72" s="15"/>
      <c r="J72" s="15">
        <v>51.712470688817533</v>
      </c>
      <c r="K72" s="15">
        <v>854017.47</v>
      </c>
      <c r="L72" s="15">
        <v>455257.614</v>
      </c>
      <c r="M72" s="15">
        <v>398759.85600000003</v>
      </c>
      <c r="N72" s="15">
        <v>1063.8499999999999</v>
      </c>
      <c r="O72" s="15">
        <f t="shared" si="24"/>
        <v>205.05</v>
      </c>
      <c r="P72" s="15">
        <v>138.63</v>
      </c>
      <c r="Q72" s="15">
        <v>66.42</v>
      </c>
      <c r="R72" s="15">
        <v>443.16999999999996</v>
      </c>
      <c r="S72" s="15">
        <v>415.63</v>
      </c>
      <c r="T72" s="15">
        <v>83.582159086676342</v>
      </c>
      <c r="U72" s="15">
        <v>66.874067634169251</v>
      </c>
      <c r="V72" s="15">
        <v>80.009978642475033</v>
      </c>
      <c r="W72" s="15">
        <f t="shared" si="15"/>
        <v>127.70532737321342</v>
      </c>
      <c r="X72" s="15">
        <f t="shared" si="16"/>
        <v>68.076854019178356</v>
      </c>
      <c r="Y72" s="15">
        <f t="shared" si="17"/>
        <v>59.628473354035066</v>
      </c>
      <c r="Z72" s="15">
        <f t="shared" si="18"/>
        <v>13.296466491433758</v>
      </c>
      <c r="AA72" s="15">
        <f t="shared" si="19"/>
        <v>2.5628053335230461</v>
      </c>
      <c r="AB72" s="15">
        <f t="shared" si="20"/>
        <v>1.7326588802062903</v>
      </c>
      <c r="AC72" s="15">
        <f t="shared" si="21"/>
        <v>0.83014645331675541</v>
      </c>
      <c r="AD72" s="15">
        <f t="shared" si="22"/>
        <v>5.5389341119600495</v>
      </c>
      <c r="AE72" s="15">
        <f t="shared" si="23"/>
        <v>5.1947270459506631</v>
      </c>
      <c r="AF72" s="15">
        <v>3496.7414829999998</v>
      </c>
      <c r="AG72" s="15">
        <v>5278.4989999999998</v>
      </c>
      <c r="AH72" s="15">
        <f t="shared" si="25"/>
        <v>8775.2404829999996</v>
      </c>
      <c r="AI72" s="15">
        <v>14657.790999999999</v>
      </c>
      <c r="AJ72" s="15">
        <v>22808.620999999999</v>
      </c>
      <c r="AK72" s="15">
        <f t="shared" si="26"/>
        <v>46241.652482999998</v>
      </c>
      <c r="AL72" s="15">
        <f t="shared" si="27"/>
        <v>169.69292640851495</v>
      </c>
      <c r="AM72" s="15">
        <f t="shared" si="28"/>
        <v>894.20698464131669</v>
      </c>
      <c r="AN72" s="15">
        <v>89.607355177134835</v>
      </c>
      <c r="AO72" s="64">
        <v>1.7858570000000001E-2</v>
      </c>
      <c r="AP72" s="15">
        <v>28523.279360000004</v>
      </c>
      <c r="AQ72" s="15">
        <v>9653.9814199999983</v>
      </c>
      <c r="AR72" s="15">
        <v>14159.215409999999</v>
      </c>
      <c r="AS72" s="15">
        <f t="shared" si="14"/>
        <v>52336.476190000001</v>
      </c>
      <c r="AT72" s="15"/>
    </row>
    <row r="73" spans="1:46" x14ac:dyDescent="0.25">
      <c r="A73" s="31">
        <v>36130</v>
      </c>
      <c r="B73" s="14">
        <v>1998</v>
      </c>
      <c r="C73" s="14">
        <v>12</v>
      </c>
      <c r="D73" s="15"/>
      <c r="E73" s="15"/>
      <c r="F73" s="15"/>
      <c r="G73" s="15"/>
      <c r="H73" s="15"/>
      <c r="I73" s="15"/>
      <c r="J73" s="15">
        <v>52.184813702322046</v>
      </c>
      <c r="K73" s="15">
        <v>951648.78799999994</v>
      </c>
      <c r="L73" s="15">
        <v>481939.74400000001</v>
      </c>
      <c r="M73" s="15">
        <v>469709.04399999999</v>
      </c>
      <c r="N73" s="15">
        <v>977.9</v>
      </c>
      <c r="O73" s="15">
        <f t="shared" si="24"/>
        <v>212.6</v>
      </c>
      <c r="P73" s="15">
        <v>144.5</v>
      </c>
      <c r="Q73" s="15">
        <v>68.099999999999994</v>
      </c>
      <c r="R73" s="15">
        <v>411</v>
      </c>
      <c r="S73" s="15">
        <v>354.3</v>
      </c>
      <c r="T73" s="15">
        <v>80.58339615340428</v>
      </c>
      <c r="U73" s="15">
        <v>64.273358328659171</v>
      </c>
      <c r="V73" s="15">
        <v>79.760051569809548</v>
      </c>
      <c r="W73" s="15">
        <f t="shared" si="15"/>
        <v>148.06271412391166</v>
      </c>
      <c r="X73" s="15">
        <f t="shared" si="16"/>
        <v>74.982816602739348</v>
      </c>
      <c r="Y73" s="15">
        <f t="shared" si="17"/>
        <v>73.079897521172327</v>
      </c>
      <c r="Z73" s="15">
        <f t="shared" si="18"/>
        <v>12.260523667591894</v>
      </c>
      <c r="AA73" s="15">
        <f t="shared" si="19"/>
        <v>2.6654947660599619</v>
      </c>
      <c r="AB73" s="15">
        <f t="shared" si="20"/>
        <v>1.8116838837989864</v>
      </c>
      <c r="AC73" s="15">
        <f t="shared" si="21"/>
        <v>0.85381088226097546</v>
      </c>
      <c r="AD73" s="15">
        <f t="shared" si="22"/>
        <v>5.1529555449230688</v>
      </c>
      <c r="AE73" s="15">
        <f t="shared" si="23"/>
        <v>4.4420733566088639</v>
      </c>
      <c r="AF73" s="15">
        <v>4603.4956830000001</v>
      </c>
      <c r="AG73" s="15">
        <v>5922.9660000000003</v>
      </c>
      <c r="AH73" s="15">
        <f t="shared" si="25"/>
        <v>10526.461683000001</v>
      </c>
      <c r="AI73" s="15">
        <v>14979.169</v>
      </c>
      <c r="AJ73" s="15">
        <v>23052.436000000002</v>
      </c>
      <c r="AK73" s="15">
        <f t="shared" si="26"/>
        <v>48558.066683000005</v>
      </c>
      <c r="AL73" s="15">
        <f t="shared" si="27"/>
        <v>201.7150380769034</v>
      </c>
      <c r="AM73" s="15">
        <f t="shared" si="28"/>
        <v>930.50186899180858</v>
      </c>
      <c r="AN73" s="15">
        <v>86.717509889319217</v>
      </c>
      <c r="AO73" s="64">
        <v>7.8922100000000002E-3</v>
      </c>
      <c r="AP73" s="15">
        <v>28188.034449999999</v>
      </c>
      <c r="AQ73" s="15">
        <v>9531.1916400000009</v>
      </c>
      <c r="AR73" s="15">
        <v>15478.889300000001</v>
      </c>
      <c r="AS73" s="15">
        <f t="shared" si="14"/>
        <v>53198.115389999999</v>
      </c>
      <c r="AT73" s="15"/>
    </row>
    <row r="74" spans="1:46" x14ac:dyDescent="0.25">
      <c r="A74" s="31">
        <v>36161</v>
      </c>
      <c r="B74" s="14">
        <v>1999</v>
      </c>
      <c r="C74" s="14">
        <v>1</v>
      </c>
      <c r="D74" s="15"/>
      <c r="E74" s="15"/>
      <c r="F74" s="15"/>
      <c r="G74" s="15"/>
      <c r="H74" s="15"/>
      <c r="I74" s="15"/>
      <c r="J74" s="15">
        <v>53.337612354115905</v>
      </c>
      <c r="K74" s="15">
        <v>719249.76300000004</v>
      </c>
      <c r="L74" s="15">
        <v>381257.147</v>
      </c>
      <c r="M74" s="15">
        <v>337992.61599999998</v>
      </c>
      <c r="N74" s="15">
        <v>779.53</v>
      </c>
      <c r="O74" s="15">
        <f t="shared" si="24"/>
        <v>145.53</v>
      </c>
      <c r="P74" s="15">
        <v>98.51</v>
      </c>
      <c r="Q74" s="15">
        <v>47.02</v>
      </c>
      <c r="R74" s="15">
        <v>331.1</v>
      </c>
      <c r="S74" s="15">
        <v>302.89999999999998</v>
      </c>
      <c r="T74" s="15">
        <v>82.573037042202813</v>
      </c>
      <c r="U74" s="15">
        <v>65.759393232412862</v>
      </c>
      <c r="V74" s="15">
        <v>79.637852243224927</v>
      </c>
      <c r="W74" s="15">
        <f t="shared" si="15"/>
        <v>109.37597317207015</v>
      </c>
      <c r="X74" s="15">
        <f t="shared" si="16"/>
        <v>57.977595026238475</v>
      </c>
      <c r="Y74" s="15">
        <f t="shared" si="17"/>
        <v>51.398378145831664</v>
      </c>
      <c r="Z74" s="15">
        <f t="shared" si="18"/>
        <v>9.7884357506177899</v>
      </c>
      <c r="AA74" s="15">
        <f t="shared" si="19"/>
        <v>1.8273973481295227</v>
      </c>
      <c r="AB74" s="15">
        <f t="shared" si="20"/>
        <v>1.2369745946831534</v>
      </c>
      <c r="AC74" s="15">
        <f t="shared" si="21"/>
        <v>0.59042275344636963</v>
      </c>
      <c r="AD74" s="15">
        <f t="shared" si="22"/>
        <v>4.1575706862206081</v>
      </c>
      <c r="AE74" s="15">
        <f t="shared" si="23"/>
        <v>3.8034677162676589</v>
      </c>
      <c r="AF74" s="15">
        <v>3846.9794579999998</v>
      </c>
      <c r="AG74" s="15">
        <v>5312.3729999999996</v>
      </c>
      <c r="AH74" s="15">
        <f t="shared" si="25"/>
        <v>9159.3524579999994</v>
      </c>
      <c r="AI74" s="15">
        <v>14969.92</v>
      </c>
      <c r="AJ74" s="15">
        <v>23978.277980999999</v>
      </c>
      <c r="AK74" s="15">
        <f t="shared" si="26"/>
        <v>48107.550438999999</v>
      </c>
      <c r="AL74" s="15">
        <f t="shared" si="27"/>
        <v>171.72408088291937</v>
      </c>
      <c r="AM74" s="15">
        <f t="shared" si="28"/>
        <v>901.94420626868725</v>
      </c>
      <c r="AN74" s="15">
        <v>87.813543075771094</v>
      </c>
      <c r="AO74" s="64">
        <v>3.5100000000000001E-3</v>
      </c>
      <c r="AP74" s="15">
        <v>28182.710020000002</v>
      </c>
      <c r="AQ74" s="15">
        <v>9787.8205899999994</v>
      </c>
      <c r="AR74" s="15">
        <v>15461.64429</v>
      </c>
      <c r="AS74" s="15">
        <f t="shared" si="14"/>
        <v>53432.174899999998</v>
      </c>
      <c r="AT74" s="15"/>
    </row>
    <row r="75" spans="1:46" x14ac:dyDescent="0.25">
      <c r="A75" s="31">
        <v>36192</v>
      </c>
      <c r="B75" s="14">
        <v>1999</v>
      </c>
      <c r="C75" s="14">
        <v>2</v>
      </c>
      <c r="D75" s="15"/>
      <c r="E75" s="15"/>
      <c r="F75" s="15"/>
      <c r="G75" s="15"/>
      <c r="H75" s="15"/>
      <c r="I75" s="15"/>
      <c r="J75" s="15">
        <v>54.243440859128711</v>
      </c>
      <c r="K75" s="15">
        <v>762141.16399999999</v>
      </c>
      <c r="L75" s="15">
        <v>374049.16</v>
      </c>
      <c r="M75" s="15">
        <v>388092.00400000002</v>
      </c>
      <c r="N75" s="15">
        <v>833.15</v>
      </c>
      <c r="O75" s="15">
        <f t="shared" si="24"/>
        <v>151.05000000000001</v>
      </c>
      <c r="P75" s="15">
        <v>110.94</v>
      </c>
      <c r="Q75" s="15">
        <v>40.11</v>
      </c>
      <c r="R75" s="15">
        <v>373.96000000000004</v>
      </c>
      <c r="S75" s="15">
        <v>308.14</v>
      </c>
      <c r="T75" s="15">
        <v>81.012523012702644</v>
      </c>
      <c r="U75" s="15">
        <v>65.705421245004743</v>
      </c>
      <c r="V75" s="15">
        <v>81.105264719014158</v>
      </c>
      <c r="W75" s="15">
        <f t="shared" si="15"/>
        <v>115.9936500761635</v>
      </c>
      <c r="X75" s="15">
        <f t="shared" si="16"/>
        <v>56.928203626491033</v>
      </c>
      <c r="Y75" s="15">
        <f t="shared" si="17"/>
        <v>59.065446449672478</v>
      </c>
      <c r="Z75" s="15">
        <f t="shared" si="18"/>
        <v>10.27245275490332</v>
      </c>
      <c r="AA75" s="15">
        <f t="shared" si="19"/>
        <v>1.8623945131466682</v>
      </c>
      <c r="AB75" s="15">
        <f t="shared" si="20"/>
        <v>1.3678520177986848</v>
      </c>
      <c r="AC75" s="15">
        <f t="shared" si="21"/>
        <v>0.49454249534798311</v>
      </c>
      <c r="AD75" s="15">
        <f t="shared" si="22"/>
        <v>4.6107980942491098</v>
      </c>
      <c r="AE75" s="15">
        <f t="shared" si="23"/>
        <v>3.799260147507542</v>
      </c>
      <c r="AF75" s="15">
        <v>3731.0898739999998</v>
      </c>
      <c r="AG75" s="15">
        <v>5023.7709999999997</v>
      </c>
      <c r="AH75" s="15">
        <f t="shared" si="25"/>
        <v>8754.860874</v>
      </c>
      <c r="AI75" s="15">
        <v>14863.861000000001</v>
      </c>
      <c r="AJ75" s="15">
        <v>24912.022980999998</v>
      </c>
      <c r="AK75" s="15">
        <f t="shared" si="26"/>
        <v>48530.744854999997</v>
      </c>
      <c r="AL75" s="15">
        <f t="shared" si="27"/>
        <v>161.39943807651412</v>
      </c>
      <c r="AM75" s="15">
        <f t="shared" si="28"/>
        <v>894.68411454640761</v>
      </c>
      <c r="AN75" s="15">
        <v>85.639530781986565</v>
      </c>
      <c r="AO75" s="64">
        <v>-4.8263300000000002E-3</v>
      </c>
      <c r="AP75" s="15">
        <v>27923.144079999998</v>
      </c>
      <c r="AQ75" s="15">
        <v>9604.2026300000016</v>
      </c>
      <c r="AR75" s="15">
        <v>15592.419319999999</v>
      </c>
      <c r="AS75" s="15">
        <f t="shared" si="14"/>
        <v>53119.766029999999</v>
      </c>
      <c r="AT75" s="15"/>
    </row>
    <row r="76" spans="1:46" x14ac:dyDescent="0.25">
      <c r="A76" s="31">
        <v>36220</v>
      </c>
      <c r="B76" s="14">
        <v>1999</v>
      </c>
      <c r="C76" s="14">
        <v>3</v>
      </c>
      <c r="D76" s="15"/>
      <c r="E76" s="15"/>
      <c r="F76" s="15"/>
      <c r="G76" s="15"/>
      <c r="H76" s="15"/>
      <c r="I76" s="15"/>
      <c r="J76" s="15">
        <v>54.752218782493564</v>
      </c>
      <c r="K76" s="15">
        <v>952522.43300000008</v>
      </c>
      <c r="L76" s="15">
        <v>416677.42700000003</v>
      </c>
      <c r="M76" s="15">
        <v>535845.00600000005</v>
      </c>
      <c r="N76" s="15">
        <v>893.48399999999992</v>
      </c>
      <c r="O76" s="15">
        <f t="shared" si="24"/>
        <v>161.48000000000002</v>
      </c>
      <c r="P76" s="15">
        <v>121.045</v>
      </c>
      <c r="Q76" s="15">
        <v>40.435000000000002</v>
      </c>
      <c r="R76" s="15">
        <v>432.72999999999996</v>
      </c>
      <c r="S76" s="15">
        <v>299.274</v>
      </c>
      <c r="T76" s="15">
        <v>82.476564794033962</v>
      </c>
      <c r="U76" s="15">
        <v>66.702079539585114</v>
      </c>
      <c r="V76" s="15">
        <v>80.873978815870956</v>
      </c>
      <c r="W76" s="15">
        <f t="shared" si="15"/>
        <v>142.80250924331597</v>
      </c>
      <c r="X76" s="15">
        <f t="shared" si="16"/>
        <v>62.468431250740544</v>
      </c>
      <c r="Y76" s="15">
        <f t="shared" si="17"/>
        <v>80.33407799257543</v>
      </c>
      <c r="Z76" s="15">
        <f t="shared" si="18"/>
        <v>11.047855108430252</v>
      </c>
      <c r="AA76" s="15">
        <f t="shared" si="19"/>
        <v>1.9966867262416759</v>
      </c>
      <c r="AB76" s="15">
        <f t="shared" si="20"/>
        <v>1.4967113251048032</v>
      </c>
      <c r="AC76" s="15">
        <f t="shared" si="21"/>
        <v>0.49997540113687239</v>
      </c>
      <c r="AD76" s="15">
        <f t="shared" si="22"/>
        <v>5.3506703433648761</v>
      </c>
      <c r="AE76" s="15">
        <f t="shared" si="23"/>
        <v>3.7004980388237008</v>
      </c>
      <c r="AF76" s="15">
        <v>3909.06594</v>
      </c>
      <c r="AG76" s="15">
        <v>4802.7359999999999</v>
      </c>
      <c r="AH76" s="15">
        <f t="shared" si="25"/>
        <v>8711.8019399999994</v>
      </c>
      <c r="AI76" s="15">
        <v>14873.637000000001</v>
      </c>
      <c r="AJ76" s="15">
        <v>24827.340981000001</v>
      </c>
      <c r="AK76" s="15">
        <f t="shared" si="26"/>
        <v>48412.779921000001</v>
      </c>
      <c r="AL76" s="15">
        <f t="shared" si="27"/>
        <v>159.11322196107065</v>
      </c>
      <c r="AM76" s="15">
        <f t="shared" si="28"/>
        <v>884.21585458157665</v>
      </c>
      <c r="AN76" s="15">
        <v>83.271052203065935</v>
      </c>
      <c r="AO76" s="64">
        <v>-1.4507610000000001E-2</v>
      </c>
      <c r="AP76" s="15">
        <v>27564.09519</v>
      </c>
      <c r="AQ76" s="15">
        <v>9405.3035200000013</v>
      </c>
      <c r="AR76" s="15">
        <v>15704.15784</v>
      </c>
      <c r="AS76" s="15">
        <f t="shared" si="14"/>
        <v>52673.556550000001</v>
      </c>
      <c r="AT76" s="15"/>
    </row>
    <row r="77" spans="1:46" x14ac:dyDescent="0.25">
      <c r="A77" s="31">
        <v>36251</v>
      </c>
      <c r="B77" s="14">
        <v>1999</v>
      </c>
      <c r="C77" s="14">
        <v>4</v>
      </c>
      <c r="D77" s="15"/>
      <c r="E77" s="15"/>
      <c r="F77" s="15"/>
      <c r="G77" s="15"/>
      <c r="H77" s="15"/>
      <c r="I77" s="15"/>
      <c r="J77" s="15">
        <v>55.181370048644375</v>
      </c>
      <c r="K77" s="15">
        <v>837487</v>
      </c>
      <c r="L77" s="15">
        <v>436602.99200000003</v>
      </c>
      <c r="M77" s="15">
        <v>400884.00799999997</v>
      </c>
      <c r="N77" s="15">
        <v>878.24</v>
      </c>
      <c r="O77" s="15">
        <f t="shared" si="24"/>
        <v>155.07999999999998</v>
      </c>
      <c r="P77" s="15">
        <v>110.14</v>
      </c>
      <c r="Q77" s="15">
        <v>44.94</v>
      </c>
      <c r="R77" s="15">
        <v>401.32</v>
      </c>
      <c r="S77" s="15">
        <v>321.84000000000003</v>
      </c>
      <c r="T77" s="15">
        <v>85.369539941142492</v>
      </c>
      <c r="U77" s="15">
        <v>69.437385254630371</v>
      </c>
      <c r="V77" s="15">
        <v>81.337424686256426</v>
      </c>
      <c r="W77" s="15">
        <f t="shared" si="15"/>
        <v>120.61038832739644</v>
      </c>
      <c r="X77" s="15">
        <f t="shared" si="16"/>
        <v>62.877222464376352</v>
      </c>
      <c r="Y77" s="15">
        <f t="shared" si="17"/>
        <v>57.733165863020076</v>
      </c>
      <c r="Z77" s="15">
        <f t="shared" si="18"/>
        <v>10.797489635154333</v>
      </c>
      <c r="AA77" s="15">
        <f t="shared" si="19"/>
        <v>1.9066254015072577</v>
      </c>
      <c r="AB77" s="15">
        <f t="shared" si="20"/>
        <v>1.3541122112587656</v>
      </c>
      <c r="AC77" s="15">
        <f t="shared" si="21"/>
        <v>0.5525131902484921</v>
      </c>
      <c r="AD77" s="15">
        <f t="shared" si="22"/>
        <v>4.9340140968074069</v>
      </c>
      <c r="AE77" s="15">
        <f t="shared" si="23"/>
        <v>3.9568501368396691</v>
      </c>
      <c r="AF77" s="15">
        <v>3832.8739930000002</v>
      </c>
      <c r="AG77" s="15">
        <v>5042.9750000000004</v>
      </c>
      <c r="AH77" s="15">
        <f t="shared" si="25"/>
        <v>8875.8489929999996</v>
      </c>
      <c r="AI77" s="15">
        <v>15623.786</v>
      </c>
      <c r="AJ77" s="15">
        <v>24686.672981</v>
      </c>
      <c r="AK77" s="15">
        <f t="shared" si="26"/>
        <v>49186.307973999996</v>
      </c>
      <c r="AL77" s="15">
        <f t="shared" si="27"/>
        <v>160.84865209355291</v>
      </c>
      <c r="AM77" s="15">
        <f t="shared" si="28"/>
        <v>891.35713612475524</v>
      </c>
      <c r="AN77" s="15">
        <v>84.209019756956906</v>
      </c>
      <c r="AO77" s="64">
        <v>-2.3465349999999999E-2</v>
      </c>
      <c r="AP77" s="15">
        <v>27519.104039999995</v>
      </c>
      <c r="AQ77" s="15">
        <v>9321.2903699999988</v>
      </c>
      <c r="AR77" s="15">
        <v>15713.799340000001</v>
      </c>
      <c r="AS77" s="15">
        <f t="shared" si="14"/>
        <v>52554.193749999991</v>
      </c>
      <c r="AT77" s="15"/>
    </row>
    <row r="78" spans="1:46" x14ac:dyDescent="0.25">
      <c r="A78" s="31">
        <v>36281</v>
      </c>
      <c r="B78" s="14">
        <v>1999</v>
      </c>
      <c r="C78" s="14">
        <v>5</v>
      </c>
      <c r="D78" s="15"/>
      <c r="E78" s="15"/>
      <c r="F78" s="15"/>
      <c r="G78" s="15"/>
      <c r="H78" s="15"/>
      <c r="I78" s="15"/>
      <c r="J78" s="15">
        <v>55.445424548449473</v>
      </c>
      <c r="K78" s="15">
        <v>929693.54399999999</v>
      </c>
      <c r="L78" s="15">
        <v>458275.10399999999</v>
      </c>
      <c r="M78" s="15">
        <v>471418.44</v>
      </c>
      <c r="N78" s="15">
        <v>785.57</v>
      </c>
      <c r="O78" s="15">
        <f t="shared" si="24"/>
        <v>158.69</v>
      </c>
      <c r="P78" s="15">
        <v>114.59</v>
      </c>
      <c r="Q78" s="15">
        <v>44.1</v>
      </c>
      <c r="R78" s="15">
        <v>365.49</v>
      </c>
      <c r="S78" s="15">
        <v>261.39</v>
      </c>
      <c r="T78" s="15">
        <v>88.311717682418362</v>
      </c>
      <c r="U78" s="15">
        <v>72.755602863808747</v>
      </c>
      <c r="V78" s="15">
        <v>82.384993490273118</v>
      </c>
      <c r="W78" s="15">
        <f t="shared" si="15"/>
        <v>127.78308575633602</v>
      </c>
      <c r="X78" s="15">
        <f t="shared" si="16"/>
        <v>62.988290380583528</v>
      </c>
      <c r="Y78" s="15">
        <f t="shared" si="17"/>
        <v>64.794795375752486</v>
      </c>
      <c r="Z78" s="15">
        <f t="shared" si="18"/>
        <v>9.535353062724333</v>
      </c>
      <c r="AA78" s="15">
        <f t="shared" si="19"/>
        <v>1.9262003099962122</v>
      </c>
      <c r="AB78" s="15">
        <f t="shared" si="20"/>
        <v>1.3909086490797526</v>
      </c>
      <c r="AC78" s="15">
        <f t="shared" si="21"/>
        <v>0.53529166091645952</v>
      </c>
      <c r="AD78" s="15">
        <f t="shared" si="22"/>
        <v>4.4363661938402901</v>
      </c>
      <c r="AE78" s="15">
        <f t="shared" si="23"/>
        <v>3.172786558887831</v>
      </c>
      <c r="AF78" s="15">
        <v>3934.8047190000002</v>
      </c>
      <c r="AG78" s="15">
        <v>5238.9563539999999</v>
      </c>
      <c r="AH78" s="15">
        <f t="shared" si="25"/>
        <v>9173.7610729999997</v>
      </c>
      <c r="AI78" s="15">
        <v>15991.207251</v>
      </c>
      <c r="AJ78" s="15">
        <v>24073.843648999999</v>
      </c>
      <c r="AK78" s="15">
        <f t="shared" si="26"/>
        <v>49238.811973000003</v>
      </c>
      <c r="AL78" s="15">
        <f t="shared" si="27"/>
        <v>165.4556917493482</v>
      </c>
      <c r="AM78" s="15">
        <f t="shared" si="28"/>
        <v>888.05906662278346</v>
      </c>
      <c r="AN78" s="15">
        <v>86.909792478999421</v>
      </c>
      <c r="AO78" s="64">
        <v>-3.831727E-2</v>
      </c>
      <c r="AP78" s="15">
        <v>27649.621210000001</v>
      </c>
      <c r="AQ78" s="15">
        <v>9060.7237799999984</v>
      </c>
      <c r="AR78" s="15">
        <v>15794.405630000003</v>
      </c>
      <c r="AS78" s="15">
        <f t="shared" si="14"/>
        <v>52504.750619999999</v>
      </c>
      <c r="AT78" s="15"/>
    </row>
    <row r="79" spans="1:46" x14ac:dyDescent="0.25">
      <c r="A79" s="31">
        <v>36312</v>
      </c>
      <c r="B79" s="14">
        <v>1999</v>
      </c>
      <c r="C79" s="14">
        <v>6</v>
      </c>
      <c r="D79" s="15"/>
      <c r="E79" s="15"/>
      <c r="F79" s="15"/>
      <c r="G79" s="15"/>
      <c r="H79" s="15"/>
      <c r="I79" s="15"/>
      <c r="J79" s="15">
        <v>55.600332871793015</v>
      </c>
      <c r="K79" s="15">
        <v>1042934.025</v>
      </c>
      <c r="L79" s="15">
        <v>535322.43700000003</v>
      </c>
      <c r="M79" s="15">
        <v>507611.58799999999</v>
      </c>
      <c r="N79" s="15">
        <v>893.19600000000003</v>
      </c>
      <c r="O79" s="15">
        <f t="shared" si="24"/>
        <v>175.988</v>
      </c>
      <c r="P79" s="15">
        <v>123.14400000000001</v>
      </c>
      <c r="Q79" s="15">
        <v>52.844000000000001</v>
      </c>
      <c r="R79" s="15">
        <v>417.43200000000002</v>
      </c>
      <c r="S79" s="15">
        <v>299.77600000000001</v>
      </c>
      <c r="T79" s="15">
        <v>90.855504408751656</v>
      </c>
      <c r="U79" s="15">
        <v>76.028793085967749</v>
      </c>
      <c r="V79" s="15">
        <v>83.680998284837301</v>
      </c>
      <c r="W79" s="15">
        <f t="shared" si="15"/>
        <v>137.17619110706218</v>
      </c>
      <c r="X79" s="15">
        <f t="shared" si="16"/>
        <v>70.410487299817703</v>
      </c>
      <c r="Y79" s="15">
        <f t="shared" si="17"/>
        <v>66.765703807244478</v>
      </c>
      <c r="Z79" s="15">
        <f t="shared" si="18"/>
        <v>10.673821038316222</v>
      </c>
      <c r="AA79" s="15">
        <f t="shared" si="19"/>
        <v>2.1030819852430991</v>
      </c>
      <c r="AB79" s="15">
        <f t="shared" si="20"/>
        <v>1.471588562804147</v>
      </c>
      <c r="AC79" s="15">
        <f t="shared" si="21"/>
        <v>0.63149342243895223</v>
      </c>
      <c r="AD79" s="15">
        <f t="shared" si="22"/>
        <v>4.9883726121326308</v>
      </c>
      <c r="AE79" s="15">
        <f t="shared" si="23"/>
        <v>3.5823664409404921</v>
      </c>
      <c r="AF79" s="15">
        <v>4575.5274937559998</v>
      </c>
      <c r="AG79" s="15">
        <v>4917.7213540000002</v>
      </c>
      <c r="AH79" s="15">
        <f t="shared" si="25"/>
        <v>9493.248847756</v>
      </c>
      <c r="AI79" s="15">
        <v>15952.285561999999</v>
      </c>
      <c r="AJ79" s="15">
        <v>23936.279955000002</v>
      </c>
      <c r="AK79" s="15">
        <f t="shared" si="26"/>
        <v>49381.814364756006</v>
      </c>
      <c r="AL79" s="15">
        <f t="shared" si="27"/>
        <v>170.74086354206136</v>
      </c>
      <c r="AM79" s="15">
        <f t="shared" si="28"/>
        <v>888.15681155405878</v>
      </c>
      <c r="AN79" s="15">
        <v>89.178282148412535</v>
      </c>
      <c r="AO79" s="64">
        <v>-4.2462130000000001E-2</v>
      </c>
      <c r="AP79" s="15">
        <v>27901.297910000001</v>
      </c>
      <c r="AQ79" s="15">
        <v>8792.0564400000003</v>
      </c>
      <c r="AR79" s="15">
        <v>16023.403390000003</v>
      </c>
      <c r="AS79" s="15">
        <f t="shared" si="14"/>
        <v>52716.757740000001</v>
      </c>
      <c r="AT79" s="15"/>
    </row>
    <row r="80" spans="1:46" x14ac:dyDescent="0.25">
      <c r="A80" s="31">
        <v>36342</v>
      </c>
      <c r="B80" s="14">
        <v>1999</v>
      </c>
      <c r="C80" s="14">
        <v>7</v>
      </c>
      <c r="D80" s="15"/>
      <c r="E80" s="15"/>
      <c r="F80" s="15"/>
      <c r="G80" s="15"/>
      <c r="H80" s="15"/>
      <c r="I80" s="15"/>
      <c r="J80" s="15">
        <v>55.773816019498675</v>
      </c>
      <c r="K80" s="15">
        <v>1015420.933</v>
      </c>
      <c r="L80" s="15">
        <v>524277.163</v>
      </c>
      <c r="M80" s="15">
        <v>491143.77</v>
      </c>
      <c r="N80" s="15">
        <v>911.56</v>
      </c>
      <c r="O80" s="15">
        <f t="shared" si="24"/>
        <v>184.78</v>
      </c>
      <c r="P80" s="15">
        <v>129.44</v>
      </c>
      <c r="Q80" s="15">
        <v>55.34</v>
      </c>
      <c r="R80" s="15">
        <v>426.82</v>
      </c>
      <c r="S80" s="15">
        <v>299.95999999999998</v>
      </c>
      <c r="T80" s="15">
        <v>93.441913072585152</v>
      </c>
      <c r="U80" s="15">
        <v>81.572336305758853</v>
      </c>
      <c r="V80" s="15">
        <v>87.297373976487322</v>
      </c>
      <c r="W80" s="15">
        <f t="shared" si="15"/>
        <v>124.4810408756569</v>
      </c>
      <c r="X80" s="15">
        <f t="shared" si="16"/>
        <v>64.271441366450972</v>
      </c>
      <c r="Y80" s="15">
        <f t="shared" si="17"/>
        <v>60.209599509205937</v>
      </c>
      <c r="Z80" s="15">
        <f t="shared" si="18"/>
        <v>10.442009403919981</v>
      </c>
      <c r="AA80" s="15">
        <f t="shared" si="19"/>
        <v>2.1166730633818225</v>
      </c>
      <c r="AB80" s="15">
        <f t="shared" si="20"/>
        <v>1.4827479236072252</v>
      </c>
      <c r="AC80" s="15">
        <f t="shared" si="21"/>
        <v>0.63392513977459708</v>
      </c>
      <c r="AD80" s="15">
        <f t="shared" si="22"/>
        <v>4.8892650552691279</v>
      </c>
      <c r="AE80" s="15">
        <f t="shared" si="23"/>
        <v>3.4360712852690303</v>
      </c>
      <c r="AF80" s="15">
        <v>4381.6503560000001</v>
      </c>
      <c r="AG80" s="15">
        <v>5204.8992040000003</v>
      </c>
      <c r="AH80" s="15">
        <f t="shared" si="25"/>
        <v>9586.5495599999995</v>
      </c>
      <c r="AI80" s="15">
        <v>15979.370303</v>
      </c>
      <c r="AJ80" s="15">
        <v>23524.013181999999</v>
      </c>
      <c r="AK80" s="15">
        <f t="shared" si="26"/>
        <v>49089.933044999998</v>
      </c>
      <c r="AL80" s="15">
        <f t="shared" si="27"/>
        <v>171.8826188376373</v>
      </c>
      <c r="AM80" s="15">
        <f t="shared" si="28"/>
        <v>880.16091686891264</v>
      </c>
      <c r="AN80" s="15">
        <v>95.417248700999437</v>
      </c>
      <c r="AO80" s="64">
        <v>-4.8195080000000001E-2</v>
      </c>
      <c r="AP80" s="15">
        <v>27925.421200000001</v>
      </c>
      <c r="AQ80" s="15">
        <v>8057.75396</v>
      </c>
      <c r="AR80" s="15">
        <v>15919.86341</v>
      </c>
      <c r="AS80" s="15">
        <f t="shared" si="14"/>
        <v>51903.038569999997</v>
      </c>
      <c r="AT80" s="15"/>
    </row>
    <row r="81" spans="1:46" x14ac:dyDescent="0.25">
      <c r="A81" s="31">
        <v>36373</v>
      </c>
      <c r="B81" s="14">
        <v>1999</v>
      </c>
      <c r="C81" s="14">
        <v>8</v>
      </c>
      <c r="D81" s="15"/>
      <c r="E81" s="15"/>
      <c r="F81" s="15"/>
      <c r="G81" s="15"/>
      <c r="H81" s="15"/>
      <c r="I81" s="15"/>
      <c r="J81" s="15">
        <v>56.049959950699495</v>
      </c>
      <c r="K81" s="15">
        <v>1002153.6950000001</v>
      </c>
      <c r="L81" s="15">
        <v>528087.54399999999</v>
      </c>
      <c r="M81" s="15">
        <v>474066.15100000001</v>
      </c>
      <c r="N81" s="15">
        <v>788.1</v>
      </c>
      <c r="O81" s="15">
        <f t="shared" si="24"/>
        <v>157.69999999999999</v>
      </c>
      <c r="P81" s="15">
        <v>114.6</v>
      </c>
      <c r="Q81" s="15">
        <v>43.1</v>
      </c>
      <c r="R81" s="15">
        <v>390</v>
      </c>
      <c r="S81" s="15">
        <v>240.4</v>
      </c>
      <c r="T81" s="15">
        <v>94.289252766232281</v>
      </c>
      <c r="U81" s="15">
        <v>84.198763642872862</v>
      </c>
      <c r="V81" s="15">
        <v>89.298367706469818</v>
      </c>
      <c r="W81" s="15">
        <f t="shared" si="15"/>
        <v>119.02237653400853</v>
      </c>
      <c r="X81" s="15">
        <f t="shared" si="16"/>
        <v>62.719156570976658</v>
      </c>
      <c r="Y81" s="15">
        <f t="shared" si="17"/>
        <v>56.30321996303185</v>
      </c>
      <c r="Z81" s="15">
        <f t="shared" si="18"/>
        <v>8.8254692693884582</v>
      </c>
      <c r="AA81" s="15">
        <f t="shared" si="19"/>
        <v>1.7659897269160763</v>
      </c>
      <c r="AB81" s="15">
        <f t="shared" si="20"/>
        <v>1.2833381274862545</v>
      </c>
      <c r="AC81" s="15">
        <f t="shared" si="21"/>
        <v>0.48265159942982178</v>
      </c>
      <c r="AD81" s="15">
        <f t="shared" si="22"/>
        <v>4.3673810621259967</v>
      </c>
      <c r="AE81" s="15">
        <f t="shared" si="23"/>
        <v>2.6920984803463841</v>
      </c>
      <c r="AF81" s="15">
        <v>4256.8516769999997</v>
      </c>
      <c r="AG81" s="15">
        <v>5123.0952040000002</v>
      </c>
      <c r="AH81" s="15">
        <f t="shared" si="25"/>
        <v>9379.9468809999998</v>
      </c>
      <c r="AI81" s="15">
        <v>16195.216085</v>
      </c>
      <c r="AJ81" s="15">
        <v>23884.324494</v>
      </c>
      <c r="AK81" s="15">
        <f t="shared" si="26"/>
        <v>49459.487460000004</v>
      </c>
      <c r="AL81" s="15">
        <f t="shared" si="27"/>
        <v>167.3497517081266</v>
      </c>
      <c r="AM81" s="15">
        <f t="shared" si="28"/>
        <v>882.41789117251199</v>
      </c>
      <c r="AN81" s="15">
        <v>99.052644240244987</v>
      </c>
      <c r="AO81" s="64">
        <v>-5.5741770000000003E-2</v>
      </c>
      <c r="AP81" s="15">
        <v>27666.295019999998</v>
      </c>
      <c r="AQ81" s="15">
        <v>7774.5476799999997</v>
      </c>
      <c r="AR81" s="15">
        <v>15872.776830000003</v>
      </c>
      <c r="AS81" s="15">
        <f t="shared" si="14"/>
        <v>51313.619529999996</v>
      </c>
      <c r="AT81" s="15"/>
    </row>
    <row r="82" spans="1:46" x14ac:dyDescent="0.25">
      <c r="A82" s="31">
        <v>36404</v>
      </c>
      <c r="B82" s="14">
        <v>1999</v>
      </c>
      <c r="C82" s="14">
        <v>9</v>
      </c>
      <c r="D82" s="15"/>
      <c r="E82" s="15"/>
      <c r="F82" s="15"/>
      <c r="G82" s="15"/>
      <c r="H82" s="15"/>
      <c r="I82" s="15"/>
      <c r="J82" s="15">
        <v>56.235392971953594</v>
      </c>
      <c r="K82" s="15">
        <v>1063460.9099999999</v>
      </c>
      <c r="L82" s="15">
        <v>571678.51599999995</v>
      </c>
      <c r="M82" s="15">
        <v>491782.39399999997</v>
      </c>
      <c r="N82" s="15">
        <v>894.24</v>
      </c>
      <c r="O82" s="15">
        <f t="shared" si="24"/>
        <v>179.55</v>
      </c>
      <c r="P82" s="15">
        <v>120.74</v>
      </c>
      <c r="Q82" s="15">
        <v>58.81</v>
      </c>
      <c r="R82" s="15">
        <v>450.79</v>
      </c>
      <c r="S82" s="15">
        <v>263.90000000000003</v>
      </c>
      <c r="T82" s="15">
        <v>94.51660455791243</v>
      </c>
      <c r="U82" s="15">
        <v>87.48523470589781</v>
      </c>
      <c r="V82" s="15">
        <v>92.560704137751429</v>
      </c>
      <c r="W82" s="15">
        <f t="shared" si="15"/>
        <v>121.55890231935409</v>
      </c>
      <c r="X82" s="15">
        <f t="shared" si="16"/>
        <v>65.345714385042427</v>
      </c>
      <c r="Y82" s="15">
        <f t="shared" si="17"/>
        <v>56.213187934311669</v>
      </c>
      <c r="Z82" s="15">
        <f t="shared" si="18"/>
        <v>9.6611192441791172</v>
      </c>
      <c r="AA82" s="15">
        <f t="shared" si="19"/>
        <v>1.9398080608028725</v>
      </c>
      <c r="AB82" s="15">
        <f t="shared" si="20"/>
        <v>1.3044412434493946</v>
      </c>
      <c r="AC82" s="15">
        <f t="shared" si="21"/>
        <v>0.63536681735347778</v>
      </c>
      <c r="AD82" s="15">
        <f t="shared" si="22"/>
        <v>4.8702092772449284</v>
      </c>
      <c r="AE82" s="15">
        <f t="shared" si="23"/>
        <v>2.8511019061313174</v>
      </c>
      <c r="AF82" s="15">
        <v>4429.7952519999999</v>
      </c>
      <c r="AG82" s="15">
        <v>4952.7032040000004</v>
      </c>
      <c r="AH82" s="15">
        <f t="shared" si="25"/>
        <v>9382.4984560000012</v>
      </c>
      <c r="AI82" s="15">
        <v>15859.165814</v>
      </c>
      <c r="AJ82" s="15">
        <v>23692.929998</v>
      </c>
      <c r="AK82" s="15">
        <f t="shared" si="26"/>
        <v>48934.594268000001</v>
      </c>
      <c r="AL82" s="15">
        <f t="shared" si="27"/>
        <v>166.84329850205467</v>
      </c>
      <c r="AM82" s="15">
        <f t="shared" si="28"/>
        <v>870.17430984087298</v>
      </c>
      <c r="AN82" s="15">
        <v>104.71311852010739</v>
      </c>
      <c r="AO82" s="64">
        <v>-5.3632239999999998E-2</v>
      </c>
      <c r="AP82" s="15">
        <v>28393.607530000005</v>
      </c>
      <c r="AQ82" s="15">
        <v>7605.1077599999999</v>
      </c>
      <c r="AR82" s="15">
        <v>15899.553729999998</v>
      </c>
      <c r="AS82" s="15">
        <f t="shared" si="14"/>
        <v>51898.269020000007</v>
      </c>
      <c r="AT82" s="15"/>
    </row>
    <row r="83" spans="1:46" x14ac:dyDescent="0.25">
      <c r="A83" s="31">
        <v>36434</v>
      </c>
      <c r="B83" s="14">
        <v>1999</v>
      </c>
      <c r="C83" s="14">
        <v>10</v>
      </c>
      <c r="D83" s="15"/>
      <c r="E83" s="15"/>
      <c r="F83" s="15"/>
      <c r="G83" s="15"/>
      <c r="H83" s="15"/>
      <c r="I83" s="15"/>
      <c r="J83" s="15">
        <v>56.432016024557733</v>
      </c>
      <c r="K83" s="15">
        <v>966456.82400000002</v>
      </c>
      <c r="L83" s="15">
        <v>527947.94900000002</v>
      </c>
      <c r="M83" s="15">
        <v>438508.875</v>
      </c>
      <c r="N83" s="15">
        <v>924.46399999999994</v>
      </c>
      <c r="O83" s="15">
        <f t="shared" si="24"/>
        <v>179.684</v>
      </c>
      <c r="P83" s="15">
        <v>124.64</v>
      </c>
      <c r="Q83" s="15">
        <v>55.043999999999997</v>
      </c>
      <c r="R83" s="15">
        <v>458.62</v>
      </c>
      <c r="S83" s="15">
        <v>286.15999999999997</v>
      </c>
      <c r="T83" s="15">
        <v>94.861348583735037</v>
      </c>
      <c r="U83" s="15">
        <v>88.429401130112041</v>
      </c>
      <c r="V83" s="15">
        <v>93.219633128085405</v>
      </c>
      <c r="W83" s="15">
        <f t="shared" si="15"/>
        <v>109.29134559873226</v>
      </c>
      <c r="X83" s="15">
        <f t="shared" si="16"/>
        <v>59.702762005952657</v>
      </c>
      <c r="Y83" s="15">
        <f t="shared" si="17"/>
        <v>49.588583592779607</v>
      </c>
      <c r="Z83" s="15">
        <f t="shared" si="18"/>
        <v>9.9170525454629317</v>
      </c>
      <c r="AA83" s="15">
        <f t="shared" si="19"/>
        <v>1.9275338678184997</v>
      </c>
      <c r="AB83" s="15">
        <f t="shared" si="20"/>
        <v>1.3370573967904644</v>
      </c>
      <c r="AC83" s="15">
        <f t="shared" si="21"/>
        <v>0.59047647102803524</v>
      </c>
      <c r="AD83" s="15">
        <f t="shared" si="22"/>
        <v>4.9197790702506641</v>
      </c>
      <c r="AE83" s="15">
        <f t="shared" si="23"/>
        <v>3.0697396073937679</v>
      </c>
      <c r="AF83" s="15">
        <v>4361.972503</v>
      </c>
      <c r="AG83" s="15">
        <v>4942.8972039999999</v>
      </c>
      <c r="AH83" s="15">
        <f t="shared" si="25"/>
        <v>9304.8697069999998</v>
      </c>
      <c r="AI83" s="15">
        <v>16430.627487999998</v>
      </c>
      <c r="AJ83" s="15">
        <v>23896.914528000001</v>
      </c>
      <c r="AK83" s="15">
        <f t="shared" si="26"/>
        <v>49632.411722999997</v>
      </c>
      <c r="AL83" s="15">
        <f t="shared" si="27"/>
        <v>164.88635995125117</v>
      </c>
      <c r="AM83" s="15">
        <f t="shared" si="28"/>
        <v>879.50803851135277</v>
      </c>
      <c r="AN83" s="15">
        <v>105.1391951917815</v>
      </c>
      <c r="AO83" s="64">
        <v>-5.2073540000000001E-2</v>
      </c>
      <c r="AP83" s="15">
        <v>28009.754870000004</v>
      </c>
      <c r="AQ83" s="15">
        <v>7419.3172199999999</v>
      </c>
      <c r="AR83" s="15">
        <v>15709.448330000001</v>
      </c>
      <c r="AS83" s="15">
        <f t="shared" si="14"/>
        <v>51138.520420000001</v>
      </c>
      <c r="AT83" s="15"/>
    </row>
    <row r="84" spans="1:46" x14ac:dyDescent="0.25">
      <c r="A84" s="31">
        <v>36465</v>
      </c>
      <c r="B84" s="14">
        <v>1999</v>
      </c>
      <c r="C84" s="14">
        <v>11</v>
      </c>
      <c r="D84" s="15"/>
      <c r="E84" s="15"/>
      <c r="F84" s="15"/>
      <c r="G84" s="15"/>
      <c r="H84" s="15"/>
      <c r="I84" s="15"/>
      <c r="J84" s="15">
        <v>56.702244702755763</v>
      </c>
      <c r="K84" s="15">
        <v>1076227.798</v>
      </c>
      <c r="L84" s="15">
        <v>597485.10800000001</v>
      </c>
      <c r="M84" s="15">
        <v>478742.69</v>
      </c>
      <c r="N84" s="15">
        <v>1044.55</v>
      </c>
      <c r="O84" s="15">
        <f t="shared" si="24"/>
        <v>184.57999999999998</v>
      </c>
      <c r="P84" s="15">
        <v>131.04</v>
      </c>
      <c r="Q84" s="15">
        <v>53.54</v>
      </c>
      <c r="R84" s="15">
        <v>468.02</v>
      </c>
      <c r="S84" s="15">
        <v>391.86</v>
      </c>
      <c r="T84" s="15">
        <v>96.4081187920318</v>
      </c>
      <c r="U84" s="15">
        <v>89.747833473429651</v>
      </c>
      <c r="V84" s="15">
        <v>93.091572160048599</v>
      </c>
      <c r="W84" s="15">
        <f t="shared" si="15"/>
        <v>119.91685552148991</v>
      </c>
      <c r="X84" s="15">
        <f t="shared" si="16"/>
        <v>66.573763942378491</v>
      </c>
      <c r="Y84" s="15">
        <f t="shared" si="17"/>
        <v>53.34309157911143</v>
      </c>
      <c r="Z84" s="15">
        <f t="shared" si="18"/>
        <v>11.220672030376145</v>
      </c>
      <c r="AA84" s="15">
        <f t="shared" si="19"/>
        <v>1.9827788457870172</v>
      </c>
      <c r="AB84" s="15">
        <f t="shared" si="20"/>
        <v>1.407646223599148</v>
      </c>
      <c r="AC84" s="15">
        <f t="shared" si="21"/>
        <v>0.5751326221878692</v>
      </c>
      <c r="AD84" s="15">
        <f t="shared" si="22"/>
        <v>5.0275227836452476</v>
      </c>
      <c r="AE84" s="15">
        <f t="shared" si="23"/>
        <v>4.2094036109551451</v>
      </c>
      <c r="AF84" s="15">
        <v>4305.928723</v>
      </c>
      <c r="AG84" s="15">
        <v>5234.7662039999996</v>
      </c>
      <c r="AH84" s="15">
        <f t="shared" si="25"/>
        <v>9540.6949270000005</v>
      </c>
      <c r="AI84" s="15">
        <v>16814.493145</v>
      </c>
      <c r="AJ84" s="15">
        <v>23915.495491999998</v>
      </c>
      <c r="AK84" s="15">
        <f t="shared" si="26"/>
        <v>50270.683563999999</v>
      </c>
      <c r="AL84" s="15">
        <f t="shared" si="27"/>
        <v>168.25956321507527</v>
      </c>
      <c r="AM84" s="15">
        <f t="shared" si="28"/>
        <v>886.57307708942983</v>
      </c>
      <c r="AN84" s="15">
        <v>102.2033799995107</v>
      </c>
      <c r="AO84" s="64">
        <v>-3.9242289999999999E-2</v>
      </c>
      <c r="AP84" s="15">
        <v>28351.144019999996</v>
      </c>
      <c r="AQ84" s="15">
        <v>7365.8035699999991</v>
      </c>
      <c r="AR84" s="15">
        <v>15861.389229999999</v>
      </c>
      <c r="AS84" s="15">
        <f t="shared" si="14"/>
        <v>51578.336819999997</v>
      </c>
      <c r="AT84" s="15"/>
    </row>
    <row r="85" spans="1:46" x14ac:dyDescent="0.25">
      <c r="A85" s="31">
        <v>36495</v>
      </c>
      <c r="B85" s="14">
        <v>1999</v>
      </c>
      <c r="C85" s="14">
        <v>12</v>
      </c>
      <c r="D85" s="15"/>
      <c r="E85" s="15"/>
      <c r="F85" s="15"/>
      <c r="G85" s="15"/>
      <c r="H85" s="15"/>
      <c r="I85" s="15"/>
      <c r="J85" s="15">
        <v>57.00235761986427</v>
      </c>
      <c r="K85" s="15">
        <v>1249292.496</v>
      </c>
      <c r="L85" s="15">
        <v>760949.10600000003</v>
      </c>
      <c r="M85" s="15">
        <v>488343.39</v>
      </c>
      <c r="N85" s="15">
        <v>1031.8699999999999</v>
      </c>
      <c r="O85" s="15">
        <f t="shared" si="24"/>
        <v>180.54000000000002</v>
      </c>
      <c r="P85" s="15">
        <v>125.04</v>
      </c>
      <c r="Q85" s="15">
        <v>55.5</v>
      </c>
      <c r="R85" s="15">
        <v>466.7</v>
      </c>
      <c r="S85" s="15">
        <v>384.63</v>
      </c>
      <c r="T85" s="15">
        <v>97.675519280459994</v>
      </c>
      <c r="U85" s="15">
        <v>90.136643267679531</v>
      </c>
      <c r="V85" s="15">
        <v>92.281713915301793</v>
      </c>
      <c r="W85" s="15">
        <f t="shared" si="15"/>
        <v>138.59984693350137</v>
      </c>
      <c r="X85" s="15">
        <f t="shared" si="16"/>
        <v>84.421726660066895</v>
      </c>
      <c r="Y85" s="15">
        <f t="shared" si="17"/>
        <v>54.17812027343448</v>
      </c>
      <c r="Z85" s="15">
        <f t="shared" si="18"/>
        <v>11.181738572249245</v>
      </c>
      <c r="AA85" s="15">
        <f t="shared" si="19"/>
        <v>1.9564005948752061</v>
      </c>
      <c r="AB85" s="15">
        <f t="shared" si="20"/>
        <v>1.3549813358989462</v>
      </c>
      <c r="AC85" s="15">
        <f t="shared" si="21"/>
        <v>0.6014192589762597</v>
      </c>
      <c r="AD85" s="15">
        <f t="shared" si="22"/>
        <v>5.05733996692289</v>
      </c>
      <c r="AE85" s="15">
        <f t="shared" si="23"/>
        <v>4.1679980104511491</v>
      </c>
      <c r="AF85" s="15">
        <v>6037.0708377820001</v>
      </c>
      <c r="AG85" s="15">
        <v>6776.8999160000003</v>
      </c>
      <c r="AH85" s="15">
        <f t="shared" si="25"/>
        <v>12813.970753782</v>
      </c>
      <c r="AI85" s="15">
        <v>17409.636789</v>
      </c>
      <c r="AJ85" s="15">
        <v>23446.921828769999</v>
      </c>
      <c r="AK85" s="15">
        <f t="shared" si="26"/>
        <v>53670.529371551995</v>
      </c>
      <c r="AL85" s="15">
        <f t="shared" si="27"/>
        <v>224.79720644601142</v>
      </c>
      <c r="AM85" s="15">
        <f t="shared" si="28"/>
        <v>941.54929046037921</v>
      </c>
      <c r="AN85" s="15">
        <v>98.272798750984009</v>
      </c>
      <c r="AO85" s="64">
        <v>-3.9081919999999999E-2</v>
      </c>
      <c r="AP85" s="15">
        <v>28156.876740000003</v>
      </c>
      <c r="AQ85" s="15">
        <v>6853.4465899999996</v>
      </c>
      <c r="AR85" s="15">
        <v>16004.605780000002</v>
      </c>
      <c r="AS85" s="15">
        <f t="shared" si="14"/>
        <v>51014.929109999997</v>
      </c>
      <c r="AT85" s="15"/>
    </row>
    <row r="86" spans="1:46" x14ac:dyDescent="0.25">
      <c r="A86" s="31">
        <v>36526</v>
      </c>
      <c r="B86" s="14">
        <v>2000</v>
      </c>
      <c r="C86" s="14">
        <v>1</v>
      </c>
      <c r="D86" s="15"/>
      <c r="E86" s="15"/>
      <c r="F86" s="15"/>
      <c r="G86" s="15"/>
      <c r="H86" s="15"/>
      <c r="I86" s="15">
        <v>77.290000000000006</v>
      </c>
      <c r="J86" s="15">
        <v>57.73728731526343</v>
      </c>
      <c r="K86" s="15">
        <v>1011676.3050000001</v>
      </c>
      <c r="L86" s="15">
        <v>550672.26300000004</v>
      </c>
      <c r="M86" s="15">
        <v>461004.04200000002</v>
      </c>
      <c r="N86" s="15">
        <v>846.14627299999995</v>
      </c>
      <c r="O86" s="15">
        <f t="shared" si="24"/>
        <v>130.738033</v>
      </c>
      <c r="P86" s="15">
        <v>93.986951000000005</v>
      </c>
      <c r="Q86" s="15">
        <v>36.751081999999997</v>
      </c>
      <c r="R86" s="15">
        <v>417.81322999999998</v>
      </c>
      <c r="S86" s="15">
        <v>297.59501</v>
      </c>
      <c r="T86" s="15">
        <v>98.383640312658756</v>
      </c>
      <c r="U86" s="15">
        <v>91.777131707779944</v>
      </c>
      <c r="V86" s="15">
        <v>93.284952067352236</v>
      </c>
      <c r="W86" s="15">
        <f t="shared" si="15"/>
        <v>110.23185037218158</v>
      </c>
      <c r="X86" s="15">
        <f t="shared" si="16"/>
        <v>60.001032147458098</v>
      </c>
      <c r="Y86" s="15">
        <f t="shared" si="17"/>
        <v>50.230818224723478</v>
      </c>
      <c r="Z86" s="15">
        <f t="shared" si="18"/>
        <v>9.0705548349221186</v>
      </c>
      <c r="AA86" s="15">
        <f t="shared" si="19"/>
        <v>1.4014911312341827</v>
      </c>
      <c r="AB86" s="15">
        <f t="shared" si="20"/>
        <v>1.0075253180399442</v>
      </c>
      <c r="AC86" s="15">
        <f t="shared" si="21"/>
        <v>0.39396581319423862</v>
      </c>
      <c r="AD86" s="15">
        <f t="shared" si="22"/>
        <v>4.4788920478657328</v>
      </c>
      <c r="AE86" s="15">
        <f t="shared" si="23"/>
        <v>3.190171655822204</v>
      </c>
      <c r="AF86" s="15">
        <v>4881.40274118456</v>
      </c>
      <c r="AG86" s="15">
        <v>6660.8717470000001</v>
      </c>
      <c r="AH86" s="15">
        <f t="shared" si="25"/>
        <v>11542.274488184561</v>
      </c>
      <c r="AI86" s="15">
        <v>17478.944962000001</v>
      </c>
      <c r="AJ86" s="15">
        <v>23826.90847093</v>
      </c>
      <c r="AK86" s="15">
        <f t="shared" si="26"/>
        <v>52848.127921114559</v>
      </c>
      <c r="AL86" s="15">
        <f t="shared" si="27"/>
        <v>199.91023175647612</v>
      </c>
      <c r="AM86" s="15">
        <f t="shared" si="28"/>
        <v>915.32059053185947</v>
      </c>
      <c r="AN86" s="15">
        <v>99.532249725093692</v>
      </c>
      <c r="AO86" s="64">
        <v>-2.8413500000000001E-2</v>
      </c>
      <c r="AP86" s="15">
        <v>27402.867200000001</v>
      </c>
      <c r="AQ86" s="15">
        <v>6672.1931499999982</v>
      </c>
      <c r="AR86" s="15">
        <v>13929.219509999999</v>
      </c>
      <c r="AS86" s="15">
        <f t="shared" si="14"/>
        <v>48004.279859999995</v>
      </c>
      <c r="AT86" s="15"/>
    </row>
    <row r="87" spans="1:46" x14ac:dyDescent="0.25">
      <c r="A87" s="31">
        <v>36557</v>
      </c>
      <c r="B87" s="14">
        <v>2000</v>
      </c>
      <c r="C87" s="14">
        <v>2</v>
      </c>
      <c r="D87" s="15"/>
      <c r="E87" s="15"/>
      <c r="F87" s="15"/>
      <c r="G87" s="15"/>
      <c r="H87" s="15"/>
      <c r="I87" s="15">
        <v>77.23</v>
      </c>
      <c r="J87" s="15">
        <v>59.066429275687796</v>
      </c>
      <c r="K87" s="15">
        <v>1054098.2680000002</v>
      </c>
      <c r="L87" s="15">
        <v>618483.38599999994</v>
      </c>
      <c r="M87" s="15">
        <v>435614.88200000022</v>
      </c>
      <c r="N87" s="15">
        <v>863.535933</v>
      </c>
      <c r="O87" s="15">
        <f t="shared" si="24"/>
        <v>153.78942699999999</v>
      </c>
      <c r="P87" s="15">
        <v>111.52306299999999</v>
      </c>
      <c r="Q87" s="15">
        <v>42.266364000000003</v>
      </c>
      <c r="R87" s="15">
        <v>431.04446100000001</v>
      </c>
      <c r="S87" s="15">
        <v>278.69921899999997</v>
      </c>
      <c r="T87" s="15">
        <v>101.00120482032946</v>
      </c>
      <c r="U87" s="15">
        <v>95.616242681371816</v>
      </c>
      <c r="V87" s="15">
        <v>94.668417917848686</v>
      </c>
      <c r="W87" s="15">
        <f t="shared" si="15"/>
        <v>110.24259460943681</v>
      </c>
      <c r="X87" s="15">
        <f t="shared" si="16"/>
        <v>64.683924891402825</v>
      </c>
      <c r="Y87" s="15">
        <f t="shared" si="17"/>
        <v>45.558669718033983</v>
      </c>
      <c r="Z87" s="15">
        <f t="shared" si="18"/>
        <v>9.1216897038393387</v>
      </c>
      <c r="AA87" s="15">
        <f t="shared" si="19"/>
        <v>1.6245061487502126</v>
      </c>
      <c r="AB87" s="15">
        <f t="shared" si="20"/>
        <v>1.1780387319536429</v>
      </c>
      <c r="AC87" s="15">
        <f t="shared" si="21"/>
        <v>0.44646741679656976</v>
      </c>
      <c r="AD87" s="15">
        <f t="shared" si="22"/>
        <v>4.5532023295673065</v>
      </c>
      <c r="AE87" s="15">
        <f t="shared" si="23"/>
        <v>2.9439513739613714</v>
      </c>
      <c r="AF87" s="15">
        <v>4718.9609826839996</v>
      </c>
      <c r="AG87" s="15">
        <v>6789.6669359999996</v>
      </c>
      <c r="AH87" s="15">
        <f t="shared" si="25"/>
        <v>11508.627918684</v>
      </c>
      <c r="AI87" s="15">
        <v>16936.642853000001</v>
      </c>
      <c r="AJ87" s="15">
        <v>23148.150823378</v>
      </c>
      <c r="AK87" s="15">
        <f t="shared" si="26"/>
        <v>51593.421595061998</v>
      </c>
      <c r="AL87" s="15">
        <f t="shared" si="27"/>
        <v>194.84211352896259</v>
      </c>
      <c r="AM87" s="15">
        <f t="shared" si="28"/>
        <v>873.48130279306145</v>
      </c>
      <c r="AN87" s="15">
        <v>98.073063300633677</v>
      </c>
      <c r="AO87" s="64">
        <v>-2.3263240000000001E-2</v>
      </c>
      <c r="AP87" s="15">
        <v>26944.693199999998</v>
      </c>
      <c r="AQ87" s="15">
        <v>6595.6073000000006</v>
      </c>
      <c r="AR87" s="15">
        <v>14649.857410000001</v>
      </c>
      <c r="AS87" s="15">
        <f t="shared" si="14"/>
        <v>48190.157909999994</v>
      </c>
      <c r="AT87" s="15"/>
    </row>
    <row r="88" spans="1:46" x14ac:dyDescent="0.25">
      <c r="A88" s="31">
        <v>36586</v>
      </c>
      <c r="B88" s="14">
        <v>2000</v>
      </c>
      <c r="C88" s="14">
        <v>3</v>
      </c>
      <c r="D88" s="15"/>
      <c r="E88" s="15"/>
      <c r="F88" s="15"/>
      <c r="G88" s="15"/>
      <c r="H88" s="15"/>
      <c r="I88" s="15">
        <v>80.17</v>
      </c>
      <c r="J88" s="15">
        <v>60.076974165755338</v>
      </c>
      <c r="K88" s="15">
        <v>1053545.8540000001</v>
      </c>
      <c r="L88" s="15">
        <v>552189.777</v>
      </c>
      <c r="M88" s="15">
        <v>501356.07700000005</v>
      </c>
      <c r="N88" s="15">
        <v>1078.9722899999999</v>
      </c>
      <c r="O88" s="15">
        <f t="shared" si="24"/>
        <v>197.63897600000001</v>
      </c>
      <c r="P88" s="15">
        <v>130.434292</v>
      </c>
      <c r="Q88" s="15">
        <v>67.204684</v>
      </c>
      <c r="R88" s="15">
        <v>509.574431</v>
      </c>
      <c r="S88" s="15">
        <v>371.75888299999997</v>
      </c>
      <c r="T88" s="15">
        <v>100.06512884696129</v>
      </c>
      <c r="U88" s="15">
        <v>95.355325466675595</v>
      </c>
      <c r="V88" s="15">
        <v>95.293262063861604</v>
      </c>
      <c r="W88" s="15">
        <f t="shared" si="15"/>
        <v>110.48631514221921</v>
      </c>
      <c r="X88" s="15">
        <f t="shared" si="16"/>
        <v>57.908645825237848</v>
      </c>
      <c r="Y88" s="15">
        <f t="shared" si="17"/>
        <v>52.577669316981357</v>
      </c>
      <c r="Z88" s="15">
        <f t="shared" si="18"/>
        <v>11.322650380851872</v>
      </c>
      <c r="AA88" s="15">
        <f t="shared" si="19"/>
        <v>2.0740078754734048</v>
      </c>
      <c r="AB88" s="15">
        <f t="shared" si="20"/>
        <v>1.3687672053097346</v>
      </c>
      <c r="AC88" s="15">
        <f t="shared" si="21"/>
        <v>0.70524067016367009</v>
      </c>
      <c r="AD88" s="15">
        <f t="shared" si="22"/>
        <v>5.347434015413433</v>
      </c>
      <c r="AE88" s="15">
        <f t="shared" si="23"/>
        <v>3.9012084899650361</v>
      </c>
      <c r="AF88" s="15">
        <v>4921.6558874740003</v>
      </c>
      <c r="AG88" s="15">
        <v>6829.6167750000004</v>
      </c>
      <c r="AH88" s="15">
        <f t="shared" si="25"/>
        <v>11751.272662474001</v>
      </c>
      <c r="AI88" s="15">
        <v>16698.701484000001</v>
      </c>
      <c r="AJ88" s="15">
        <v>23174.92243518</v>
      </c>
      <c r="AK88" s="15">
        <f t="shared" si="26"/>
        <v>51624.896581654</v>
      </c>
      <c r="AL88" s="15">
        <f t="shared" si="27"/>
        <v>195.60360397066037</v>
      </c>
      <c r="AM88" s="15">
        <f t="shared" si="28"/>
        <v>859.31252861068469</v>
      </c>
      <c r="AN88" s="15">
        <v>97.185968062921461</v>
      </c>
      <c r="AO88" s="64">
        <v>-2.0396520000000001E-2</v>
      </c>
      <c r="AP88" s="15">
        <v>26836.684970000002</v>
      </c>
      <c r="AQ88" s="15">
        <v>6521.4286700000002</v>
      </c>
      <c r="AR88" s="15">
        <v>14283.913120000001</v>
      </c>
      <c r="AS88" s="15">
        <f t="shared" si="14"/>
        <v>47642.026760000008</v>
      </c>
      <c r="AT88" s="15"/>
    </row>
    <row r="89" spans="1:46" x14ac:dyDescent="0.25">
      <c r="A89" s="31">
        <v>36617</v>
      </c>
      <c r="B89" s="14">
        <v>2000</v>
      </c>
      <c r="C89" s="14">
        <v>4</v>
      </c>
      <c r="D89" s="15"/>
      <c r="E89" s="15"/>
      <c r="F89" s="15"/>
      <c r="G89" s="15"/>
      <c r="H89" s="15"/>
      <c r="I89" s="15">
        <v>79.59</v>
      </c>
      <c r="J89" s="15">
        <v>60.675413625085127</v>
      </c>
      <c r="K89" s="15">
        <v>886358.96</v>
      </c>
      <c r="L89" s="15">
        <v>500910.83599999995</v>
      </c>
      <c r="M89" s="15">
        <v>385448.12400000001</v>
      </c>
      <c r="N89" s="15">
        <v>868.57165599999996</v>
      </c>
      <c r="O89" s="15">
        <f t="shared" si="24"/>
        <v>162.14557500000001</v>
      </c>
      <c r="P89" s="15">
        <v>100.36919399999999</v>
      </c>
      <c r="Q89" s="15">
        <v>61.776381000000001</v>
      </c>
      <c r="R89" s="15">
        <v>449.48728299999999</v>
      </c>
      <c r="S89" s="15">
        <v>256.93879800000002</v>
      </c>
      <c r="T89" s="15">
        <v>95.841723744216736</v>
      </c>
      <c r="U89" s="15">
        <v>92.51329950425125</v>
      </c>
      <c r="V89" s="15">
        <v>96.527165716626286</v>
      </c>
      <c r="W89" s="15">
        <f t="shared" si="15"/>
        <v>95.808815029807604</v>
      </c>
      <c r="X89" s="15">
        <f t="shared" si="16"/>
        <v>54.144737965699917</v>
      </c>
      <c r="Y89" s="15">
        <f t="shared" si="17"/>
        <v>41.664077064107694</v>
      </c>
      <c r="Z89" s="15">
        <f t="shared" si="18"/>
        <v>8.998209463125189</v>
      </c>
      <c r="AA89" s="15">
        <f t="shared" si="19"/>
        <v>1.6797921475909585</v>
      </c>
      <c r="AB89" s="15">
        <f t="shared" si="20"/>
        <v>1.0398025597752731</v>
      </c>
      <c r="AC89" s="15">
        <f t="shared" si="21"/>
        <v>0.63998958781568527</v>
      </c>
      <c r="AD89" s="15">
        <f t="shared" si="22"/>
        <v>4.6565884294122419</v>
      </c>
      <c r="AE89" s="15">
        <f t="shared" si="23"/>
        <v>2.6618288861219894</v>
      </c>
      <c r="AF89" s="15">
        <v>4911.7238776000004</v>
      </c>
      <c r="AG89" s="15">
        <v>6989.9175859999996</v>
      </c>
      <c r="AH89" s="15">
        <f t="shared" si="25"/>
        <v>11901.641463600001</v>
      </c>
      <c r="AI89" s="15">
        <v>16663.390608000002</v>
      </c>
      <c r="AJ89" s="15">
        <v>23202.516795629999</v>
      </c>
      <c r="AK89" s="15">
        <f t="shared" si="26"/>
        <v>51767.548867229998</v>
      </c>
      <c r="AL89" s="15">
        <f t="shared" si="27"/>
        <v>196.15262183691959</v>
      </c>
      <c r="AM89" s="15">
        <f t="shared" si="28"/>
        <v>853.18823184466373</v>
      </c>
      <c r="AN89" s="15">
        <v>97.609681917534616</v>
      </c>
      <c r="AO89" s="64">
        <v>-9.7571299999999993E-3</v>
      </c>
      <c r="AP89" s="15">
        <v>26792.388299999988</v>
      </c>
      <c r="AQ89" s="15">
        <v>6563.9780999999994</v>
      </c>
      <c r="AR89" s="15">
        <v>14357.36025</v>
      </c>
      <c r="AS89" s="15">
        <f t="shared" ref="AS89:AS152" si="29">SUM(AP89:AR89)</f>
        <v>47713.726649999982</v>
      </c>
      <c r="AT89" s="15"/>
    </row>
    <row r="90" spans="1:46" x14ac:dyDescent="0.25">
      <c r="A90" s="31">
        <v>36647</v>
      </c>
      <c r="B90" s="14">
        <v>2000</v>
      </c>
      <c r="C90" s="14">
        <v>5</v>
      </c>
      <c r="D90" s="15"/>
      <c r="E90" s="15"/>
      <c r="F90" s="15"/>
      <c r="G90" s="15"/>
      <c r="H90" s="15"/>
      <c r="I90" s="15">
        <v>81.91</v>
      </c>
      <c r="J90" s="15">
        <v>60.991703020358258</v>
      </c>
      <c r="K90" s="15">
        <v>1146258.267</v>
      </c>
      <c r="L90" s="15">
        <v>604854.42600000009</v>
      </c>
      <c r="M90" s="15">
        <v>541403.8409999999</v>
      </c>
      <c r="N90" s="15">
        <v>1049.8487250000001</v>
      </c>
      <c r="O90" s="15">
        <f t="shared" si="24"/>
        <v>204.36290400000001</v>
      </c>
      <c r="P90" s="15">
        <v>129.14663300000001</v>
      </c>
      <c r="Q90" s="15">
        <v>75.216271000000006</v>
      </c>
      <c r="R90" s="15">
        <v>547.28955499999995</v>
      </c>
      <c r="S90" s="15">
        <v>298.36332099999998</v>
      </c>
      <c r="T90" s="15">
        <v>100.64111852522932</v>
      </c>
      <c r="U90" s="15">
        <v>98.90906390712847</v>
      </c>
      <c r="V90" s="15">
        <v>98.278979165293507</v>
      </c>
      <c r="W90" s="15">
        <f t="shared" si="15"/>
        <v>115.89011377928813</v>
      </c>
      <c r="X90" s="15">
        <f t="shared" si="16"/>
        <v>61.152578146724089</v>
      </c>
      <c r="Y90" s="15">
        <f t="shared" si="17"/>
        <v>54.737535632564047</v>
      </c>
      <c r="Z90" s="15">
        <f t="shared" si="18"/>
        <v>10.682332416520932</v>
      </c>
      <c r="AA90" s="15">
        <f t="shared" si="19"/>
        <v>2.0794162264983034</v>
      </c>
      <c r="AB90" s="15">
        <f t="shared" si="20"/>
        <v>1.3140819542171962</v>
      </c>
      <c r="AC90" s="15">
        <f t="shared" si="21"/>
        <v>0.76533427228110729</v>
      </c>
      <c r="AD90" s="15">
        <f t="shared" si="22"/>
        <v>5.5687346332680594</v>
      </c>
      <c r="AE90" s="15">
        <f t="shared" si="23"/>
        <v>3.0358813607352242</v>
      </c>
      <c r="AF90" s="15">
        <v>5351.6287507999996</v>
      </c>
      <c r="AG90" s="15">
        <v>7049.3387730000004</v>
      </c>
      <c r="AH90" s="15">
        <f t="shared" si="25"/>
        <v>12400.9675238</v>
      </c>
      <c r="AI90" s="15">
        <v>16588.700562000002</v>
      </c>
      <c r="AJ90" s="15">
        <v>23611.343496630001</v>
      </c>
      <c r="AK90" s="15">
        <f t="shared" si="26"/>
        <v>52601.011582430001</v>
      </c>
      <c r="AL90" s="15">
        <f t="shared" si="27"/>
        <v>203.32220465561872</v>
      </c>
      <c r="AM90" s="15">
        <f t="shared" si="28"/>
        <v>862.42896947593761</v>
      </c>
      <c r="AN90" s="15">
        <v>99.607844927707589</v>
      </c>
      <c r="AO90" s="64">
        <v>3.3794699999999999E-3</v>
      </c>
      <c r="AP90" s="15">
        <v>27045.609339999995</v>
      </c>
      <c r="AQ90" s="15">
        <v>6573.8723899999995</v>
      </c>
      <c r="AR90" s="15">
        <v>14390.613450000001</v>
      </c>
      <c r="AS90" s="15">
        <f t="shared" si="29"/>
        <v>48010.095179999989</v>
      </c>
      <c r="AT90" s="15"/>
    </row>
    <row r="91" spans="1:46" x14ac:dyDescent="0.25">
      <c r="A91" s="31">
        <v>36678</v>
      </c>
      <c r="B91" s="14">
        <v>2000</v>
      </c>
      <c r="C91" s="14">
        <v>6</v>
      </c>
      <c r="D91" s="15"/>
      <c r="E91" s="15"/>
      <c r="F91" s="15"/>
      <c r="G91" s="15"/>
      <c r="H91" s="15"/>
      <c r="I91" s="15">
        <v>82.17</v>
      </c>
      <c r="J91" s="15">
        <v>60.979885743202956</v>
      </c>
      <c r="K91" s="15">
        <v>1153955.79</v>
      </c>
      <c r="L91" s="15">
        <v>620430.76599999995</v>
      </c>
      <c r="M91" s="15">
        <v>533525.02400000009</v>
      </c>
      <c r="N91" s="15">
        <v>968.47009400000002</v>
      </c>
      <c r="O91" s="15">
        <f t="shared" si="24"/>
        <v>185.11755399999998</v>
      </c>
      <c r="P91" s="15">
        <v>116.60168</v>
      </c>
      <c r="Q91" s="15">
        <v>68.515873999999997</v>
      </c>
      <c r="R91" s="15">
        <v>526.81569999999999</v>
      </c>
      <c r="S91" s="15">
        <v>256.53683999999998</v>
      </c>
      <c r="T91" s="15">
        <v>102.6263350086476</v>
      </c>
      <c r="U91" s="15">
        <v>103.61521359706552</v>
      </c>
      <c r="V91" s="15">
        <v>100.96357196068104</v>
      </c>
      <c r="W91" s="15">
        <f t="shared" si="15"/>
        <v>111.36933949559325</v>
      </c>
      <c r="X91" s="15">
        <f t="shared" si="16"/>
        <v>59.87834647648414</v>
      </c>
      <c r="Y91" s="15">
        <f t="shared" si="17"/>
        <v>51.490993019109119</v>
      </c>
      <c r="Z91" s="15">
        <f t="shared" si="18"/>
        <v>9.5922724918761606</v>
      </c>
      <c r="AA91" s="15">
        <f t="shared" si="19"/>
        <v>1.8335083674742771</v>
      </c>
      <c r="AB91" s="15">
        <f t="shared" si="20"/>
        <v>1.154888617108446</v>
      </c>
      <c r="AC91" s="15">
        <f t="shared" si="21"/>
        <v>0.67861975036583122</v>
      </c>
      <c r="AD91" s="15">
        <f t="shared" si="22"/>
        <v>5.2178789811949358</v>
      </c>
      <c r="AE91" s="15">
        <f t="shared" si="23"/>
        <v>2.5408851432069475</v>
      </c>
      <c r="AF91" s="15">
        <v>5516.6828387140004</v>
      </c>
      <c r="AG91" s="15">
        <v>7206.928371</v>
      </c>
      <c r="AH91" s="15">
        <f t="shared" si="25"/>
        <v>12723.611209713999</v>
      </c>
      <c r="AI91" s="15">
        <v>16733.939249999999</v>
      </c>
      <c r="AJ91" s="15">
        <v>23538.097979440001</v>
      </c>
      <c r="AK91" s="15">
        <f t="shared" si="26"/>
        <v>52995.648439154</v>
      </c>
      <c r="AL91" s="15">
        <f t="shared" si="27"/>
        <v>208.65259182831809</v>
      </c>
      <c r="AM91" s="15">
        <f t="shared" si="28"/>
        <v>869.06768999745282</v>
      </c>
      <c r="AN91" s="15">
        <v>104.13549970898428</v>
      </c>
      <c r="AO91" s="64">
        <v>1.226531E-2</v>
      </c>
      <c r="AP91" s="15">
        <v>27154.011709999999</v>
      </c>
      <c r="AQ91" s="15">
        <v>6583.6600300000009</v>
      </c>
      <c r="AR91" s="15">
        <v>14322.654610000001</v>
      </c>
      <c r="AS91" s="15">
        <f t="shared" si="29"/>
        <v>48060.326350000003</v>
      </c>
      <c r="AT91" s="15"/>
    </row>
    <row r="92" spans="1:46" x14ac:dyDescent="0.25">
      <c r="A92" s="31">
        <v>36708</v>
      </c>
      <c r="B92" s="14">
        <v>2000</v>
      </c>
      <c r="C92" s="14">
        <v>7</v>
      </c>
      <c r="D92" s="15"/>
      <c r="E92" s="15"/>
      <c r="F92" s="15"/>
      <c r="G92" s="15"/>
      <c r="H92" s="15"/>
      <c r="I92" s="15">
        <v>83.68</v>
      </c>
      <c r="J92" s="15">
        <v>60.956196921904592</v>
      </c>
      <c r="K92" s="15">
        <v>1104407.8730000001</v>
      </c>
      <c r="L92" s="15">
        <v>566061.39900000009</v>
      </c>
      <c r="M92" s="15">
        <v>538346.47400000005</v>
      </c>
      <c r="N92" s="15">
        <v>866.27153599999997</v>
      </c>
      <c r="O92" s="15">
        <f t="shared" si="24"/>
        <v>165.328506</v>
      </c>
      <c r="P92" s="15">
        <v>101.930491</v>
      </c>
      <c r="Q92" s="15">
        <v>63.398015000000001</v>
      </c>
      <c r="R92" s="15">
        <v>492.19402600000001</v>
      </c>
      <c r="S92" s="15">
        <v>208.74900400000001</v>
      </c>
      <c r="T92" s="15">
        <v>100.71800988189995</v>
      </c>
      <c r="U92" s="15">
        <v>103.28520998809125</v>
      </c>
      <c r="V92" s="15">
        <v>102.54889876120623</v>
      </c>
      <c r="W92" s="15">
        <f t="shared" si="15"/>
        <v>106.92797866483865</v>
      </c>
      <c r="X92" s="15">
        <f t="shared" si="16"/>
        <v>54.805658919148897</v>
      </c>
      <c r="Y92" s="15">
        <f t="shared" si="17"/>
        <v>52.122319745689744</v>
      </c>
      <c r="Z92" s="15">
        <f t="shared" si="18"/>
        <v>8.4473996938493343</v>
      </c>
      <c r="AA92" s="15">
        <f t="shared" si="19"/>
        <v>1.6121919201197996</v>
      </c>
      <c r="AB92" s="15">
        <f t="shared" si="20"/>
        <v>0.99396963040386965</v>
      </c>
      <c r="AC92" s="15">
        <f t="shared" si="21"/>
        <v>0.61822228971592985</v>
      </c>
      <c r="AD92" s="15">
        <f t="shared" si="22"/>
        <v>4.7996032326599174</v>
      </c>
      <c r="AE92" s="15">
        <f t="shared" si="23"/>
        <v>2.0356045410696186</v>
      </c>
      <c r="AF92" s="15">
        <v>5471.6632806418202</v>
      </c>
      <c r="AG92" s="15">
        <v>7448.3186589999996</v>
      </c>
      <c r="AH92" s="15">
        <f t="shared" si="25"/>
        <v>12919.981939641821</v>
      </c>
      <c r="AI92" s="15">
        <v>16729.964863699999</v>
      </c>
      <c r="AJ92" s="15">
        <v>23302.994726159999</v>
      </c>
      <c r="AK92" s="15">
        <f t="shared" si="26"/>
        <v>52952.941529501819</v>
      </c>
      <c r="AL92" s="15">
        <f t="shared" si="27"/>
        <v>211.95518408398326</v>
      </c>
      <c r="AM92" s="15">
        <f t="shared" si="28"/>
        <v>868.70481105216709</v>
      </c>
      <c r="AN92" s="15">
        <v>105.91184067421642</v>
      </c>
      <c r="AO92" s="64">
        <v>1.938697E-2</v>
      </c>
      <c r="AP92" s="15">
        <v>27231.727920000001</v>
      </c>
      <c r="AQ92" s="15">
        <v>6616.9541200000012</v>
      </c>
      <c r="AR92" s="15">
        <v>14222.058630000001</v>
      </c>
      <c r="AS92" s="15">
        <f t="shared" si="29"/>
        <v>48070.740669999999</v>
      </c>
      <c r="AT92" s="15"/>
    </row>
    <row r="93" spans="1:46" x14ac:dyDescent="0.25">
      <c r="A93" s="31">
        <v>36739</v>
      </c>
      <c r="B93" s="14">
        <v>2000</v>
      </c>
      <c r="C93" s="14">
        <v>8</v>
      </c>
      <c r="D93" s="15"/>
      <c r="E93" s="15"/>
      <c r="F93" s="15"/>
      <c r="G93" s="15"/>
      <c r="H93" s="15"/>
      <c r="I93" s="15">
        <v>83.63</v>
      </c>
      <c r="J93" s="15">
        <v>61.148598311794402</v>
      </c>
      <c r="K93" s="15">
        <v>1242390.5549999999</v>
      </c>
      <c r="L93" s="15">
        <v>625779.34499999997</v>
      </c>
      <c r="M93" s="15">
        <v>616611.21</v>
      </c>
      <c r="N93" s="15">
        <v>1025.699431</v>
      </c>
      <c r="O93" s="15">
        <f t="shared" si="24"/>
        <v>191.91274799999999</v>
      </c>
      <c r="P93" s="15">
        <v>120.123983</v>
      </c>
      <c r="Q93" s="15">
        <v>71.788764999999998</v>
      </c>
      <c r="R93" s="15">
        <v>567.28769799999998</v>
      </c>
      <c r="S93" s="15">
        <v>266.49243899999999</v>
      </c>
      <c r="T93" s="15">
        <v>101.32976024019192</v>
      </c>
      <c r="U93" s="15">
        <v>104.98511719172583</v>
      </c>
      <c r="V93" s="15">
        <v>103.60738734885908</v>
      </c>
      <c r="W93" s="15">
        <f t="shared" si="15"/>
        <v>118.33968358878168</v>
      </c>
      <c r="X93" s="15">
        <f t="shared" si="16"/>
        <v>59.606481541301683</v>
      </c>
      <c r="Y93" s="15">
        <f t="shared" si="17"/>
        <v>58.733202047479999</v>
      </c>
      <c r="Z93" s="15">
        <f t="shared" si="18"/>
        <v>9.8998677338165209</v>
      </c>
      <c r="AA93" s="15">
        <f t="shared" si="19"/>
        <v>1.8523075710210284</v>
      </c>
      <c r="AB93" s="15">
        <f t="shared" si="20"/>
        <v>1.1594152316140109</v>
      </c>
      <c r="AC93" s="15">
        <f t="shared" si="21"/>
        <v>0.69289233940701755</v>
      </c>
      <c r="AD93" s="15">
        <f t="shared" si="22"/>
        <v>5.4753595522090626</v>
      </c>
      <c r="AE93" s="15">
        <f t="shared" si="23"/>
        <v>2.5721374297634445</v>
      </c>
      <c r="AF93" s="15">
        <v>5550.2387849679999</v>
      </c>
      <c r="AG93" s="15">
        <v>7055.8172139999997</v>
      </c>
      <c r="AH93" s="15">
        <f t="shared" si="25"/>
        <v>12606.055998968</v>
      </c>
      <c r="AI93" s="15">
        <v>16462.20401677</v>
      </c>
      <c r="AJ93" s="15">
        <v>23298.4173539</v>
      </c>
      <c r="AK93" s="15">
        <f t="shared" si="26"/>
        <v>52366.677369637997</v>
      </c>
      <c r="AL93" s="15">
        <f t="shared" si="27"/>
        <v>206.15445565391695</v>
      </c>
      <c r="AM93" s="15">
        <f t="shared" si="28"/>
        <v>856.38393708752369</v>
      </c>
      <c r="AN93" s="15">
        <v>106.06351001715495</v>
      </c>
      <c r="AO93" s="64">
        <v>2.7714780000000001E-2</v>
      </c>
      <c r="AP93" s="15">
        <v>27407.360860000001</v>
      </c>
      <c r="AQ93" s="15">
        <v>6743.8778000000002</v>
      </c>
      <c r="AR93" s="15">
        <v>13275.418230000001</v>
      </c>
      <c r="AS93" s="15">
        <f t="shared" si="29"/>
        <v>47426.656890000006</v>
      </c>
      <c r="AT93" s="15"/>
    </row>
    <row r="94" spans="1:46" x14ac:dyDescent="0.25">
      <c r="A94" s="31">
        <v>36770</v>
      </c>
      <c r="B94" s="14">
        <v>2000</v>
      </c>
      <c r="C94" s="14">
        <v>9</v>
      </c>
      <c r="D94" s="15"/>
      <c r="E94" s="15"/>
      <c r="F94" s="15"/>
      <c r="G94" s="15"/>
      <c r="H94" s="15"/>
      <c r="I94" s="15">
        <v>85.21</v>
      </c>
      <c r="J94" s="15">
        <v>61.409073100370925</v>
      </c>
      <c r="K94" s="15">
        <v>1102913.078</v>
      </c>
      <c r="L94" s="15">
        <v>530706.80200000003</v>
      </c>
      <c r="M94" s="15">
        <v>572206.27599999995</v>
      </c>
      <c r="N94" s="15">
        <v>988.48265500000002</v>
      </c>
      <c r="O94" s="15">
        <f t="shared" si="24"/>
        <v>185.14475200000001</v>
      </c>
      <c r="P94" s="15">
        <v>116.041543</v>
      </c>
      <c r="Q94" s="15">
        <v>69.103209000000007</v>
      </c>
      <c r="R94" s="15">
        <v>553.37687800000003</v>
      </c>
      <c r="S94" s="15">
        <v>249.96102500000001</v>
      </c>
      <c r="T94" s="15">
        <v>103.69494277400888</v>
      </c>
      <c r="U94" s="15">
        <v>108.29655473796356</v>
      </c>
      <c r="V94" s="15">
        <v>104.43764357340295</v>
      </c>
      <c r="W94" s="15">
        <f t="shared" si="15"/>
        <v>101.84193584630923</v>
      </c>
      <c r="X94" s="15">
        <f t="shared" si="16"/>
        <v>49.004957109125819</v>
      </c>
      <c r="Y94" s="15">
        <f t="shared" si="17"/>
        <v>52.836978737183408</v>
      </c>
      <c r="Z94" s="15">
        <f t="shared" si="18"/>
        <v>9.4648119315834123</v>
      </c>
      <c r="AA94" s="15">
        <f t="shared" si="19"/>
        <v>1.7727779530938275</v>
      </c>
      <c r="AB94" s="15">
        <f t="shared" si="20"/>
        <v>1.1111083995153661</v>
      </c>
      <c r="AC94" s="15">
        <f t="shared" si="21"/>
        <v>0.66166955357846147</v>
      </c>
      <c r="AD94" s="15">
        <f t="shared" si="22"/>
        <v>5.298634276548615</v>
      </c>
      <c r="AE94" s="15">
        <f t="shared" si="23"/>
        <v>2.3933997019409712</v>
      </c>
      <c r="AF94" s="15">
        <v>5532.1755523537504</v>
      </c>
      <c r="AG94" s="15">
        <v>7081.4929149999998</v>
      </c>
      <c r="AH94" s="15">
        <f t="shared" si="25"/>
        <v>12613.668467353749</v>
      </c>
      <c r="AI94" s="15">
        <v>16047.729795540001</v>
      </c>
      <c r="AJ94" s="15">
        <v>23164.164587880001</v>
      </c>
      <c r="AK94" s="15">
        <f t="shared" si="26"/>
        <v>51825.562850773757</v>
      </c>
      <c r="AL94" s="15">
        <f t="shared" si="27"/>
        <v>205.40398723714915</v>
      </c>
      <c r="AM94" s="15">
        <f t="shared" si="28"/>
        <v>843.93983224704812</v>
      </c>
      <c r="AN94" s="15">
        <v>106.47817472275456</v>
      </c>
      <c r="AO94" s="64">
        <v>2.7064310000000001E-2</v>
      </c>
      <c r="AP94" s="15">
        <v>27649.008409999995</v>
      </c>
      <c r="AQ94" s="15">
        <v>6751.2401199999995</v>
      </c>
      <c r="AR94" s="15">
        <v>13369.070200000002</v>
      </c>
      <c r="AS94" s="15">
        <f t="shared" si="29"/>
        <v>47769.318729999999</v>
      </c>
      <c r="AT94" s="15"/>
    </row>
    <row r="95" spans="1:46" x14ac:dyDescent="0.25">
      <c r="A95" s="31">
        <v>36800</v>
      </c>
      <c r="B95" s="14">
        <v>2000</v>
      </c>
      <c r="C95" s="14">
        <v>10</v>
      </c>
      <c r="D95" s="15"/>
      <c r="E95" s="15"/>
      <c r="F95" s="15"/>
      <c r="G95" s="15"/>
      <c r="H95" s="15"/>
      <c r="I95" s="15">
        <v>89.39</v>
      </c>
      <c r="J95" s="15">
        <v>61.503048713136778</v>
      </c>
      <c r="K95" s="15">
        <v>981716.38199999998</v>
      </c>
      <c r="L95" s="15">
        <v>465317.44300000003</v>
      </c>
      <c r="M95" s="15">
        <v>516398.93899999995</v>
      </c>
      <c r="N95" s="15">
        <v>960.94234900000004</v>
      </c>
      <c r="O95" s="15">
        <f t="shared" si="24"/>
        <v>195.50566900000001</v>
      </c>
      <c r="P95" s="15">
        <v>126.621207</v>
      </c>
      <c r="Q95" s="15">
        <v>68.884461999999999</v>
      </c>
      <c r="R95" s="15">
        <v>510.04654099999999</v>
      </c>
      <c r="S95" s="15">
        <v>255.38951899999998</v>
      </c>
      <c r="T95" s="15">
        <v>100.74809828394447</v>
      </c>
      <c r="U95" s="15">
        <v>104.48183207749958</v>
      </c>
      <c r="V95" s="15">
        <v>103.70600920230982</v>
      </c>
      <c r="W95" s="15">
        <f t="shared" si="15"/>
        <v>93.960486955455579</v>
      </c>
      <c r="X95" s="15">
        <f t="shared" si="16"/>
        <v>44.535727766991116</v>
      </c>
      <c r="Y95" s="15">
        <f t="shared" si="17"/>
        <v>49.424759188464478</v>
      </c>
      <c r="Z95" s="15">
        <f t="shared" si="18"/>
        <v>9.2660237954523197</v>
      </c>
      <c r="AA95" s="15">
        <f t="shared" si="19"/>
        <v>1.885191325978105</v>
      </c>
      <c r="AB95" s="15">
        <f t="shared" si="20"/>
        <v>1.2209630664023257</v>
      </c>
      <c r="AC95" s="15">
        <f t="shared" si="21"/>
        <v>0.66422825957577925</v>
      </c>
      <c r="AD95" s="15">
        <f t="shared" si="22"/>
        <v>4.9181965917230555</v>
      </c>
      <c r="AE95" s="15">
        <f t="shared" si="23"/>
        <v>2.4626298993126405</v>
      </c>
      <c r="AF95" s="15">
        <v>5547.1048213519998</v>
      </c>
      <c r="AG95" s="15">
        <v>7056.3316571799996</v>
      </c>
      <c r="AH95" s="15">
        <f t="shared" si="25"/>
        <v>12603.436478531999</v>
      </c>
      <c r="AI95" s="15">
        <v>16137.454630329999</v>
      </c>
      <c r="AJ95" s="15">
        <v>23432.004291280002</v>
      </c>
      <c r="AK95" s="15">
        <f t="shared" si="26"/>
        <v>52172.895400142006</v>
      </c>
      <c r="AL95" s="15">
        <f t="shared" si="27"/>
        <v>204.92376788209464</v>
      </c>
      <c r="AM95" s="15">
        <f t="shared" si="28"/>
        <v>848.29771030518214</v>
      </c>
      <c r="AN95" s="15">
        <v>103.90512461422713</v>
      </c>
      <c r="AO95" s="64">
        <v>3.4496010000000001E-2</v>
      </c>
      <c r="AP95" s="15">
        <v>27181.016870000003</v>
      </c>
      <c r="AQ95" s="15">
        <v>6661.1618399999998</v>
      </c>
      <c r="AR95" s="15">
        <v>12996.59302</v>
      </c>
      <c r="AS95" s="15">
        <f t="shared" si="29"/>
        <v>46838.77173</v>
      </c>
      <c r="AT95" s="15"/>
    </row>
    <row r="96" spans="1:46" x14ac:dyDescent="0.25">
      <c r="A96" s="31">
        <v>36831</v>
      </c>
      <c r="B96" s="14">
        <v>2000</v>
      </c>
      <c r="C96" s="14">
        <v>11</v>
      </c>
      <c r="D96" s="15"/>
      <c r="E96" s="15"/>
      <c r="F96" s="15"/>
      <c r="G96" s="15"/>
      <c r="H96" s="15"/>
      <c r="I96" s="15">
        <v>92.11</v>
      </c>
      <c r="J96" s="15">
        <v>61.705026887827351</v>
      </c>
      <c r="K96" s="15">
        <v>1192681.2540000002</v>
      </c>
      <c r="L96" s="15">
        <v>630939.74600000004</v>
      </c>
      <c r="M96" s="15">
        <v>561741.50800000015</v>
      </c>
      <c r="N96" s="15">
        <v>1027.514095</v>
      </c>
      <c r="O96" s="15">
        <f t="shared" si="24"/>
        <v>207.98004299999999</v>
      </c>
      <c r="P96" s="15">
        <v>139.485266</v>
      </c>
      <c r="Q96" s="15">
        <v>68.494776999999999</v>
      </c>
      <c r="R96" s="15">
        <v>500.192812</v>
      </c>
      <c r="S96" s="15">
        <v>319.34124000000003</v>
      </c>
      <c r="T96" s="15">
        <v>99.897468570931522</v>
      </c>
      <c r="U96" s="15">
        <v>103.18780096371655</v>
      </c>
      <c r="V96" s="15">
        <v>103.29370948018443</v>
      </c>
      <c r="W96" s="15">
        <f t="shared" si="15"/>
        <v>115.58355182114765</v>
      </c>
      <c r="X96" s="15">
        <f t="shared" si="16"/>
        <v>61.144800073979141</v>
      </c>
      <c r="Y96" s="15">
        <f t="shared" si="17"/>
        <v>54.438751747168517</v>
      </c>
      <c r="Z96" s="15">
        <f t="shared" si="18"/>
        <v>9.9474992249853837</v>
      </c>
      <c r="AA96" s="15">
        <f t="shared" si="19"/>
        <v>2.0134821766653497</v>
      </c>
      <c r="AB96" s="15">
        <f t="shared" si="20"/>
        <v>1.3503752232536332</v>
      </c>
      <c r="AC96" s="15">
        <f t="shared" si="21"/>
        <v>0.6631069534117161</v>
      </c>
      <c r="AD96" s="15">
        <f t="shared" si="22"/>
        <v>4.8424324628980004</v>
      </c>
      <c r="AE96" s="15">
        <f t="shared" si="23"/>
        <v>3.0915845854220341</v>
      </c>
      <c r="AF96" s="15">
        <v>6045.8286449541001</v>
      </c>
      <c r="AG96" s="15">
        <v>7700.9908685700002</v>
      </c>
      <c r="AH96" s="15">
        <f t="shared" si="25"/>
        <v>13746.8195135241</v>
      </c>
      <c r="AI96" s="15">
        <v>16334.00480902</v>
      </c>
      <c r="AJ96" s="15">
        <v>23362.543746079999</v>
      </c>
      <c r="AK96" s="15">
        <f t="shared" si="26"/>
        <v>53443.368068624099</v>
      </c>
      <c r="AL96" s="15">
        <f t="shared" si="27"/>
        <v>222.78281376514491</v>
      </c>
      <c r="AM96" s="15">
        <f t="shared" si="28"/>
        <v>866.11044130615164</v>
      </c>
      <c r="AN96" s="15">
        <v>101.88608832959916</v>
      </c>
      <c r="AO96" s="64">
        <v>3.823331E-2</v>
      </c>
      <c r="AP96" s="15">
        <v>27255.629089999991</v>
      </c>
      <c r="AQ96" s="15">
        <v>6692.8419599999997</v>
      </c>
      <c r="AR96" s="15">
        <v>12936.60608</v>
      </c>
      <c r="AS96" s="15">
        <f t="shared" si="29"/>
        <v>46885.077129999991</v>
      </c>
      <c r="AT96" s="15"/>
    </row>
    <row r="97" spans="1:46" x14ac:dyDescent="0.25">
      <c r="A97" s="31">
        <v>36861</v>
      </c>
      <c r="B97" s="14">
        <v>2000</v>
      </c>
      <c r="C97" s="14">
        <v>12</v>
      </c>
      <c r="D97" s="15"/>
      <c r="E97" s="15"/>
      <c r="F97" s="15"/>
      <c r="G97" s="15"/>
      <c r="H97" s="15"/>
      <c r="I97" s="15">
        <v>92.82</v>
      </c>
      <c r="J97" s="15">
        <v>61.989027321008273</v>
      </c>
      <c r="K97" s="15">
        <v>1228398.2609999999</v>
      </c>
      <c r="L97" s="15">
        <v>680778.43599999999</v>
      </c>
      <c r="M97" s="15">
        <v>547619.82499999995</v>
      </c>
      <c r="N97" s="15">
        <v>994.05537900000002</v>
      </c>
      <c r="O97" s="15">
        <f t="shared" si="24"/>
        <v>190.502442</v>
      </c>
      <c r="P97" s="15">
        <v>121.59200800000001</v>
      </c>
      <c r="Q97" s="15">
        <v>68.910433999999995</v>
      </c>
      <c r="R97" s="15">
        <v>457.93312099999997</v>
      </c>
      <c r="S97" s="15">
        <v>345.61981600000001</v>
      </c>
      <c r="T97" s="15">
        <v>95.386264336944492</v>
      </c>
      <c r="U97" s="15">
        <v>99.557837061913972</v>
      </c>
      <c r="V97" s="15">
        <v>104.37334741429198</v>
      </c>
      <c r="W97" s="15">
        <f t="shared" si="15"/>
        <v>123.38539056810485</v>
      </c>
      <c r="X97" s="15">
        <f t="shared" si="16"/>
        <v>68.380195481409558</v>
      </c>
      <c r="Y97" s="15">
        <f t="shared" si="17"/>
        <v>55.005195086695274</v>
      </c>
      <c r="Z97" s="15">
        <f t="shared" si="18"/>
        <v>9.5240346661899107</v>
      </c>
      <c r="AA97" s="15">
        <f t="shared" si="19"/>
        <v>1.8252019957148011</v>
      </c>
      <c r="AB97" s="15">
        <f t="shared" si="20"/>
        <v>1.1649718152409305</v>
      </c>
      <c r="AC97" s="15">
        <f t="shared" si="21"/>
        <v>0.66023018047387061</v>
      </c>
      <c r="AD97" s="15">
        <f t="shared" si="22"/>
        <v>4.3874526624341508</v>
      </c>
      <c r="AE97" s="15">
        <f t="shared" si="23"/>
        <v>3.3113800080409592</v>
      </c>
      <c r="AF97" s="15">
        <v>7276.0490665895004</v>
      </c>
      <c r="AG97" s="15">
        <v>9444.7324557400007</v>
      </c>
      <c r="AH97" s="15">
        <f t="shared" si="25"/>
        <v>16720.7815223295</v>
      </c>
      <c r="AI97" s="15">
        <v>16793.03608935</v>
      </c>
      <c r="AJ97" s="15">
        <v>23149.829092240001</v>
      </c>
      <c r="AK97" s="15">
        <f t="shared" si="26"/>
        <v>56663.646703919498</v>
      </c>
      <c r="AL97" s="15">
        <f t="shared" si="27"/>
        <v>269.73776239045418</v>
      </c>
      <c r="AM97" s="15">
        <f t="shared" si="28"/>
        <v>914.09156027708821</v>
      </c>
      <c r="AN97" s="15">
        <v>104.97885344390865</v>
      </c>
      <c r="AO97" s="64">
        <v>4.2994709999999998E-2</v>
      </c>
      <c r="AP97" s="15">
        <v>27732.713169999995</v>
      </c>
      <c r="AQ97" s="15">
        <v>6665.9786699999986</v>
      </c>
      <c r="AR97" s="15">
        <v>12853.196</v>
      </c>
      <c r="AS97" s="15">
        <f t="shared" si="29"/>
        <v>47251.887839999996</v>
      </c>
      <c r="AT97" s="15"/>
    </row>
    <row r="98" spans="1:46" x14ac:dyDescent="0.25">
      <c r="A98" s="31">
        <v>36892</v>
      </c>
      <c r="B98" s="14">
        <v>2001</v>
      </c>
      <c r="C98" s="14">
        <v>1</v>
      </c>
      <c r="D98" s="15">
        <v>66.974729152874602</v>
      </c>
      <c r="E98" s="15">
        <v>67.159522619706053</v>
      </c>
      <c r="F98" s="15">
        <v>104.71782177827822</v>
      </c>
      <c r="G98" s="15"/>
      <c r="H98" s="15"/>
      <c r="I98" s="15">
        <v>81.5</v>
      </c>
      <c r="J98" s="15">
        <v>62.640435326446493</v>
      </c>
      <c r="K98" s="15">
        <v>1017194.943</v>
      </c>
      <c r="L98" s="15">
        <v>526735.01899999997</v>
      </c>
      <c r="M98" s="15">
        <v>490459.924</v>
      </c>
      <c r="N98" s="15">
        <v>959.96478300000001</v>
      </c>
      <c r="O98" s="15">
        <f t="shared" si="24"/>
        <v>155.89465899999999</v>
      </c>
      <c r="P98" s="15">
        <v>105.022186</v>
      </c>
      <c r="Q98" s="15">
        <v>50.872472999999999</v>
      </c>
      <c r="R98" s="15">
        <v>460.57466499999998</v>
      </c>
      <c r="S98" s="15">
        <v>343.478767</v>
      </c>
      <c r="T98" s="15">
        <v>95.725300232235227</v>
      </c>
      <c r="U98" s="15">
        <v>101.49482163530456</v>
      </c>
      <c r="V98" s="15">
        <v>106.0271645939706</v>
      </c>
      <c r="W98" s="15">
        <f t="shared" si="15"/>
        <v>100.22136367262434</v>
      </c>
      <c r="X98" s="15">
        <f t="shared" si="16"/>
        <v>51.897723500878328</v>
      </c>
      <c r="Y98" s="15">
        <f t="shared" si="17"/>
        <v>48.323640171746007</v>
      </c>
      <c r="Z98" s="15">
        <f t="shared" si="18"/>
        <v>9.0539512838636256</v>
      </c>
      <c r="AA98" s="15">
        <f t="shared" si="19"/>
        <v>1.4703275297136937</v>
      </c>
      <c r="AB98" s="15">
        <f t="shared" si="20"/>
        <v>0.99052149892134589</v>
      </c>
      <c r="AC98" s="15">
        <f t="shared" si="21"/>
        <v>0.47980603079234796</v>
      </c>
      <c r="AD98" s="15">
        <f t="shared" si="22"/>
        <v>4.3439307913567582</v>
      </c>
      <c r="AE98" s="15">
        <f t="shared" si="23"/>
        <v>3.2395355314399539</v>
      </c>
      <c r="AF98" s="15">
        <v>6669.7234848215103</v>
      </c>
      <c r="AG98" s="15">
        <v>7559.43518726</v>
      </c>
      <c r="AH98" s="15">
        <f t="shared" si="25"/>
        <v>14229.15867208151</v>
      </c>
      <c r="AI98" s="15">
        <v>17795.122278409999</v>
      </c>
      <c r="AJ98" s="15">
        <v>24504.044756679999</v>
      </c>
      <c r="AK98" s="15">
        <f t="shared" si="26"/>
        <v>56528.325707171505</v>
      </c>
      <c r="AL98" s="15">
        <f t="shared" si="27"/>
        <v>227.15612683607944</v>
      </c>
      <c r="AM98" s="15">
        <f t="shared" si="28"/>
        <v>902.42549261635668</v>
      </c>
      <c r="AN98" s="15">
        <v>106.67459090429428</v>
      </c>
      <c r="AO98" s="64">
        <v>4.601338E-2</v>
      </c>
      <c r="AP98" s="15">
        <v>27405.624590000003</v>
      </c>
      <c r="AQ98" s="15">
        <v>6670.3832400000001</v>
      </c>
      <c r="AR98" s="15">
        <v>12787.907220000001</v>
      </c>
      <c r="AS98" s="15">
        <f t="shared" si="29"/>
        <v>46863.915050000003</v>
      </c>
      <c r="AT98" s="15"/>
    </row>
    <row r="99" spans="1:46" x14ac:dyDescent="0.25">
      <c r="A99" s="31">
        <v>36923</v>
      </c>
      <c r="B99" s="14">
        <v>2001</v>
      </c>
      <c r="C99" s="14">
        <v>2</v>
      </c>
      <c r="D99" s="15">
        <v>67.694180982772025</v>
      </c>
      <c r="E99" s="15">
        <v>68.227741984233603</v>
      </c>
      <c r="F99" s="15">
        <v>109.19404035328132</v>
      </c>
      <c r="G99" s="15"/>
      <c r="H99" s="15"/>
      <c r="I99" s="15">
        <v>76.39</v>
      </c>
      <c r="J99" s="15">
        <v>63.826156891886377</v>
      </c>
      <c r="K99" s="15">
        <v>964437.34199999995</v>
      </c>
      <c r="L99" s="15">
        <v>462369.42700000003</v>
      </c>
      <c r="M99" s="15">
        <v>502067.91499999992</v>
      </c>
      <c r="N99" s="15">
        <v>1093.365468</v>
      </c>
      <c r="O99" s="15">
        <f t="shared" si="24"/>
        <v>197.85585900000001</v>
      </c>
      <c r="P99" s="15">
        <v>121.470045</v>
      </c>
      <c r="Q99" s="15">
        <v>76.385813999999996</v>
      </c>
      <c r="R99" s="15">
        <v>472.17370200000005</v>
      </c>
      <c r="S99" s="15">
        <v>423.33590700000002</v>
      </c>
      <c r="T99" s="15">
        <v>95.992713195859793</v>
      </c>
      <c r="U99" s="15">
        <v>102.70520357175963</v>
      </c>
      <c r="V99" s="15">
        <v>106.99270825088976</v>
      </c>
      <c r="W99" s="15">
        <f t="shared" si="15"/>
        <v>93.90345459236174</v>
      </c>
      <c r="X99" s="15">
        <f t="shared" si="16"/>
        <v>45.019084809753068</v>
      </c>
      <c r="Y99" s="15">
        <f t="shared" si="17"/>
        <v>48.88436978260868</v>
      </c>
      <c r="Z99" s="15">
        <f t="shared" si="18"/>
        <v>10.219065260374016</v>
      </c>
      <c r="AA99" s="15">
        <f t="shared" si="19"/>
        <v>1.8492461984983413</v>
      </c>
      <c r="AB99" s="15">
        <f t="shared" si="20"/>
        <v>1.1353114337022105</v>
      </c>
      <c r="AC99" s="15">
        <f t="shared" si="21"/>
        <v>0.71393476479613049</v>
      </c>
      <c r="AD99" s="15">
        <f t="shared" si="22"/>
        <v>4.4131390794668794</v>
      </c>
      <c r="AE99" s="15">
        <f t="shared" si="23"/>
        <v>3.9566799824087968</v>
      </c>
      <c r="AF99" s="15">
        <v>6492.9390449980001</v>
      </c>
      <c r="AG99" s="15">
        <v>7202.4675550100001</v>
      </c>
      <c r="AH99" s="15">
        <f t="shared" si="25"/>
        <v>13695.406600008</v>
      </c>
      <c r="AI99" s="15">
        <v>17197.55155009</v>
      </c>
      <c r="AJ99" s="15">
        <v>25012.917380430001</v>
      </c>
      <c r="AK99" s="15">
        <f t="shared" si="26"/>
        <v>55905.875530527999</v>
      </c>
      <c r="AL99" s="15">
        <f t="shared" si="27"/>
        <v>214.57357401615653</v>
      </c>
      <c r="AM99" s="15">
        <f t="shared" si="28"/>
        <v>875.908534258543</v>
      </c>
      <c r="AN99" s="15">
        <v>104.66484007825827</v>
      </c>
      <c r="AO99" s="64">
        <v>4.3110379999999997E-2</v>
      </c>
      <c r="AP99" s="15">
        <v>27455.06136</v>
      </c>
      <c r="AQ99" s="15">
        <v>6729.6215699999984</v>
      </c>
      <c r="AR99" s="15">
        <v>12756.18499</v>
      </c>
      <c r="AS99" s="15">
        <f t="shared" si="29"/>
        <v>46940.867919999997</v>
      </c>
      <c r="AT99" s="15"/>
    </row>
    <row r="100" spans="1:46" x14ac:dyDescent="0.25">
      <c r="A100" s="31">
        <v>36951</v>
      </c>
      <c r="B100" s="14">
        <v>2001</v>
      </c>
      <c r="C100" s="14">
        <v>3</v>
      </c>
      <c r="D100" s="15">
        <v>75.148609164875239</v>
      </c>
      <c r="E100" s="15">
        <v>73.248420712565874</v>
      </c>
      <c r="F100" s="15">
        <v>109.0836127682078</v>
      </c>
      <c r="G100" s="15"/>
      <c r="H100" s="15"/>
      <c r="I100" s="15">
        <v>79.14</v>
      </c>
      <c r="J100" s="15">
        <v>64.771566132573057</v>
      </c>
      <c r="K100" s="15">
        <v>1002450.334</v>
      </c>
      <c r="L100" s="15">
        <v>413899.10599999997</v>
      </c>
      <c r="M100" s="15">
        <v>588551.22800000012</v>
      </c>
      <c r="N100" s="15">
        <v>1122.8883760000001</v>
      </c>
      <c r="O100" s="15">
        <f t="shared" si="24"/>
        <v>217.410775</v>
      </c>
      <c r="P100" s="15">
        <v>137.60713000000001</v>
      </c>
      <c r="Q100" s="15">
        <v>79.803645000000003</v>
      </c>
      <c r="R100" s="15">
        <v>521.17803100000003</v>
      </c>
      <c r="S100" s="15">
        <v>384.29957000000002</v>
      </c>
      <c r="T100" s="15">
        <v>94.414124721073961</v>
      </c>
      <c r="U100" s="15">
        <v>101.93849737469247</v>
      </c>
      <c r="V100" s="15">
        <v>107.96954129040294</v>
      </c>
      <c r="W100" s="15">
        <f t="shared" si="15"/>
        <v>98.33873951617332</v>
      </c>
      <c r="X100" s="15">
        <f t="shared" si="16"/>
        <v>40.6028258861461</v>
      </c>
      <c r="Y100" s="15">
        <f t="shared" si="17"/>
        <v>57.73591363002722</v>
      </c>
      <c r="Z100" s="15">
        <f t="shared" si="18"/>
        <v>10.400047666960033</v>
      </c>
      <c r="AA100" s="15">
        <f t="shared" si="19"/>
        <v>2.0136306258376679</v>
      </c>
      <c r="AB100" s="15">
        <f t="shared" si="20"/>
        <v>1.2744995334367644</v>
      </c>
      <c r="AC100" s="15">
        <f t="shared" si="21"/>
        <v>0.73913109240090369</v>
      </c>
      <c r="AD100" s="15">
        <f t="shared" si="22"/>
        <v>4.8270838680160795</v>
      </c>
      <c r="AE100" s="15">
        <f t="shared" si="23"/>
        <v>3.5593331731062854</v>
      </c>
      <c r="AF100" s="15">
        <v>6263.1827061659997</v>
      </c>
      <c r="AG100" s="15">
        <v>7561.1849441699997</v>
      </c>
      <c r="AH100" s="15">
        <f t="shared" si="25"/>
        <v>13824.367650336</v>
      </c>
      <c r="AI100" s="15">
        <v>17169.02287742</v>
      </c>
      <c r="AJ100" s="15">
        <v>25103.538757040002</v>
      </c>
      <c r="AK100" s="15">
        <f t="shared" si="26"/>
        <v>56096.929284796002</v>
      </c>
      <c r="AL100" s="15">
        <f t="shared" si="27"/>
        <v>213.43265997367703</v>
      </c>
      <c r="AM100" s="15">
        <f t="shared" si="28"/>
        <v>866.07338118053235</v>
      </c>
      <c r="AN100" s="15">
        <v>104.42390273201742</v>
      </c>
      <c r="AO100" s="64">
        <v>4.5539990000000002E-2</v>
      </c>
      <c r="AP100" s="15">
        <v>27603.511219999997</v>
      </c>
      <c r="AQ100" s="15">
        <v>6698.9809599999999</v>
      </c>
      <c r="AR100" s="15">
        <v>12825.363650000001</v>
      </c>
      <c r="AS100" s="15">
        <f t="shared" si="29"/>
        <v>47127.855829999993</v>
      </c>
      <c r="AT100" s="15"/>
    </row>
    <row r="101" spans="1:46" x14ac:dyDescent="0.25">
      <c r="A101" s="31">
        <v>36982</v>
      </c>
      <c r="B101" s="14">
        <v>2001</v>
      </c>
      <c r="C101" s="14">
        <v>4</v>
      </c>
      <c r="D101" s="15">
        <v>69.193823801683692</v>
      </c>
      <c r="E101" s="15">
        <v>69.571179302013888</v>
      </c>
      <c r="F101" s="15">
        <v>109.57310466927365</v>
      </c>
      <c r="G101" s="15"/>
      <c r="H101" s="15"/>
      <c r="I101" s="15">
        <v>80.290000000000006</v>
      </c>
      <c r="J101" s="15">
        <v>65.514843603006994</v>
      </c>
      <c r="K101" s="15">
        <v>1058456.83</v>
      </c>
      <c r="L101" s="15">
        <v>525664.821</v>
      </c>
      <c r="M101" s="15">
        <v>532792.00900000008</v>
      </c>
      <c r="N101" s="15">
        <v>1156.091042</v>
      </c>
      <c r="O101" s="15">
        <f t="shared" si="24"/>
        <v>195.28687500000001</v>
      </c>
      <c r="P101" s="15">
        <v>121.920108</v>
      </c>
      <c r="Q101" s="15">
        <v>73.366766999999996</v>
      </c>
      <c r="R101" s="15">
        <v>495.80207899999999</v>
      </c>
      <c r="S101" s="15">
        <v>465.00208799999996</v>
      </c>
      <c r="T101" s="15">
        <v>96.384893528145653</v>
      </c>
      <c r="U101" s="15">
        <v>105.16118619312597</v>
      </c>
      <c r="V101" s="15">
        <v>109.10546491646798</v>
      </c>
      <c r="W101" s="15">
        <f t="shared" si="15"/>
        <v>100.65090251608325</v>
      </c>
      <c r="X101" s="15">
        <f t="shared" si="16"/>
        <v>49.986581554398718</v>
      </c>
      <c r="Y101" s="15">
        <f t="shared" si="17"/>
        <v>50.664320961684517</v>
      </c>
      <c r="Z101" s="15">
        <f t="shared" si="18"/>
        <v>10.596087399335245</v>
      </c>
      <c r="AA101" s="15">
        <f t="shared" si="19"/>
        <v>1.7898908652239667</v>
      </c>
      <c r="AB101" s="15">
        <f t="shared" si="20"/>
        <v>1.1174518901811472</v>
      </c>
      <c r="AC101" s="15">
        <f t="shared" si="21"/>
        <v>0.67243897504281913</v>
      </c>
      <c r="AD101" s="15">
        <f t="shared" si="22"/>
        <v>4.5442460593480813</v>
      </c>
      <c r="AE101" s="15">
        <f t="shared" si="23"/>
        <v>4.2619504747631964</v>
      </c>
      <c r="AF101" s="15">
        <v>6167.4774950419996</v>
      </c>
      <c r="AG101" s="15">
        <v>7507.37698361</v>
      </c>
      <c r="AH101" s="15">
        <f t="shared" si="25"/>
        <v>13674.854478652</v>
      </c>
      <c r="AI101" s="15">
        <v>17277.157322229999</v>
      </c>
      <c r="AJ101" s="15">
        <v>25106.8226087</v>
      </c>
      <c r="AK101" s="15">
        <f t="shared" si="26"/>
        <v>56058.834409581999</v>
      </c>
      <c r="AL101" s="15">
        <f t="shared" si="27"/>
        <v>208.72910208739859</v>
      </c>
      <c r="AM101" s="15">
        <f t="shared" si="28"/>
        <v>855.66615634886466</v>
      </c>
      <c r="AN101" s="15">
        <v>105.15925391828158</v>
      </c>
      <c r="AO101" s="64">
        <v>4.5947509999999997E-2</v>
      </c>
      <c r="AP101" s="15">
        <v>27386.444319999995</v>
      </c>
      <c r="AQ101" s="15">
        <v>6725.4236200000014</v>
      </c>
      <c r="AR101" s="15">
        <v>12749.404199999999</v>
      </c>
      <c r="AS101" s="15">
        <f t="shared" si="29"/>
        <v>46861.272139999994</v>
      </c>
      <c r="AT101" s="15"/>
    </row>
    <row r="102" spans="1:46" x14ac:dyDescent="0.25">
      <c r="A102" s="31">
        <v>37012</v>
      </c>
      <c r="B102" s="14">
        <v>2001</v>
      </c>
      <c r="C102" s="14">
        <v>5</v>
      </c>
      <c r="D102" s="15">
        <v>76.042700572345069</v>
      </c>
      <c r="E102" s="15">
        <v>74.493283328350714</v>
      </c>
      <c r="F102" s="15">
        <v>109.94701701263534</v>
      </c>
      <c r="G102" s="15"/>
      <c r="H102" s="15"/>
      <c r="I102" s="15">
        <v>83.25</v>
      </c>
      <c r="J102" s="15">
        <v>65.788952425624572</v>
      </c>
      <c r="K102" s="15">
        <v>1068022.5689999999</v>
      </c>
      <c r="L102" s="15">
        <v>474189.42500000005</v>
      </c>
      <c r="M102" s="15">
        <v>593833.14399999985</v>
      </c>
      <c r="N102" s="15">
        <v>1138.0221300000001</v>
      </c>
      <c r="O102" s="15">
        <f t="shared" si="24"/>
        <v>225.181701</v>
      </c>
      <c r="P102" s="15">
        <v>136.75052500000001</v>
      </c>
      <c r="Q102" s="15">
        <v>88.431175999999994</v>
      </c>
      <c r="R102" s="15">
        <v>545.88172199999997</v>
      </c>
      <c r="S102" s="15">
        <v>366.95870700000006</v>
      </c>
      <c r="T102" s="15">
        <v>97.875059193280094</v>
      </c>
      <c r="U102" s="15">
        <v>107.45608781442488</v>
      </c>
      <c r="V102" s="15">
        <v>109.78903992509932</v>
      </c>
      <c r="W102" s="15">
        <f t="shared" si="15"/>
        <v>99.391536647459162</v>
      </c>
      <c r="X102" s="15">
        <f t="shared" si="16"/>
        <v>44.1286701055894</v>
      </c>
      <c r="Y102" s="15">
        <f t="shared" si="17"/>
        <v>55.262866541869755</v>
      </c>
      <c r="Z102" s="15">
        <f t="shared" si="18"/>
        <v>10.365534945713941</v>
      </c>
      <c r="AA102" s="15">
        <f t="shared" si="19"/>
        <v>2.0510398957275178</v>
      </c>
      <c r="AB102" s="15">
        <f t="shared" si="20"/>
        <v>1.2455753788656359</v>
      </c>
      <c r="AC102" s="15">
        <f t="shared" si="21"/>
        <v>0.80546451686188203</v>
      </c>
      <c r="AD102" s="15">
        <f t="shared" si="22"/>
        <v>4.9720966899101535</v>
      </c>
      <c r="AE102" s="15">
        <f t="shared" si="23"/>
        <v>3.3423983600762699</v>
      </c>
      <c r="AF102" s="15">
        <v>6412.5538295349997</v>
      </c>
      <c r="AG102" s="15">
        <v>7258.4527428900001</v>
      </c>
      <c r="AH102" s="15">
        <f t="shared" si="25"/>
        <v>13671.006572425</v>
      </c>
      <c r="AI102" s="15">
        <v>17587.479766690001</v>
      </c>
      <c r="AJ102" s="15">
        <v>24906.54687659</v>
      </c>
      <c r="AK102" s="15">
        <f t="shared" si="26"/>
        <v>56165.033215705</v>
      </c>
      <c r="AL102" s="15">
        <f t="shared" si="27"/>
        <v>207.80094633487718</v>
      </c>
      <c r="AM102" s="15">
        <f t="shared" si="28"/>
        <v>853.71526897620754</v>
      </c>
      <c r="AN102" s="15">
        <v>105.66963023077327</v>
      </c>
      <c r="AO102" s="64">
        <v>4.3247790000000001E-2</v>
      </c>
      <c r="AP102" s="15">
        <v>27411.61032</v>
      </c>
      <c r="AQ102" s="15">
        <v>6843.2799899999991</v>
      </c>
      <c r="AR102" s="15">
        <v>12869.967970000002</v>
      </c>
      <c r="AS102" s="15">
        <f t="shared" si="29"/>
        <v>47124.85828</v>
      </c>
      <c r="AT102" s="15"/>
    </row>
    <row r="103" spans="1:46" x14ac:dyDescent="0.25">
      <c r="A103" s="31">
        <v>37043</v>
      </c>
      <c r="B103" s="14">
        <v>2001</v>
      </c>
      <c r="C103" s="14">
        <v>6</v>
      </c>
      <c r="D103" s="15">
        <v>72.49546260304075</v>
      </c>
      <c r="E103" s="15">
        <v>73.577507091235105</v>
      </c>
      <c r="F103" s="15">
        <v>109.43944787156937</v>
      </c>
      <c r="G103" s="15"/>
      <c r="H103" s="15"/>
      <c r="I103" s="15">
        <v>82.88</v>
      </c>
      <c r="J103" s="15">
        <v>65.815464920226034</v>
      </c>
      <c r="K103" s="15">
        <v>996736.13699999999</v>
      </c>
      <c r="L103" s="15">
        <v>431680.15700000001</v>
      </c>
      <c r="M103" s="15">
        <v>565055.98</v>
      </c>
      <c r="N103" s="15">
        <v>1063.370244</v>
      </c>
      <c r="O103" s="15">
        <f t="shared" si="24"/>
        <v>215.88609300000002</v>
      </c>
      <c r="P103" s="15">
        <v>131.145814</v>
      </c>
      <c r="Q103" s="15">
        <v>84.740279000000001</v>
      </c>
      <c r="R103" s="15">
        <v>487.656791</v>
      </c>
      <c r="S103" s="15">
        <v>359.82735200000002</v>
      </c>
      <c r="T103" s="15">
        <v>94.951519211672775</v>
      </c>
      <c r="U103" s="15">
        <v>103.41682209518947</v>
      </c>
      <c r="V103" s="15">
        <v>108.91539488130277</v>
      </c>
      <c r="W103" s="15">
        <f t="shared" si="15"/>
        <v>96.380464687124061</v>
      </c>
      <c r="X103" s="15">
        <f t="shared" si="16"/>
        <v>41.741773558141468</v>
      </c>
      <c r="Y103" s="15">
        <f t="shared" si="17"/>
        <v>54.638691128982593</v>
      </c>
      <c r="Z103" s="15">
        <f t="shared" si="18"/>
        <v>9.7632684999110815</v>
      </c>
      <c r="AA103" s="15">
        <f t="shared" si="19"/>
        <v>1.9821448862695226</v>
      </c>
      <c r="AB103" s="15">
        <f t="shared" si="20"/>
        <v>1.2041072260071608</v>
      </c>
      <c r="AC103" s="15">
        <f t="shared" si="21"/>
        <v>0.77803766026236154</v>
      </c>
      <c r="AD103" s="15">
        <f t="shared" si="22"/>
        <v>4.4773908365429316</v>
      </c>
      <c r="AE103" s="15">
        <f t="shared" si="23"/>
        <v>3.3037327036471194</v>
      </c>
      <c r="AF103" s="15">
        <v>6505.2372758560005</v>
      </c>
      <c r="AG103" s="15">
        <v>7601.332813</v>
      </c>
      <c r="AH103" s="15">
        <f t="shared" si="25"/>
        <v>14106.570088856</v>
      </c>
      <c r="AI103" s="15">
        <v>18095.105190999999</v>
      </c>
      <c r="AJ103" s="15">
        <v>25062.44112</v>
      </c>
      <c r="AK103" s="15">
        <f t="shared" si="26"/>
        <v>57264.116399855993</v>
      </c>
      <c r="AL103" s="15">
        <f t="shared" si="27"/>
        <v>214.33518863620228</v>
      </c>
      <c r="AM103" s="15">
        <f t="shared" si="28"/>
        <v>870.07083318890159</v>
      </c>
      <c r="AN103" s="15">
        <v>103.28321188148153</v>
      </c>
      <c r="AO103" s="64">
        <v>4.0617739999999999E-2</v>
      </c>
      <c r="AP103" s="15">
        <v>27815.407839999996</v>
      </c>
      <c r="AQ103" s="15">
        <v>6898.4889600000006</v>
      </c>
      <c r="AR103" s="15">
        <v>12868.509460000001</v>
      </c>
      <c r="AS103" s="15">
        <f t="shared" si="29"/>
        <v>47582.406259999996</v>
      </c>
      <c r="AT103" s="15"/>
    </row>
    <row r="104" spans="1:46" x14ac:dyDescent="0.25">
      <c r="A104" s="31">
        <v>37073</v>
      </c>
      <c r="B104" s="14">
        <v>2001</v>
      </c>
      <c r="C104" s="14">
        <v>7</v>
      </c>
      <c r="D104" s="15">
        <v>72.995086920883026</v>
      </c>
      <c r="E104" s="15">
        <v>73.092855000247184</v>
      </c>
      <c r="F104" s="15">
        <v>108.85374232590507</v>
      </c>
      <c r="G104" s="15"/>
      <c r="H104" s="15"/>
      <c r="I104" s="15">
        <v>83.45</v>
      </c>
      <c r="J104" s="15">
        <v>65.8872574784005</v>
      </c>
      <c r="K104" s="15">
        <v>1005866.778</v>
      </c>
      <c r="L104" s="15">
        <v>378187.44</v>
      </c>
      <c r="M104" s="15">
        <v>627679.33799999999</v>
      </c>
      <c r="N104" s="15">
        <v>1053.732002</v>
      </c>
      <c r="O104" s="15">
        <f t="shared" si="24"/>
        <v>218.650395</v>
      </c>
      <c r="P104" s="15">
        <v>136.038647</v>
      </c>
      <c r="Q104" s="15">
        <v>82.611748000000006</v>
      </c>
      <c r="R104" s="15">
        <v>560.389273</v>
      </c>
      <c r="S104" s="15">
        <v>274.69233400000002</v>
      </c>
      <c r="T104" s="15">
        <v>92.522370724922283</v>
      </c>
      <c r="U104" s="15">
        <v>100.85792074458146</v>
      </c>
      <c r="V104" s="15">
        <v>109.00922658417558</v>
      </c>
      <c r="W104" s="15">
        <f t="shared" si="15"/>
        <v>99.731064310488435</v>
      </c>
      <c r="X104" s="15">
        <f t="shared" si="16"/>
        <v>37.497049037699689</v>
      </c>
      <c r="Y104" s="15">
        <f t="shared" si="17"/>
        <v>62.234015272788746</v>
      </c>
      <c r="Z104" s="15">
        <f t="shared" si="18"/>
        <v>9.6664478321596121</v>
      </c>
      <c r="AA104" s="15">
        <f t="shared" si="19"/>
        <v>2.0057971407691886</v>
      </c>
      <c r="AB104" s="15">
        <f t="shared" si="20"/>
        <v>1.2479553452748573</v>
      </c>
      <c r="AC104" s="15">
        <f t="shared" si="21"/>
        <v>0.75784179549433128</v>
      </c>
      <c r="AD104" s="15">
        <f t="shared" si="22"/>
        <v>5.1407508388042213</v>
      </c>
      <c r="AE104" s="15">
        <f t="shared" si="23"/>
        <v>2.5198998525862026</v>
      </c>
      <c r="AF104" s="15">
        <v>6350.6433538020001</v>
      </c>
      <c r="AG104" s="15">
        <v>7454.3188030000001</v>
      </c>
      <c r="AH104" s="15">
        <f t="shared" si="25"/>
        <v>13804.962156802001</v>
      </c>
      <c r="AI104" s="15">
        <v>18375.40827</v>
      </c>
      <c r="AJ104" s="15">
        <v>25284.322549</v>
      </c>
      <c r="AK104" s="15">
        <f t="shared" si="26"/>
        <v>57464.692975801998</v>
      </c>
      <c r="AL104" s="15">
        <f t="shared" si="27"/>
        <v>209.52400638814896</v>
      </c>
      <c r="AM104" s="15">
        <f t="shared" si="28"/>
        <v>872.16701946716125</v>
      </c>
      <c r="AN104" s="15">
        <v>103.10318681212129</v>
      </c>
      <c r="AO104" s="64">
        <v>3.845908E-2</v>
      </c>
      <c r="AP104" s="15">
        <v>27682.168899999997</v>
      </c>
      <c r="AQ104" s="15">
        <v>6964.317649999999</v>
      </c>
      <c r="AR104" s="15">
        <v>12828.361149999999</v>
      </c>
      <c r="AS104" s="15">
        <f t="shared" si="29"/>
        <v>47474.847699999991</v>
      </c>
      <c r="AT104" s="15"/>
    </row>
    <row r="105" spans="1:46" x14ac:dyDescent="0.25">
      <c r="A105" s="31">
        <v>37104</v>
      </c>
      <c r="B105" s="14">
        <v>2001</v>
      </c>
      <c r="C105" s="14">
        <v>8</v>
      </c>
      <c r="D105" s="15">
        <v>74.556670705596517</v>
      </c>
      <c r="E105" s="15">
        <v>74.416199398065046</v>
      </c>
      <c r="F105" s="15">
        <v>109.27747350940732</v>
      </c>
      <c r="G105" s="15"/>
      <c r="H105" s="15"/>
      <c r="I105" s="15">
        <v>85.63</v>
      </c>
      <c r="J105" s="15">
        <v>66.058975819202459</v>
      </c>
      <c r="K105" s="15">
        <v>1189605.145</v>
      </c>
      <c r="L105" s="15">
        <v>562777.04399999999</v>
      </c>
      <c r="M105" s="15">
        <v>626828.10100000002</v>
      </c>
      <c r="N105" s="15">
        <v>1077.064687</v>
      </c>
      <c r="O105" s="15">
        <f t="shared" si="24"/>
        <v>235.59356000000002</v>
      </c>
      <c r="P105" s="15">
        <v>144.65768800000001</v>
      </c>
      <c r="Q105" s="15">
        <v>90.935872000000003</v>
      </c>
      <c r="R105" s="15">
        <v>515.09356200000002</v>
      </c>
      <c r="S105" s="15">
        <v>326.377565</v>
      </c>
      <c r="T105" s="15">
        <v>91.231851141499746</v>
      </c>
      <c r="U105" s="15">
        <v>99.380202327669451</v>
      </c>
      <c r="V105" s="15">
        <v>108.9314763256658</v>
      </c>
      <c r="W105" s="15">
        <f t="shared" si="15"/>
        <v>119.70242735849109</v>
      </c>
      <c r="X105" s="15">
        <f t="shared" si="16"/>
        <v>56.628687688162564</v>
      </c>
      <c r="Y105" s="15">
        <f t="shared" si="17"/>
        <v>63.073739670328536</v>
      </c>
      <c r="Z105" s="15">
        <f t="shared" si="18"/>
        <v>9.8875432825308032</v>
      </c>
      <c r="AA105" s="15">
        <f t="shared" si="19"/>
        <v>2.1627684480807026</v>
      </c>
      <c r="AB105" s="15">
        <f t="shared" si="20"/>
        <v>1.3279695904196298</v>
      </c>
      <c r="AC105" s="15">
        <f t="shared" si="21"/>
        <v>0.83479885766107276</v>
      </c>
      <c r="AD105" s="15">
        <f t="shared" si="22"/>
        <v>4.7286016803816757</v>
      </c>
      <c r="AE105" s="15">
        <f t="shared" si="23"/>
        <v>2.9961731540684244</v>
      </c>
      <c r="AF105" s="15">
        <v>6356.9867596559998</v>
      </c>
      <c r="AG105" s="15">
        <v>7058.2311030000001</v>
      </c>
      <c r="AH105" s="15">
        <f t="shared" si="25"/>
        <v>13415.217862656</v>
      </c>
      <c r="AI105" s="15">
        <v>17945.578417000001</v>
      </c>
      <c r="AJ105" s="15">
        <v>25473.124698</v>
      </c>
      <c r="AK105" s="15">
        <f t="shared" si="26"/>
        <v>56833.920977656002</v>
      </c>
      <c r="AL105" s="15">
        <f t="shared" si="27"/>
        <v>203.0794104251973</v>
      </c>
      <c r="AM105" s="15">
        <f t="shared" si="28"/>
        <v>860.35122816928606</v>
      </c>
      <c r="AN105" s="15">
        <v>103.43797603719813</v>
      </c>
      <c r="AO105" s="64">
        <v>4.1600669999999999E-2</v>
      </c>
      <c r="AP105" s="15">
        <v>27715.237410000002</v>
      </c>
      <c r="AQ105" s="15">
        <v>7059.7755200000001</v>
      </c>
      <c r="AR105" s="15">
        <v>12744.093150000001</v>
      </c>
      <c r="AS105" s="15">
        <f t="shared" si="29"/>
        <v>47519.106080000005</v>
      </c>
      <c r="AT105" s="15"/>
    </row>
    <row r="106" spans="1:46" x14ac:dyDescent="0.25">
      <c r="A106" s="31">
        <v>37135</v>
      </c>
      <c r="B106" s="14">
        <v>2001</v>
      </c>
      <c r="C106" s="14">
        <v>9</v>
      </c>
      <c r="D106" s="15">
        <v>75.498973031674424</v>
      </c>
      <c r="E106" s="15">
        <v>74.387479989472709</v>
      </c>
      <c r="F106" s="15">
        <v>109.58385215962699</v>
      </c>
      <c r="G106" s="15"/>
      <c r="H106" s="15"/>
      <c r="I106" s="15">
        <v>87.39</v>
      </c>
      <c r="J106" s="15">
        <v>66.304084043141486</v>
      </c>
      <c r="K106" s="15">
        <v>1078781.4280000001</v>
      </c>
      <c r="L106" s="15">
        <v>498677.69499999995</v>
      </c>
      <c r="M106" s="15">
        <v>580103.73300000012</v>
      </c>
      <c r="N106" s="15">
        <v>1056.719474</v>
      </c>
      <c r="O106" s="15">
        <f t="shared" si="24"/>
        <v>196.82409999999999</v>
      </c>
      <c r="P106" s="15">
        <v>120.929044</v>
      </c>
      <c r="Q106" s="15">
        <v>75.895055999999997</v>
      </c>
      <c r="R106" s="15">
        <v>454.29962499999999</v>
      </c>
      <c r="S106" s="15">
        <v>405.59574899999996</v>
      </c>
      <c r="T106" s="15">
        <v>92.008534800295095</v>
      </c>
      <c r="U106" s="15">
        <v>100.73877334439416</v>
      </c>
      <c r="V106" s="15">
        <v>109.48850947691764</v>
      </c>
      <c r="W106" s="15">
        <f t="shared" si="15"/>
        <v>107.08701249636879</v>
      </c>
      <c r="X106" s="15">
        <f t="shared" si="16"/>
        <v>49.502061464971177</v>
      </c>
      <c r="Y106" s="15">
        <f t="shared" si="17"/>
        <v>57.584951031397615</v>
      </c>
      <c r="Z106" s="15">
        <f t="shared" si="18"/>
        <v>9.651418939288579</v>
      </c>
      <c r="AA106" s="15">
        <f t="shared" si="19"/>
        <v>1.7976690060018985</v>
      </c>
      <c r="AB106" s="15">
        <f t="shared" si="20"/>
        <v>1.1044907322032205</v>
      </c>
      <c r="AC106" s="15">
        <f t="shared" si="21"/>
        <v>0.69317827379867825</v>
      </c>
      <c r="AD106" s="15">
        <f t="shared" si="22"/>
        <v>4.1492904339498331</v>
      </c>
      <c r="AE106" s="15">
        <f t="shared" si="23"/>
        <v>3.7044594993368469</v>
      </c>
      <c r="AF106" s="15">
        <v>6283.4755722090003</v>
      </c>
      <c r="AG106" s="15">
        <v>7304.1789127299999</v>
      </c>
      <c r="AH106" s="15">
        <f t="shared" si="25"/>
        <v>13587.654484939001</v>
      </c>
      <c r="AI106" s="15">
        <v>17941.1281337</v>
      </c>
      <c r="AJ106" s="15">
        <v>25207.57987071</v>
      </c>
      <c r="AK106" s="15">
        <f t="shared" si="26"/>
        <v>56736.362489349005</v>
      </c>
      <c r="AL106" s="15">
        <f t="shared" si="27"/>
        <v>204.92937472898416</v>
      </c>
      <c r="AM106" s="15">
        <f t="shared" si="28"/>
        <v>855.6993631407812</v>
      </c>
      <c r="AN106" s="15">
        <v>105.64177481461927</v>
      </c>
      <c r="AO106" s="64">
        <v>4.2289180000000003E-2</v>
      </c>
      <c r="AP106" s="15">
        <v>27786.129529999998</v>
      </c>
      <c r="AQ106" s="15">
        <v>7155.98567</v>
      </c>
      <c r="AR106" s="15">
        <v>12671.531590000001</v>
      </c>
      <c r="AS106" s="15">
        <f t="shared" si="29"/>
        <v>47613.646789999999</v>
      </c>
      <c r="AT106" s="15"/>
    </row>
    <row r="107" spans="1:46" x14ac:dyDescent="0.25">
      <c r="A107" s="31">
        <v>37165</v>
      </c>
      <c r="B107" s="14">
        <v>2001</v>
      </c>
      <c r="C107" s="14">
        <v>10</v>
      </c>
      <c r="D107" s="15">
        <v>79.507108675099715</v>
      </c>
      <c r="E107" s="15">
        <v>78.596927693822337</v>
      </c>
      <c r="F107" s="15">
        <v>109.60565541213168</v>
      </c>
      <c r="G107" s="15"/>
      <c r="H107" s="15"/>
      <c r="I107" s="15">
        <v>92.51</v>
      </c>
      <c r="J107" s="15">
        <v>66.426913536982156</v>
      </c>
      <c r="K107" s="15">
        <v>1013771.983</v>
      </c>
      <c r="L107" s="15">
        <v>421626.93599999999</v>
      </c>
      <c r="M107" s="15">
        <v>592145.04700000002</v>
      </c>
      <c r="N107" s="15">
        <v>1030.1531849999999</v>
      </c>
      <c r="O107" s="15">
        <f t="shared" si="24"/>
        <v>230.04356200000001</v>
      </c>
      <c r="P107" s="15">
        <v>144.347475</v>
      </c>
      <c r="Q107" s="15">
        <v>85.696087000000006</v>
      </c>
      <c r="R107" s="15">
        <v>471.05118600000003</v>
      </c>
      <c r="S107" s="15">
        <v>329.05843699999997</v>
      </c>
      <c r="T107" s="15">
        <v>88.196717320603724</v>
      </c>
      <c r="U107" s="15">
        <v>96.398130751048711</v>
      </c>
      <c r="V107" s="15">
        <v>109.29900077871611</v>
      </c>
      <c r="W107" s="15">
        <f t="shared" si="15"/>
        <v>105.16510798514329</v>
      </c>
      <c r="X107" s="15">
        <f t="shared" si="16"/>
        <v>43.738082130333538</v>
      </c>
      <c r="Y107" s="15">
        <f t="shared" si="17"/>
        <v>61.427025854809756</v>
      </c>
      <c r="Z107" s="15">
        <f t="shared" si="18"/>
        <v>9.4250924314086006</v>
      </c>
      <c r="AA107" s="15">
        <f t="shared" si="19"/>
        <v>2.1047178872727317</v>
      </c>
      <c r="AB107" s="15">
        <f t="shared" si="20"/>
        <v>1.3206660076631636</v>
      </c>
      <c r="AC107" s="15">
        <f t="shared" si="21"/>
        <v>0.78405187960956801</v>
      </c>
      <c r="AD107" s="15">
        <f t="shared" si="22"/>
        <v>4.3097483292978858</v>
      </c>
      <c r="AE107" s="15">
        <f t="shared" si="23"/>
        <v>3.0106262148379841</v>
      </c>
      <c r="AF107" s="15">
        <v>6670.1978712999999</v>
      </c>
      <c r="AG107" s="15">
        <v>7297.0169053500003</v>
      </c>
      <c r="AH107" s="15">
        <f t="shared" si="25"/>
        <v>13967.21477665</v>
      </c>
      <c r="AI107" s="15">
        <v>17729.316812289999</v>
      </c>
      <c r="AJ107" s="15">
        <v>25031.640980880002</v>
      </c>
      <c r="AK107" s="15">
        <f t="shared" si="26"/>
        <v>56728.172569820003</v>
      </c>
      <c r="AL107" s="15">
        <f t="shared" si="27"/>
        <v>210.26439485064995</v>
      </c>
      <c r="AM107" s="15">
        <f t="shared" si="28"/>
        <v>853.99380385538268</v>
      </c>
      <c r="AN107" s="15">
        <v>104.39551059764831</v>
      </c>
      <c r="AO107" s="64">
        <v>4.0600459999999998E-2</v>
      </c>
      <c r="AP107" s="15">
        <v>27838.855709999993</v>
      </c>
      <c r="AQ107" s="15">
        <v>7298.7602100000004</v>
      </c>
      <c r="AR107" s="15">
        <v>12552.832609999998</v>
      </c>
      <c r="AS107" s="15">
        <f t="shared" si="29"/>
        <v>47690.448529999994</v>
      </c>
      <c r="AT107" s="15"/>
    </row>
    <row r="108" spans="1:46" x14ac:dyDescent="0.25">
      <c r="A108" s="31">
        <v>37196</v>
      </c>
      <c r="B108" s="14">
        <v>2001</v>
      </c>
      <c r="C108" s="14">
        <v>11</v>
      </c>
      <c r="D108" s="15">
        <v>78.942538884346504</v>
      </c>
      <c r="E108" s="15">
        <v>81.813112290512223</v>
      </c>
      <c r="F108" s="15">
        <v>110.06857645337557</v>
      </c>
      <c r="G108" s="15"/>
      <c r="H108" s="15"/>
      <c r="I108" s="15">
        <v>93.49</v>
      </c>
      <c r="J108" s="15">
        <v>66.504551984105035</v>
      </c>
      <c r="K108" s="15">
        <v>965973.46</v>
      </c>
      <c r="L108" s="15">
        <v>356879.43399999995</v>
      </c>
      <c r="M108" s="15">
        <v>609094.02600000007</v>
      </c>
      <c r="N108" s="15">
        <v>1093.6101329999999</v>
      </c>
      <c r="O108" s="15">
        <f t="shared" si="24"/>
        <v>241.06913699999998</v>
      </c>
      <c r="P108" s="15">
        <v>143.50625299999999</v>
      </c>
      <c r="Q108" s="15">
        <v>97.562883999999997</v>
      </c>
      <c r="R108" s="15">
        <v>459.64347899999996</v>
      </c>
      <c r="S108" s="15">
        <v>392.85780699999998</v>
      </c>
      <c r="T108" s="15">
        <v>85.936171024489454</v>
      </c>
      <c r="U108" s="15">
        <v>93.554743099036799</v>
      </c>
      <c r="V108" s="15">
        <v>108.86538460315653</v>
      </c>
      <c r="W108" s="15">
        <f t="shared" si="15"/>
        <v>103.2522166168981</v>
      </c>
      <c r="X108" s="15">
        <f t="shared" si="16"/>
        <v>38.146589064138453</v>
      </c>
      <c r="Y108" s="15">
        <f t="shared" si="17"/>
        <v>65.105627552759657</v>
      </c>
      <c r="Z108" s="15">
        <f t="shared" si="18"/>
        <v>10.045526748346148</v>
      </c>
      <c r="AA108" s="15">
        <f t="shared" si="19"/>
        <v>2.2143782238841254</v>
      </c>
      <c r="AB108" s="15">
        <f t="shared" si="20"/>
        <v>1.3181991091394083</v>
      </c>
      <c r="AC108" s="15">
        <f t="shared" si="21"/>
        <v>0.89617911474471734</v>
      </c>
      <c r="AD108" s="15">
        <f t="shared" si="22"/>
        <v>4.2221269935849994</v>
      </c>
      <c r="AE108" s="15">
        <f t="shared" si="23"/>
        <v>3.6086567684675148</v>
      </c>
      <c r="AF108" s="15">
        <v>6868.5159977800004</v>
      </c>
      <c r="AG108" s="15">
        <v>7887.2167064499999</v>
      </c>
      <c r="AH108" s="15">
        <f t="shared" si="25"/>
        <v>14755.73270423</v>
      </c>
      <c r="AI108" s="15">
        <v>18427.519616940001</v>
      </c>
      <c r="AJ108" s="15">
        <v>24694.030984059998</v>
      </c>
      <c r="AK108" s="15">
        <f t="shared" si="26"/>
        <v>57877.283305229997</v>
      </c>
      <c r="AL108" s="15">
        <f t="shared" si="27"/>
        <v>221.87552977962628</v>
      </c>
      <c r="AM108" s="15">
        <f t="shared" si="28"/>
        <v>870.27551616411154</v>
      </c>
      <c r="AN108" s="15">
        <v>103.14492931845285</v>
      </c>
      <c r="AO108" s="64">
        <v>3.2295600000000001E-2</v>
      </c>
      <c r="AP108" s="15">
        <v>27988.537789999998</v>
      </c>
      <c r="AQ108" s="15">
        <v>7433.4427100000003</v>
      </c>
      <c r="AR108" s="15">
        <v>12494.7107</v>
      </c>
      <c r="AS108" s="15">
        <f t="shared" si="29"/>
        <v>47916.691200000001</v>
      </c>
      <c r="AT108" s="15"/>
    </row>
    <row r="109" spans="1:46" x14ac:dyDescent="0.25">
      <c r="A109" s="31">
        <v>37226</v>
      </c>
      <c r="B109" s="14">
        <v>2001</v>
      </c>
      <c r="C109" s="14">
        <v>12</v>
      </c>
      <c r="D109" s="15">
        <v>73.950755116300556</v>
      </c>
      <c r="E109" s="15">
        <v>78.690408796405336</v>
      </c>
      <c r="F109" s="15">
        <v>106.23030095089088</v>
      </c>
      <c r="G109" s="15"/>
      <c r="H109" s="15"/>
      <c r="I109" s="15">
        <v>94.95</v>
      </c>
      <c r="J109" s="15">
        <v>66.728927536416876</v>
      </c>
      <c r="K109" s="15">
        <v>968599.397</v>
      </c>
      <c r="L109" s="15">
        <v>428462.48800000001</v>
      </c>
      <c r="M109" s="15">
        <v>540136.90899999999</v>
      </c>
      <c r="N109" s="15">
        <v>988.68688199999997</v>
      </c>
      <c r="O109" s="15">
        <f t="shared" si="24"/>
        <v>186.292563</v>
      </c>
      <c r="P109" s="15">
        <v>107.084841</v>
      </c>
      <c r="Q109" s="15">
        <v>79.207722000000004</v>
      </c>
      <c r="R109" s="15">
        <v>434.63891000000001</v>
      </c>
      <c r="S109" s="15">
        <v>367.75540899999999</v>
      </c>
      <c r="T109" s="15">
        <v>85.250922307831289</v>
      </c>
      <c r="U109" s="15">
        <v>92.746061469597947</v>
      </c>
      <c r="V109" s="15">
        <v>108.7918569780425</v>
      </c>
      <c r="W109" s="15">
        <f t="shared" si="15"/>
        <v>104.43563658145266</v>
      </c>
      <c r="X109" s="15">
        <f t="shared" si="16"/>
        <v>46.197378218637297</v>
      </c>
      <c r="Y109" s="15">
        <f t="shared" si="17"/>
        <v>58.238258362815358</v>
      </c>
      <c r="Z109" s="15">
        <f t="shared" si="18"/>
        <v>9.0878757791545652</v>
      </c>
      <c r="AA109" s="15">
        <f t="shared" si="19"/>
        <v>1.7123759826767135</v>
      </c>
      <c r="AB109" s="15">
        <f t="shared" si="20"/>
        <v>0.98430934055673824</v>
      </c>
      <c r="AC109" s="15">
        <f t="shared" si="21"/>
        <v>0.72806664211997529</v>
      </c>
      <c r="AD109" s="15">
        <f t="shared" si="22"/>
        <v>3.9951419350045962</v>
      </c>
      <c r="AE109" s="15">
        <f t="shared" si="23"/>
        <v>3.380357861473255</v>
      </c>
      <c r="AF109" s="15">
        <v>8349.4413718579999</v>
      </c>
      <c r="AG109" s="15">
        <v>10387.50875691</v>
      </c>
      <c r="AH109" s="15">
        <f t="shared" si="25"/>
        <v>18736.950128768</v>
      </c>
      <c r="AI109" s="15">
        <v>19176.643738120001</v>
      </c>
      <c r="AJ109" s="15">
        <v>24244.838186960002</v>
      </c>
      <c r="AK109" s="15">
        <f t="shared" si="26"/>
        <v>62158.432053847995</v>
      </c>
      <c r="AL109" s="15">
        <f t="shared" si="27"/>
        <v>280.79201660392988</v>
      </c>
      <c r="AM109" s="15">
        <f t="shared" si="28"/>
        <v>931.50653470229145</v>
      </c>
      <c r="AN109" s="15">
        <v>102.28701765643653</v>
      </c>
      <c r="AO109" s="64">
        <v>3.22758E-2</v>
      </c>
      <c r="AP109" s="15">
        <v>27829.868309999998</v>
      </c>
      <c r="AQ109" s="15">
        <v>7458.2705399999995</v>
      </c>
      <c r="AR109" s="15">
        <v>12404.667300000001</v>
      </c>
      <c r="AS109" s="15">
        <f t="shared" si="29"/>
        <v>47692.806149999997</v>
      </c>
      <c r="AT109" s="15">
        <f t="shared" ref="AT109:AT140" si="30">AS109/J109</f>
        <v>714.72460162006894</v>
      </c>
    </row>
    <row r="110" spans="1:46" x14ac:dyDescent="0.25">
      <c r="A110" s="31">
        <v>37257</v>
      </c>
      <c r="B110" s="14">
        <v>2002</v>
      </c>
      <c r="C110" s="14">
        <v>1</v>
      </c>
      <c r="D110" s="15">
        <v>67.938597227646156</v>
      </c>
      <c r="E110" s="15">
        <v>67.121800391393748</v>
      </c>
      <c r="F110" s="15">
        <v>100.04635036519916</v>
      </c>
      <c r="G110" s="15"/>
      <c r="H110" s="15"/>
      <c r="I110" s="15">
        <v>82</v>
      </c>
      <c r="J110" s="15">
        <v>67.260015751385893</v>
      </c>
      <c r="K110" s="15">
        <v>943702.03</v>
      </c>
      <c r="L110" s="15">
        <v>390619.88499999995</v>
      </c>
      <c r="M110" s="15">
        <v>553082.14500000002</v>
      </c>
      <c r="N110" s="15">
        <v>965.19248900000002</v>
      </c>
      <c r="O110" s="15">
        <f t="shared" si="24"/>
        <v>198.85049700000002</v>
      </c>
      <c r="P110" s="15">
        <v>119.3798</v>
      </c>
      <c r="Q110" s="15">
        <v>79.470697000000001</v>
      </c>
      <c r="R110" s="15">
        <v>448.50475500000005</v>
      </c>
      <c r="S110" s="15">
        <v>317.70436899999999</v>
      </c>
      <c r="T110" s="15">
        <v>84.995055637561492</v>
      </c>
      <c r="U110" s="15">
        <v>91.911450213098149</v>
      </c>
      <c r="V110" s="15">
        <v>108.13740813939785</v>
      </c>
      <c r="W110" s="15">
        <f t="shared" si="15"/>
        <v>102.67513218559951</v>
      </c>
      <c r="X110" s="15">
        <f t="shared" si="16"/>
        <v>42.499588908056786</v>
      </c>
      <c r="Y110" s="15">
        <f t="shared" si="17"/>
        <v>60.175543277542708</v>
      </c>
      <c r="Z110" s="15">
        <f t="shared" si="18"/>
        <v>8.9256114568215743</v>
      </c>
      <c r="AA110" s="15">
        <f t="shared" si="19"/>
        <v>1.8388687173236635</v>
      </c>
      <c r="AB110" s="15">
        <f t="shared" si="20"/>
        <v>1.1039639478515131</v>
      </c>
      <c r="AC110" s="15">
        <f t="shared" si="21"/>
        <v>0.73490476947215022</v>
      </c>
      <c r="AD110" s="15">
        <f t="shared" si="22"/>
        <v>4.1475448941946267</v>
      </c>
      <c r="AE110" s="15">
        <f t="shared" si="23"/>
        <v>2.937969149310971</v>
      </c>
      <c r="AF110" s="15">
        <v>7565.9643067280003</v>
      </c>
      <c r="AG110" s="15">
        <v>7913.4234479099996</v>
      </c>
      <c r="AH110" s="15">
        <f t="shared" si="25"/>
        <v>15479.387754637999</v>
      </c>
      <c r="AI110" s="15">
        <v>19062.64503774</v>
      </c>
      <c r="AJ110" s="15">
        <v>24553.576521530002</v>
      </c>
      <c r="AK110" s="15">
        <f t="shared" si="26"/>
        <v>59095.609313908004</v>
      </c>
      <c r="AL110" s="15">
        <f t="shared" si="27"/>
        <v>230.14249374925319</v>
      </c>
      <c r="AM110" s="15">
        <f t="shared" si="28"/>
        <v>878.61426515783023</v>
      </c>
      <c r="AN110" s="15">
        <v>100.31023597760202</v>
      </c>
      <c r="AO110" s="64">
        <v>2.9633679999999999E-2</v>
      </c>
      <c r="AP110" s="15">
        <v>27956.066849999999</v>
      </c>
      <c r="AQ110" s="15">
        <v>6706.318220000001</v>
      </c>
      <c r="AR110" s="15">
        <v>12158.39481</v>
      </c>
      <c r="AS110" s="15">
        <f t="shared" si="29"/>
        <v>46820.779880000002</v>
      </c>
      <c r="AT110" s="15">
        <f t="shared" si="30"/>
        <v>696.11610043423548</v>
      </c>
    </row>
    <row r="111" spans="1:46" x14ac:dyDescent="0.25">
      <c r="A111" s="31">
        <v>37288</v>
      </c>
      <c r="B111" s="14">
        <v>2002</v>
      </c>
      <c r="C111" s="14">
        <v>2</v>
      </c>
      <c r="D111" s="15">
        <v>68.035982918368205</v>
      </c>
      <c r="E111" s="15">
        <v>67.827638710033099</v>
      </c>
      <c r="F111" s="15">
        <v>104.16887098401293</v>
      </c>
      <c r="G111" s="15"/>
      <c r="H111" s="15"/>
      <c r="I111" s="15">
        <v>78.08</v>
      </c>
      <c r="J111" s="15">
        <v>68.105198504893082</v>
      </c>
      <c r="K111" s="15">
        <v>945934.88600000006</v>
      </c>
      <c r="L111" s="15">
        <v>418631.14600000001</v>
      </c>
      <c r="M111" s="15">
        <v>527303.74</v>
      </c>
      <c r="N111" s="15">
        <v>873.31400900000006</v>
      </c>
      <c r="O111" s="15">
        <f t="shared" si="24"/>
        <v>202.53735699999999</v>
      </c>
      <c r="P111" s="15">
        <v>116.952787</v>
      </c>
      <c r="Q111" s="15">
        <v>85.584569999999999</v>
      </c>
      <c r="R111" s="15">
        <v>422.10647900000004</v>
      </c>
      <c r="S111" s="15">
        <v>248.63261399999999</v>
      </c>
      <c r="T111" s="15">
        <v>85.538178304905259</v>
      </c>
      <c r="U111" s="15">
        <v>92.590666241238424</v>
      </c>
      <c r="V111" s="15">
        <v>108.24484233367025</v>
      </c>
      <c r="W111" s="15">
        <f t="shared" si="15"/>
        <v>102.16309314973863</v>
      </c>
      <c r="X111" s="15">
        <f t="shared" si="16"/>
        <v>45.213104408308958</v>
      </c>
      <c r="Y111" s="15">
        <f t="shared" si="17"/>
        <v>56.949988741429664</v>
      </c>
      <c r="Z111" s="15">
        <f t="shared" si="18"/>
        <v>8.0679503075810768</v>
      </c>
      <c r="AA111" s="15">
        <f t="shared" si="19"/>
        <v>1.8711039956589179</v>
      </c>
      <c r="AB111" s="15">
        <f t="shared" si="20"/>
        <v>1.0804467398038888</v>
      </c>
      <c r="AC111" s="15">
        <f t="shared" si="21"/>
        <v>0.79065725585502911</v>
      </c>
      <c r="AD111" s="15">
        <f t="shared" si="22"/>
        <v>3.8995528091660505</v>
      </c>
      <c r="AE111" s="15">
        <f t="shared" si="23"/>
        <v>2.2969465208658835</v>
      </c>
      <c r="AF111" s="15">
        <v>7488.4758879589999</v>
      </c>
      <c r="AG111" s="15">
        <v>8564.9184751299999</v>
      </c>
      <c r="AH111" s="15">
        <f t="shared" si="25"/>
        <v>16053.394363088999</v>
      </c>
      <c r="AI111" s="15">
        <v>19062.43206463</v>
      </c>
      <c r="AJ111" s="15">
        <v>24375.256944320001</v>
      </c>
      <c r="AK111" s="15">
        <f t="shared" si="26"/>
        <v>59491.083372039007</v>
      </c>
      <c r="AL111" s="15">
        <f t="shared" si="27"/>
        <v>235.71466959215496</v>
      </c>
      <c r="AM111" s="15">
        <f t="shared" si="28"/>
        <v>873.51750935378027</v>
      </c>
      <c r="AN111" s="15">
        <v>99.692436096830178</v>
      </c>
      <c r="AO111" s="64">
        <v>3.1105859999999999E-2</v>
      </c>
      <c r="AP111" s="15">
        <v>28175.61146</v>
      </c>
      <c r="AQ111" s="15">
        <v>6763.78593</v>
      </c>
      <c r="AR111" s="15">
        <v>12102.27362</v>
      </c>
      <c r="AS111" s="15">
        <f t="shared" si="29"/>
        <v>47041.671009999998</v>
      </c>
      <c r="AT111" s="15">
        <f t="shared" si="30"/>
        <v>690.72070917787937</v>
      </c>
    </row>
    <row r="112" spans="1:46" x14ac:dyDescent="0.25">
      <c r="A112" s="31">
        <v>37316</v>
      </c>
      <c r="B112" s="14">
        <v>2002</v>
      </c>
      <c r="C112" s="14">
        <v>3</v>
      </c>
      <c r="D112" s="15">
        <v>67.750662735119775</v>
      </c>
      <c r="E112" s="15">
        <v>66.55514712680467</v>
      </c>
      <c r="F112" s="15">
        <v>104.13723530803523</v>
      </c>
      <c r="G112" s="15"/>
      <c r="H112" s="15"/>
      <c r="I112" s="15">
        <v>79.42</v>
      </c>
      <c r="J112" s="15">
        <v>68.587606100744452</v>
      </c>
      <c r="K112" s="15">
        <v>859302.65099999995</v>
      </c>
      <c r="L112" s="15">
        <v>410476.21499999997</v>
      </c>
      <c r="M112" s="15">
        <v>448826.43599999999</v>
      </c>
      <c r="N112" s="15">
        <v>889.55316400000004</v>
      </c>
      <c r="O112" s="15">
        <f t="shared" si="24"/>
        <v>189.870003</v>
      </c>
      <c r="P112" s="15">
        <v>111.96710899999999</v>
      </c>
      <c r="Q112" s="15">
        <v>77.902894000000003</v>
      </c>
      <c r="R112" s="15">
        <v>393.03642999999994</v>
      </c>
      <c r="S112" s="15">
        <v>306.64666599999998</v>
      </c>
      <c r="T112" s="15">
        <v>87.87322773386451</v>
      </c>
      <c r="U112" s="15">
        <v>95.024296721093393</v>
      </c>
      <c r="V112" s="15">
        <v>108.13793822264823</v>
      </c>
      <c r="W112" s="15">
        <f t="shared" si="15"/>
        <v>90.429782766206245</v>
      </c>
      <c r="X112" s="15">
        <f t="shared" si="16"/>
        <v>43.196974791067603</v>
      </c>
      <c r="Y112" s="15">
        <f t="shared" si="17"/>
        <v>47.232807975138627</v>
      </c>
      <c r="Z112" s="15">
        <f t="shared" si="18"/>
        <v>8.226096951917782</v>
      </c>
      <c r="AA112" s="15">
        <f t="shared" si="19"/>
        <v>1.7558130487847043</v>
      </c>
      <c r="AB112" s="15">
        <f t="shared" si="20"/>
        <v>1.0354100590439201</v>
      </c>
      <c r="AC112" s="15">
        <f t="shared" si="21"/>
        <v>0.72040298974078409</v>
      </c>
      <c r="AD112" s="15">
        <f t="shared" si="22"/>
        <v>3.6345840919471408</v>
      </c>
      <c r="AE112" s="15">
        <f t="shared" si="23"/>
        <v>2.8356992101017919</v>
      </c>
      <c r="AF112" s="15">
        <v>7509.9634462840004</v>
      </c>
      <c r="AG112" s="15">
        <v>8131.2429170400001</v>
      </c>
      <c r="AH112" s="15">
        <f t="shared" si="25"/>
        <v>15641.206363324</v>
      </c>
      <c r="AI112" s="15">
        <v>19254.675296959998</v>
      </c>
      <c r="AJ112" s="15">
        <v>24203.320958209999</v>
      </c>
      <c r="AK112" s="15">
        <f t="shared" si="26"/>
        <v>59099.20261849399</v>
      </c>
      <c r="AL112" s="15">
        <f t="shared" si="27"/>
        <v>228.04712472905842</v>
      </c>
      <c r="AM112" s="15">
        <f t="shared" si="28"/>
        <v>861.66008668806023</v>
      </c>
      <c r="AN112" s="15">
        <v>99.128955975412353</v>
      </c>
      <c r="AO112" s="64">
        <v>2.94214E-2</v>
      </c>
      <c r="AP112" s="15">
        <v>28247.754830000005</v>
      </c>
      <c r="AQ112" s="15">
        <v>6615.8594800000001</v>
      </c>
      <c r="AR112" s="15">
        <v>12105.586789999999</v>
      </c>
      <c r="AS112" s="15">
        <f t="shared" si="29"/>
        <v>46969.201100000006</v>
      </c>
      <c r="AT112" s="15">
        <f t="shared" si="30"/>
        <v>684.80595504397115</v>
      </c>
    </row>
    <row r="113" spans="1:46" x14ac:dyDescent="0.25">
      <c r="A113" s="31">
        <v>37347</v>
      </c>
      <c r="B113" s="14">
        <v>2002</v>
      </c>
      <c r="C113" s="14">
        <v>4</v>
      </c>
      <c r="D113" s="15">
        <v>74.978894881813289</v>
      </c>
      <c r="E113" s="15">
        <v>76.066993784641596</v>
      </c>
      <c r="F113" s="15">
        <v>104.01433719403829</v>
      </c>
      <c r="G113" s="15"/>
      <c r="H113" s="15"/>
      <c r="I113" s="15">
        <v>84.46</v>
      </c>
      <c r="J113" s="15">
        <v>69.215178535969685</v>
      </c>
      <c r="K113" s="15">
        <v>1123901.8759999999</v>
      </c>
      <c r="L113" s="15">
        <v>488428.98</v>
      </c>
      <c r="M113" s="15">
        <v>635472.89599999995</v>
      </c>
      <c r="N113" s="15">
        <v>1187.5864489999999</v>
      </c>
      <c r="O113" s="15">
        <f t="shared" si="24"/>
        <v>238.068916</v>
      </c>
      <c r="P113" s="15">
        <v>132.01700700000001</v>
      </c>
      <c r="Q113" s="15">
        <v>106.05190899999999</v>
      </c>
      <c r="R113" s="15">
        <v>584.58320500000002</v>
      </c>
      <c r="S113" s="15">
        <v>364.93071099999997</v>
      </c>
      <c r="T113" s="15">
        <v>89.679303392113653</v>
      </c>
      <c r="U113" s="15">
        <v>96.508800055073067</v>
      </c>
      <c r="V113" s="15">
        <v>107.61546578155065</v>
      </c>
      <c r="W113" s="15">
        <f t="shared" si="15"/>
        <v>116.45589576894974</v>
      </c>
      <c r="X113" s="15">
        <f t="shared" si="16"/>
        <v>50.609786850657798</v>
      </c>
      <c r="Y113" s="15">
        <f t="shared" si="17"/>
        <v>65.846108918291932</v>
      </c>
      <c r="Z113" s="15">
        <f t="shared" si="18"/>
        <v>11.035462611021817</v>
      </c>
      <c r="AA113" s="15">
        <f t="shared" si="19"/>
        <v>2.212218422984459</v>
      </c>
      <c r="AB113" s="15">
        <f t="shared" si="20"/>
        <v>1.2267475315117087</v>
      </c>
      <c r="AC113" s="15">
        <f t="shared" si="21"/>
        <v>0.98547089147275047</v>
      </c>
      <c r="AD113" s="15">
        <f t="shared" si="22"/>
        <v>5.4321486298879131</v>
      </c>
      <c r="AE113" s="15">
        <f t="shared" si="23"/>
        <v>3.3910619477387689</v>
      </c>
      <c r="AF113" s="15">
        <v>7198.6688549299997</v>
      </c>
      <c r="AG113" s="15">
        <v>8886.9444979100008</v>
      </c>
      <c r="AH113" s="15">
        <f t="shared" si="25"/>
        <v>16085.613352840001</v>
      </c>
      <c r="AI113" s="15">
        <v>19796.437023819999</v>
      </c>
      <c r="AJ113" s="15">
        <v>24054.740621640001</v>
      </c>
      <c r="AK113" s="15">
        <f t="shared" si="26"/>
        <v>59936.790998299999</v>
      </c>
      <c r="AL113" s="15">
        <f t="shared" si="27"/>
        <v>232.40008467912341</v>
      </c>
      <c r="AM113" s="15">
        <f t="shared" si="28"/>
        <v>865.94865846011078</v>
      </c>
      <c r="AN113" s="15">
        <v>98.460441812006096</v>
      </c>
      <c r="AO113" s="64">
        <v>2.5172989999999999E-2</v>
      </c>
      <c r="AP113" s="15">
        <v>28195.476960000004</v>
      </c>
      <c r="AQ113" s="15">
        <v>6723.9035100000001</v>
      </c>
      <c r="AR113" s="15">
        <v>12080.575649999999</v>
      </c>
      <c r="AS113" s="15">
        <f t="shared" si="29"/>
        <v>46999.956120000003</v>
      </c>
      <c r="AT113" s="15">
        <f t="shared" si="30"/>
        <v>679.04117440909442</v>
      </c>
    </row>
    <row r="114" spans="1:46" x14ac:dyDescent="0.25">
      <c r="A114" s="31">
        <v>37377</v>
      </c>
      <c r="B114" s="14">
        <v>2002</v>
      </c>
      <c r="C114" s="14">
        <v>5</v>
      </c>
      <c r="D114" s="15">
        <v>76.202076782916905</v>
      </c>
      <c r="E114" s="15">
        <v>75.37387370287901</v>
      </c>
      <c r="F114" s="15">
        <v>104.08250536000784</v>
      </c>
      <c r="G114" s="15"/>
      <c r="H114" s="15"/>
      <c r="I114" s="15">
        <v>86.78</v>
      </c>
      <c r="J114" s="15">
        <v>69.629614415243836</v>
      </c>
      <c r="K114" s="15">
        <v>1076508.5930000001</v>
      </c>
      <c r="L114" s="15">
        <v>432518.18900000001</v>
      </c>
      <c r="M114" s="15">
        <v>643990.4040000001</v>
      </c>
      <c r="N114" s="15">
        <v>1155.6037249999999</v>
      </c>
      <c r="O114" s="15">
        <f t="shared" si="24"/>
        <v>234.456335</v>
      </c>
      <c r="P114" s="15">
        <v>126.506512</v>
      </c>
      <c r="Q114" s="15">
        <v>107.94982299999999</v>
      </c>
      <c r="R114" s="15">
        <v>535.37190899999996</v>
      </c>
      <c r="S114" s="15">
        <v>385.77548100000001</v>
      </c>
      <c r="T114" s="15">
        <v>91.158973848491115</v>
      </c>
      <c r="U114" s="15">
        <v>98.725845965343368</v>
      </c>
      <c r="V114" s="15">
        <v>108.30074297394859</v>
      </c>
      <c r="W114" s="15">
        <f t="shared" si="15"/>
        <v>109.04019940005342</v>
      </c>
      <c r="X114" s="15">
        <f t="shared" si="16"/>
        <v>43.81002611533264</v>
      </c>
      <c r="Y114" s="15">
        <f t="shared" si="17"/>
        <v>65.230173284720792</v>
      </c>
      <c r="Z114" s="15">
        <f t="shared" si="18"/>
        <v>10.670321304055845</v>
      </c>
      <c r="AA114" s="15">
        <f t="shared" si="19"/>
        <v>2.1648635878370452</v>
      </c>
      <c r="AB114" s="15">
        <f t="shared" si="20"/>
        <v>1.1681038239084911</v>
      </c>
      <c r="AC114" s="15">
        <f t="shared" si="21"/>
        <v>0.99675976392855403</v>
      </c>
      <c r="AD114" s="15">
        <f t="shared" si="22"/>
        <v>4.9433816823286429</v>
      </c>
      <c r="AE114" s="15">
        <f t="shared" si="23"/>
        <v>3.5620760338901563</v>
      </c>
      <c r="AF114" s="15">
        <v>7527.8037944979997</v>
      </c>
      <c r="AG114" s="15">
        <v>8711.1685943800003</v>
      </c>
      <c r="AH114" s="15">
        <f t="shared" si="25"/>
        <v>16238.972388877999</v>
      </c>
      <c r="AI114" s="15">
        <v>20362.415951129999</v>
      </c>
      <c r="AJ114" s="15">
        <v>23673.351522019999</v>
      </c>
      <c r="AK114" s="15">
        <f t="shared" si="26"/>
        <v>60274.739862027993</v>
      </c>
      <c r="AL114" s="15">
        <f t="shared" si="27"/>
        <v>233.21933526782308</v>
      </c>
      <c r="AM114" s="15">
        <f t="shared" si="28"/>
        <v>865.64804886858883</v>
      </c>
      <c r="AN114" s="15">
        <v>101.00137604441926</v>
      </c>
      <c r="AO114" s="64">
        <v>2.4366769999999999E-2</v>
      </c>
      <c r="AP114" s="15">
        <v>28097.779859999999</v>
      </c>
      <c r="AQ114" s="15">
        <v>6947.6959399999996</v>
      </c>
      <c r="AR114" s="15">
        <v>11781.555850000001</v>
      </c>
      <c r="AS114" s="15">
        <f t="shared" si="29"/>
        <v>46827.031650000004</v>
      </c>
      <c r="AT114" s="15">
        <f t="shared" si="30"/>
        <v>672.51602702754997</v>
      </c>
    </row>
    <row r="115" spans="1:46" x14ac:dyDescent="0.25">
      <c r="A115" s="31">
        <v>37408</v>
      </c>
      <c r="B115" s="14">
        <v>2002</v>
      </c>
      <c r="C115" s="14">
        <v>6</v>
      </c>
      <c r="D115" s="15">
        <v>71.057293147356987</v>
      </c>
      <c r="E115" s="15">
        <v>72.33232889736847</v>
      </c>
      <c r="F115" s="15">
        <v>103.50729796968737</v>
      </c>
      <c r="G115" s="15"/>
      <c r="H115" s="15"/>
      <c r="I115" s="15">
        <v>85.63</v>
      </c>
      <c r="J115" s="15">
        <v>69.928205377916157</v>
      </c>
      <c r="K115" s="15">
        <v>921462.72699999996</v>
      </c>
      <c r="L115" s="15">
        <v>416731.66399999999</v>
      </c>
      <c r="M115" s="15">
        <v>504731.06299999997</v>
      </c>
      <c r="N115" s="15">
        <v>990.71275400000002</v>
      </c>
      <c r="O115" s="15">
        <f t="shared" si="24"/>
        <v>220.06582500000002</v>
      </c>
      <c r="P115" s="15">
        <v>122.255093</v>
      </c>
      <c r="Q115" s="15">
        <v>97.810732000000002</v>
      </c>
      <c r="R115" s="15">
        <v>437.16953100000001</v>
      </c>
      <c r="S115" s="15">
        <v>333.47739799999999</v>
      </c>
      <c r="T115" s="15">
        <v>91.761347869674822</v>
      </c>
      <c r="U115" s="15">
        <v>100.79054716093032</v>
      </c>
      <c r="V115" s="15">
        <v>109.83987212576621</v>
      </c>
      <c r="W115" s="15">
        <f t="shared" si="15"/>
        <v>91.423526605993942</v>
      </c>
      <c r="X115" s="15">
        <f t="shared" si="16"/>
        <v>41.3463043646953</v>
      </c>
      <c r="Y115" s="15">
        <f t="shared" si="17"/>
        <v>50.077222241298642</v>
      </c>
      <c r="Z115" s="15">
        <f t="shared" si="18"/>
        <v>9.0196094990500164</v>
      </c>
      <c r="AA115" s="15">
        <f t="shared" si="19"/>
        <v>2.0035149417146583</v>
      </c>
      <c r="AB115" s="15">
        <f t="shared" si="20"/>
        <v>1.1130301832472858</v>
      </c>
      <c r="AC115" s="15">
        <f t="shared" si="21"/>
        <v>0.89048475846737252</v>
      </c>
      <c r="AD115" s="15">
        <f t="shared" si="22"/>
        <v>3.9800622719174572</v>
      </c>
      <c r="AE115" s="15">
        <f t="shared" si="23"/>
        <v>3.0360322854179014</v>
      </c>
      <c r="AF115" s="15">
        <v>7962.2658183069998</v>
      </c>
      <c r="AG115" s="15">
        <v>9316.6944213700008</v>
      </c>
      <c r="AH115" s="15">
        <f t="shared" si="25"/>
        <v>17278.960239676999</v>
      </c>
      <c r="AI115" s="15">
        <v>20950.921717950001</v>
      </c>
      <c r="AJ115" s="15">
        <v>22790.527627079999</v>
      </c>
      <c r="AK115" s="15">
        <f t="shared" si="26"/>
        <v>61020.409584706998</v>
      </c>
      <c r="AL115" s="15">
        <f t="shared" si="27"/>
        <v>247.09571976422868</v>
      </c>
      <c r="AM115" s="15">
        <f t="shared" si="28"/>
        <v>872.61512368194838</v>
      </c>
      <c r="AN115" s="15">
        <v>104.21437798437351</v>
      </c>
      <c r="AO115" s="64">
        <v>2.4769039999999999E-2</v>
      </c>
      <c r="AP115" s="15">
        <v>28527.147270000001</v>
      </c>
      <c r="AQ115" s="15">
        <v>6969.9154500000004</v>
      </c>
      <c r="AR115" s="15">
        <v>11734.47553</v>
      </c>
      <c r="AS115" s="15">
        <f t="shared" si="29"/>
        <v>47231.538249999998</v>
      </c>
      <c r="AT115" s="15">
        <f t="shared" si="30"/>
        <v>675.42900600329244</v>
      </c>
    </row>
    <row r="116" spans="1:46" x14ac:dyDescent="0.25">
      <c r="A116" s="31">
        <v>37438</v>
      </c>
      <c r="B116" s="14">
        <v>2002</v>
      </c>
      <c r="C116" s="14">
        <v>7</v>
      </c>
      <c r="D116" s="15">
        <v>74.05461282130041</v>
      </c>
      <c r="E116" s="15">
        <v>76.009326693775861</v>
      </c>
      <c r="F116" s="15">
        <v>103.45010000409</v>
      </c>
      <c r="G116" s="15"/>
      <c r="H116" s="15"/>
      <c r="I116" s="15">
        <v>86.33</v>
      </c>
      <c r="J116" s="15">
        <v>69.944000760823272</v>
      </c>
      <c r="K116" s="15">
        <v>1040875.56</v>
      </c>
      <c r="L116" s="15">
        <v>409580.3</v>
      </c>
      <c r="M116" s="15">
        <v>631295.26</v>
      </c>
      <c r="N116" s="15">
        <v>1066.1088609999999</v>
      </c>
      <c r="O116" s="15">
        <f t="shared" si="24"/>
        <v>248.72664500000002</v>
      </c>
      <c r="P116" s="15">
        <v>139.26285200000001</v>
      </c>
      <c r="Q116" s="15">
        <v>109.463793</v>
      </c>
      <c r="R116" s="15">
        <v>533.12876099999994</v>
      </c>
      <c r="S116" s="15">
        <v>284.25345499999997</v>
      </c>
      <c r="T116" s="15">
        <v>92.324042755178709</v>
      </c>
      <c r="U116" s="15">
        <v>104.63545384575855</v>
      </c>
      <c r="V116" s="15">
        <v>113.33499998827689</v>
      </c>
      <c r="W116" s="15">
        <f t="shared" si="15"/>
        <v>99.4763745694015</v>
      </c>
      <c r="X116" s="15">
        <f t="shared" si="16"/>
        <v>39.14354885904693</v>
      </c>
      <c r="Y116" s="15">
        <f t="shared" si="17"/>
        <v>60.332825710354562</v>
      </c>
      <c r="Z116" s="15">
        <f t="shared" si="18"/>
        <v>9.4067045582589301</v>
      </c>
      <c r="AA116" s="15">
        <f t="shared" si="19"/>
        <v>2.1946145941300368</v>
      </c>
      <c r="AB116" s="15">
        <f t="shared" si="20"/>
        <v>1.2287718005418011</v>
      </c>
      <c r="AC116" s="15">
        <f t="shared" si="21"/>
        <v>0.96584279358823555</v>
      </c>
      <c r="AD116" s="15">
        <f t="shared" si="22"/>
        <v>4.7040081268376541</v>
      </c>
      <c r="AE116" s="15">
        <f t="shared" si="23"/>
        <v>2.5080818372912383</v>
      </c>
      <c r="AF116" s="15">
        <v>8250.1376642529995</v>
      </c>
      <c r="AG116" s="15">
        <v>9203.1305600899996</v>
      </c>
      <c r="AH116" s="15">
        <f t="shared" si="25"/>
        <v>17453.268224342999</v>
      </c>
      <c r="AI116" s="15">
        <v>21523.590455509999</v>
      </c>
      <c r="AJ116" s="15">
        <v>22487.4380265</v>
      </c>
      <c r="AK116" s="15">
        <f t="shared" si="26"/>
        <v>61464.296706353001</v>
      </c>
      <c r="AL116" s="15">
        <f t="shared" si="27"/>
        <v>249.53202611365131</v>
      </c>
      <c r="AM116" s="15">
        <f t="shared" si="28"/>
        <v>878.76438347490284</v>
      </c>
      <c r="AN116" s="15">
        <v>112.09254465888895</v>
      </c>
      <c r="AO116" s="64">
        <v>2.653583E-2</v>
      </c>
      <c r="AP116" s="15">
        <v>29194.195940000001</v>
      </c>
      <c r="AQ116" s="15">
        <v>7172.7224299999998</v>
      </c>
      <c r="AR116" s="15">
        <v>11661.072950000002</v>
      </c>
      <c r="AS116" s="15">
        <f t="shared" si="29"/>
        <v>48027.991320000001</v>
      </c>
      <c r="AT116" s="15">
        <f t="shared" si="30"/>
        <v>686.66348503903748</v>
      </c>
    </row>
    <row r="117" spans="1:46" x14ac:dyDescent="0.25">
      <c r="A117" s="31">
        <v>37469</v>
      </c>
      <c r="B117" s="14">
        <v>2002</v>
      </c>
      <c r="C117" s="14">
        <v>8</v>
      </c>
      <c r="D117" s="15">
        <v>74.38197985860883</v>
      </c>
      <c r="E117" s="15">
        <v>75.216698665814178</v>
      </c>
      <c r="F117" s="15">
        <v>104.79997595678699</v>
      </c>
      <c r="G117" s="15"/>
      <c r="H117" s="15"/>
      <c r="I117" s="15">
        <v>87.52</v>
      </c>
      <c r="J117" s="15">
        <v>70.010012833276335</v>
      </c>
      <c r="K117" s="15">
        <v>915456.66399999999</v>
      </c>
      <c r="L117" s="15">
        <v>408864.527</v>
      </c>
      <c r="M117" s="15">
        <v>506592.13699999999</v>
      </c>
      <c r="N117" s="15">
        <v>1158.4967380000001</v>
      </c>
      <c r="O117" s="15">
        <f t="shared" si="24"/>
        <v>236.95436599999999</v>
      </c>
      <c r="P117" s="15">
        <v>131.01094699999999</v>
      </c>
      <c r="Q117" s="15">
        <v>105.94341900000001</v>
      </c>
      <c r="R117" s="15">
        <v>521.21346700000004</v>
      </c>
      <c r="S117" s="15">
        <v>400.32890500000002</v>
      </c>
      <c r="T117" s="15">
        <v>95.032478736040886</v>
      </c>
      <c r="U117" s="15">
        <v>111.16152551787894</v>
      </c>
      <c r="V117" s="15">
        <v>116.97214152083475</v>
      </c>
      <c r="W117" s="15">
        <f t="shared" si="15"/>
        <v>82.353733428456792</v>
      </c>
      <c r="X117" s="15">
        <f t="shared" si="16"/>
        <v>36.781118745463715</v>
      </c>
      <c r="Y117" s="15">
        <f t="shared" si="17"/>
        <v>45.572614682993077</v>
      </c>
      <c r="Z117" s="15">
        <f t="shared" si="18"/>
        <v>9.9040397391856914</v>
      </c>
      <c r="AA117" s="15">
        <f t="shared" si="19"/>
        <v>2.0257333320497883</v>
      </c>
      <c r="AB117" s="15">
        <f t="shared" si="20"/>
        <v>1.1200183675928057</v>
      </c>
      <c r="AC117" s="15">
        <f t="shared" si="21"/>
        <v>0.90571496445698274</v>
      </c>
      <c r="AD117" s="15">
        <f t="shared" si="22"/>
        <v>4.4558769312363404</v>
      </c>
      <c r="AE117" s="15">
        <f t="shared" si="23"/>
        <v>3.422429475899563</v>
      </c>
      <c r="AF117" s="15">
        <v>8192.592629146</v>
      </c>
      <c r="AG117" s="15">
        <v>9072.9208237500006</v>
      </c>
      <c r="AH117" s="15">
        <f t="shared" si="25"/>
        <v>17265.513452896001</v>
      </c>
      <c r="AI117" s="15">
        <v>21860.94269779</v>
      </c>
      <c r="AJ117" s="15">
        <v>22355.071780440001</v>
      </c>
      <c r="AK117" s="15">
        <f t="shared" si="26"/>
        <v>61481.527931126009</v>
      </c>
      <c r="AL117" s="15">
        <f t="shared" si="27"/>
        <v>246.61491626937055</v>
      </c>
      <c r="AM117" s="15">
        <f t="shared" si="28"/>
        <v>878.18192631302213</v>
      </c>
      <c r="AN117" s="15">
        <v>117.72627685105483</v>
      </c>
      <c r="AO117" s="64">
        <v>1.439088E-2</v>
      </c>
      <c r="AP117" s="15">
        <v>29304.102930000005</v>
      </c>
      <c r="AQ117" s="15">
        <v>7297.3329699999995</v>
      </c>
      <c r="AR117" s="15">
        <v>11577.498180000001</v>
      </c>
      <c r="AS117" s="15">
        <f t="shared" si="29"/>
        <v>48178.934080000006</v>
      </c>
      <c r="AT117" s="15">
        <f t="shared" si="30"/>
        <v>688.17205039991313</v>
      </c>
    </row>
    <row r="118" spans="1:46" x14ac:dyDescent="0.25">
      <c r="A118" s="31">
        <v>37500</v>
      </c>
      <c r="B118" s="14">
        <v>2002</v>
      </c>
      <c r="C118" s="14">
        <v>9</v>
      </c>
      <c r="D118" s="15">
        <v>74.742307336970242</v>
      </c>
      <c r="E118" s="15">
        <v>76.31096794375064</v>
      </c>
      <c r="F118" s="15">
        <v>105.13133273479058</v>
      </c>
      <c r="G118" s="15"/>
      <c r="H118" s="15"/>
      <c r="I118" s="15">
        <v>89.58</v>
      </c>
      <c r="J118" s="15">
        <v>70.262202729518592</v>
      </c>
      <c r="K118" s="15">
        <v>1055414.493</v>
      </c>
      <c r="L118" s="15">
        <v>466717.848</v>
      </c>
      <c r="M118" s="15">
        <v>588696.64500000002</v>
      </c>
      <c r="N118" s="15">
        <v>1040.763588</v>
      </c>
      <c r="O118" s="15">
        <f t="shared" si="24"/>
        <v>226.466261</v>
      </c>
      <c r="P118" s="15">
        <v>122.997443</v>
      </c>
      <c r="Q118" s="15">
        <v>103.468818</v>
      </c>
      <c r="R118" s="15">
        <v>485.19707499999998</v>
      </c>
      <c r="S118" s="15">
        <v>329.10025200000001</v>
      </c>
      <c r="T118" s="15">
        <v>96.993303497554777</v>
      </c>
      <c r="U118" s="15">
        <v>116.66774817252971</v>
      </c>
      <c r="V118" s="15">
        <v>120.284333006011</v>
      </c>
      <c r="W118" s="15">
        <f t="shared" si="15"/>
        <v>90.463260801026166</v>
      </c>
      <c r="X118" s="15">
        <f t="shared" si="16"/>
        <v>40.004016132188639</v>
      </c>
      <c r="Y118" s="15">
        <f t="shared" si="17"/>
        <v>50.459244668837535</v>
      </c>
      <c r="Z118" s="15">
        <f t="shared" si="18"/>
        <v>8.6525282386359468</v>
      </c>
      <c r="AA118" s="15">
        <f t="shared" si="19"/>
        <v>1.8827577568949296</v>
      </c>
      <c r="AB118" s="15">
        <f t="shared" si="20"/>
        <v>1.0225558052839137</v>
      </c>
      <c r="AC118" s="15">
        <f t="shared" si="21"/>
        <v>0.86020195161101598</v>
      </c>
      <c r="AD118" s="15">
        <f t="shared" si="22"/>
        <v>4.0337512199178356</v>
      </c>
      <c r="AE118" s="15">
        <f t="shared" si="23"/>
        <v>2.736019261823182</v>
      </c>
      <c r="AF118" s="15">
        <v>8155.28388473</v>
      </c>
      <c r="AG118" s="15">
        <v>9002.4417767499999</v>
      </c>
      <c r="AH118" s="15">
        <f t="shared" si="25"/>
        <v>17157.725661479999</v>
      </c>
      <c r="AI118" s="15">
        <v>22358.529064779999</v>
      </c>
      <c r="AJ118" s="15">
        <v>22372.725912580001</v>
      </c>
      <c r="AK118" s="15">
        <f t="shared" si="26"/>
        <v>61888.980638840003</v>
      </c>
      <c r="AL118" s="15">
        <f t="shared" si="27"/>
        <v>244.19566986150986</v>
      </c>
      <c r="AM118" s="15">
        <f t="shared" si="28"/>
        <v>880.82892699916988</v>
      </c>
      <c r="AN118" s="15">
        <v>122.37150049102119</v>
      </c>
      <c r="AO118" s="64">
        <v>3.2539060000000002E-2</v>
      </c>
      <c r="AP118" s="15">
        <v>29949.261979999999</v>
      </c>
      <c r="AQ118" s="15">
        <v>7427.8241599999983</v>
      </c>
      <c r="AR118" s="15">
        <v>11501.742040000001</v>
      </c>
      <c r="AS118" s="15">
        <f t="shared" si="29"/>
        <v>48878.828179999997</v>
      </c>
      <c r="AT118" s="15">
        <f t="shared" si="30"/>
        <v>695.66319132014632</v>
      </c>
    </row>
    <row r="119" spans="1:46" x14ac:dyDescent="0.25">
      <c r="A119" s="31">
        <v>37530</v>
      </c>
      <c r="B119" s="14">
        <v>2002</v>
      </c>
      <c r="C119" s="14">
        <v>10</v>
      </c>
      <c r="D119" s="15">
        <v>80.450994297467687</v>
      </c>
      <c r="E119" s="15">
        <v>79.576066311815069</v>
      </c>
      <c r="F119" s="15">
        <v>105.84645864420618</v>
      </c>
      <c r="G119" s="15"/>
      <c r="H119" s="15"/>
      <c r="I119" s="15">
        <v>95.46</v>
      </c>
      <c r="J119" s="15">
        <v>70.655053419956488</v>
      </c>
      <c r="K119" s="15">
        <v>1070342.1200000001</v>
      </c>
      <c r="L119" s="15">
        <v>459800.34100000001</v>
      </c>
      <c r="M119" s="15">
        <v>610541.7790000001</v>
      </c>
      <c r="N119" s="15">
        <v>1157.6156550000001</v>
      </c>
      <c r="O119" s="15">
        <f t="shared" si="24"/>
        <v>241.350829</v>
      </c>
      <c r="P119" s="15">
        <v>134.246093</v>
      </c>
      <c r="Q119" s="15">
        <v>107.104736</v>
      </c>
      <c r="R119" s="15">
        <v>566.00643000000002</v>
      </c>
      <c r="S119" s="15">
        <v>350.258396</v>
      </c>
      <c r="T119" s="15">
        <v>96.986747738577051</v>
      </c>
      <c r="U119" s="15">
        <v>119.65637867176217</v>
      </c>
      <c r="V119" s="15">
        <v>123.37394691725305</v>
      </c>
      <c r="W119" s="15">
        <f t="shared" si="15"/>
        <v>89.45132151593279</v>
      </c>
      <c r="X119" s="15">
        <f t="shared" si="16"/>
        <v>38.426730451312643</v>
      </c>
      <c r="Y119" s="15">
        <f t="shared" si="17"/>
        <v>51.024591064620147</v>
      </c>
      <c r="Z119" s="15">
        <f t="shared" si="18"/>
        <v>9.3829830683492137</v>
      </c>
      <c r="AA119" s="15">
        <f t="shared" si="19"/>
        <v>1.9562544202454193</v>
      </c>
      <c r="AB119" s="15">
        <f t="shared" si="20"/>
        <v>1.088123516791101</v>
      </c>
      <c r="AC119" s="15">
        <f t="shared" si="21"/>
        <v>0.86813090345431831</v>
      </c>
      <c r="AD119" s="15">
        <f t="shared" si="22"/>
        <v>4.5877305877197943</v>
      </c>
      <c r="AE119" s="15">
        <f t="shared" si="23"/>
        <v>2.8389980603840002</v>
      </c>
      <c r="AF119" s="15">
        <v>8420.1658639399993</v>
      </c>
      <c r="AG119" s="15">
        <v>9224.0228631499995</v>
      </c>
      <c r="AH119" s="15">
        <f t="shared" si="25"/>
        <v>17644.188727089997</v>
      </c>
      <c r="AI119" s="15">
        <v>22837.6585099</v>
      </c>
      <c r="AJ119" s="15">
        <v>22605.521014549999</v>
      </c>
      <c r="AK119" s="15">
        <f t="shared" si="26"/>
        <v>63087.36825154</v>
      </c>
      <c r="AL119" s="15">
        <f t="shared" si="27"/>
        <v>249.72295501946934</v>
      </c>
      <c r="AM119" s="15">
        <f t="shared" si="28"/>
        <v>892.89251366868268</v>
      </c>
      <c r="AN119" s="15">
        <v>124.50314849762978</v>
      </c>
      <c r="AO119" s="64">
        <v>2.5786630000000001E-2</v>
      </c>
      <c r="AP119" s="15">
        <v>30056.181430000001</v>
      </c>
      <c r="AQ119" s="15">
        <v>7581.2071200000019</v>
      </c>
      <c r="AR119" s="15">
        <v>11416.236379999997</v>
      </c>
      <c r="AS119" s="15">
        <f t="shared" si="29"/>
        <v>49053.624929999998</v>
      </c>
      <c r="AT119" s="15">
        <f t="shared" si="30"/>
        <v>694.26916484567857</v>
      </c>
    </row>
    <row r="120" spans="1:46" x14ac:dyDescent="0.25">
      <c r="A120" s="31">
        <v>37561</v>
      </c>
      <c r="B120" s="14">
        <v>2002</v>
      </c>
      <c r="C120" s="14">
        <v>11</v>
      </c>
      <c r="D120" s="15">
        <v>77.180004410259713</v>
      </c>
      <c r="E120" s="15">
        <v>81.288509785852042</v>
      </c>
      <c r="F120" s="15">
        <v>106.01954972782099</v>
      </c>
      <c r="G120" s="15"/>
      <c r="H120" s="15"/>
      <c r="I120" s="15">
        <v>95.65</v>
      </c>
      <c r="J120" s="15">
        <v>71.204922584083278</v>
      </c>
      <c r="K120" s="15">
        <v>966897.10100000002</v>
      </c>
      <c r="L120" s="15">
        <v>467602.69799999997</v>
      </c>
      <c r="M120" s="15">
        <v>499294.40300000005</v>
      </c>
      <c r="N120" s="15">
        <v>1159.679592</v>
      </c>
      <c r="O120" s="15">
        <f t="shared" si="24"/>
        <v>245.58578699999998</v>
      </c>
      <c r="P120" s="15">
        <v>129.510493</v>
      </c>
      <c r="Q120" s="15">
        <v>116.075294</v>
      </c>
      <c r="R120" s="15">
        <v>510.95772899999997</v>
      </c>
      <c r="S120" s="15">
        <v>403.136076</v>
      </c>
      <c r="T120" s="15">
        <v>92.333386511324591</v>
      </c>
      <c r="U120" s="15">
        <v>113.03257078026365</v>
      </c>
      <c r="V120" s="15">
        <v>122.4178761886962</v>
      </c>
      <c r="W120" s="15">
        <f t="shared" si="15"/>
        <v>85.541458919806118</v>
      </c>
      <c r="X120" s="15">
        <f t="shared" si="16"/>
        <v>41.368845702804009</v>
      </c>
      <c r="Y120" s="15">
        <f t="shared" si="17"/>
        <v>44.172613217002109</v>
      </c>
      <c r="Z120" s="15">
        <f t="shared" si="18"/>
        <v>9.4731229466230698</v>
      </c>
      <c r="AA120" s="15">
        <f t="shared" si="19"/>
        <v>2.0061268390365758</v>
      </c>
      <c r="AB120" s="15">
        <f t="shared" si="20"/>
        <v>1.0579377541264576</v>
      </c>
      <c r="AC120" s="15">
        <f t="shared" si="21"/>
        <v>0.94818908491011822</v>
      </c>
      <c r="AD120" s="15">
        <f t="shared" si="22"/>
        <v>4.1738816658802707</v>
      </c>
      <c r="AE120" s="15">
        <f t="shared" si="23"/>
        <v>3.2931144417062246</v>
      </c>
      <c r="AF120" s="15">
        <v>8516.6943237409996</v>
      </c>
      <c r="AG120" s="15">
        <v>9395.2067150599996</v>
      </c>
      <c r="AH120" s="15">
        <f t="shared" si="25"/>
        <v>17911.901038800999</v>
      </c>
      <c r="AI120" s="15">
        <v>23486.745876389999</v>
      </c>
      <c r="AJ120" s="15">
        <v>22383.517973030001</v>
      </c>
      <c r="AK120" s="15">
        <f t="shared" si="26"/>
        <v>63782.164888220999</v>
      </c>
      <c r="AL120" s="15">
        <f t="shared" si="27"/>
        <v>251.55425199219187</v>
      </c>
      <c r="AM120" s="15">
        <f t="shared" si="28"/>
        <v>895.75499240102374</v>
      </c>
      <c r="AN120" s="15">
        <v>120.21196974208065</v>
      </c>
      <c r="AO120" s="64">
        <v>2.475612E-2</v>
      </c>
      <c r="AP120" s="15">
        <v>30688.430590000004</v>
      </c>
      <c r="AQ120" s="15">
        <v>7735.1655300000002</v>
      </c>
      <c r="AR120" s="15">
        <v>10809.74863</v>
      </c>
      <c r="AS120" s="15">
        <f t="shared" si="29"/>
        <v>49233.344750000004</v>
      </c>
      <c r="AT120" s="15">
        <f t="shared" si="30"/>
        <v>691.43175728984409</v>
      </c>
    </row>
    <row r="121" spans="1:46" x14ac:dyDescent="0.25">
      <c r="A121" s="31">
        <v>37591</v>
      </c>
      <c r="B121" s="14">
        <v>2002</v>
      </c>
      <c r="C121" s="14">
        <v>12</v>
      </c>
      <c r="D121" s="15">
        <v>76.092686995970553</v>
      </c>
      <c r="E121" s="15">
        <v>81.959952267521999</v>
      </c>
      <c r="F121" s="15">
        <v>103.0953213881471</v>
      </c>
      <c r="G121" s="15"/>
      <c r="H121" s="15"/>
      <c r="I121" s="15">
        <v>97.03</v>
      </c>
      <c r="J121" s="15">
        <v>71.395130500135693</v>
      </c>
      <c r="K121" s="15">
        <v>1055589.996</v>
      </c>
      <c r="L121" s="15">
        <v>539478.80200000003</v>
      </c>
      <c r="M121" s="15">
        <v>516111.19400000002</v>
      </c>
      <c r="N121" s="15">
        <v>1054.3676720000001</v>
      </c>
      <c r="O121" s="15">
        <f t="shared" si="24"/>
        <v>216.959023</v>
      </c>
      <c r="P121" s="15">
        <v>116.753927</v>
      </c>
      <c r="Q121" s="15">
        <v>100.205096</v>
      </c>
      <c r="R121" s="15">
        <v>445.33954899999998</v>
      </c>
      <c r="S121" s="15">
        <v>392.06909999999999</v>
      </c>
      <c r="T121" s="15">
        <v>95.255982937365417</v>
      </c>
      <c r="U121" s="15">
        <v>118.95757536232688</v>
      </c>
      <c r="V121" s="15">
        <v>124.88199868825689</v>
      </c>
      <c r="W121" s="15">
        <f t="shared" si="15"/>
        <v>88.736677154425166</v>
      </c>
      <c r="X121" s="15">
        <f t="shared" si="16"/>
        <v>45.350521003545062</v>
      </c>
      <c r="Y121" s="15">
        <f t="shared" si="17"/>
        <v>43.38615615088009</v>
      </c>
      <c r="Z121" s="15">
        <f t="shared" si="18"/>
        <v>8.4429115731244799</v>
      </c>
      <c r="AA121" s="15">
        <f t="shared" si="19"/>
        <v>1.737312224971632</v>
      </c>
      <c r="AB121" s="15">
        <f t="shared" si="20"/>
        <v>0.93491398461241004</v>
      </c>
      <c r="AC121" s="15">
        <f t="shared" si="21"/>
        <v>0.80239824035922203</v>
      </c>
      <c r="AD121" s="15">
        <f t="shared" si="22"/>
        <v>3.5660828115964236</v>
      </c>
      <c r="AE121" s="15">
        <f t="shared" si="23"/>
        <v>3.1395165365564228</v>
      </c>
      <c r="AF121" s="15">
        <v>9993.4956984910004</v>
      </c>
      <c r="AG121" s="15">
        <v>11642.144450850001</v>
      </c>
      <c r="AH121" s="15">
        <f t="shared" si="25"/>
        <v>21635.640149341001</v>
      </c>
      <c r="AI121" s="15">
        <v>23044.58429504</v>
      </c>
      <c r="AJ121" s="15">
        <v>21992.003423530001</v>
      </c>
      <c r="AK121" s="15">
        <f t="shared" si="26"/>
        <v>66672.227867911002</v>
      </c>
      <c r="AL121" s="15">
        <f t="shared" si="27"/>
        <v>303.04083762827327</v>
      </c>
      <c r="AM121" s="15">
        <f t="shared" si="28"/>
        <v>933.84839275256013</v>
      </c>
      <c r="AN121" s="15">
        <v>124.1614740849834</v>
      </c>
      <c r="AO121" s="64">
        <v>2.8567740000000001E-2</v>
      </c>
      <c r="AP121" s="15">
        <v>31072.241369999996</v>
      </c>
      <c r="AQ121" s="15">
        <v>7854.7573199999997</v>
      </c>
      <c r="AR121" s="15">
        <v>10914.860949999998</v>
      </c>
      <c r="AS121" s="15">
        <f t="shared" si="29"/>
        <v>49841.859639999995</v>
      </c>
      <c r="AT121" s="15">
        <f t="shared" si="30"/>
        <v>698.11287255655714</v>
      </c>
    </row>
    <row r="122" spans="1:46" x14ac:dyDescent="0.25">
      <c r="A122" s="31">
        <v>37622</v>
      </c>
      <c r="B122" s="14">
        <v>2003</v>
      </c>
      <c r="C122" s="14">
        <v>1</v>
      </c>
      <c r="D122" s="15">
        <v>69.247253910232899</v>
      </c>
      <c r="E122" s="15">
        <v>69.403592775060957</v>
      </c>
      <c r="F122" s="15">
        <v>98.937576054593407</v>
      </c>
      <c r="G122" s="15">
        <v>47.620225670990322</v>
      </c>
      <c r="H122" s="15">
        <v>40.4</v>
      </c>
      <c r="I122" s="15">
        <v>84.65</v>
      </c>
      <c r="J122" s="15">
        <v>72.233409020143228</v>
      </c>
      <c r="K122" s="15">
        <v>923426.80900000001</v>
      </c>
      <c r="L122" s="15">
        <v>492285.00400000002</v>
      </c>
      <c r="M122" s="15">
        <v>431141.80499999999</v>
      </c>
      <c r="N122" s="15">
        <v>1209.6737035799997</v>
      </c>
      <c r="O122" s="15">
        <f t="shared" si="24"/>
        <v>170.39664335999998</v>
      </c>
      <c r="P122" s="15">
        <v>96.533983720000009</v>
      </c>
      <c r="Q122" s="15">
        <v>73.86265963999999</v>
      </c>
      <c r="R122" s="15">
        <v>491.62906898999961</v>
      </c>
      <c r="S122" s="15">
        <v>547.64799123000012</v>
      </c>
      <c r="T122" s="15">
        <v>98.72533110953816</v>
      </c>
      <c r="U122" s="15">
        <v>126.17366623724398</v>
      </c>
      <c r="V122" s="15">
        <v>127.80272785031353</v>
      </c>
      <c r="W122" s="15">
        <f t="shared" si="15"/>
        <v>73.186968131977977</v>
      </c>
      <c r="X122" s="15">
        <f t="shared" si="16"/>
        <v>39.0164618878838</v>
      </c>
      <c r="Y122" s="15">
        <f t="shared" si="17"/>
        <v>34.170506244094177</v>
      </c>
      <c r="Z122" s="15">
        <f t="shared" si="18"/>
        <v>9.4651634118233119</v>
      </c>
      <c r="AA122" s="15">
        <f t="shared" si="19"/>
        <v>1.3332786101371306</v>
      </c>
      <c r="AB122" s="15">
        <f t="shared" si="20"/>
        <v>0.75533586288599075</v>
      </c>
      <c r="AC122" s="15">
        <f t="shared" si="21"/>
        <v>0.57794274725114003</v>
      </c>
      <c r="AD122" s="15">
        <f t="shared" si="22"/>
        <v>3.8467807163381571</v>
      </c>
      <c r="AE122" s="15">
        <f t="shared" si="23"/>
        <v>4.2851040853480233</v>
      </c>
      <c r="AF122" s="15">
        <v>9142.3386705199991</v>
      </c>
      <c r="AG122" s="15">
        <v>10089.76568595</v>
      </c>
      <c r="AH122" s="15">
        <f t="shared" si="25"/>
        <v>19232.104356470001</v>
      </c>
      <c r="AI122" s="15">
        <v>23805.870441939998</v>
      </c>
      <c r="AJ122" s="15">
        <v>22665.15832192</v>
      </c>
      <c r="AK122" s="15">
        <f t="shared" si="26"/>
        <v>65703.133120329992</v>
      </c>
      <c r="AL122" s="15">
        <f t="shared" si="27"/>
        <v>266.24943523165132</v>
      </c>
      <c r="AM122" s="15">
        <f t="shared" si="28"/>
        <v>909.59479846794738</v>
      </c>
      <c r="AN122" s="15">
        <v>128.60414962085937</v>
      </c>
      <c r="AO122" s="64">
        <v>2.7776510000000001E-2</v>
      </c>
      <c r="AP122" s="15">
        <v>31095.590040000003</v>
      </c>
      <c r="AQ122" s="15">
        <v>8015.7309800000012</v>
      </c>
      <c r="AR122" s="15">
        <v>10891.15229</v>
      </c>
      <c r="AS122" s="15">
        <f t="shared" si="29"/>
        <v>50002.473310000001</v>
      </c>
      <c r="AT122" s="15">
        <f t="shared" si="30"/>
        <v>692.23471504793804</v>
      </c>
    </row>
    <row r="123" spans="1:46" x14ac:dyDescent="0.25">
      <c r="A123" s="31">
        <v>37653</v>
      </c>
      <c r="B123" s="14">
        <v>2003</v>
      </c>
      <c r="C123" s="14">
        <v>2</v>
      </c>
      <c r="D123" s="15">
        <v>68.791587020052901</v>
      </c>
      <c r="E123" s="15">
        <v>69.112528493172263</v>
      </c>
      <c r="F123" s="15">
        <v>102.41071002807823</v>
      </c>
      <c r="G123" s="15">
        <v>45.910917030434483</v>
      </c>
      <c r="H123" s="15">
        <v>37.4</v>
      </c>
      <c r="I123" s="15">
        <v>80.7</v>
      </c>
      <c r="J123" s="15">
        <v>73.035578597510721</v>
      </c>
      <c r="K123" s="15">
        <v>1033042.934</v>
      </c>
      <c r="L123" s="15">
        <v>453302.67700000003</v>
      </c>
      <c r="M123" s="15">
        <v>579740.25699999998</v>
      </c>
      <c r="N123" s="15">
        <v>1018.6849561599989</v>
      </c>
      <c r="O123" s="15">
        <f t="shared" si="24"/>
        <v>203.38884204999999</v>
      </c>
      <c r="P123" s="15">
        <v>110.22544083000004</v>
      </c>
      <c r="Q123" s="15">
        <v>93.163401219999969</v>
      </c>
      <c r="R123" s="15">
        <v>483.77245192999897</v>
      </c>
      <c r="S123" s="15">
        <v>331.5236621800002</v>
      </c>
      <c r="T123" s="15">
        <v>100.32400902083893</v>
      </c>
      <c r="U123" s="15">
        <v>130.13075866571742</v>
      </c>
      <c r="V123" s="15">
        <v>129.71048499336499</v>
      </c>
      <c r="W123" s="15">
        <f t="shared" si="15"/>
        <v>79.384992802024769</v>
      </c>
      <c r="X123" s="15">
        <f t="shared" si="16"/>
        <v>34.834399003578646</v>
      </c>
      <c r="Y123" s="15">
        <f t="shared" si="17"/>
        <v>44.550593798446123</v>
      </c>
      <c r="Z123" s="15">
        <f t="shared" si="18"/>
        <v>7.8535282341447354</v>
      </c>
      <c r="AA123" s="15">
        <f t="shared" si="19"/>
        <v>1.5680215987196704</v>
      </c>
      <c r="AB123" s="15">
        <f t="shared" si="20"/>
        <v>0.84978050028598962</v>
      </c>
      <c r="AC123" s="15">
        <f t="shared" si="21"/>
        <v>0.718241098433681</v>
      </c>
      <c r="AD123" s="15">
        <f t="shared" si="22"/>
        <v>3.7296325887205275</v>
      </c>
      <c r="AE123" s="15">
        <f t="shared" si="23"/>
        <v>2.5558740467045395</v>
      </c>
      <c r="AF123" s="15">
        <v>8865.06033118095</v>
      </c>
      <c r="AG123" s="15">
        <v>9940.4422353900009</v>
      </c>
      <c r="AH123" s="15">
        <f t="shared" si="25"/>
        <v>18805.502566570951</v>
      </c>
      <c r="AI123" s="15">
        <v>23962.579943330002</v>
      </c>
      <c r="AJ123" s="15">
        <v>23018.389674450002</v>
      </c>
      <c r="AK123" s="15">
        <f t="shared" si="26"/>
        <v>65786.472184350947</v>
      </c>
      <c r="AL123" s="15">
        <f t="shared" si="27"/>
        <v>257.48413208589136</v>
      </c>
      <c r="AM123" s="15">
        <f t="shared" si="28"/>
        <v>900.74554686410272</v>
      </c>
      <c r="AN123" s="15">
        <v>130.03497505758253</v>
      </c>
      <c r="AO123" s="64">
        <v>3.1682349999999998E-2</v>
      </c>
      <c r="AP123" s="15">
        <v>31415.978609999998</v>
      </c>
      <c r="AQ123" s="15">
        <v>8063.4273499999981</v>
      </c>
      <c r="AR123" s="15">
        <v>10849.660780000002</v>
      </c>
      <c r="AS123" s="15">
        <f t="shared" si="29"/>
        <v>50329.066739999995</v>
      </c>
      <c r="AT123" s="15">
        <f t="shared" si="30"/>
        <v>689.10341653287549</v>
      </c>
    </row>
    <row r="124" spans="1:46" x14ac:dyDescent="0.25">
      <c r="A124" s="31">
        <v>37681</v>
      </c>
      <c r="B124" s="14">
        <v>2003</v>
      </c>
      <c r="C124" s="14">
        <v>3</v>
      </c>
      <c r="D124" s="15">
        <v>74.717880800445755</v>
      </c>
      <c r="E124" s="15">
        <v>73.796044037562766</v>
      </c>
      <c r="F124" s="15">
        <v>102.96818473848946</v>
      </c>
      <c r="G124" s="15">
        <v>49.255113549812044</v>
      </c>
      <c r="H124" s="15">
        <v>38.5</v>
      </c>
      <c r="I124" s="15">
        <v>83.54</v>
      </c>
      <c r="J124" s="15">
        <v>73.800352631311796</v>
      </c>
      <c r="K124" s="15">
        <v>1034233.025</v>
      </c>
      <c r="L124" s="15">
        <v>454824.14900000003</v>
      </c>
      <c r="M124" s="15">
        <v>579408.87599999993</v>
      </c>
      <c r="N124" s="15">
        <v>1103.0035131400009</v>
      </c>
      <c r="O124" s="15">
        <f t="shared" si="24"/>
        <v>209.00937846999994</v>
      </c>
      <c r="P124" s="15">
        <v>112.4491172099999</v>
      </c>
      <c r="Q124" s="15">
        <v>96.560261260000033</v>
      </c>
      <c r="R124" s="15">
        <v>515.52777601000071</v>
      </c>
      <c r="S124" s="15">
        <v>378.46635865999974</v>
      </c>
      <c r="T124" s="15">
        <v>97.949434096287078</v>
      </c>
      <c r="U124" s="15">
        <v>127.69465622982952</v>
      </c>
      <c r="V124" s="15">
        <v>130.36793668894711</v>
      </c>
      <c r="W124" s="15">
        <f t="shared" si="15"/>
        <v>80.992662930118982</v>
      </c>
      <c r="X124" s="15">
        <f t="shared" si="16"/>
        <v>35.61810356272003</v>
      </c>
      <c r="Y124" s="15">
        <f t="shared" si="17"/>
        <v>45.374559367398952</v>
      </c>
      <c r="Z124" s="15">
        <f t="shared" si="18"/>
        <v>8.4606962505798098</v>
      </c>
      <c r="AA124" s="15">
        <f t="shared" si="19"/>
        <v>1.6032268652735395</v>
      </c>
      <c r="AB124" s="15">
        <f t="shared" si="20"/>
        <v>0.86255194387481315</v>
      </c>
      <c r="AC124" s="15">
        <f t="shared" si="21"/>
        <v>0.74067492139872637</v>
      </c>
      <c r="AD124" s="15">
        <f t="shared" si="22"/>
        <v>3.9544061914551136</v>
      </c>
      <c r="AE124" s="15">
        <f t="shared" si="23"/>
        <v>2.9030631938511533</v>
      </c>
      <c r="AF124" s="15">
        <v>8713.0542904720005</v>
      </c>
      <c r="AG124" s="15">
        <v>10150.27492482</v>
      </c>
      <c r="AH124" s="15">
        <f t="shared" si="25"/>
        <v>18863.329215292</v>
      </c>
      <c r="AI124" s="15">
        <v>23769.509175120002</v>
      </c>
      <c r="AJ124" s="15">
        <v>23688.345428370001</v>
      </c>
      <c r="AK124" s="15">
        <f t="shared" si="26"/>
        <v>66321.183818781996</v>
      </c>
      <c r="AL124" s="15">
        <f t="shared" si="27"/>
        <v>255.59944556807881</v>
      </c>
      <c r="AM124" s="15">
        <f t="shared" si="28"/>
        <v>898.65673339131774</v>
      </c>
      <c r="AN124" s="15">
        <v>129.70898872107693</v>
      </c>
      <c r="AO124" s="64">
        <v>3.4732819999999998E-2</v>
      </c>
      <c r="AP124" s="15">
        <v>31759.563239999999</v>
      </c>
      <c r="AQ124" s="15">
        <v>8097.87871</v>
      </c>
      <c r="AR124" s="15">
        <v>10907.467470000001</v>
      </c>
      <c r="AS124" s="15">
        <f t="shared" si="29"/>
        <v>50764.909420000004</v>
      </c>
      <c r="AT124" s="15">
        <f t="shared" si="30"/>
        <v>687.86811458217369</v>
      </c>
    </row>
    <row r="125" spans="1:46" x14ac:dyDescent="0.25">
      <c r="A125" s="31">
        <v>37712</v>
      </c>
      <c r="B125" s="14">
        <v>2003</v>
      </c>
      <c r="C125" s="14">
        <v>4</v>
      </c>
      <c r="D125" s="15">
        <v>70.438511556654618</v>
      </c>
      <c r="E125" s="15">
        <v>72.539934784053372</v>
      </c>
      <c r="F125" s="15">
        <v>102.45021840628391</v>
      </c>
      <c r="G125" s="15">
        <v>49.891757827228282</v>
      </c>
      <c r="H125" s="15">
        <v>44.9</v>
      </c>
      <c r="I125" s="15">
        <v>85.73</v>
      </c>
      <c r="J125" s="15">
        <v>74.647280611980605</v>
      </c>
      <c r="K125" s="15">
        <v>1101056.3319999999</v>
      </c>
      <c r="L125" s="15">
        <v>508646.31700000004</v>
      </c>
      <c r="M125" s="15">
        <v>592410.0149999999</v>
      </c>
      <c r="N125" s="15">
        <v>1126.1729311400006</v>
      </c>
      <c r="O125" s="15">
        <f t="shared" si="24"/>
        <v>217.95112754000007</v>
      </c>
      <c r="P125" s="15">
        <v>114.84925322000004</v>
      </c>
      <c r="Q125" s="15">
        <v>103.10187432000002</v>
      </c>
      <c r="R125" s="15">
        <v>560.79951134000078</v>
      </c>
      <c r="S125" s="15">
        <v>347.42229225999961</v>
      </c>
      <c r="T125" s="15">
        <v>94.149943381707402</v>
      </c>
      <c r="U125" s="15">
        <v>122.63173116004917</v>
      </c>
      <c r="V125" s="15">
        <v>130.25151875330343</v>
      </c>
      <c r="W125" s="15">
        <f t="shared" si="15"/>
        <v>89.785598032779035</v>
      </c>
      <c r="X125" s="15">
        <f t="shared" si="16"/>
        <v>41.477545182507072</v>
      </c>
      <c r="Y125" s="15">
        <f t="shared" si="17"/>
        <v>48.30805285027197</v>
      </c>
      <c r="Z125" s="15">
        <f t="shared" si="18"/>
        <v>8.6461404973939224</v>
      </c>
      <c r="AA125" s="15">
        <f t="shared" si="19"/>
        <v>1.6733096828820848</v>
      </c>
      <c r="AB125" s="15">
        <f t="shared" si="20"/>
        <v>0.88174982003491797</v>
      </c>
      <c r="AC125" s="15">
        <f t="shared" si="21"/>
        <v>0.79155986284716673</v>
      </c>
      <c r="AD125" s="15">
        <f t="shared" si="22"/>
        <v>4.3055122635625915</v>
      </c>
      <c r="AE125" s="15">
        <f t="shared" si="23"/>
        <v>2.6673185509492443</v>
      </c>
      <c r="AF125" s="15">
        <v>8939.6449312200002</v>
      </c>
      <c r="AG125" s="15">
        <v>10120.39779601</v>
      </c>
      <c r="AH125" s="15">
        <f t="shared" si="25"/>
        <v>19060.04272723</v>
      </c>
      <c r="AI125" s="15">
        <v>24073.569622079998</v>
      </c>
      <c r="AJ125" s="15">
        <v>23738.75863488</v>
      </c>
      <c r="AK125" s="15">
        <f t="shared" si="26"/>
        <v>66872.370984189998</v>
      </c>
      <c r="AL125" s="15">
        <f t="shared" si="27"/>
        <v>255.33472312681857</v>
      </c>
      <c r="AM125" s="15">
        <f t="shared" si="28"/>
        <v>895.84470373134047</v>
      </c>
      <c r="AN125" s="15">
        <v>126.7241028062533</v>
      </c>
      <c r="AO125" s="64">
        <v>3.2693970000000003E-2</v>
      </c>
      <c r="AP125" s="15">
        <v>32149.415429999994</v>
      </c>
      <c r="AQ125" s="15">
        <v>8270.0024000000012</v>
      </c>
      <c r="AR125" s="15">
        <v>10904.051219999999</v>
      </c>
      <c r="AS125" s="15">
        <f t="shared" si="29"/>
        <v>51323.469049999992</v>
      </c>
      <c r="AT125" s="15">
        <f t="shared" si="30"/>
        <v>687.54639993895194</v>
      </c>
    </row>
    <row r="126" spans="1:46" x14ac:dyDescent="0.25">
      <c r="A126" s="31">
        <v>37742</v>
      </c>
      <c r="B126" s="14">
        <v>2003</v>
      </c>
      <c r="C126" s="14">
        <v>5</v>
      </c>
      <c r="D126" s="15">
        <v>76.079162278996378</v>
      </c>
      <c r="E126" s="15">
        <v>74.73085072383752</v>
      </c>
      <c r="F126" s="15">
        <v>103.35555663977314</v>
      </c>
      <c r="G126" s="15">
        <v>50.920425354087399</v>
      </c>
      <c r="H126" s="15">
        <v>57.7</v>
      </c>
      <c r="I126" s="15">
        <v>89.17</v>
      </c>
      <c r="J126" s="15">
        <v>75.012961065206639</v>
      </c>
      <c r="K126" s="15">
        <v>1181888.1939999999</v>
      </c>
      <c r="L126" s="15">
        <v>598882.38500000001</v>
      </c>
      <c r="M126" s="15">
        <v>583005.80899999989</v>
      </c>
      <c r="N126" s="15">
        <v>1139.0970021099999</v>
      </c>
      <c r="O126" s="15">
        <f t="shared" si="24"/>
        <v>236.81855320999998</v>
      </c>
      <c r="P126" s="15">
        <v>121.45974214999993</v>
      </c>
      <c r="Q126" s="15">
        <v>115.35881106000005</v>
      </c>
      <c r="R126" s="15">
        <v>532.58116509000013</v>
      </c>
      <c r="S126" s="15">
        <v>369.69728380999965</v>
      </c>
      <c r="T126" s="15">
        <v>92.165227204360349</v>
      </c>
      <c r="U126" s="15">
        <v>120.05310287579105</v>
      </c>
      <c r="V126" s="15">
        <v>130.25856553208965</v>
      </c>
      <c r="W126" s="15">
        <f t="shared" si="15"/>
        <v>98.447117624506646</v>
      </c>
      <c r="X126" s="15">
        <f t="shared" si="16"/>
        <v>49.88479020151722</v>
      </c>
      <c r="Y126" s="15">
        <f t="shared" si="17"/>
        <v>48.562327422989426</v>
      </c>
      <c r="Z126" s="15">
        <f t="shared" si="18"/>
        <v>8.7448913432827524</v>
      </c>
      <c r="AA126" s="15">
        <f t="shared" si="19"/>
        <v>1.8180651095198719</v>
      </c>
      <c r="AB126" s="15">
        <f t="shared" si="20"/>
        <v>0.93245109566386175</v>
      </c>
      <c r="AC126" s="15">
        <f t="shared" si="21"/>
        <v>0.88561401385601013</v>
      </c>
      <c r="AD126" s="15">
        <f t="shared" si="22"/>
        <v>4.0886460165937946</v>
      </c>
      <c r="AE126" s="15">
        <f t="shared" si="23"/>
        <v>2.8381802171690849</v>
      </c>
      <c r="AF126" s="15">
        <v>8829.5466038100003</v>
      </c>
      <c r="AG126" s="15">
        <v>9461.3504378800008</v>
      </c>
      <c r="AH126" s="15">
        <f t="shared" si="25"/>
        <v>18290.897041690001</v>
      </c>
      <c r="AI126" s="15">
        <v>24168.387305389999</v>
      </c>
      <c r="AJ126" s="15">
        <v>24252.205809499999</v>
      </c>
      <c r="AK126" s="15">
        <f t="shared" si="26"/>
        <v>66711.490156579996</v>
      </c>
      <c r="AL126" s="15">
        <f t="shared" si="27"/>
        <v>243.83648881411631</v>
      </c>
      <c r="AM126" s="15">
        <f t="shared" si="28"/>
        <v>889.33284607428823</v>
      </c>
      <c r="AN126" s="15">
        <v>125.40194409226457</v>
      </c>
      <c r="AO126" s="64">
        <v>3.7755459999999998E-2</v>
      </c>
      <c r="AP126" s="15">
        <v>32386.057800000002</v>
      </c>
      <c r="AQ126" s="15">
        <v>8419.3460999999988</v>
      </c>
      <c r="AR126" s="15">
        <v>10893.25015</v>
      </c>
      <c r="AS126" s="15">
        <f t="shared" si="29"/>
        <v>51698.654050000005</v>
      </c>
      <c r="AT126" s="15">
        <f t="shared" si="30"/>
        <v>689.19628442689827</v>
      </c>
    </row>
    <row r="127" spans="1:46" x14ac:dyDescent="0.25">
      <c r="A127" s="31">
        <v>37773</v>
      </c>
      <c r="B127" s="14">
        <v>2003</v>
      </c>
      <c r="C127" s="14">
        <v>6</v>
      </c>
      <c r="D127" s="15">
        <v>69.854676423378962</v>
      </c>
      <c r="E127" s="15">
        <v>70.550606385410234</v>
      </c>
      <c r="F127" s="15">
        <v>102.83789778136361</v>
      </c>
      <c r="G127" s="15">
        <v>48.716425490094032</v>
      </c>
      <c r="H127" s="15">
        <v>36.799999999999997</v>
      </c>
      <c r="I127" s="15">
        <v>87.97</v>
      </c>
      <c r="J127" s="15">
        <v>74.971949025336471</v>
      </c>
      <c r="K127" s="15">
        <v>995297.29599999997</v>
      </c>
      <c r="L127" s="15">
        <v>455073.603</v>
      </c>
      <c r="M127" s="15">
        <v>540223.69299999997</v>
      </c>
      <c r="N127" s="15">
        <v>1039.0302002300002</v>
      </c>
      <c r="O127" s="15">
        <f t="shared" si="24"/>
        <v>198.23174572999986</v>
      </c>
      <c r="P127" s="15">
        <v>105.68462401999986</v>
      </c>
      <c r="Q127" s="15">
        <v>92.547121709999999</v>
      </c>
      <c r="R127" s="15">
        <v>510.9067192600001</v>
      </c>
      <c r="S127" s="15">
        <v>329.89173524000034</v>
      </c>
      <c r="T127" s="15">
        <v>92.008082111585736</v>
      </c>
      <c r="U127" s="15">
        <v>119.28661299037361</v>
      </c>
      <c r="V127" s="15">
        <v>129.64797249626938</v>
      </c>
      <c r="W127" s="15">
        <f t="shared" si="15"/>
        <v>83.437468048516052</v>
      </c>
      <c r="X127" s="15">
        <f t="shared" si="16"/>
        <v>38.149595465228302</v>
      </c>
      <c r="Y127" s="15">
        <f t="shared" si="17"/>
        <v>45.287872583287772</v>
      </c>
      <c r="Z127" s="15">
        <f t="shared" si="18"/>
        <v>8.0142417981885394</v>
      </c>
      <c r="AA127" s="15">
        <f t="shared" si="19"/>
        <v>1.528999967475033</v>
      </c>
      <c r="AB127" s="15">
        <f t="shared" si="20"/>
        <v>0.81516603757949968</v>
      </c>
      <c r="AC127" s="15">
        <f t="shared" si="21"/>
        <v>0.7138339298955334</v>
      </c>
      <c r="AD127" s="15">
        <f t="shared" si="22"/>
        <v>3.9407227851149114</v>
      </c>
      <c r="AE127" s="15">
        <f t="shared" si="23"/>
        <v>2.5445190455985958</v>
      </c>
      <c r="AF127" s="15">
        <v>9183.3167400500006</v>
      </c>
      <c r="AG127" s="15">
        <v>10465.015072050001</v>
      </c>
      <c r="AH127" s="15">
        <f t="shared" si="25"/>
        <v>19648.331812100001</v>
      </c>
      <c r="AI127" s="15">
        <v>24422.15180449</v>
      </c>
      <c r="AJ127" s="15">
        <v>23786.126543440001</v>
      </c>
      <c r="AK127" s="15">
        <f t="shared" si="26"/>
        <v>67856.610160030003</v>
      </c>
      <c r="AL127" s="15">
        <f t="shared" si="27"/>
        <v>262.07577724116425</v>
      </c>
      <c r="AM127" s="15">
        <f t="shared" si="28"/>
        <v>905.09331879711613</v>
      </c>
      <c r="AN127" s="15">
        <v>124.36376382462464</v>
      </c>
      <c r="AO127" s="64">
        <v>3.90946E-2</v>
      </c>
      <c r="AP127" s="15">
        <v>32168.06655</v>
      </c>
      <c r="AQ127" s="15">
        <v>8578.8609300000007</v>
      </c>
      <c r="AR127" s="15">
        <v>10380.29412</v>
      </c>
      <c r="AS127" s="15">
        <f t="shared" si="29"/>
        <v>51127.221599999997</v>
      </c>
      <c r="AT127" s="15">
        <f t="shared" si="30"/>
        <v>681.95134666596107</v>
      </c>
    </row>
    <row r="128" spans="1:46" x14ac:dyDescent="0.25">
      <c r="A128" s="31">
        <v>37803</v>
      </c>
      <c r="B128" s="14">
        <v>2003</v>
      </c>
      <c r="C128" s="14">
        <v>7</v>
      </c>
      <c r="D128" s="15">
        <v>77.278853770444584</v>
      </c>
      <c r="E128" s="15">
        <v>79.02564710415237</v>
      </c>
      <c r="F128" s="15">
        <v>101.54309180422035</v>
      </c>
      <c r="G128" s="15">
        <v>52.78362267139201</v>
      </c>
      <c r="H128" s="15">
        <v>54</v>
      </c>
      <c r="I128" s="15">
        <v>90.01</v>
      </c>
      <c r="J128" s="15">
        <v>74.864650864464068</v>
      </c>
      <c r="K128" s="15">
        <v>1267598.2919999999</v>
      </c>
      <c r="L128" s="15">
        <v>613339.45699999994</v>
      </c>
      <c r="M128" s="15">
        <v>654258.83499999996</v>
      </c>
      <c r="N128" s="15">
        <v>1246.5927699100007</v>
      </c>
      <c r="O128" s="15">
        <f t="shared" si="24"/>
        <v>248.78811785000005</v>
      </c>
      <c r="P128" s="15">
        <v>124.08485249000005</v>
      </c>
      <c r="Q128" s="15">
        <v>124.70326536000002</v>
      </c>
      <c r="R128" s="15">
        <v>597.27341485000034</v>
      </c>
      <c r="S128" s="15">
        <v>400.53123721000009</v>
      </c>
      <c r="T128" s="15">
        <v>92.99354912345153</v>
      </c>
      <c r="U128" s="15">
        <v>120.73814677388977</v>
      </c>
      <c r="V128" s="15">
        <v>129.83497018014282</v>
      </c>
      <c r="W128" s="15">
        <f t="shared" si="15"/>
        <v>104.98739013891543</v>
      </c>
      <c r="X128" s="15">
        <f t="shared" si="16"/>
        <v>50.799144544484406</v>
      </c>
      <c r="Y128" s="15">
        <f t="shared" si="17"/>
        <v>54.188245594431038</v>
      </c>
      <c r="Z128" s="15">
        <f t="shared" si="18"/>
        <v>9.6013637017853046</v>
      </c>
      <c r="AA128" s="15">
        <f t="shared" si="19"/>
        <v>1.9161872760844991</v>
      </c>
      <c r="AB128" s="15">
        <f t="shared" si="20"/>
        <v>0.95571210374089022</v>
      </c>
      <c r="AC128" s="15">
        <f t="shared" si="21"/>
        <v>0.96047517234360902</v>
      </c>
      <c r="AD128" s="15">
        <f t="shared" si="22"/>
        <v>4.6002507184412504</v>
      </c>
      <c r="AE128" s="15">
        <f t="shared" si="23"/>
        <v>3.0849257072595533</v>
      </c>
      <c r="AF128" s="15">
        <v>9419.6708975799993</v>
      </c>
      <c r="AG128" s="15">
        <v>10450.81465454</v>
      </c>
      <c r="AH128" s="15">
        <f t="shared" si="25"/>
        <v>19870.485552120001</v>
      </c>
      <c r="AI128" s="15">
        <v>24547.452560630001</v>
      </c>
      <c r="AJ128" s="15">
        <v>24079.20923687</v>
      </c>
      <c r="AK128" s="15">
        <f t="shared" si="26"/>
        <v>68497.147349620005</v>
      </c>
      <c r="AL128" s="15">
        <f t="shared" si="27"/>
        <v>265.41879675754831</v>
      </c>
      <c r="AM128" s="15">
        <f t="shared" si="28"/>
        <v>914.94646082873112</v>
      </c>
      <c r="AN128" s="15">
        <v>125.45549605585838</v>
      </c>
      <c r="AO128" s="64">
        <v>3.7249829999999998E-2</v>
      </c>
      <c r="AP128" s="15">
        <v>32180.633429999998</v>
      </c>
      <c r="AQ128" s="15">
        <v>8726.6504900000018</v>
      </c>
      <c r="AR128" s="15">
        <v>10309.856529999999</v>
      </c>
      <c r="AS128" s="15">
        <f t="shared" si="29"/>
        <v>51217.140449999999</v>
      </c>
      <c r="AT128" s="15">
        <f t="shared" si="30"/>
        <v>684.12982440436645</v>
      </c>
    </row>
    <row r="129" spans="1:46" x14ac:dyDescent="0.25">
      <c r="A129" s="31">
        <v>37834</v>
      </c>
      <c r="B129" s="14">
        <v>2003</v>
      </c>
      <c r="C129" s="14">
        <v>8</v>
      </c>
      <c r="D129" s="15">
        <v>72.846900906195529</v>
      </c>
      <c r="E129" s="15">
        <v>73.620211974585729</v>
      </c>
      <c r="F129" s="15">
        <v>103.7384392507243</v>
      </c>
      <c r="G129" s="15">
        <v>51.543620614228871</v>
      </c>
      <c r="H129" s="15">
        <v>47.6</v>
      </c>
      <c r="I129" s="15">
        <v>89.99</v>
      </c>
      <c r="J129" s="15">
        <v>75.095915276629455</v>
      </c>
      <c r="K129" s="15">
        <v>1092850.25</v>
      </c>
      <c r="L129" s="15">
        <v>494896.68</v>
      </c>
      <c r="M129" s="15">
        <v>597953.57000000007</v>
      </c>
      <c r="N129" s="15">
        <v>1141.8547726499999</v>
      </c>
      <c r="O129" s="15">
        <f t="shared" si="24"/>
        <v>218.35399806999999</v>
      </c>
      <c r="P129" s="15">
        <v>114.51463875</v>
      </c>
      <c r="Q129" s="15">
        <v>103.83935931999997</v>
      </c>
      <c r="R129" s="15">
        <v>552.70389724000006</v>
      </c>
      <c r="S129" s="15">
        <v>370.79687734000009</v>
      </c>
      <c r="T129" s="15">
        <v>93.529945178914502</v>
      </c>
      <c r="U129" s="15">
        <v>121.71796714434457</v>
      </c>
      <c r="V129" s="15">
        <v>130.13796481063778</v>
      </c>
      <c r="W129" s="15">
        <f t="shared" si="15"/>
        <v>89.785450384986774</v>
      </c>
      <c r="X129" s="15">
        <f t="shared" si="16"/>
        <v>40.659295551091901</v>
      </c>
      <c r="Y129" s="15">
        <f t="shared" si="17"/>
        <v>49.12615483389488</v>
      </c>
      <c r="Z129" s="15">
        <f t="shared" si="18"/>
        <v>8.7741864897879669</v>
      </c>
      <c r="AA129" s="15">
        <f t="shared" si="19"/>
        <v>1.6778654744426371</v>
      </c>
      <c r="AB129" s="15">
        <f t="shared" si="20"/>
        <v>0.87994797610850073</v>
      </c>
      <c r="AC129" s="15">
        <f t="shared" si="21"/>
        <v>0.79791749833413639</v>
      </c>
      <c r="AD129" s="15">
        <f t="shared" si="22"/>
        <v>4.2470611711519615</v>
      </c>
      <c r="AE129" s="15">
        <f t="shared" si="23"/>
        <v>2.8492598441933703</v>
      </c>
      <c r="AF129" s="15">
        <v>9185.3443363200004</v>
      </c>
      <c r="AG129" s="15">
        <v>10273.2217936</v>
      </c>
      <c r="AH129" s="15">
        <f t="shared" si="25"/>
        <v>19458.56612992</v>
      </c>
      <c r="AI129" s="15">
        <v>24909.280706829999</v>
      </c>
      <c r="AJ129" s="15">
        <v>24129.483625820001</v>
      </c>
      <c r="AK129" s="15">
        <f t="shared" si="26"/>
        <v>68497.330462570011</v>
      </c>
      <c r="AL129" s="15">
        <f t="shared" si="27"/>
        <v>259.11617240752491</v>
      </c>
      <c r="AM129" s="15">
        <f t="shared" si="28"/>
        <v>912.13124189574944</v>
      </c>
      <c r="AN129" s="15">
        <v>124.83596717876975</v>
      </c>
      <c r="AO129" s="64">
        <v>4.6260519999999999E-2</v>
      </c>
      <c r="AP129" s="15">
        <v>32413.134599999994</v>
      </c>
      <c r="AQ129" s="15">
        <v>8906.8699800000013</v>
      </c>
      <c r="AR129" s="15">
        <v>10310.91021</v>
      </c>
      <c r="AS129" s="15">
        <f t="shared" si="29"/>
        <v>51630.914789999995</v>
      </c>
      <c r="AT129" s="15">
        <f t="shared" si="30"/>
        <v>687.53293171550195</v>
      </c>
    </row>
    <row r="130" spans="1:46" x14ac:dyDescent="0.25">
      <c r="A130" s="31">
        <v>37865</v>
      </c>
      <c r="B130" s="14">
        <v>2003</v>
      </c>
      <c r="C130" s="14">
        <v>9</v>
      </c>
      <c r="D130" s="15">
        <v>78.994048851983791</v>
      </c>
      <c r="E130" s="15">
        <v>79.34124874114292</v>
      </c>
      <c r="F130" s="15">
        <v>104.84096143629488</v>
      </c>
      <c r="G130" s="15">
        <v>49.87948274566596</v>
      </c>
      <c r="H130" s="15">
        <v>46.1</v>
      </c>
      <c r="I130" s="15">
        <v>93.43</v>
      </c>
      <c r="J130" s="15">
        <v>75.261219023601754</v>
      </c>
      <c r="K130" s="15">
        <v>1079471.723</v>
      </c>
      <c r="L130" s="15">
        <v>429289.68300000002</v>
      </c>
      <c r="M130" s="15">
        <v>650182.04</v>
      </c>
      <c r="N130" s="15">
        <v>1222.6162610199997</v>
      </c>
      <c r="O130" s="15">
        <f t="shared" si="24"/>
        <v>239.3259009299999</v>
      </c>
      <c r="P130" s="15">
        <v>125.78894547999988</v>
      </c>
      <c r="Q130" s="15">
        <v>113.53695545000002</v>
      </c>
      <c r="R130" s="15">
        <v>568.59210963999976</v>
      </c>
      <c r="S130" s="15">
        <v>414.69825045000005</v>
      </c>
      <c r="T130" s="15">
        <v>91.64239286954583</v>
      </c>
      <c r="U130" s="15">
        <v>118.86108433902416</v>
      </c>
      <c r="V130" s="15">
        <v>129.70098293725755</v>
      </c>
      <c r="W130" s="15">
        <f t="shared" ref="W130:W193" si="31">K130/$U130/100</f>
        <v>90.817926573936745</v>
      </c>
      <c r="X130" s="15">
        <f t="shared" ref="X130:X193" si="32">L130/$U130/100</f>
        <v>36.11692467616642</v>
      </c>
      <c r="Y130" s="15">
        <f t="shared" ref="Y130:Y193" si="33">M130/$U130/100</f>
        <v>54.70100189777034</v>
      </c>
      <c r="Z130" s="15">
        <f t="shared" ref="Z130:Z193" si="34">N130/$V130</f>
        <v>9.4264224783202799</v>
      </c>
      <c r="AA130" s="15">
        <f t="shared" ref="AA130:AA193" si="35">O130/$V130</f>
        <v>1.8452127000901224</v>
      </c>
      <c r="AB130" s="15">
        <f t="shared" ref="AB130:AB193" si="36">P130/$V130</f>
        <v>0.96983802767978944</v>
      </c>
      <c r="AC130" s="15">
        <f t="shared" ref="AC130:AC193" si="37">Q130/$V130</f>
        <v>0.87537467241033307</v>
      </c>
      <c r="AD130" s="15">
        <f t="shared" ref="AD130:AD193" si="38">R130/$V130</f>
        <v>4.3838689327054245</v>
      </c>
      <c r="AE130" s="15">
        <f t="shared" ref="AE130:AE193" si="39">S130/$V130</f>
        <v>3.1973408455247334</v>
      </c>
      <c r="AF130" s="15">
        <v>9136.9920530500003</v>
      </c>
      <c r="AG130" s="15">
        <v>10551.26288556</v>
      </c>
      <c r="AH130" s="15">
        <f t="shared" si="25"/>
        <v>19688.25493861</v>
      </c>
      <c r="AI130" s="15">
        <v>24940.75017987</v>
      </c>
      <c r="AJ130" s="15">
        <v>24175.826533669999</v>
      </c>
      <c r="AK130" s="15">
        <f t="shared" si="26"/>
        <v>68804.831652149995</v>
      </c>
      <c r="AL130" s="15">
        <f t="shared" si="27"/>
        <v>261.59893759408556</v>
      </c>
      <c r="AM130" s="15">
        <f t="shared" si="28"/>
        <v>914.21362216539376</v>
      </c>
      <c r="AN130" s="15">
        <v>124.72623937939061</v>
      </c>
      <c r="AO130" s="64">
        <v>3.1127419999999999E-2</v>
      </c>
      <c r="AP130" s="15">
        <v>32632.852630000001</v>
      </c>
      <c r="AQ130" s="15">
        <v>9033.8043799999996</v>
      </c>
      <c r="AR130" s="15">
        <v>10241.600120000001</v>
      </c>
      <c r="AS130" s="15">
        <f t="shared" si="29"/>
        <v>51908.257130000005</v>
      </c>
      <c r="AT130" s="15">
        <f t="shared" si="30"/>
        <v>689.70789741954206</v>
      </c>
    </row>
    <row r="131" spans="1:46" x14ac:dyDescent="0.25">
      <c r="A131" s="31">
        <v>37895</v>
      </c>
      <c r="B131" s="14">
        <v>2003</v>
      </c>
      <c r="C131" s="14">
        <v>10</v>
      </c>
      <c r="D131" s="15">
        <v>81.59190369375203</v>
      </c>
      <c r="E131" s="15">
        <v>82.388271783607877</v>
      </c>
      <c r="F131" s="15">
        <v>105.79545048505123</v>
      </c>
      <c r="G131" s="15">
        <v>52.542172217093004</v>
      </c>
      <c r="H131" s="15">
        <v>59.7</v>
      </c>
      <c r="I131" s="15">
        <v>99.6</v>
      </c>
      <c r="J131" s="15">
        <v>75.306582342826545</v>
      </c>
      <c r="K131" s="15">
        <v>1169194.7120000001</v>
      </c>
      <c r="L131" s="15">
        <v>558402.89199999999</v>
      </c>
      <c r="M131" s="15">
        <v>610791.82000000007</v>
      </c>
      <c r="N131" s="15">
        <v>1244.1288425400014</v>
      </c>
      <c r="O131" s="15">
        <f t="shared" ref="O131:O194" si="40">P131+Q131</f>
        <v>260.51078343000023</v>
      </c>
      <c r="P131" s="15">
        <v>137.45383930000023</v>
      </c>
      <c r="Q131" s="15">
        <v>123.05694413000002</v>
      </c>
      <c r="R131" s="15">
        <v>593.6522539700004</v>
      </c>
      <c r="S131" s="15">
        <v>389.96580514000061</v>
      </c>
      <c r="T131" s="15">
        <v>92.49196083499784</v>
      </c>
      <c r="U131" s="15">
        <v>120.97114292924778</v>
      </c>
      <c r="V131" s="15">
        <v>130.79098100758802</v>
      </c>
      <c r="W131" s="15">
        <f t="shared" si="31"/>
        <v>96.650712201985655</v>
      </c>
      <c r="X131" s="15">
        <f t="shared" si="32"/>
        <v>46.160007955499957</v>
      </c>
      <c r="Y131" s="15">
        <f t="shared" si="33"/>
        <v>50.490704246485713</v>
      </c>
      <c r="Z131" s="15">
        <f t="shared" si="34"/>
        <v>9.5123442989377196</v>
      </c>
      <c r="AA131" s="15">
        <f t="shared" si="35"/>
        <v>1.9918099965538629</v>
      </c>
      <c r="AB131" s="15">
        <f t="shared" si="36"/>
        <v>1.0509427962163971</v>
      </c>
      <c r="AC131" s="15">
        <f t="shared" si="37"/>
        <v>0.94086720033746596</v>
      </c>
      <c r="AD131" s="15">
        <f t="shared" si="38"/>
        <v>4.5389387662407614</v>
      </c>
      <c r="AE131" s="15">
        <f t="shared" si="39"/>
        <v>2.9815955361430939</v>
      </c>
      <c r="AF131" s="15">
        <v>9650.6075369499995</v>
      </c>
      <c r="AG131" s="15">
        <v>10396.799705330001</v>
      </c>
      <c r="AH131" s="15">
        <f t="shared" ref="AH131:AH194" si="41">AG131+AF131</f>
        <v>20047.407242280002</v>
      </c>
      <c r="AI131" s="15">
        <v>25571.19023122</v>
      </c>
      <c r="AJ131" s="15">
        <v>24279.135524730002</v>
      </c>
      <c r="AK131" s="15">
        <f t="shared" ref="AK131:AK194" si="42">AH131+AI131+AJ131</f>
        <v>69897.73299823</v>
      </c>
      <c r="AL131" s="15">
        <f t="shared" ref="AL131:AL194" si="43">AH131/$J131</f>
        <v>266.21055714646508</v>
      </c>
      <c r="AM131" s="15">
        <f t="shared" ref="AM131:AM194" si="44">AK131/$J131</f>
        <v>928.1756099357525</v>
      </c>
      <c r="AN131" s="15">
        <v>127.5735400147575</v>
      </c>
      <c r="AO131" s="64">
        <v>3.655978E-2</v>
      </c>
      <c r="AP131" s="15">
        <v>33225.454460000001</v>
      </c>
      <c r="AQ131" s="15">
        <v>9224.8044700000009</v>
      </c>
      <c r="AR131" s="15">
        <v>10211.75513</v>
      </c>
      <c r="AS131" s="15">
        <f t="shared" si="29"/>
        <v>52662.014060000001</v>
      </c>
      <c r="AT131" s="15">
        <f t="shared" si="30"/>
        <v>699.30160713257237</v>
      </c>
    </row>
    <row r="132" spans="1:46" x14ac:dyDescent="0.25">
      <c r="A132" s="31">
        <v>37926</v>
      </c>
      <c r="B132" s="14">
        <v>2003</v>
      </c>
      <c r="C132" s="14">
        <v>11</v>
      </c>
      <c r="D132" s="15">
        <v>80.74599271460778</v>
      </c>
      <c r="E132" s="15">
        <v>81.952124087382387</v>
      </c>
      <c r="F132" s="15">
        <v>106.73898949155489</v>
      </c>
      <c r="G132" s="15">
        <v>52.292118046436102</v>
      </c>
      <c r="H132" s="15">
        <v>54.7</v>
      </c>
      <c r="I132" s="15">
        <v>100.43</v>
      </c>
      <c r="J132" s="15">
        <v>75.568888771397681</v>
      </c>
      <c r="K132" s="15">
        <v>1082836.2960000001</v>
      </c>
      <c r="L132" s="15">
        <v>477416.39500000002</v>
      </c>
      <c r="M132" s="15">
        <v>605419.90100000007</v>
      </c>
      <c r="N132" s="15">
        <v>1073.5350812499992</v>
      </c>
      <c r="O132" s="15">
        <f t="shared" si="40"/>
        <v>240.01208718000007</v>
      </c>
      <c r="P132" s="15">
        <v>124.24142485000006</v>
      </c>
      <c r="Q132" s="15">
        <v>115.77066233000001</v>
      </c>
      <c r="R132" s="15">
        <v>484.02190979999932</v>
      </c>
      <c r="S132" s="15">
        <v>349.50108426999992</v>
      </c>
      <c r="T132" s="15">
        <v>92.139746723093339</v>
      </c>
      <c r="U132" s="15">
        <v>120.09488060725617</v>
      </c>
      <c r="V132" s="15">
        <v>130.33992916018764</v>
      </c>
      <c r="W132" s="15">
        <f t="shared" si="31"/>
        <v>90.165067030723606</v>
      </c>
      <c r="X132" s="15">
        <f t="shared" si="32"/>
        <v>39.753267798423906</v>
      </c>
      <c r="Y132" s="15">
        <f t="shared" si="33"/>
        <v>50.4117992322997</v>
      </c>
      <c r="Z132" s="15">
        <f t="shared" si="34"/>
        <v>8.2364252318307276</v>
      </c>
      <c r="AA132" s="15">
        <f t="shared" si="35"/>
        <v>1.8414317755614664</v>
      </c>
      <c r="AB132" s="15">
        <f t="shared" si="36"/>
        <v>0.95321077470670923</v>
      </c>
      <c r="AC132" s="15">
        <f t="shared" si="37"/>
        <v>0.88822100085475708</v>
      </c>
      <c r="AD132" s="15">
        <f t="shared" si="38"/>
        <v>3.7135351608572451</v>
      </c>
      <c r="AE132" s="15">
        <f t="shared" si="39"/>
        <v>2.6814582954120181</v>
      </c>
      <c r="AF132" s="15">
        <v>9933.9246826199997</v>
      </c>
      <c r="AG132" s="15">
        <v>11058.56530509</v>
      </c>
      <c r="AH132" s="15">
        <f t="shared" si="41"/>
        <v>20992.48998771</v>
      </c>
      <c r="AI132" s="15">
        <v>25679.802869470001</v>
      </c>
      <c r="AJ132" s="15">
        <v>24146.08258215</v>
      </c>
      <c r="AK132" s="15">
        <f t="shared" si="42"/>
        <v>70818.375439330004</v>
      </c>
      <c r="AL132" s="15">
        <f t="shared" si="43"/>
        <v>277.79275742976807</v>
      </c>
      <c r="AM132" s="15">
        <f t="shared" si="44"/>
        <v>937.13665227447791</v>
      </c>
      <c r="AN132" s="15">
        <v>125.59499554409589</v>
      </c>
      <c r="AO132" s="64">
        <v>3.5762160000000001E-2</v>
      </c>
      <c r="AP132" s="15">
        <v>33431.128400000001</v>
      </c>
      <c r="AQ132" s="15">
        <v>9434.4820899999977</v>
      </c>
      <c r="AR132" s="15">
        <v>9829.3030999999992</v>
      </c>
      <c r="AS132" s="15">
        <f t="shared" si="29"/>
        <v>52694.913589999996</v>
      </c>
      <c r="AT132" s="15">
        <f t="shared" si="30"/>
        <v>697.3096263120475</v>
      </c>
    </row>
    <row r="133" spans="1:46" x14ac:dyDescent="0.25">
      <c r="A133" s="31">
        <v>37956</v>
      </c>
      <c r="B133" s="14">
        <v>2003</v>
      </c>
      <c r="C133" s="14">
        <v>12</v>
      </c>
      <c r="D133" s="15">
        <v>78.714879079657351</v>
      </c>
      <c r="E133" s="15">
        <v>84.14170379892029</v>
      </c>
      <c r="F133" s="15">
        <v>103.86436472664306</v>
      </c>
      <c r="G133" s="15">
        <v>75.905753872209218</v>
      </c>
      <c r="H133" s="15">
        <v>55</v>
      </c>
      <c r="I133" s="15">
        <v>102.49</v>
      </c>
      <c r="J133" s="15">
        <v>76.029130017016513</v>
      </c>
      <c r="K133" s="15">
        <v>1167628.331</v>
      </c>
      <c r="L133" s="15">
        <v>494465.777</v>
      </c>
      <c r="M133" s="15">
        <v>673162.554</v>
      </c>
      <c r="N133" s="15">
        <v>1324.0807949799998</v>
      </c>
      <c r="O133" s="15">
        <f t="shared" si="40"/>
        <v>237.31430924999998</v>
      </c>
      <c r="P133" s="15">
        <v>114.79661245000001</v>
      </c>
      <c r="Q133" s="15">
        <v>122.51769679999997</v>
      </c>
      <c r="R133" s="15">
        <v>546.79772338000066</v>
      </c>
      <c r="S133" s="15">
        <v>539.968762349999</v>
      </c>
      <c r="T133" s="15">
        <v>91.863793255742124</v>
      </c>
      <c r="U133" s="15">
        <v>119.49295959847892</v>
      </c>
      <c r="V133" s="15">
        <v>130.07623064923871</v>
      </c>
      <c r="W133" s="15">
        <f t="shared" si="31"/>
        <v>97.71524070735822</v>
      </c>
      <c r="X133" s="15">
        <f t="shared" si="32"/>
        <v>41.380327231119509</v>
      </c>
      <c r="Y133" s="15">
        <f t="shared" si="33"/>
        <v>56.334913476238725</v>
      </c>
      <c r="Z133" s="15">
        <f t="shared" si="34"/>
        <v>10.179267867551397</v>
      </c>
      <c r="AA133" s="15">
        <f t="shared" si="35"/>
        <v>1.8244248627555759</v>
      </c>
      <c r="AB133" s="15">
        <f t="shared" si="36"/>
        <v>0.88253335660962184</v>
      </c>
      <c r="AC133" s="15">
        <f t="shared" si="37"/>
        <v>0.94189150614595407</v>
      </c>
      <c r="AD133" s="15">
        <f t="shared" si="38"/>
        <v>4.2036713444940288</v>
      </c>
      <c r="AE133" s="15">
        <f t="shared" si="39"/>
        <v>4.1511716603017916</v>
      </c>
      <c r="AF133" s="15">
        <v>11952.59778729</v>
      </c>
      <c r="AG133" s="15">
        <v>12965.701572849999</v>
      </c>
      <c r="AH133" s="15">
        <f t="shared" si="41"/>
        <v>24918.299360140001</v>
      </c>
      <c r="AI133" s="15">
        <v>26374.23098764</v>
      </c>
      <c r="AJ133" s="15">
        <v>23465.868689020001</v>
      </c>
      <c r="AK133" s="15">
        <f t="shared" si="42"/>
        <v>74758.399036800009</v>
      </c>
      <c r="AL133" s="15">
        <f t="shared" si="43"/>
        <v>327.74673805372879</v>
      </c>
      <c r="AM133" s="15">
        <f t="shared" si="44"/>
        <v>983.28626172715519</v>
      </c>
      <c r="AN133" s="15">
        <v>124.66429488945127</v>
      </c>
      <c r="AO133" s="64">
        <v>4.2430710000000003E-2</v>
      </c>
      <c r="AP133" s="15">
        <v>33381.562920000004</v>
      </c>
      <c r="AQ133" s="15">
        <v>9586.7247899999984</v>
      </c>
      <c r="AR133" s="15">
        <v>9626.295500000002</v>
      </c>
      <c r="AS133" s="15">
        <f t="shared" si="29"/>
        <v>52594.583210000004</v>
      </c>
      <c r="AT133" s="15">
        <f t="shared" si="30"/>
        <v>691.7688417351153</v>
      </c>
    </row>
    <row r="134" spans="1:46" x14ac:dyDescent="0.25">
      <c r="A134" s="31">
        <v>37987</v>
      </c>
      <c r="B134" s="14">
        <v>2004</v>
      </c>
      <c r="C134" s="14">
        <v>1</v>
      </c>
      <c r="D134" s="15">
        <v>69.480570766419149</v>
      </c>
      <c r="E134" s="15">
        <v>69.343126282829701</v>
      </c>
      <c r="F134" s="15">
        <v>98.358083613517849</v>
      </c>
      <c r="G134" s="15">
        <v>51.247865690478442</v>
      </c>
      <c r="H134" s="15">
        <v>46.2</v>
      </c>
      <c r="I134" s="15">
        <v>89.8</v>
      </c>
      <c r="J134" s="15">
        <v>76.702883559682064</v>
      </c>
      <c r="K134" s="15">
        <v>1183399.0299800013</v>
      </c>
      <c r="L134" s="15">
        <v>651683.68288999994</v>
      </c>
      <c r="M134" s="15">
        <v>531715.34709000133</v>
      </c>
      <c r="N134" s="15">
        <v>1195.33782473</v>
      </c>
      <c r="O134" s="15">
        <f t="shared" si="40"/>
        <v>191.22182108000007</v>
      </c>
      <c r="P134" s="15">
        <v>99.859334750000059</v>
      </c>
      <c r="Q134" s="15">
        <v>91.36248633000001</v>
      </c>
      <c r="R134" s="15">
        <v>576.04276523000044</v>
      </c>
      <c r="S134" s="15">
        <v>428.07323841999948</v>
      </c>
      <c r="T134" s="15">
        <v>92.889385198118475</v>
      </c>
      <c r="U134" s="15">
        <v>120.10447688787065</v>
      </c>
      <c r="V134" s="15">
        <v>129.29838714262846</v>
      </c>
      <c r="W134" s="15">
        <f t="shared" si="31"/>
        <v>98.530800903018857</v>
      </c>
      <c r="X134" s="15">
        <f t="shared" si="32"/>
        <v>54.259732840634307</v>
      </c>
      <c r="Y134" s="15">
        <f t="shared" si="33"/>
        <v>44.271068062384551</v>
      </c>
      <c r="Z134" s="15">
        <f t="shared" si="34"/>
        <v>9.2448007368524117</v>
      </c>
      <c r="AA134" s="15">
        <f t="shared" si="35"/>
        <v>1.4789188427313031</v>
      </c>
      <c r="AB134" s="15">
        <f t="shared" si="36"/>
        <v>0.77231694034857279</v>
      </c>
      <c r="AC134" s="15">
        <f t="shared" si="37"/>
        <v>0.70660190238273024</v>
      </c>
      <c r="AD134" s="15">
        <f t="shared" si="38"/>
        <v>4.4551426971364334</v>
      </c>
      <c r="AE134" s="15">
        <f t="shared" si="39"/>
        <v>3.310739196984676</v>
      </c>
      <c r="AF134" s="15">
        <v>10946.76513141</v>
      </c>
      <c r="AG134" s="15">
        <v>11528.079508250001</v>
      </c>
      <c r="AH134" s="15">
        <f t="shared" si="41"/>
        <v>22474.844639660001</v>
      </c>
      <c r="AI134" s="15">
        <v>26765.44520428</v>
      </c>
      <c r="AJ134" s="15">
        <v>24066.954972029998</v>
      </c>
      <c r="AK134" s="15">
        <f t="shared" si="42"/>
        <v>73307.24481597</v>
      </c>
      <c r="AL134" s="15">
        <f t="shared" si="43"/>
        <v>293.0117304152256</v>
      </c>
      <c r="AM134" s="15">
        <f t="shared" si="44"/>
        <v>955.72997277123307</v>
      </c>
      <c r="AN134" s="15">
        <v>122.39442365003342</v>
      </c>
      <c r="AO134" s="64">
        <v>3.854747E-2</v>
      </c>
      <c r="AP134" s="15">
        <v>33253.301350000009</v>
      </c>
      <c r="AQ134" s="15">
        <v>9839.5947999999989</v>
      </c>
      <c r="AR134" s="15">
        <v>9606.4810999999991</v>
      </c>
      <c r="AS134" s="15">
        <f t="shared" si="29"/>
        <v>52699.377250000005</v>
      </c>
      <c r="AT134" s="15">
        <f t="shared" si="30"/>
        <v>687.05861897610316</v>
      </c>
    </row>
    <row r="135" spans="1:46" x14ac:dyDescent="0.25">
      <c r="A135" s="31">
        <v>38018</v>
      </c>
      <c r="B135" s="14">
        <v>2004</v>
      </c>
      <c r="C135" s="14">
        <v>2</v>
      </c>
      <c r="D135" s="15">
        <v>72.58980917607829</v>
      </c>
      <c r="E135" s="15">
        <v>73.463342749693879</v>
      </c>
      <c r="F135" s="15">
        <v>101.91231872184639</v>
      </c>
      <c r="G135" s="15">
        <v>49.532181256080207</v>
      </c>
      <c r="H135" s="15">
        <v>38.299999999999997</v>
      </c>
      <c r="I135" s="15">
        <v>85.51</v>
      </c>
      <c r="J135" s="15">
        <v>77.622879187481828</v>
      </c>
      <c r="K135" s="15">
        <v>1031825.8636099995</v>
      </c>
      <c r="L135" s="15">
        <v>435245.86223000009</v>
      </c>
      <c r="M135" s="15">
        <v>596580.00137999945</v>
      </c>
      <c r="N135" s="15">
        <v>1090.9261540399996</v>
      </c>
      <c r="O135" s="15">
        <f t="shared" si="40"/>
        <v>208.30718459000013</v>
      </c>
      <c r="P135" s="15">
        <v>106.20613996000013</v>
      </c>
      <c r="Q135" s="15">
        <v>102.10104463</v>
      </c>
      <c r="R135" s="15">
        <v>525.82737868999959</v>
      </c>
      <c r="S135" s="15">
        <v>356.79159075999956</v>
      </c>
      <c r="T135" s="15">
        <v>92.586488714311699</v>
      </c>
      <c r="U135" s="15">
        <v>120.122712019304</v>
      </c>
      <c r="V135" s="15">
        <v>129.74108175757598</v>
      </c>
      <c r="W135" s="15">
        <f t="shared" si="31"/>
        <v>85.897649683781935</v>
      </c>
      <c r="X135" s="15">
        <f t="shared" si="32"/>
        <v>36.233436201478291</v>
      </c>
      <c r="Y135" s="15">
        <f t="shared" si="33"/>
        <v>49.66421348230363</v>
      </c>
      <c r="Z135" s="15">
        <f t="shared" si="34"/>
        <v>8.4084866509624039</v>
      </c>
      <c r="AA135" s="15">
        <f t="shared" si="35"/>
        <v>1.6055607196125172</v>
      </c>
      <c r="AB135" s="15">
        <f t="shared" si="36"/>
        <v>0.8186006970286297</v>
      </c>
      <c r="AC135" s="15">
        <f t="shared" si="37"/>
        <v>0.78696002258388764</v>
      </c>
      <c r="AD135" s="15">
        <f t="shared" si="38"/>
        <v>4.0528980610206364</v>
      </c>
      <c r="AE135" s="15">
        <f t="shared" si="39"/>
        <v>2.7500278703292484</v>
      </c>
      <c r="AF135" s="15">
        <v>10595.66635888</v>
      </c>
      <c r="AG135" s="15">
        <v>11454.18271995</v>
      </c>
      <c r="AH135" s="15">
        <f t="shared" si="41"/>
        <v>22049.849078830001</v>
      </c>
      <c r="AI135" s="15">
        <v>26995.14463843</v>
      </c>
      <c r="AJ135" s="15">
        <v>24517.52422164</v>
      </c>
      <c r="AK135" s="15">
        <f t="shared" si="42"/>
        <v>73562.517938900011</v>
      </c>
      <c r="AL135" s="15">
        <f t="shared" si="43"/>
        <v>284.06378775996188</v>
      </c>
      <c r="AM135" s="15">
        <f t="shared" si="44"/>
        <v>947.69117957123353</v>
      </c>
      <c r="AN135" s="15">
        <v>119.87490650263581</v>
      </c>
      <c r="AO135" s="64">
        <v>4.4094500000000002E-2</v>
      </c>
      <c r="AP135" s="15">
        <v>33695.739669999995</v>
      </c>
      <c r="AQ135" s="15">
        <v>9933.9305500000009</v>
      </c>
      <c r="AR135" s="15">
        <v>9590.3602100000026</v>
      </c>
      <c r="AS135" s="15">
        <f t="shared" si="29"/>
        <v>53220.030429999999</v>
      </c>
      <c r="AT135" s="15">
        <f t="shared" si="30"/>
        <v>685.62298882856624</v>
      </c>
    </row>
    <row r="136" spans="1:46" x14ac:dyDescent="0.25">
      <c r="A136" s="31">
        <v>38047</v>
      </c>
      <c r="B136" s="14">
        <v>2004</v>
      </c>
      <c r="C136" s="14">
        <v>3</v>
      </c>
      <c r="D136" s="15">
        <v>81.121234071519638</v>
      </c>
      <c r="E136" s="15">
        <v>80.258973611276573</v>
      </c>
      <c r="F136" s="15">
        <v>102.77441983615952</v>
      </c>
      <c r="G136" s="15">
        <v>51.282162673407939</v>
      </c>
      <c r="H136" s="15">
        <v>46.3</v>
      </c>
      <c r="I136" s="15">
        <v>88.88</v>
      </c>
      <c r="J136" s="15">
        <v>78.386909812082337</v>
      </c>
      <c r="K136" s="15">
        <v>1206657.1874200006</v>
      </c>
      <c r="L136" s="15">
        <v>527555.73501000006</v>
      </c>
      <c r="M136" s="15">
        <v>679101.45241000049</v>
      </c>
      <c r="N136" s="15">
        <v>1312.2349112599979</v>
      </c>
      <c r="O136" s="15">
        <f t="shared" si="40"/>
        <v>238.71335374999998</v>
      </c>
      <c r="P136" s="15">
        <v>120.34673938999997</v>
      </c>
      <c r="Q136" s="15">
        <v>118.36661436000001</v>
      </c>
      <c r="R136" s="15">
        <v>639.24160455999868</v>
      </c>
      <c r="S136" s="15">
        <v>434.2799529499992</v>
      </c>
      <c r="T136" s="15">
        <v>93.815368181620428</v>
      </c>
      <c r="U136" s="15">
        <v>120.90794023940306</v>
      </c>
      <c r="V136" s="15">
        <v>128.87860761291603</v>
      </c>
      <c r="W136" s="15">
        <f t="shared" si="31"/>
        <v>99.799664524163276</v>
      </c>
      <c r="X136" s="15">
        <f t="shared" si="32"/>
        <v>43.632844457147847</v>
      </c>
      <c r="Y136" s="15">
        <f t="shared" si="33"/>
        <v>56.166820067015415</v>
      </c>
      <c r="Z136" s="15">
        <f t="shared" si="34"/>
        <v>10.18194513088833</v>
      </c>
      <c r="AA136" s="15">
        <f t="shared" si="35"/>
        <v>1.8522341152766806</v>
      </c>
      <c r="AB136" s="15">
        <f t="shared" si="36"/>
        <v>0.93379918994359923</v>
      </c>
      <c r="AC136" s="15">
        <f t="shared" si="37"/>
        <v>0.91843492533308124</v>
      </c>
      <c r="AD136" s="15">
        <f t="shared" si="38"/>
        <v>4.9600287929859261</v>
      </c>
      <c r="AE136" s="15">
        <f t="shared" si="39"/>
        <v>3.3696822226257224</v>
      </c>
      <c r="AF136" s="15">
        <v>10729.484223449999</v>
      </c>
      <c r="AG136" s="15">
        <v>11791.475155890001</v>
      </c>
      <c r="AH136" s="15">
        <f t="shared" si="41"/>
        <v>22520.959379339998</v>
      </c>
      <c r="AI136" s="15">
        <v>27485.37055706</v>
      </c>
      <c r="AJ136" s="15">
        <v>24598.634484720002</v>
      </c>
      <c r="AK136" s="15">
        <f t="shared" si="42"/>
        <v>74604.964421120007</v>
      </c>
      <c r="AL136" s="15">
        <f t="shared" si="43"/>
        <v>287.30510532089738</v>
      </c>
      <c r="AM136" s="15">
        <f t="shared" si="44"/>
        <v>951.75284495805715</v>
      </c>
      <c r="AN136" s="15">
        <v>116.50632953369036</v>
      </c>
      <c r="AO136" s="64">
        <v>4.216512E-2</v>
      </c>
      <c r="AP136" s="15">
        <v>33213.470110000002</v>
      </c>
      <c r="AQ136" s="15">
        <v>10105.425790000001</v>
      </c>
      <c r="AR136" s="15">
        <v>9590.1302400000004</v>
      </c>
      <c r="AS136" s="15">
        <f t="shared" si="29"/>
        <v>52909.026140000002</v>
      </c>
      <c r="AT136" s="15">
        <f t="shared" si="30"/>
        <v>674.97272525271501</v>
      </c>
    </row>
    <row r="137" spans="1:46" x14ac:dyDescent="0.25">
      <c r="A137" s="31">
        <v>38078</v>
      </c>
      <c r="B137" s="14">
        <v>2004</v>
      </c>
      <c r="C137" s="14">
        <v>4</v>
      </c>
      <c r="D137" s="15">
        <v>73.386700082777537</v>
      </c>
      <c r="E137" s="15">
        <v>75.0564010107651</v>
      </c>
      <c r="F137" s="15">
        <v>102.72547670532802</v>
      </c>
      <c r="G137" s="15">
        <v>50.711550420663308</v>
      </c>
      <c r="H137" s="15">
        <v>50.3</v>
      </c>
      <c r="I137" s="15">
        <v>88.88</v>
      </c>
      <c r="J137" s="15">
        <v>78.744446073668826</v>
      </c>
      <c r="K137" s="15">
        <v>1271618.2128799988</v>
      </c>
      <c r="L137" s="15">
        <v>547172.86277000001</v>
      </c>
      <c r="M137" s="15">
        <v>724445.35010999884</v>
      </c>
      <c r="N137" s="15">
        <v>1357.911018190001</v>
      </c>
      <c r="O137" s="15">
        <f t="shared" si="40"/>
        <v>250.94676392000002</v>
      </c>
      <c r="P137" s="15">
        <v>129.38214261000005</v>
      </c>
      <c r="Q137" s="15">
        <v>121.56462130999998</v>
      </c>
      <c r="R137" s="15">
        <v>667.37638695000112</v>
      </c>
      <c r="S137" s="15">
        <v>439.5878673200001</v>
      </c>
      <c r="T137" s="15">
        <v>94.223517835257823</v>
      </c>
      <c r="U137" s="15">
        <v>121.09686555891793</v>
      </c>
      <c r="V137" s="15">
        <v>128.52084950876699</v>
      </c>
      <c r="W137" s="15">
        <f t="shared" si="31"/>
        <v>105.00835071253857</v>
      </c>
      <c r="X137" s="15">
        <f t="shared" si="32"/>
        <v>45.184725487694884</v>
      </c>
      <c r="Y137" s="15">
        <f t="shared" si="33"/>
        <v>59.823625224843703</v>
      </c>
      <c r="Z137" s="15">
        <f t="shared" si="34"/>
        <v>10.565686605560227</v>
      </c>
      <c r="AA137" s="15">
        <f t="shared" si="35"/>
        <v>1.9525762931008468</v>
      </c>
      <c r="AB137" s="15">
        <f t="shared" si="36"/>
        <v>1.0067015826966994</v>
      </c>
      <c r="AC137" s="15">
        <f t="shared" si="37"/>
        <v>0.94587471040414739</v>
      </c>
      <c r="AD137" s="15">
        <f t="shared" si="38"/>
        <v>5.1927480210475609</v>
      </c>
      <c r="AE137" s="15">
        <f t="shared" si="39"/>
        <v>3.4203622914118212</v>
      </c>
      <c r="AF137" s="15">
        <v>10388.8507888</v>
      </c>
      <c r="AG137" s="15">
        <v>11009.314484099999</v>
      </c>
      <c r="AH137" s="15">
        <f t="shared" si="41"/>
        <v>21398.165272899998</v>
      </c>
      <c r="AI137" s="15">
        <v>27757.646287259999</v>
      </c>
      <c r="AJ137" s="15">
        <v>24738.419189110002</v>
      </c>
      <c r="AK137" s="15">
        <f t="shared" si="42"/>
        <v>73894.230749270006</v>
      </c>
      <c r="AL137" s="15">
        <f t="shared" si="43"/>
        <v>271.74189850648122</v>
      </c>
      <c r="AM137" s="15">
        <f t="shared" si="44"/>
        <v>938.40562012638668</v>
      </c>
      <c r="AN137" s="15">
        <v>114.75758082678571</v>
      </c>
      <c r="AO137" s="64">
        <v>4.6072799999999997E-2</v>
      </c>
      <c r="AP137" s="15">
        <v>33535.907879999999</v>
      </c>
      <c r="AQ137" s="15">
        <v>10387.640059999998</v>
      </c>
      <c r="AR137" s="15">
        <v>9600.0304799999994</v>
      </c>
      <c r="AS137" s="15">
        <f t="shared" si="29"/>
        <v>53523.578419999998</v>
      </c>
      <c r="AT137" s="15">
        <f t="shared" si="30"/>
        <v>679.71242530459074</v>
      </c>
    </row>
    <row r="138" spans="1:46" x14ac:dyDescent="0.25">
      <c r="A138" s="31">
        <v>38108</v>
      </c>
      <c r="B138" s="14">
        <v>2004</v>
      </c>
      <c r="C138" s="14">
        <v>5</v>
      </c>
      <c r="D138" s="15">
        <v>78.664469327460864</v>
      </c>
      <c r="E138" s="15">
        <v>76.799006799151584</v>
      </c>
      <c r="F138" s="15">
        <v>104.08533549281429</v>
      </c>
      <c r="G138" s="15">
        <v>53.761510857248446</v>
      </c>
      <c r="H138" s="15">
        <v>43.3</v>
      </c>
      <c r="I138" s="15">
        <v>92.89</v>
      </c>
      <c r="J138" s="15">
        <v>79.044334366465222</v>
      </c>
      <c r="K138" s="15">
        <v>1335726.6139600016</v>
      </c>
      <c r="L138" s="15">
        <v>607509.61731999984</v>
      </c>
      <c r="M138" s="15">
        <v>728216.99664000177</v>
      </c>
      <c r="N138" s="15">
        <v>1365.1619127799993</v>
      </c>
      <c r="O138" s="15">
        <f t="shared" si="40"/>
        <v>252.83851099999993</v>
      </c>
      <c r="P138" s="15">
        <v>119.88640931999991</v>
      </c>
      <c r="Q138" s="15">
        <v>132.95210168000003</v>
      </c>
      <c r="R138" s="15">
        <v>669.78585552999971</v>
      </c>
      <c r="S138" s="15">
        <v>442.53754624999942</v>
      </c>
      <c r="T138" s="15">
        <v>97.528858969155934</v>
      </c>
      <c r="U138" s="15">
        <v>127.51084441106441</v>
      </c>
      <c r="V138" s="15">
        <v>130.74165509450947</v>
      </c>
      <c r="W138" s="15">
        <f t="shared" si="31"/>
        <v>104.75396191824588</v>
      </c>
      <c r="X138" s="15">
        <f t="shared" si="32"/>
        <v>47.643760820964715</v>
      </c>
      <c r="Y138" s="15">
        <f t="shared" si="33"/>
        <v>57.110201097281163</v>
      </c>
      <c r="Z138" s="15">
        <f t="shared" si="34"/>
        <v>10.441675316051048</v>
      </c>
      <c r="AA138" s="15">
        <f t="shared" si="35"/>
        <v>1.9338787689143913</v>
      </c>
      <c r="AB138" s="15">
        <f t="shared" si="36"/>
        <v>0.91697178862648931</v>
      </c>
      <c r="AC138" s="15">
        <f t="shared" si="37"/>
        <v>1.0169069802879021</v>
      </c>
      <c r="AD138" s="15">
        <f t="shared" si="38"/>
        <v>5.122972131917944</v>
      </c>
      <c r="AE138" s="15">
        <f t="shared" si="39"/>
        <v>3.384824415218711</v>
      </c>
      <c r="AF138" s="15">
        <v>10390.08406707</v>
      </c>
      <c r="AG138" s="15">
        <v>11001.456642470001</v>
      </c>
      <c r="AH138" s="15">
        <f t="shared" si="41"/>
        <v>21391.540709540001</v>
      </c>
      <c r="AI138" s="15">
        <v>29005.004461650002</v>
      </c>
      <c r="AJ138" s="15">
        <v>24291.375749520001</v>
      </c>
      <c r="AK138" s="15">
        <f t="shared" si="42"/>
        <v>74687.920920710007</v>
      </c>
      <c r="AL138" s="15">
        <f t="shared" si="43"/>
        <v>270.62712186764168</v>
      </c>
      <c r="AM138" s="15">
        <f t="shared" si="44"/>
        <v>944.88645542186464</v>
      </c>
      <c r="AN138" s="15">
        <v>118.17502575607826</v>
      </c>
      <c r="AO138" s="64">
        <v>4.3808529999999998E-2</v>
      </c>
      <c r="AP138" s="15">
        <v>34235.359109999998</v>
      </c>
      <c r="AQ138" s="15">
        <v>10584.64768</v>
      </c>
      <c r="AR138" s="15">
        <v>9444.6324400000012</v>
      </c>
      <c r="AS138" s="15">
        <f t="shared" si="29"/>
        <v>54264.639230000001</v>
      </c>
      <c r="AT138" s="15">
        <f t="shared" si="30"/>
        <v>686.50890243971651</v>
      </c>
    </row>
    <row r="139" spans="1:46" x14ac:dyDescent="0.25">
      <c r="A139" s="31">
        <v>38139</v>
      </c>
      <c r="B139" s="14">
        <v>2004</v>
      </c>
      <c r="C139" s="14">
        <v>6</v>
      </c>
      <c r="D139" s="15">
        <v>78.166871083785793</v>
      </c>
      <c r="E139" s="15">
        <v>79.591032397030986</v>
      </c>
      <c r="F139" s="15">
        <v>103.79558909260076</v>
      </c>
      <c r="G139" s="15">
        <v>51.662348482976917</v>
      </c>
      <c r="H139" s="15">
        <v>41</v>
      </c>
      <c r="I139" s="15">
        <v>92.53</v>
      </c>
      <c r="J139" s="15">
        <v>79.521333387325484</v>
      </c>
      <c r="K139" s="15">
        <v>1433646.5002000013</v>
      </c>
      <c r="L139" s="15">
        <v>632118.90181000007</v>
      </c>
      <c r="M139" s="15">
        <v>801527.59839000122</v>
      </c>
      <c r="N139" s="15">
        <v>1362.6450380899985</v>
      </c>
      <c r="O139" s="15">
        <f t="shared" si="40"/>
        <v>270.79159189000018</v>
      </c>
      <c r="P139" s="15">
        <v>128.7369837600001</v>
      </c>
      <c r="Q139" s="15">
        <v>142.0546081300001</v>
      </c>
      <c r="R139" s="15">
        <v>719.54160945999865</v>
      </c>
      <c r="S139" s="15">
        <v>372.31183673999993</v>
      </c>
      <c r="T139" s="15">
        <v>97.151969290453934</v>
      </c>
      <c r="U139" s="15">
        <v>127.48379541618891</v>
      </c>
      <c r="V139" s="15">
        <v>131.22101008066272</v>
      </c>
      <c r="W139" s="15">
        <f t="shared" si="31"/>
        <v>112.45715547765575</v>
      </c>
      <c r="X139" s="15">
        <f t="shared" si="32"/>
        <v>49.584254982867307</v>
      </c>
      <c r="Y139" s="15">
        <f t="shared" si="33"/>
        <v>62.872900494788439</v>
      </c>
      <c r="Z139" s="15">
        <f t="shared" si="34"/>
        <v>10.384351082592403</v>
      </c>
      <c r="AA139" s="15">
        <f t="shared" si="35"/>
        <v>2.0636298388767331</v>
      </c>
      <c r="AB139" s="15">
        <f t="shared" si="36"/>
        <v>0.98106990398004357</v>
      </c>
      <c r="AC139" s="15">
        <f t="shared" si="37"/>
        <v>1.0825599348966897</v>
      </c>
      <c r="AD139" s="15">
        <f t="shared" si="38"/>
        <v>5.4834329427710546</v>
      </c>
      <c r="AE139" s="15">
        <f t="shared" si="39"/>
        <v>2.8372883009446164</v>
      </c>
      <c r="AF139" s="15">
        <v>11351.258652390001</v>
      </c>
      <c r="AG139" s="15">
        <v>11684.00000493</v>
      </c>
      <c r="AH139" s="15">
        <f t="shared" si="41"/>
        <v>23035.258657320002</v>
      </c>
      <c r="AI139" s="15">
        <v>29652.90146171</v>
      </c>
      <c r="AJ139" s="15">
        <v>25800.978759680002</v>
      </c>
      <c r="AK139" s="15">
        <f t="shared" si="42"/>
        <v>78489.13887871</v>
      </c>
      <c r="AL139" s="15">
        <f t="shared" si="43"/>
        <v>289.67394881474007</v>
      </c>
      <c r="AM139" s="15">
        <f t="shared" si="44"/>
        <v>987.01990441246801</v>
      </c>
      <c r="AN139" s="15">
        <v>117.74685533290996</v>
      </c>
      <c r="AO139" s="64">
        <v>4.4054120000000002E-2</v>
      </c>
      <c r="AP139" s="15">
        <v>35135.160680000008</v>
      </c>
      <c r="AQ139" s="15">
        <v>10771.995639999999</v>
      </c>
      <c r="AR139" s="15">
        <v>9008.2930299999989</v>
      </c>
      <c r="AS139" s="15">
        <f t="shared" si="29"/>
        <v>54915.44935000001</v>
      </c>
      <c r="AT139" s="15">
        <f t="shared" si="30"/>
        <v>690.57505716764945</v>
      </c>
    </row>
    <row r="140" spans="1:46" x14ac:dyDescent="0.25">
      <c r="A140" s="31">
        <v>38169</v>
      </c>
      <c r="B140" s="14">
        <v>2004</v>
      </c>
      <c r="C140" s="14">
        <v>7</v>
      </c>
      <c r="D140" s="15">
        <v>80.336756130904632</v>
      </c>
      <c r="E140" s="15">
        <v>80.83770405725717</v>
      </c>
      <c r="F140" s="15">
        <v>103.54460788498093</v>
      </c>
      <c r="G140" s="15">
        <v>55.726967425616088</v>
      </c>
      <c r="H140" s="15">
        <v>45.1</v>
      </c>
      <c r="I140" s="15">
        <v>93.31</v>
      </c>
      <c r="J140" s="15">
        <v>79.496754000870396</v>
      </c>
      <c r="K140" s="15">
        <v>1541103.4843400021</v>
      </c>
      <c r="L140" s="15">
        <v>723709.03229</v>
      </c>
      <c r="M140" s="15">
        <v>817394.45205000206</v>
      </c>
      <c r="N140" s="15">
        <v>1415.313723890001</v>
      </c>
      <c r="O140" s="15">
        <f t="shared" si="40"/>
        <v>252.91949392000015</v>
      </c>
      <c r="P140" s="15">
        <v>115.47906575000017</v>
      </c>
      <c r="Q140" s="15">
        <v>137.44042816999999</v>
      </c>
      <c r="R140" s="15">
        <v>714.27818262000062</v>
      </c>
      <c r="S140" s="15">
        <v>448.11604735000054</v>
      </c>
      <c r="T140" s="15">
        <v>95.7142978873826</v>
      </c>
      <c r="U140" s="15">
        <v>124.68636382448048</v>
      </c>
      <c r="V140" s="15">
        <v>130.26931877114785</v>
      </c>
      <c r="W140" s="15">
        <f t="shared" si="31"/>
        <v>123.59839817844036</v>
      </c>
      <c r="X140" s="15">
        <f t="shared" si="32"/>
        <v>58.042356043741613</v>
      </c>
      <c r="Y140" s="15">
        <f t="shared" si="33"/>
        <v>65.556042134698757</v>
      </c>
      <c r="Z140" s="15">
        <f t="shared" si="34"/>
        <v>10.864520803830793</v>
      </c>
      <c r="AA140" s="15">
        <f t="shared" si="35"/>
        <v>1.9415123707242181</v>
      </c>
      <c r="AB140" s="15">
        <f t="shared" si="36"/>
        <v>0.88646403342961644</v>
      </c>
      <c r="AC140" s="15">
        <f t="shared" si="37"/>
        <v>1.0550483372946018</v>
      </c>
      <c r="AD140" s="15">
        <f t="shared" si="38"/>
        <v>5.4830883385121343</v>
      </c>
      <c r="AE140" s="15">
        <f t="shared" si="39"/>
        <v>3.4399200945944428</v>
      </c>
      <c r="AF140" s="15">
        <v>10855.437476560001</v>
      </c>
      <c r="AG140" s="15">
        <v>11290.47913328</v>
      </c>
      <c r="AH140" s="15">
        <f t="shared" si="41"/>
        <v>22145.916609840002</v>
      </c>
      <c r="AI140" s="15">
        <v>29430.156547080001</v>
      </c>
      <c r="AJ140" s="15">
        <v>26160.489478489999</v>
      </c>
      <c r="AK140" s="15">
        <f t="shared" si="42"/>
        <v>77736.562635409995</v>
      </c>
      <c r="AL140" s="15">
        <f t="shared" si="43"/>
        <v>278.5763631254369</v>
      </c>
      <c r="AM140" s="15">
        <f t="shared" si="44"/>
        <v>977.85832405885242</v>
      </c>
      <c r="AN140" s="15">
        <v>115.04856397759013</v>
      </c>
      <c r="AO140" s="64">
        <v>5.1791240000000002E-2</v>
      </c>
      <c r="AP140" s="15">
        <v>35772.60744</v>
      </c>
      <c r="AQ140" s="15">
        <v>11018.245329999994</v>
      </c>
      <c r="AR140" s="15">
        <v>8985.8154900000027</v>
      </c>
      <c r="AS140" s="15">
        <f t="shared" si="29"/>
        <v>55776.668259999999</v>
      </c>
      <c r="AT140" s="15">
        <f t="shared" si="30"/>
        <v>701.62195879581839</v>
      </c>
    </row>
    <row r="141" spans="1:46" x14ac:dyDescent="0.25">
      <c r="A141" s="31">
        <v>38200</v>
      </c>
      <c r="B141" s="14">
        <v>2004</v>
      </c>
      <c r="C141" s="14">
        <v>8</v>
      </c>
      <c r="D141" s="15">
        <v>79.774180052933218</v>
      </c>
      <c r="E141" s="15">
        <v>80.670751562456132</v>
      </c>
      <c r="F141" s="15">
        <v>104.46635863005604</v>
      </c>
      <c r="G141" s="15">
        <v>53.257188123833444</v>
      </c>
      <c r="H141" s="15">
        <v>43.4</v>
      </c>
      <c r="I141" s="15">
        <v>94.75</v>
      </c>
      <c r="J141" s="15">
        <v>79.520738407390539</v>
      </c>
      <c r="K141" s="15">
        <v>1516522.7071500011</v>
      </c>
      <c r="L141" s="15">
        <v>633562.48176999984</v>
      </c>
      <c r="M141" s="15">
        <v>882960.22538000124</v>
      </c>
      <c r="N141" s="15">
        <v>1470.7042394100006</v>
      </c>
      <c r="O141" s="15">
        <f t="shared" si="40"/>
        <v>271.81529422000006</v>
      </c>
      <c r="P141" s="15">
        <v>129.13553719999999</v>
      </c>
      <c r="Q141" s="15">
        <v>142.67975702000007</v>
      </c>
      <c r="R141" s="15">
        <v>742.5162015800006</v>
      </c>
      <c r="S141" s="15">
        <v>456.37274361000004</v>
      </c>
      <c r="T141" s="15">
        <v>96.589973739669716</v>
      </c>
      <c r="U141" s="15">
        <v>125.10618257646244</v>
      </c>
      <c r="V141" s="15">
        <v>129.5229491558305</v>
      </c>
      <c r="W141" s="15">
        <f t="shared" si="31"/>
        <v>121.21884593698094</v>
      </c>
      <c r="X141" s="15">
        <f t="shared" si="32"/>
        <v>50.641980174143583</v>
      </c>
      <c r="Y141" s="15">
        <f t="shared" si="33"/>
        <v>70.576865762837357</v>
      </c>
      <c r="Z141" s="15">
        <f t="shared" si="34"/>
        <v>11.354777273026574</v>
      </c>
      <c r="AA141" s="15">
        <f t="shared" si="35"/>
        <v>2.0985879026965026</v>
      </c>
      <c r="AB141" s="15">
        <f t="shared" si="36"/>
        <v>0.99700893194329276</v>
      </c>
      <c r="AC141" s="15">
        <f t="shared" si="37"/>
        <v>1.1015789707532095</v>
      </c>
      <c r="AD141" s="15">
        <f t="shared" si="38"/>
        <v>5.7326999301619601</v>
      </c>
      <c r="AE141" s="15">
        <f t="shared" si="39"/>
        <v>3.5234894401681118</v>
      </c>
      <c r="AF141" s="15">
        <v>10547.560710100001</v>
      </c>
      <c r="AG141" s="15">
        <v>11387.522757680001</v>
      </c>
      <c r="AH141" s="15">
        <f t="shared" si="41"/>
        <v>21935.083467780001</v>
      </c>
      <c r="AI141" s="15">
        <v>30116.28654555</v>
      </c>
      <c r="AJ141" s="15">
        <v>26704.263642279999</v>
      </c>
      <c r="AK141" s="15">
        <f t="shared" si="42"/>
        <v>78755.63365561</v>
      </c>
      <c r="AL141" s="15">
        <f t="shared" si="43"/>
        <v>275.84104357035733</v>
      </c>
      <c r="AM141" s="15">
        <f t="shared" si="44"/>
        <v>990.37855071389242</v>
      </c>
      <c r="AN141" s="15">
        <v>112.59953061530348</v>
      </c>
      <c r="AO141" s="64">
        <v>5.5933200000000002E-2</v>
      </c>
      <c r="AP141" s="15">
        <v>36147.300170000002</v>
      </c>
      <c r="AQ141" s="15">
        <v>11260.482259999997</v>
      </c>
      <c r="AR141" s="15">
        <v>8753.4170999999988</v>
      </c>
      <c r="AS141" s="15">
        <f t="shared" si="29"/>
        <v>56161.199529999998</v>
      </c>
      <c r="AT141" s="15">
        <f t="shared" ref="AT141:AT172" si="45">AS141/J141</f>
        <v>706.24595111632493</v>
      </c>
    </row>
    <row r="142" spans="1:46" x14ac:dyDescent="0.25">
      <c r="A142" s="31">
        <v>38231</v>
      </c>
      <c r="B142" s="14">
        <v>2004</v>
      </c>
      <c r="C142" s="14">
        <v>9</v>
      </c>
      <c r="D142" s="15">
        <v>82.003165258112304</v>
      </c>
      <c r="E142" s="15">
        <v>80.515082977279448</v>
      </c>
      <c r="F142" s="15">
        <v>105.20462235155379</v>
      </c>
      <c r="G142" s="15">
        <v>52.879570732941595</v>
      </c>
      <c r="H142" s="15">
        <v>50</v>
      </c>
      <c r="I142" s="15">
        <v>97.5</v>
      </c>
      <c r="J142" s="15">
        <v>79.756303850153415</v>
      </c>
      <c r="K142" s="15">
        <v>1519457.9744500013</v>
      </c>
      <c r="L142" s="15">
        <v>704310.95204</v>
      </c>
      <c r="M142" s="15">
        <v>815147.02241000126</v>
      </c>
      <c r="N142" s="15">
        <v>1374.3332977399998</v>
      </c>
      <c r="O142" s="15">
        <f t="shared" si="40"/>
        <v>276.08294537999979</v>
      </c>
      <c r="P142" s="15">
        <v>138.00260392999979</v>
      </c>
      <c r="Q142" s="15">
        <v>138.08034144999999</v>
      </c>
      <c r="R142" s="15">
        <v>664.19366206000097</v>
      </c>
      <c r="S142" s="15">
        <v>434.05669029999922</v>
      </c>
      <c r="T142" s="15">
        <v>96.42409454534959</v>
      </c>
      <c r="U142" s="15">
        <v>124.36776043463205</v>
      </c>
      <c r="V142" s="15">
        <v>128.97996192864446</v>
      </c>
      <c r="W142" s="15">
        <f t="shared" si="31"/>
        <v>122.17458681734738</v>
      </c>
      <c r="X142" s="15">
        <f t="shared" si="32"/>
        <v>56.631312614991344</v>
      </c>
      <c r="Y142" s="15">
        <f t="shared" si="33"/>
        <v>65.543274202356031</v>
      </c>
      <c r="Z142" s="15">
        <f t="shared" si="34"/>
        <v>10.655401639057095</v>
      </c>
      <c r="AA142" s="15">
        <f t="shared" si="35"/>
        <v>2.1405103649568225</v>
      </c>
      <c r="AB142" s="15">
        <f t="shared" si="36"/>
        <v>1.0699538274507083</v>
      </c>
      <c r="AC142" s="15">
        <f t="shared" si="37"/>
        <v>1.0705565375061139</v>
      </c>
      <c r="AD142" s="15">
        <f t="shared" si="38"/>
        <v>5.1495879834997362</v>
      </c>
      <c r="AE142" s="15">
        <f t="shared" si="39"/>
        <v>3.3653032906005373</v>
      </c>
      <c r="AF142" s="15">
        <v>10881.42539491</v>
      </c>
      <c r="AG142" s="15">
        <v>11725.05136437</v>
      </c>
      <c r="AH142" s="15">
        <f t="shared" si="41"/>
        <v>22606.476759279998</v>
      </c>
      <c r="AI142" s="15">
        <v>29678.73380631</v>
      </c>
      <c r="AJ142" s="15">
        <v>26938.887469640002</v>
      </c>
      <c r="AK142" s="15">
        <f t="shared" si="42"/>
        <v>79224.098035229996</v>
      </c>
      <c r="AL142" s="15">
        <f t="shared" si="43"/>
        <v>283.44438831760772</v>
      </c>
      <c r="AM142" s="15">
        <f t="shared" si="44"/>
        <v>993.32710031393469</v>
      </c>
      <c r="AN142" s="15">
        <v>111.02392537746472</v>
      </c>
      <c r="AO142" s="64">
        <v>5.38094E-2</v>
      </c>
      <c r="AP142" s="15">
        <v>36672.311670000003</v>
      </c>
      <c r="AQ142" s="15">
        <v>11576.572129999999</v>
      </c>
      <c r="AR142" s="15">
        <v>8501.0596700000006</v>
      </c>
      <c r="AS142" s="15">
        <f t="shared" si="29"/>
        <v>56749.943470000006</v>
      </c>
      <c r="AT142" s="15">
        <f t="shared" si="45"/>
        <v>711.54179331858347</v>
      </c>
    </row>
    <row r="143" spans="1:46" x14ac:dyDescent="0.25">
      <c r="A143" s="31">
        <v>38261</v>
      </c>
      <c r="B143" s="14">
        <v>2004</v>
      </c>
      <c r="C143" s="14">
        <v>10</v>
      </c>
      <c r="D143" s="15">
        <v>84.680385192234425</v>
      </c>
      <c r="E143" s="15">
        <v>85.676260887598218</v>
      </c>
      <c r="F143" s="15">
        <v>105.99651933560436</v>
      </c>
      <c r="G143" s="15">
        <v>56.495093120424542</v>
      </c>
      <c r="H143" s="15">
        <v>42</v>
      </c>
      <c r="I143" s="15">
        <v>105.35</v>
      </c>
      <c r="J143" s="15">
        <v>79.748371737596742</v>
      </c>
      <c r="K143" s="15">
        <v>1529291.3346099977</v>
      </c>
      <c r="L143" s="15">
        <v>747612.20568000001</v>
      </c>
      <c r="M143" s="15">
        <v>781679.12892999768</v>
      </c>
      <c r="N143" s="15">
        <v>1452.4764996800011</v>
      </c>
      <c r="O143" s="15">
        <f t="shared" si="40"/>
        <v>308.44631839000022</v>
      </c>
      <c r="P143" s="15">
        <v>143.49743831000006</v>
      </c>
      <c r="Q143" s="15">
        <v>164.94888008000015</v>
      </c>
      <c r="R143" s="15">
        <v>685.59423673000083</v>
      </c>
      <c r="S143" s="15">
        <v>458.43594456</v>
      </c>
      <c r="T143" s="15">
        <v>99.925183208514198</v>
      </c>
      <c r="U143" s="15">
        <v>129.55408602751874</v>
      </c>
      <c r="V143" s="15">
        <v>129.65108681079704</v>
      </c>
      <c r="W143" s="15">
        <f t="shared" si="31"/>
        <v>118.0426940980587</v>
      </c>
      <c r="X143" s="15">
        <f t="shared" si="32"/>
        <v>57.706570946839832</v>
      </c>
      <c r="Y143" s="15">
        <f t="shared" si="33"/>
        <v>60.336123151218892</v>
      </c>
      <c r="Z143" s="15">
        <f t="shared" si="34"/>
        <v>11.202964320689691</v>
      </c>
      <c r="AA143" s="15">
        <f t="shared" si="35"/>
        <v>2.3790492311115243</v>
      </c>
      <c r="AB143" s="15">
        <f t="shared" si="36"/>
        <v>1.106797033791235</v>
      </c>
      <c r="AC143" s="15">
        <f t="shared" si="37"/>
        <v>1.2722521973202896</v>
      </c>
      <c r="AD143" s="15">
        <f t="shared" si="38"/>
        <v>5.2879945212530695</v>
      </c>
      <c r="AE143" s="15">
        <f t="shared" si="39"/>
        <v>3.5359205683250972</v>
      </c>
      <c r="AF143" s="15">
        <v>10952.52584366</v>
      </c>
      <c r="AG143" s="15">
        <v>11625.954297710001</v>
      </c>
      <c r="AH143" s="15">
        <f t="shared" si="41"/>
        <v>22578.480141370001</v>
      </c>
      <c r="AI143" s="15">
        <v>30049.65088714</v>
      </c>
      <c r="AJ143" s="15">
        <v>26584.17745168</v>
      </c>
      <c r="AK143" s="15">
        <f t="shared" si="42"/>
        <v>79212.308480189997</v>
      </c>
      <c r="AL143" s="15">
        <f t="shared" si="43"/>
        <v>283.12151896545311</v>
      </c>
      <c r="AM143" s="15">
        <f t="shared" si="44"/>
        <v>993.27806642660244</v>
      </c>
      <c r="AN143" s="15">
        <v>113.08923198731532</v>
      </c>
      <c r="AO143" s="64">
        <v>5.1142430000000003E-2</v>
      </c>
      <c r="AP143" s="15">
        <v>36961.535910000006</v>
      </c>
      <c r="AQ143" s="15">
        <v>11871.68921</v>
      </c>
      <c r="AR143" s="15">
        <v>8455.2122100000015</v>
      </c>
      <c r="AS143" s="15">
        <f t="shared" si="29"/>
        <v>57288.437330000001</v>
      </c>
      <c r="AT143" s="15">
        <f t="shared" si="45"/>
        <v>718.36497826565426</v>
      </c>
    </row>
    <row r="144" spans="1:46" x14ac:dyDescent="0.25">
      <c r="A144" s="31">
        <v>38292</v>
      </c>
      <c r="B144" s="14">
        <v>2004</v>
      </c>
      <c r="C144" s="14">
        <v>11</v>
      </c>
      <c r="D144" s="15">
        <v>87.035993693053911</v>
      </c>
      <c r="E144" s="15">
        <v>88.252086324960558</v>
      </c>
      <c r="F144" s="15">
        <v>106.73885909454557</v>
      </c>
      <c r="G144" s="15">
        <v>53.874919961661504</v>
      </c>
      <c r="H144" s="15">
        <v>42.6</v>
      </c>
      <c r="I144" s="15">
        <v>107.41</v>
      </c>
      <c r="J144" s="15">
        <v>79.969869516609108</v>
      </c>
      <c r="K144" s="15">
        <v>1585709.1952400007</v>
      </c>
      <c r="L144" s="15">
        <v>702158.66757000005</v>
      </c>
      <c r="M144" s="15">
        <v>883550.52767000068</v>
      </c>
      <c r="N144" s="15">
        <v>1591.3713776200018</v>
      </c>
      <c r="O144" s="15">
        <f t="shared" si="40"/>
        <v>327.79238047999974</v>
      </c>
      <c r="P144" s="15">
        <v>159.09349465999964</v>
      </c>
      <c r="Q144" s="15">
        <v>168.6988858200001</v>
      </c>
      <c r="R144" s="15">
        <v>706.09845758000233</v>
      </c>
      <c r="S144" s="15">
        <v>557.48053955999944</v>
      </c>
      <c r="T144" s="15">
        <v>96.492991445782707</v>
      </c>
      <c r="U144" s="15">
        <v>124.99248212125109</v>
      </c>
      <c r="V144" s="15">
        <v>129.53529603389032</v>
      </c>
      <c r="W144" s="15">
        <f t="shared" si="31"/>
        <v>126.86436562654677</v>
      </c>
      <c r="X144" s="15">
        <f t="shared" si="32"/>
        <v>56.176072004783379</v>
      </c>
      <c r="Y144" s="15">
        <f t="shared" si="33"/>
        <v>70.688293621763393</v>
      </c>
      <c r="Z144" s="15">
        <f t="shared" si="34"/>
        <v>12.285233649395847</v>
      </c>
      <c r="AA144" s="15">
        <f t="shared" si="35"/>
        <v>2.5305255827279649</v>
      </c>
      <c r="AB144" s="15">
        <f t="shared" si="36"/>
        <v>1.228186444398722</v>
      </c>
      <c r="AC144" s="15">
        <f t="shared" si="37"/>
        <v>1.3023391383292429</v>
      </c>
      <c r="AD144" s="15">
        <f t="shared" si="38"/>
        <v>5.4510120345520789</v>
      </c>
      <c r="AE144" s="15">
        <f t="shared" si="39"/>
        <v>4.3036960321158011</v>
      </c>
      <c r="AF144" s="15">
        <v>11366.335623950001</v>
      </c>
      <c r="AG144" s="15">
        <v>12399.45743629</v>
      </c>
      <c r="AH144" s="15">
        <f t="shared" si="41"/>
        <v>23765.793060240001</v>
      </c>
      <c r="AI144" s="15">
        <v>32515.191604470001</v>
      </c>
      <c r="AJ144" s="15">
        <v>26372.00530384</v>
      </c>
      <c r="AK144" s="15">
        <f t="shared" si="42"/>
        <v>82652.989968550013</v>
      </c>
      <c r="AL144" s="15">
        <f t="shared" si="43"/>
        <v>297.18434210154658</v>
      </c>
      <c r="AM144" s="15">
        <f t="shared" si="44"/>
        <v>1033.5516422392516</v>
      </c>
      <c r="AN144" s="15">
        <v>112.14725733288917</v>
      </c>
      <c r="AO144" s="64">
        <v>6.2356000000000002E-2</v>
      </c>
      <c r="AP144" s="15">
        <v>37814.471219999999</v>
      </c>
      <c r="AQ144" s="15">
        <v>12217.782659999997</v>
      </c>
      <c r="AR144" s="15">
        <v>7981.1215199999988</v>
      </c>
      <c r="AS144" s="15">
        <f t="shared" si="29"/>
        <v>58013.375399999997</v>
      </c>
      <c r="AT144" s="15">
        <f t="shared" si="45"/>
        <v>725.44041588002187</v>
      </c>
    </row>
    <row r="145" spans="1:46" x14ac:dyDescent="0.25">
      <c r="A145" s="31">
        <v>38322</v>
      </c>
      <c r="B145" s="14">
        <v>2004</v>
      </c>
      <c r="C145" s="14">
        <v>12</v>
      </c>
      <c r="D145" s="15">
        <v>85.013379821376404</v>
      </c>
      <c r="E145" s="15">
        <v>90.503859387541695</v>
      </c>
      <c r="F145" s="15">
        <v>103.71880491446626</v>
      </c>
      <c r="G145" s="15">
        <v>81.1363946321881</v>
      </c>
      <c r="H145" s="15">
        <v>49.5</v>
      </c>
      <c r="I145" s="15">
        <v>109.45</v>
      </c>
      <c r="J145" s="15">
        <v>80.208848842918059</v>
      </c>
      <c r="K145" s="15">
        <v>1633369.7357000017</v>
      </c>
      <c r="L145" s="15">
        <v>766763.62580000015</v>
      </c>
      <c r="M145" s="15">
        <v>866606.10990000155</v>
      </c>
      <c r="N145" s="15">
        <v>1759.2212640799999</v>
      </c>
      <c r="O145" s="15">
        <f t="shared" si="40"/>
        <v>322.22950457000002</v>
      </c>
      <c r="P145" s="15">
        <v>148.94290019000005</v>
      </c>
      <c r="Q145" s="15">
        <v>173.28660437999997</v>
      </c>
      <c r="R145" s="15">
        <v>733.9437228999999</v>
      </c>
      <c r="S145" s="15">
        <v>703.04803661000051</v>
      </c>
      <c r="T145" s="15">
        <v>92.784117739830791</v>
      </c>
      <c r="U145" s="15">
        <v>117.98811085872994</v>
      </c>
      <c r="V145" s="15">
        <v>127.16412434892341</v>
      </c>
      <c r="W145" s="15">
        <f t="shared" si="31"/>
        <v>138.43511213224485</v>
      </c>
      <c r="X145" s="15">
        <f t="shared" si="32"/>
        <v>64.986516032794611</v>
      </c>
      <c r="Y145" s="15">
        <f t="shared" si="33"/>
        <v>73.448596099450256</v>
      </c>
      <c r="Z145" s="15">
        <f t="shared" si="34"/>
        <v>13.834257681458203</v>
      </c>
      <c r="AA145" s="15">
        <f t="shared" si="35"/>
        <v>2.533965504970884</v>
      </c>
      <c r="AB145" s="15">
        <f t="shared" si="36"/>
        <v>1.1712650950304053</v>
      </c>
      <c r="AC145" s="15">
        <f t="shared" si="37"/>
        <v>1.3627004099404789</v>
      </c>
      <c r="AD145" s="15">
        <f t="shared" si="38"/>
        <v>5.7716256582410352</v>
      </c>
      <c r="AE145" s="15">
        <f t="shared" si="39"/>
        <v>5.5286665182462889</v>
      </c>
      <c r="AF145" s="15">
        <v>13836.170188919999</v>
      </c>
      <c r="AG145" s="15">
        <v>15277.553363069999</v>
      </c>
      <c r="AH145" s="15">
        <f t="shared" si="41"/>
        <v>29113.723551989999</v>
      </c>
      <c r="AI145" s="15">
        <v>32618.151041159999</v>
      </c>
      <c r="AJ145" s="15">
        <v>26610.50968404</v>
      </c>
      <c r="AK145" s="15">
        <f t="shared" si="42"/>
        <v>88342.384277189994</v>
      </c>
      <c r="AL145" s="15">
        <f t="shared" si="43"/>
        <v>362.97396075346563</v>
      </c>
      <c r="AM145" s="15">
        <f t="shared" si="44"/>
        <v>1101.4044653626777</v>
      </c>
      <c r="AN145" s="15">
        <v>107.02804721309826</v>
      </c>
      <c r="AO145" s="64">
        <v>5.2181699999999998E-2</v>
      </c>
      <c r="AP145" s="15">
        <v>38264.565040000001</v>
      </c>
      <c r="AQ145" s="15">
        <v>12589.584989999999</v>
      </c>
      <c r="AR145" s="15">
        <v>7087.8837199999998</v>
      </c>
      <c r="AS145" s="15">
        <f t="shared" si="29"/>
        <v>57942.033750000002</v>
      </c>
      <c r="AT145" s="15">
        <f t="shared" si="45"/>
        <v>722.38954411968132</v>
      </c>
    </row>
    <row r="146" spans="1:46" x14ac:dyDescent="0.25">
      <c r="A146" s="31">
        <v>38353</v>
      </c>
      <c r="B146" s="14">
        <v>2005</v>
      </c>
      <c r="C146" s="14">
        <v>1</v>
      </c>
      <c r="D146" s="15">
        <v>73.203974247600101</v>
      </c>
      <c r="E146" s="15">
        <v>72.81856149275238</v>
      </c>
      <c r="F146" s="15">
        <v>99.266847716189645</v>
      </c>
      <c r="G146" s="15">
        <v>55.702700730272632</v>
      </c>
      <c r="H146" s="15">
        <v>43.6</v>
      </c>
      <c r="I146" s="15">
        <v>94.2</v>
      </c>
      <c r="J146" s="15">
        <v>80.868219739516078</v>
      </c>
      <c r="K146" s="15">
        <v>1378979.8001899973</v>
      </c>
      <c r="L146" s="15">
        <v>679543.62777999998</v>
      </c>
      <c r="M146" s="15">
        <v>699436.17240999732</v>
      </c>
      <c r="N146" s="15">
        <v>1464.0532349499997</v>
      </c>
      <c r="O146" s="15">
        <f t="shared" si="40"/>
        <v>251.51053851000026</v>
      </c>
      <c r="P146" s="15">
        <v>118.62007563000026</v>
      </c>
      <c r="Q146" s="15">
        <v>132.89046288</v>
      </c>
      <c r="R146" s="15">
        <v>678.80097715999909</v>
      </c>
      <c r="S146" s="15">
        <v>533.74171928000055</v>
      </c>
      <c r="T146" s="15">
        <v>94.313548229755085</v>
      </c>
      <c r="U146" s="15">
        <v>119.04350406876534</v>
      </c>
      <c r="V146" s="15">
        <v>126.22100037925217</v>
      </c>
      <c r="W146" s="15">
        <f t="shared" si="31"/>
        <v>115.83830726231237</v>
      </c>
      <c r="X146" s="15">
        <f t="shared" si="32"/>
        <v>57.083637876407131</v>
      </c>
      <c r="Y146" s="15">
        <f t="shared" si="33"/>
        <v>58.754669385905245</v>
      </c>
      <c r="Z146" s="15">
        <f t="shared" si="34"/>
        <v>11.599125585687057</v>
      </c>
      <c r="AA146" s="15">
        <f t="shared" si="35"/>
        <v>1.9926203861029039</v>
      </c>
      <c r="AB146" s="15">
        <f t="shared" si="36"/>
        <v>0.93978082310856625</v>
      </c>
      <c r="AC146" s="15">
        <f t="shared" si="37"/>
        <v>1.0528395629943377</v>
      </c>
      <c r="AD146" s="15">
        <f t="shared" si="38"/>
        <v>5.377876701344686</v>
      </c>
      <c r="AE146" s="15">
        <f t="shared" si="39"/>
        <v>4.2286284982394688</v>
      </c>
      <c r="AF146" s="15">
        <v>12526.524853319999</v>
      </c>
      <c r="AG146" s="15">
        <v>13261.835409990001</v>
      </c>
      <c r="AH146" s="15">
        <f t="shared" si="41"/>
        <v>25788.360263310002</v>
      </c>
      <c r="AI146" s="15">
        <v>33641.957691440002</v>
      </c>
      <c r="AJ146" s="15">
        <v>27433.08672684</v>
      </c>
      <c r="AK146" s="15">
        <f t="shared" si="42"/>
        <v>86863.404681590007</v>
      </c>
      <c r="AL146" s="15">
        <f t="shared" si="43"/>
        <v>318.89363147076398</v>
      </c>
      <c r="AM146" s="15">
        <f t="shared" si="44"/>
        <v>1074.1352407829054</v>
      </c>
      <c r="AN146" s="15">
        <v>103.79679540923721</v>
      </c>
      <c r="AO146" s="64">
        <v>5.9153619999999997E-2</v>
      </c>
      <c r="AP146" s="15">
        <v>38144.439330000008</v>
      </c>
      <c r="AQ146" s="15">
        <v>12810.922719999999</v>
      </c>
      <c r="AR146" s="15">
        <v>7139.6114199999993</v>
      </c>
      <c r="AS146" s="15">
        <f t="shared" si="29"/>
        <v>58094.973470000012</v>
      </c>
      <c r="AT146" s="15">
        <f t="shared" si="45"/>
        <v>718.39065651660474</v>
      </c>
    </row>
    <row r="147" spans="1:46" x14ac:dyDescent="0.25">
      <c r="A147" s="31">
        <v>38384</v>
      </c>
      <c r="B147" s="14">
        <v>2005</v>
      </c>
      <c r="C147" s="14">
        <v>2</v>
      </c>
      <c r="D147" s="15">
        <v>76.081554688569057</v>
      </c>
      <c r="E147" s="15">
        <v>76.744191997939382</v>
      </c>
      <c r="F147" s="15">
        <v>103.25654873291933</v>
      </c>
      <c r="G147" s="15">
        <v>51.821509700838568</v>
      </c>
      <c r="H147" s="15">
        <v>48.2</v>
      </c>
      <c r="I147" s="15">
        <v>89.68</v>
      </c>
      <c r="J147" s="15">
        <v>81.695068971239706</v>
      </c>
      <c r="K147" s="15">
        <v>1529264.7802199952</v>
      </c>
      <c r="L147" s="15">
        <v>765850.19127000007</v>
      </c>
      <c r="M147" s="15">
        <v>763414.58894999512</v>
      </c>
      <c r="N147" s="15">
        <v>1464.5042588299998</v>
      </c>
      <c r="O147" s="15">
        <f t="shared" si="40"/>
        <v>280.63778118999988</v>
      </c>
      <c r="P147" s="15">
        <v>131.84422582999983</v>
      </c>
      <c r="Q147" s="15">
        <v>148.79355536000006</v>
      </c>
      <c r="R147" s="15">
        <v>696.62261338000008</v>
      </c>
      <c r="S147" s="15">
        <v>487.24386426000029</v>
      </c>
      <c r="T147" s="15">
        <v>96.01601592342584</v>
      </c>
      <c r="U147" s="15">
        <v>121.06076432472915</v>
      </c>
      <c r="V147" s="15">
        <v>126.08392793685259</v>
      </c>
      <c r="W147" s="15">
        <f t="shared" si="31"/>
        <v>126.32208203460115</v>
      </c>
      <c r="X147" s="15">
        <f t="shared" si="32"/>
        <v>63.261635224415933</v>
      </c>
      <c r="Y147" s="15">
        <f t="shared" si="33"/>
        <v>63.060446810185219</v>
      </c>
      <c r="Z147" s="15">
        <f t="shared" si="34"/>
        <v>11.6153127745471</v>
      </c>
      <c r="AA147" s="15">
        <f t="shared" si="35"/>
        <v>2.2258013831116799</v>
      </c>
      <c r="AB147" s="15">
        <f t="shared" si="36"/>
        <v>1.0456862185958562</v>
      </c>
      <c r="AC147" s="15">
        <f t="shared" si="37"/>
        <v>1.1801151645158237</v>
      </c>
      <c r="AD147" s="15">
        <f t="shared" si="38"/>
        <v>5.5250706793406215</v>
      </c>
      <c r="AE147" s="15">
        <f t="shared" si="39"/>
        <v>3.8644407120948019</v>
      </c>
      <c r="AF147" s="15">
        <v>12170.624397019999</v>
      </c>
      <c r="AG147" s="15">
        <v>13196.51969203</v>
      </c>
      <c r="AH147" s="15">
        <f t="shared" si="41"/>
        <v>25367.144089050002</v>
      </c>
      <c r="AI147" s="15">
        <v>33511.11697802</v>
      </c>
      <c r="AJ147" s="15">
        <v>27646.315546540001</v>
      </c>
      <c r="AK147" s="15">
        <f t="shared" si="42"/>
        <v>86524.576613609999</v>
      </c>
      <c r="AL147" s="15">
        <f t="shared" si="43"/>
        <v>310.51010065222374</v>
      </c>
      <c r="AM147" s="15">
        <f t="shared" si="44"/>
        <v>1059.1162686216776</v>
      </c>
      <c r="AN147" s="15">
        <v>101.95165363062641</v>
      </c>
      <c r="AO147" s="64">
        <v>5.1638240000000002E-2</v>
      </c>
      <c r="AP147" s="15">
        <v>38336.448589999993</v>
      </c>
      <c r="AQ147" s="15">
        <v>13057.311520000005</v>
      </c>
      <c r="AR147" s="15">
        <v>7161.4299800000008</v>
      </c>
      <c r="AS147" s="15">
        <f t="shared" si="29"/>
        <v>58555.190089999996</v>
      </c>
      <c r="AT147" s="15">
        <f t="shared" si="45"/>
        <v>716.75305287537026</v>
      </c>
    </row>
    <row r="148" spans="1:46" x14ac:dyDescent="0.25">
      <c r="A148" s="31">
        <v>38412</v>
      </c>
      <c r="B148" s="14">
        <v>2005</v>
      </c>
      <c r="C148" s="14">
        <v>3</v>
      </c>
      <c r="D148" s="15">
        <v>80.320935579822915</v>
      </c>
      <c r="E148" s="15">
        <v>79.707681848767891</v>
      </c>
      <c r="F148" s="15">
        <v>102.83739434201004</v>
      </c>
      <c r="G148" s="15">
        <v>53.603190921976989</v>
      </c>
      <c r="H148" s="15">
        <v>51.9</v>
      </c>
      <c r="I148" s="15">
        <v>91.6</v>
      </c>
      <c r="J148" s="15">
        <v>82.326989429487185</v>
      </c>
      <c r="K148" s="15">
        <v>1722080.9627099989</v>
      </c>
      <c r="L148" s="15">
        <v>872372.05916000006</v>
      </c>
      <c r="M148" s="15">
        <v>849708.90354999888</v>
      </c>
      <c r="N148" s="15">
        <v>1631.1741774399989</v>
      </c>
      <c r="O148" s="15">
        <f t="shared" si="40"/>
        <v>295.83722134000016</v>
      </c>
      <c r="P148" s="15">
        <v>145.79080315000013</v>
      </c>
      <c r="Q148" s="15">
        <v>150.04641819000005</v>
      </c>
      <c r="R148" s="15">
        <v>776.6280369299991</v>
      </c>
      <c r="S148" s="15">
        <v>558.70891916999926</v>
      </c>
      <c r="T148" s="15">
        <v>98.604274188838659</v>
      </c>
      <c r="U148" s="15">
        <v>124.8980813704482</v>
      </c>
      <c r="V148" s="15">
        <v>126.66599130505625</v>
      </c>
      <c r="W148" s="15">
        <f t="shared" si="31"/>
        <v>137.87889644215591</v>
      </c>
      <c r="X148" s="15">
        <f t="shared" si="32"/>
        <v>69.84671418390657</v>
      </c>
      <c r="Y148" s="15">
        <f t="shared" si="33"/>
        <v>68.03218225824935</v>
      </c>
      <c r="Z148" s="15">
        <f t="shared" si="34"/>
        <v>12.877759536192771</v>
      </c>
      <c r="AA148" s="15">
        <f t="shared" si="35"/>
        <v>2.3355694633733224</v>
      </c>
      <c r="AB148" s="15">
        <f t="shared" si="36"/>
        <v>1.1509861616989567</v>
      </c>
      <c r="AC148" s="15">
        <f t="shared" si="37"/>
        <v>1.1845833016743659</v>
      </c>
      <c r="AD148" s="15">
        <f t="shared" si="38"/>
        <v>6.1313066666774487</v>
      </c>
      <c r="AE148" s="15">
        <f t="shared" si="39"/>
        <v>4.4108834061419984</v>
      </c>
      <c r="AF148" s="15">
        <v>12412.45720054</v>
      </c>
      <c r="AG148" s="15">
        <v>13463.911918510001</v>
      </c>
      <c r="AH148" s="15">
        <f t="shared" si="41"/>
        <v>25876.369119050003</v>
      </c>
      <c r="AI148" s="15">
        <v>35938.940437669997</v>
      </c>
      <c r="AJ148" s="15">
        <v>27618.382964380002</v>
      </c>
      <c r="AK148" s="15">
        <f t="shared" si="42"/>
        <v>89433.692521100005</v>
      </c>
      <c r="AL148" s="15">
        <f t="shared" si="43"/>
        <v>314.31210224458692</v>
      </c>
      <c r="AM148" s="15">
        <f t="shared" si="44"/>
        <v>1086.322883186439</v>
      </c>
      <c r="AN148" s="15">
        <v>103.0465793583583</v>
      </c>
      <c r="AO148" s="64">
        <v>5.2112690000000003E-2</v>
      </c>
      <c r="AP148" s="15">
        <v>39207.856370000001</v>
      </c>
      <c r="AQ148" s="15">
        <v>13254.77058</v>
      </c>
      <c r="AR148" s="15">
        <v>7131.5132300000014</v>
      </c>
      <c r="AS148" s="15">
        <f t="shared" si="29"/>
        <v>59594.140180000009</v>
      </c>
      <c r="AT148" s="15">
        <f t="shared" si="45"/>
        <v>723.87124311210493</v>
      </c>
    </row>
    <row r="149" spans="1:46" x14ac:dyDescent="0.25">
      <c r="A149" s="31">
        <v>38443</v>
      </c>
      <c r="B149" s="14">
        <v>2005</v>
      </c>
      <c r="C149" s="14">
        <v>4</v>
      </c>
      <c r="D149" s="15">
        <v>83.247779746101784</v>
      </c>
      <c r="E149" s="15">
        <v>83.636896410902253</v>
      </c>
      <c r="F149" s="15">
        <v>103.76905307762374</v>
      </c>
      <c r="G149" s="15">
        <v>59.189648031273649</v>
      </c>
      <c r="H149" s="15">
        <v>43.3</v>
      </c>
      <c r="I149" s="15">
        <v>95.94</v>
      </c>
      <c r="J149" s="15">
        <v>82.68815057869547</v>
      </c>
      <c r="K149" s="15">
        <v>1682450.4564900061</v>
      </c>
      <c r="L149" s="15">
        <v>752262.67801999999</v>
      </c>
      <c r="M149" s="15">
        <v>930187.77847000607</v>
      </c>
      <c r="N149" s="15">
        <v>1839.7799749400003</v>
      </c>
      <c r="O149" s="15">
        <f t="shared" si="40"/>
        <v>318.89187775999983</v>
      </c>
      <c r="P149" s="15">
        <v>150.62495107999987</v>
      </c>
      <c r="Q149" s="15">
        <v>168.26692667999998</v>
      </c>
      <c r="R149" s="15">
        <v>822.00100980000059</v>
      </c>
      <c r="S149" s="15">
        <v>698.8870873799998</v>
      </c>
      <c r="T149" s="15">
        <v>98.029831010562987</v>
      </c>
      <c r="U149" s="15">
        <v>124.24237711286681</v>
      </c>
      <c r="V149" s="15">
        <v>126.73935661429361</v>
      </c>
      <c r="W149" s="15">
        <f t="shared" si="31"/>
        <v>135.4167954273444</v>
      </c>
      <c r="X149" s="15">
        <f t="shared" si="32"/>
        <v>60.547994613513723</v>
      </c>
      <c r="Y149" s="15">
        <f t="shared" si="33"/>
        <v>74.868800813830688</v>
      </c>
      <c r="Z149" s="15">
        <f t="shared" si="34"/>
        <v>14.516248339014455</v>
      </c>
      <c r="AA149" s="15">
        <f t="shared" si="35"/>
        <v>2.5161235332011724</v>
      </c>
      <c r="AB149" s="15">
        <f t="shared" si="36"/>
        <v>1.1884623301221056</v>
      </c>
      <c r="AC149" s="15">
        <f t="shared" si="37"/>
        <v>1.3276612030790671</v>
      </c>
      <c r="AD149" s="15">
        <f t="shared" si="38"/>
        <v>6.4857596863269515</v>
      </c>
      <c r="AE149" s="15">
        <f t="shared" si="39"/>
        <v>5.5143651194863299</v>
      </c>
      <c r="AF149" s="15">
        <v>12169.99008369</v>
      </c>
      <c r="AG149" s="15">
        <v>13463.503135360001</v>
      </c>
      <c r="AH149" s="15">
        <f t="shared" si="41"/>
        <v>25633.49321905</v>
      </c>
      <c r="AI149" s="15">
        <v>35999.168901880003</v>
      </c>
      <c r="AJ149" s="15">
        <v>28173.066674279999</v>
      </c>
      <c r="AK149" s="15">
        <f t="shared" si="42"/>
        <v>89805.728795210001</v>
      </c>
      <c r="AL149" s="15">
        <f t="shared" si="43"/>
        <v>310.00201406916517</v>
      </c>
      <c r="AM149" s="15">
        <f t="shared" si="44"/>
        <v>1086.0773661849</v>
      </c>
      <c r="AN149" s="15">
        <v>102.35890906192506</v>
      </c>
      <c r="AO149" s="64">
        <v>5.7187109999999999E-2</v>
      </c>
      <c r="AP149" s="15">
        <v>39477.640550000004</v>
      </c>
      <c r="AQ149" s="15">
        <v>13682.395479999999</v>
      </c>
      <c r="AR149" s="15">
        <v>7171.9618500000006</v>
      </c>
      <c r="AS149" s="15">
        <f t="shared" si="29"/>
        <v>60331.997880000003</v>
      </c>
      <c r="AT149" s="15">
        <f t="shared" si="45"/>
        <v>729.63293359162981</v>
      </c>
    </row>
    <row r="150" spans="1:46" x14ac:dyDescent="0.25">
      <c r="A150" s="31">
        <v>38473</v>
      </c>
      <c r="B150" s="14">
        <v>2005</v>
      </c>
      <c r="C150" s="14">
        <v>5</v>
      </c>
      <c r="D150" s="15">
        <v>82.137909290664922</v>
      </c>
      <c r="E150" s="15">
        <v>80.723106310482393</v>
      </c>
      <c r="F150" s="15">
        <v>104.09101329176571</v>
      </c>
      <c r="G150" s="15">
        <v>58.127226071550623</v>
      </c>
      <c r="H150" s="15">
        <v>49</v>
      </c>
      <c r="I150" s="15">
        <v>97.13</v>
      </c>
      <c r="J150" s="15">
        <v>83.025396361892135</v>
      </c>
      <c r="K150" s="15">
        <v>1737197.6783599989</v>
      </c>
      <c r="L150" s="15">
        <v>809300.01457</v>
      </c>
      <c r="M150" s="15">
        <v>927897.66378999886</v>
      </c>
      <c r="N150" s="15">
        <v>1754.6621793200025</v>
      </c>
      <c r="O150" s="15">
        <f t="shared" si="40"/>
        <v>299.98261722999985</v>
      </c>
      <c r="P150" s="15">
        <v>139.60845342000007</v>
      </c>
      <c r="Q150" s="15">
        <v>160.37416380999977</v>
      </c>
      <c r="R150" s="15">
        <v>783.26896293000107</v>
      </c>
      <c r="S150" s="15">
        <v>671.41059916000131</v>
      </c>
      <c r="T150" s="15">
        <v>97.348245301337528</v>
      </c>
      <c r="U150" s="15">
        <v>123.24402762720534</v>
      </c>
      <c r="V150" s="15">
        <v>126.60118037639864</v>
      </c>
      <c r="W150" s="15">
        <f t="shared" si="31"/>
        <v>140.95593204846898</v>
      </c>
      <c r="X150" s="15">
        <f t="shared" si="32"/>
        <v>65.666469211636837</v>
      </c>
      <c r="Y150" s="15">
        <f t="shared" si="33"/>
        <v>75.289462836832129</v>
      </c>
      <c r="Z150" s="15">
        <f t="shared" si="34"/>
        <v>13.859761608092491</v>
      </c>
      <c r="AA150" s="15">
        <f t="shared" si="35"/>
        <v>2.3695088492707566</v>
      </c>
      <c r="AB150" s="15">
        <f t="shared" si="36"/>
        <v>1.1027421150808345</v>
      </c>
      <c r="AC150" s="15">
        <f t="shared" si="37"/>
        <v>1.2667667341899222</v>
      </c>
      <c r="AD150" s="15">
        <f t="shared" si="38"/>
        <v>6.1869009483265476</v>
      </c>
      <c r="AE150" s="15">
        <f t="shared" si="39"/>
        <v>5.3033518104951858</v>
      </c>
      <c r="AF150" s="15">
        <v>12215.648296150001</v>
      </c>
      <c r="AG150" s="15">
        <v>13189.682113839999</v>
      </c>
      <c r="AH150" s="15">
        <f t="shared" si="41"/>
        <v>25405.330409989998</v>
      </c>
      <c r="AI150" s="15">
        <v>36641.58519872</v>
      </c>
      <c r="AJ150" s="15">
        <v>28141.86472211</v>
      </c>
      <c r="AK150" s="15">
        <f t="shared" si="42"/>
        <v>90188.780330819995</v>
      </c>
      <c r="AL150" s="15">
        <f t="shared" si="43"/>
        <v>305.99468985673883</v>
      </c>
      <c r="AM150" s="15">
        <f t="shared" si="44"/>
        <v>1086.2794311478383</v>
      </c>
      <c r="AN150" s="15">
        <v>100.8427747335098</v>
      </c>
      <c r="AO150" s="64">
        <v>6.0927170000000003E-2</v>
      </c>
      <c r="AP150" s="15">
        <v>39874.012929999997</v>
      </c>
      <c r="AQ150" s="15">
        <v>14001.691860000001</v>
      </c>
      <c r="AR150" s="15">
        <v>7186.2923700000001</v>
      </c>
      <c r="AS150" s="15">
        <f t="shared" si="29"/>
        <v>61061.997159999999</v>
      </c>
      <c r="AT150" s="15">
        <f t="shared" si="45"/>
        <v>735.4616760134719</v>
      </c>
    </row>
    <row r="151" spans="1:46" x14ac:dyDescent="0.25">
      <c r="A151" s="31">
        <v>38504</v>
      </c>
      <c r="B151" s="14">
        <v>2005</v>
      </c>
      <c r="C151" s="14">
        <v>6</v>
      </c>
      <c r="D151" s="15">
        <v>81.848298423304328</v>
      </c>
      <c r="E151" s="15">
        <v>84.906497851612301</v>
      </c>
      <c r="F151" s="15">
        <v>103.69345143902339</v>
      </c>
      <c r="G151" s="15">
        <v>55.8935476784538</v>
      </c>
      <c r="H151" s="15">
        <v>58.6</v>
      </c>
      <c r="I151" s="15">
        <v>97.35</v>
      </c>
      <c r="J151" s="15">
        <v>83.358311896214119</v>
      </c>
      <c r="K151" s="15">
        <v>2097853.0301900012</v>
      </c>
      <c r="L151" s="15">
        <v>1109589.57125</v>
      </c>
      <c r="M151" s="15">
        <v>988263.4589400012</v>
      </c>
      <c r="N151" s="15">
        <v>1811.9495744100025</v>
      </c>
      <c r="O151" s="15">
        <f t="shared" si="40"/>
        <v>307.97308496000056</v>
      </c>
      <c r="P151" s="15">
        <v>148.55039171000055</v>
      </c>
      <c r="Q151" s="15">
        <v>159.42269325000001</v>
      </c>
      <c r="R151" s="15">
        <v>831.32516872000065</v>
      </c>
      <c r="S151" s="15">
        <v>672.65132073000109</v>
      </c>
      <c r="T151" s="15">
        <v>99.616622762132579</v>
      </c>
      <c r="U151" s="15">
        <v>125.9635281100711</v>
      </c>
      <c r="V151" s="15">
        <v>126.44830211806158</v>
      </c>
      <c r="W151" s="15">
        <f t="shared" si="31"/>
        <v>166.54448010989563</v>
      </c>
      <c r="X151" s="15">
        <f t="shared" si="32"/>
        <v>88.088162335402671</v>
      </c>
      <c r="Y151" s="15">
        <f t="shared" si="33"/>
        <v>78.456317774492931</v>
      </c>
      <c r="Z151" s="15">
        <f t="shared" si="34"/>
        <v>14.329568242982267</v>
      </c>
      <c r="AA151" s="15">
        <f t="shared" si="35"/>
        <v>2.4355652057111365</v>
      </c>
      <c r="AB151" s="15">
        <f t="shared" si="36"/>
        <v>1.1747915094289112</v>
      </c>
      <c r="AC151" s="15">
        <f t="shared" si="37"/>
        <v>1.2607736962822251</v>
      </c>
      <c r="AD151" s="15">
        <f t="shared" si="38"/>
        <v>6.5744272939609214</v>
      </c>
      <c r="AE151" s="15">
        <f t="shared" si="39"/>
        <v>5.3195757433102075</v>
      </c>
      <c r="AF151" s="15">
        <v>13267.819948529999</v>
      </c>
      <c r="AG151" s="15">
        <v>14207.08146433</v>
      </c>
      <c r="AH151" s="15">
        <f t="shared" si="41"/>
        <v>27474.901412859999</v>
      </c>
      <c r="AI151" s="15">
        <v>37843.187291939998</v>
      </c>
      <c r="AJ151" s="15">
        <v>28117.877919129998</v>
      </c>
      <c r="AK151" s="15">
        <f t="shared" si="42"/>
        <v>93435.966623929999</v>
      </c>
      <c r="AL151" s="15">
        <f t="shared" si="43"/>
        <v>329.60002173589874</v>
      </c>
      <c r="AM151" s="15">
        <f t="shared" si="44"/>
        <v>1120.8956191466921</v>
      </c>
      <c r="AN151" s="15">
        <v>99.192257648045157</v>
      </c>
      <c r="AO151" s="64">
        <v>5.7871310000000002E-2</v>
      </c>
      <c r="AP151" s="15">
        <v>40688.919140000005</v>
      </c>
      <c r="AQ151" s="15">
        <v>14349.784319999999</v>
      </c>
      <c r="AR151" s="15">
        <v>7208.5367699999997</v>
      </c>
      <c r="AS151" s="15">
        <f t="shared" si="29"/>
        <v>62247.240230000003</v>
      </c>
      <c r="AT151" s="15">
        <f t="shared" si="45"/>
        <v>746.74305194065573</v>
      </c>
    </row>
    <row r="152" spans="1:46" x14ac:dyDescent="0.25">
      <c r="A152" s="31">
        <v>38534</v>
      </c>
      <c r="B152" s="14">
        <v>2005</v>
      </c>
      <c r="C152" s="14">
        <v>7</v>
      </c>
      <c r="D152" s="15">
        <v>80.284119451713579</v>
      </c>
      <c r="E152" s="15">
        <v>79.992172296117431</v>
      </c>
      <c r="F152" s="15">
        <v>103.57476036278246</v>
      </c>
      <c r="G152" s="15">
        <v>61.844644608489347</v>
      </c>
      <c r="H152" s="15">
        <v>44.6</v>
      </c>
      <c r="I152" s="15">
        <v>97.29</v>
      </c>
      <c r="J152" s="15">
        <v>83.39887987463058</v>
      </c>
      <c r="K152" s="15">
        <v>1653833.2056999991</v>
      </c>
      <c r="L152" s="15">
        <v>753936.28469</v>
      </c>
      <c r="M152" s="15">
        <v>899896.92100999912</v>
      </c>
      <c r="N152" s="15">
        <v>1675.3149060799983</v>
      </c>
      <c r="O152" s="15">
        <f t="shared" si="40"/>
        <v>314.33410171999998</v>
      </c>
      <c r="P152" s="15">
        <v>141.17554862</v>
      </c>
      <c r="Q152" s="15">
        <v>173.15855309999998</v>
      </c>
      <c r="R152" s="15">
        <v>755.31716919999872</v>
      </c>
      <c r="S152" s="15">
        <v>605.66363515999899</v>
      </c>
      <c r="T152" s="15">
        <v>99.873016015551741</v>
      </c>
      <c r="U152" s="15">
        <v>125.72659795098224</v>
      </c>
      <c r="V152" s="15">
        <v>125.88645358562587</v>
      </c>
      <c r="W152" s="15">
        <f t="shared" si="31"/>
        <v>131.5420310939129</v>
      </c>
      <c r="X152" s="15">
        <f t="shared" si="32"/>
        <v>59.966331466627416</v>
      </c>
      <c r="Y152" s="15">
        <f t="shared" si="33"/>
        <v>71.575699627285488</v>
      </c>
      <c r="Z152" s="15">
        <f t="shared" si="34"/>
        <v>13.308142841123704</v>
      </c>
      <c r="AA152" s="15">
        <f t="shared" si="35"/>
        <v>2.4969652632735033</v>
      </c>
      <c r="AB152" s="15">
        <f t="shared" si="36"/>
        <v>1.1214514715356148</v>
      </c>
      <c r="AC152" s="15">
        <f t="shared" si="37"/>
        <v>1.3755137917378888</v>
      </c>
      <c r="AD152" s="15">
        <f t="shared" si="38"/>
        <v>5.9999876689372664</v>
      </c>
      <c r="AE152" s="15">
        <f t="shared" si="39"/>
        <v>4.8111899089129286</v>
      </c>
      <c r="AF152" s="15">
        <v>12864.27239122</v>
      </c>
      <c r="AG152" s="15">
        <v>13272.30582218</v>
      </c>
      <c r="AH152" s="15">
        <f t="shared" si="41"/>
        <v>26136.5782134</v>
      </c>
      <c r="AI152" s="15">
        <v>38539.567307609999</v>
      </c>
      <c r="AJ152" s="15">
        <v>28098.004036300001</v>
      </c>
      <c r="AK152" s="15">
        <f t="shared" si="42"/>
        <v>92774.149557309996</v>
      </c>
      <c r="AL152" s="15">
        <f t="shared" si="43"/>
        <v>313.39243707697068</v>
      </c>
      <c r="AM152" s="15">
        <f t="shared" si="44"/>
        <v>1112.4148153641008</v>
      </c>
      <c r="AN152" s="15">
        <v>98.765680468108485</v>
      </c>
      <c r="AO152" s="64">
        <v>5.238843E-2</v>
      </c>
      <c r="AP152" s="15">
        <v>40533.059010000004</v>
      </c>
      <c r="AQ152" s="15">
        <v>14776.552580000001</v>
      </c>
      <c r="AR152" s="15">
        <v>7227.1849299999994</v>
      </c>
      <c r="AS152" s="15">
        <f t="shared" si="29"/>
        <v>62536.796520000004</v>
      </c>
      <c r="AT152" s="15">
        <f t="shared" si="45"/>
        <v>749.8517559709253</v>
      </c>
    </row>
    <row r="153" spans="1:46" x14ac:dyDescent="0.25">
      <c r="A153" s="31">
        <v>38565</v>
      </c>
      <c r="B153" s="14">
        <v>2005</v>
      </c>
      <c r="C153" s="14">
        <v>8</v>
      </c>
      <c r="D153" s="15">
        <v>85.695912581473692</v>
      </c>
      <c r="E153" s="15">
        <v>85.046290585702224</v>
      </c>
      <c r="F153" s="15">
        <v>104.97648665267006</v>
      </c>
      <c r="G153" s="15">
        <v>58.868047559411572</v>
      </c>
      <c r="H153" s="15">
        <v>44.6</v>
      </c>
      <c r="I153" s="15">
        <v>100.19</v>
      </c>
      <c r="J153" s="15">
        <v>83.400162608662271</v>
      </c>
      <c r="K153" s="15">
        <v>1882740.0593100067</v>
      </c>
      <c r="L153" s="15">
        <v>947156.67456999992</v>
      </c>
      <c r="M153" s="15">
        <v>935583.38474000676</v>
      </c>
      <c r="N153" s="15">
        <v>1960.601458710001</v>
      </c>
      <c r="O153" s="15">
        <f t="shared" si="40"/>
        <v>366.91415782999957</v>
      </c>
      <c r="P153" s="15">
        <v>163.78960083999974</v>
      </c>
      <c r="Q153" s="15">
        <v>203.1245569899998</v>
      </c>
      <c r="R153" s="15">
        <v>931.12676026000167</v>
      </c>
      <c r="S153" s="15">
        <v>662.56054061999964</v>
      </c>
      <c r="T153" s="15">
        <v>101.11203529376731</v>
      </c>
      <c r="U153" s="15">
        <v>126.97148477547955</v>
      </c>
      <c r="V153" s="15">
        <v>125.57504594441318</v>
      </c>
      <c r="W153" s="15">
        <f t="shared" si="31"/>
        <v>148.28054209488121</v>
      </c>
      <c r="X153" s="15">
        <f t="shared" si="32"/>
        <v>74.596014707147276</v>
      </c>
      <c r="Y153" s="15">
        <f t="shared" si="33"/>
        <v>73.684527387733951</v>
      </c>
      <c r="Z153" s="15">
        <f t="shared" si="34"/>
        <v>15.612986194549173</v>
      </c>
      <c r="AA153" s="15">
        <f t="shared" si="35"/>
        <v>2.9218715794252397</v>
      </c>
      <c r="AB153" s="15">
        <f t="shared" si="36"/>
        <v>1.3043164715424636</v>
      </c>
      <c r="AC153" s="15">
        <f t="shared" si="37"/>
        <v>1.6175551078827759</v>
      </c>
      <c r="AD153" s="15">
        <f t="shared" si="38"/>
        <v>7.4149028037956883</v>
      </c>
      <c r="AE153" s="15">
        <f t="shared" si="39"/>
        <v>5.2762118113282437</v>
      </c>
      <c r="AF153" s="15">
        <v>13090.04449278</v>
      </c>
      <c r="AG153" s="15">
        <v>13864.4012786</v>
      </c>
      <c r="AH153" s="15">
        <f t="shared" si="41"/>
        <v>26954.44577138</v>
      </c>
      <c r="AI153" s="15">
        <v>38960.76607066</v>
      </c>
      <c r="AJ153" s="15">
        <v>28522.3641943</v>
      </c>
      <c r="AK153" s="15">
        <f t="shared" si="42"/>
        <v>94437.576036340004</v>
      </c>
      <c r="AL153" s="15">
        <f t="shared" si="43"/>
        <v>323.19416327589278</v>
      </c>
      <c r="AM153" s="15">
        <f t="shared" si="44"/>
        <v>1132.3428286281464</v>
      </c>
      <c r="AN153" s="15">
        <v>99.065998169897753</v>
      </c>
      <c r="AO153" s="64">
        <v>4.9396839999999997E-2</v>
      </c>
      <c r="AP153" s="15">
        <v>40345.27519</v>
      </c>
      <c r="AQ153" s="15">
        <v>15232.353030000002</v>
      </c>
      <c r="AR153" s="15">
        <v>7245.8075600000002</v>
      </c>
      <c r="AS153" s="15">
        <f t="shared" ref="AS153:AS216" si="46">SUM(AP153:AR153)</f>
        <v>62823.43578</v>
      </c>
      <c r="AT153" s="15">
        <f t="shared" si="45"/>
        <v>753.27713777712597</v>
      </c>
    </row>
    <row r="154" spans="1:46" x14ac:dyDescent="0.25">
      <c r="A154" s="31">
        <v>38596</v>
      </c>
      <c r="B154" s="14">
        <v>2005</v>
      </c>
      <c r="C154" s="14">
        <v>9</v>
      </c>
      <c r="D154" s="15">
        <v>86.114147193164271</v>
      </c>
      <c r="E154" s="15">
        <v>86.937925623853801</v>
      </c>
      <c r="F154" s="15">
        <v>105.19602985438927</v>
      </c>
      <c r="G154" s="15">
        <v>59.433159125355111</v>
      </c>
      <c r="H154" s="15">
        <v>44.7</v>
      </c>
      <c r="I154" s="15">
        <v>103.22</v>
      </c>
      <c r="J154" s="15">
        <v>83.756958378179277</v>
      </c>
      <c r="K154" s="15">
        <v>1908016.1280300079</v>
      </c>
      <c r="L154" s="15">
        <v>925667.56241000013</v>
      </c>
      <c r="M154" s="15">
        <v>982348.56562000781</v>
      </c>
      <c r="N154" s="15">
        <v>1944.2391021700003</v>
      </c>
      <c r="O154" s="15">
        <f t="shared" si="40"/>
        <v>389.26445273000013</v>
      </c>
      <c r="P154" s="15">
        <v>173.89138140000023</v>
      </c>
      <c r="Q154" s="15">
        <v>215.37307132999993</v>
      </c>
      <c r="R154" s="15">
        <v>813.33185826000033</v>
      </c>
      <c r="S154" s="15">
        <v>741.64279117999979</v>
      </c>
      <c r="T154" s="15">
        <v>100.88647019801498</v>
      </c>
      <c r="U154" s="15">
        <v>126.20827465345832</v>
      </c>
      <c r="V154" s="15">
        <v>125.09930658267947</v>
      </c>
      <c r="W154" s="15">
        <f t="shared" si="31"/>
        <v>151.17995498068757</v>
      </c>
      <c r="X154" s="15">
        <f t="shared" si="32"/>
        <v>73.344443139856779</v>
      </c>
      <c r="Y154" s="15">
        <f t="shared" si="33"/>
        <v>77.835511840830776</v>
      </c>
      <c r="Z154" s="15">
        <f t="shared" si="34"/>
        <v>15.541565779063944</v>
      </c>
      <c r="AA154" s="15">
        <f t="shared" si="35"/>
        <v>3.1116435683257051</v>
      </c>
      <c r="AB154" s="15">
        <f t="shared" si="36"/>
        <v>1.3900267407563409</v>
      </c>
      <c r="AC154" s="15">
        <f t="shared" si="37"/>
        <v>1.7216168275693644</v>
      </c>
      <c r="AD154" s="15">
        <f t="shared" si="38"/>
        <v>6.5014897402525618</v>
      </c>
      <c r="AE154" s="15">
        <f t="shared" si="39"/>
        <v>5.9284324704856788</v>
      </c>
      <c r="AF154" s="15">
        <v>12922.24624721</v>
      </c>
      <c r="AG154" s="15">
        <v>13362.05832586</v>
      </c>
      <c r="AH154" s="15">
        <f t="shared" si="41"/>
        <v>26284.30457307</v>
      </c>
      <c r="AI154" s="15">
        <v>40146.939200909997</v>
      </c>
      <c r="AJ154" s="15">
        <v>29328.029907110002</v>
      </c>
      <c r="AK154" s="15">
        <f t="shared" si="42"/>
        <v>95759.273681089995</v>
      </c>
      <c r="AL154" s="15">
        <f t="shared" si="43"/>
        <v>313.81636919515574</v>
      </c>
      <c r="AM154" s="15">
        <f t="shared" si="44"/>
        <v>1143.2993214571843</v>
      </c>
      <c r="AN154" s="15">
        <v>99.051506051652353</v>
      </c>
      <c r="AO154" s="64">
        <v>6.235193E-2</v>
      </c>
      <c r="AP154" s="15">
        <v>40862.282450000006</v>
      </c>
      <c r="AQ154" s="15">
        <v>15768.733979999999</v>
      </c>
      <c r="AR154" s="15">
        <v>6821.9308600000004</v>
      </c>
      <c r="AS154" s="15">
        <f t="shared" si="46"/>
        <v>63452.947290000004</v>
      </c>
      <c r="AT154" s="15">
        <f t="shared" si="45"/>
        <v>757.58418785335255</v>
      </c>
    </row>
    <row r="155" spans="1:46" x14ac:dyDescent="0.25">
      <c r="A155" s="31">
        <v>38626</v>
      </c>
      <c r="B155" s="14">
        <v>2005</v>
      </c>
      <c r="C155" s="14">
        <v>10</v>
      </c>
      <c r="D155" s="15">
        <v>86.450302318743269</v>
      </c>
      <c r="E155" s="15">
        <v>85.970351847310454</v>
      </c>
      <c r="F155" s="15">
        <v>106.09953005840728</v>
      </c>
      <c r="G155" s="15">
        <v>61.90814086037156</v>
      </c>
      <c r="H155" s="15">
        <v>44.8</v>
      </c>
      <c r="I155" s="15">
        <v>109.63</v>
      </c>
      <c r="J155" s="15">
        <v>83.949667136621784</v>
      </c>
      <c r="K155" s="15">
        <v>1788904.5426599935</v>
      </c>
      <c r="L155" s="15">
        <v>870693.08041000005</v>
      </c>
      <c r="M155" s="15">
        <v>918211.46224999346</v>
      </c>
      <c r="N155" s="15">
        <v>1714.0781014599995</v>
      </c>
      <c r="O155" s="15">
        <f t="shared" si="40"/>
        <v>370.00185820000024</v>
      </c>
      <c r="P155" s="15">
        <v>170.54925760000017</v>
      </c>
      <c r="Q155" s="15">
        <v>199.4526006000001</v>
      </c>
      <c r="R155" s="15">
        <v>760.03552799999977</v>
      </c>
      <c r="S155" s="15">
        <v>584.04071525999916</v>
      </c>
      <c r="T155" s="15">
        <v>100.7682959909697</v>
      </c>
      <c r="U155" s="15">
        <v>125.82658970399817</v>
      </c>
      <c r="V155" s="15">
        <v>124.8672397072925</v>
      </c>
      <c r="W155" s="15">
        <f t="shared" si="31"/>
        <v>142.17221867558499</v>
      </c>
      <c r="X155" s="15">
        <f t="shared" si="32"/>
        <v>69.197860520440827</v>
      </c>
      <c r="Y155" s="15">
        <f t="shared" si="33"/>
        <v>72.974358155144145</v>
      </c>
      <c r="Z155" s="15">
        <f t="shared" si="34"/>
        <v>13.727204232896115</v>
      </c>
      <c r="AA155" s="15">
        <f t="shared" si="35"/>
        <v>2.9631619876225339</v>
      </c>
      <c r="AB155" s="15">
        <f t="shared" si="36"/>
        <v>1.3658447003376799</v>
      </c>
      <c r="AC155" s="15">
        <f t="shared" si="37"/>
        <v>1.5973172872848542</v>
      </c>
      <c r="AD155" s="15">
        <f t="shared" si="38"/>
        <v>6.0867488524743303</v>
      </c>
      <c r="AE155" s="15">
        <f t="shared" si="39"/>
        <v>4.6772933927992488</v>
      </c>
      <c r="AF155" s="15">
        <v>13276.220900480001</v>
      </c>
      <c r="AG155" s="15">
        <v>13593.911830810001</v>
      </c>
      <c r="AH155" s="15">
        <f t="shared" si="41"/>
        <v>26870.132731290003</v>
      </c>
      <c r="AI155" s="15">
        <v>41574.684267080003</v>
      </c>
      <c r="AJ155" s="15">
        <v>29044.950213060001</v>
      </c>
      <c r="AK155" s="15">
        <f t="shared" si="42"/>
        <v>97489.767211430008</v>
      </c>
      <c r="AL155" s="15">
        <f t="shared" si="43"/>
        <v>320.07432129017116</v>
      </c>
      <c r="AM155" s="15">
        <f t="shared" si="44"/>
        <v>1161.288311635265</v>
      </c>
      <c r="AN155" s="15">
        <v>98.371634626462097</v>
      </c>
      <c r="AO155" s="64">
        <v>5.7452540000000003E-2</v>
      </c>
      <c r="AP155" s="15">
        <v>41344.833760000001</v>
      </c>
      <c r="AQ155" s="15">
        <v>16206.076589999999</v>
      </c>
      <c r="AR155" s="15">
        <v>6836.8214100000005</v>
      </c>
      <c r="AS155" s="15">
        <f t="shared" si="46"/>
        <v>64387.731759999995</v>
      </c>
      <c r="AT155" s="15">
        <f t="shared" si="45"/>
        <v>766.9801912997915</v>
      </c>
    </row>
    <row r="156" spans="1:46" x14ac:dyDescent="0.25">
      <c r="A156" s="31">
        <v>38657</v>
      </c>
      <c r="B156" s="14">
        <v>2005</v>
      </c>
      <c r="C156" s="14">
        <v>11</v>
      </c>
      <c r="D156" s="15">
        <v>88.288252243601605</v>
      </c>
      <c r="E156" s="15">
        <v>90.704803392818917</v>
      </c>
      <c r="F156" s="15">
        <v>106.64066494723259</v>
      </c>
      <c r="G156" s="15">
        <v>59.398836930631141</v>
      </c>
      <c r="H156" s="15">
        <v>51.1</v>
      </c>
      <c r="I156" s="15">
        <v>110.79</v>
      </c>
      <c r="J156" s="15">
        <v>84.045631225621364</v>
      </c>
      <c r="K156" s="15">
        <v>1826198.9299100079</v>
      </c>
      <c r="L156" s="15">
        <v>873337.29611999996</v>
      </c>
      <c r="M156" s="15">
        <v>952861.63379000791</v>
      </c>
      <c r="N156" s="15">
        <v>1931.2974053199987</v>
      </c>
      <c r="O156" s="15">
        <f t="shared" si="40"/>
        <v>397.99957263999988</v>
      </c>
      <c r="P156" s="15">
        <v>191.24093044999989</v>
      </c>
      <c r="Q156" s="15">
        <v>206.75864218999999</v>
      </c>
      <c r="R156" s="15">
        <v>856.92450139999971</v>
      </c>
      <c r="S156" s="15">
        <v>676.37333127999966</v>
      </c>
      <c r="T156" s="15">
        <v>98.846376831917411</v>
      </c>
      <c r="U156" s="15">
        <v>123.14274102687878</v>
      </c>
      <c r="V156" s="15">
        <v>124.57992389167276</v>
      </c>
      <c r="W156" s="15">
        <f t="shared" si="31"/>
        <v>148.2993568830336</v>
      </c>
      <c r="X156" s="15">
        <f t="shared" si="32"/>
        <v>70.920728971703952</v>
      </c>
      <c r="Y156" s="15">
        <f t="shared" si="33"/>
        <v>77.37862791132963</v>
      </c>
      <c r="Z156" s="15">
        <f t="shared" si="34"/>
        <v>15.502477004234962</v>
      </c>
      <c r="AA156" s="15">
        <f t="shared" si="35"/>
        <v>3.1947328285902348</v>
      </c>
      <c r="AB156" s="15">
        <f t="shared" si="36"/>
        <v>1.535086268123679</v>
      </c>
      <c r="AC156" s="15">
        <f t="shared" si="37"/>
        <v>1.6596465604665558</v>
      </c>
      <c r="AD156" s="15">
        <f t="shared" si="38"/>
        <v>6.8785119996150419</v>
      </c>
      <c r="AE156" s="15">
        <f t="shared" si="39"/>
        <v>5.4292321760296902</v>
      </c>
      <c r="AF156" s="15">
        <v>14346.61005849</v>
      </c>
      <c r="AG156" s="15">
        <v>15554.73246863</v>
      </c>
      <c r="AH156" s="15">
        <f t="shared" si="41"/>
        <v>29901.342527119999</v>
      </c>
      <c r="AI156" s="15">
        <v>43093.792986660002</v>
      </c>
      <c r="AJ156" s="15">
        <v>28885.660205209999</v>
      </c>
      <c r="AK156" s="15">
        <f t="shared" si="42"/>
        <v>101880.79571899</v>
      </c>
      <c r="AL156" s="15">
        <f t="shared" si="43"/>
        <v>355.77509611236707</v>
      </c>
      <c r="AM156" s="15">
        <f t="shared" si="44"/>
        <v>1212.2081092530552</v>
      </c>
      <c r="AN156" s="15">
        <v>96.710422960995359</v>
      </c>
      <c r="AO156" s="64">
        <v>5.3989809999999999E-2</v>
      </c>
      <c r="AP156" s="15">
        <v>41787.982809999994</v>
      </c>
      <c r="AQ156" s="15">
        <v>16777.021649999999</v>
      </c>
      <c r="AR156" s="15">
        <v>6863.7523200000005</v>
      </c>
      <c r="AS156" s="15">
        <f t="shared" si="46"/>
        <v>65428.756779999996</v>
      </c>
      <c r="AT156" s="15">
        <f t="shared" si="45"/>
        <v>778.49087246850252</v>
      </c>
    </row>
    <row r="157" spans="1:46" x14ac:dyDescent="0.25">
      <c r="A157" s="31">
        <v>38687</v>
      </c>
      <c r="B157" s="14">
        <v>2005</v>
      </c>
      <c r="C157" s="14">
        <v>12</v>
      </c>
      <c r="D157" s="15">
        <v>85.728034941052215</v>
      </c>
      <c r="E157" s="15">
        <v>92.726973462834195</v>
      </c>
      <c r="F157" s="15">
        <v>104.28762253186513</v>
      </c>
      <c r="G157" s="15">
        <v>89.269740741242927</v>
      </c>
      <c r="H157" s="15">
        <v>47.5</v>
      </c>
      <c r="I157" s="15">
        <v>112.97</v>
      </c>
      <c r="J157" s="15">
        <v>84.102909511972697</v>
      </c>
      <c r="K157" s="15">
        <v>1938567.0518300026</v>
      </c>
      <c r="L157" s="15">
        <v>963289.20180000004</v>
      </c>
      <c r="M157" s="15">
        <v>975277.85003000253</v>
      </c>
      <c r="N157" s="15">
        <v>2012.5092040200016</v>
      </c>
      <c r="O157" s="15">
        <f t="shared" si="40"/>
        <v>398.66865012999995</v>
      </c>
      <c r="P157" s="15">
        <v>181.6571535299997</v>
      </c>
      <c r="Q157" s="15">
        <v>217.01149660000024</v>
      </c>
      <c r="R157" s="15">
        <v>830.56605208000019</v>
      </c>
      <c r="S157" s="15">
        <v>783.27450181000154</v>
      </c>
      <c r="T157" s="15">
        <v>98.826643595612495</v>
      </c>
      <c r="U157" s="15">
        <v>122.89669920741646</v>
      </c>
      <c r="V157" s="15">
        <v>124.35583637778484</v>
      </c>
      <c r="W157" s="15">
        <f t="shared" si="31"/>
        <v>157.73955397762347</v>
      </c>
      <c r="X157" s="15">
        <f t="shared" si="32"/>
        <v>78.382023928423649</v>
      </c>
      <c r="Y157" s="15">
        <f t="shared" si="33"/>
        <v>79.357530049199838</v>
      </c>
      <c r="Z157" s="15">
        <f t="shared" si="34"/>
        <v>16.183472064038323</v>
      </c>
      <c r="AA157" s="15">
        <f t="shared" si="35"/>
        <v>3.2058700398980138</v>
      </c>
      <c r="AB157" s="15">
        <f t="shared" si="36"/>
        <v>1.4607851052373388</v>
      </c>
      <c r="AC157" s="15">
        <f t="shared" si="37"/>
        <v>1.7450849346606749</v>
      </c>
      <c r="AD157" s="15">
        <f t="shared" si="38"/>
        <v>6.6789470946646627</v>
      </c>
      <c r="AE157" s="15">
        <f t="shared" si="39"/>
        <v>6.2986549294756475</v>
      </c>
      <c r="AF157" s="15">
        <v>16308.87983502</v>
      </c>
      <c r="AG157" s="15">
        <v>17983.768011659999</v>
      </c>
      <c r="AH157" s="15">
        <f t="shared" si="41"/>
        <v>34292.647846679996</v>
      </c>
      <c r="AI157" s="15">
        <v>40760.818241749999</v>
      </c>
      <c r="AJ157" s="15">
        <v>29034.739748020002</v>
      </c>
      <c r="AK157" s="15">
        <f t="shared" si="42"/>
        <v>104088.20583645</v>
      </c>
      <c r="AL157" s="15">
        <f t="shared" si="43"/>
        <v>407.74627234267291</v>
      </c>
      <c r="AM157" s="15">
        <f t="shared" si="44"/>
        <v>1237.6290718174528</v>
      </c>
      <c r="AN157" s="15">
        <v>96.845787881182133</v>
      </c>
      <c r="AO157" s="64">
        <v>4.9873849999999997E-2</v>
      </c>
      <c r="AP157" s="15">
        <v>42431.967629999992</v>
      </c>
      <c r="AQ157" s="15">
        <v>17431.888930000001</v>
      </c>
      <c r="AR157" s="15">
        <v>6802.1262699999997</v>
      </c>
      <c r="AS157" s="15">
        <f t="shared" si="46"/>
        <v>66665.982829999994</v>
      </c>
      <c r="AT157" s="15">
        <f t="shared" si="45"/>
        <v>792.67154034081989</v>
      </c>
    </row>
    <row r="158" spans="1:46" x14ac:dyDescent="0.25">
      <c r="A158" s="31">
        <v>38718</v>
      </c>
      <c r="B158" s="14">
        <v>2006</v>
      </c>
      <c r="C158" s="14">
        <v>1</v>
      </c>
      <c r="D158" s="15">
        <v>77.190936534554965</v>
      </c>
      <c r="E158" s="15">
        <v>76.412340489706125</v>
      </c>
      <c r="F158" s="15">
        <v>99.054983963691996</v>
      </c>
      <c r="G158" s="15">
        <v>60.984913159464114</v>
      </c>
      <c r="H158" s="15">
        <v>55.6</v>
      </c>
      <c r="I158" s="15">
        <v>97.97</v>
      </c>
      <c r="J158" s="15">
        <v>84.558337987055424</v>
      </c>
      <c r="K158" s="15">
        <v>1668170.7489800041</v>
      </c>
      <c r="L158" s="15">
        <v>841833.57336999988</v>
      </c>
      <c r="M158" s="15">
        <v>826337.17561000423</v>
      </c>
      <c r="N158" s="15">
        <v>1797.4149113699987</v>
      </c>
      <c r="O158" s="15">
        <f t="shared" si="40"/>
        <v>305.2578680100001</v>
      </c>
      <c r="P158" s="15">
        <v>143.70889980999991</v>
      </c>
      <c r="Q158" s="15">
        <v>161.54896820000019</v>
      </c>
      <c r="R158" s="15">
        <v>859.97090619999835</v>
      </c>
      <c r="S158" s="15">
        <v>632.18613716000038</v>
      </c>
      <c r="T158" s="15">
        <v>100.17518593001866</v>
      </c>
      <c r="U158" s="15">
        <v>124.74312514193852</v>
      </c>
      <c r="V158" s="15">
        <v>124.52497490654298</v>
      </c>
      <c r="W158" s="15">
        <f t="shared" si="31"/>
        <v>133.72847177605033</v>
      </c>
      <c r="X158" s="15">
        <f t="shared" si="32"/>
        <v>67.485368224671504</v>
      </c>
      <c r="Y158" s="15">
        <f t="shared" si="33"/>
        <v>66.243103551378837</v>
      </c>
      <c r="Z158" s="15">
        <f t="shared" si="34"/>
        <v>14.434172042347114</v>
      </c>
      <c r="AA158" s="15">
        <f t="shared" si="35"/>
        <v>2.4513786751541096</v>
      </c>
      <c r="AB158" s="15">
        <f t="shared" si="36"/>
        <v>1.1540568461696508</v>
      </c>
      <c r="AC158" s="15">
        <f t="shared" si="37"/>
        <v>1.297321828984459</v>
      </c>
      <c r="AD158" s="15">
        <f t="shared" si="38"/>
        <v>6.906011479588039</v>
      </c>
      <c r="AE158" s="15">
        <f t="shared" si="39"/>
        <v>5.0767818876049668</v>
      </c>
      <c r="AF158" s="15">
        <v>14938.27045838</v>
      </c>
      <c r="AG158" s="15">
        <v>15700.84719841</v>
      </c>
      <c r="AH158" s="15">
        <f t="shared" si="41"/>
        <v>30639.11765679</v>
      </c>
      <c r="AI158" s="15">
        <v>42867.006279929999</v>
      </c>
      <c r="AJ158" s="15">
        <v>29136.316701610001</v>
      </c>
      <c r="AK158" s="15">
        <f t="shared" si="42"/>
        <v>102642.44063833001</v>
      </c>
      <c r="AL158" s="15">
        <f t="shared" si="43"/>
        <v>362.34295027748033</v>
      </c>
      <c r="AM158" s="15">
        <f t="shared" si="44"/>
        <v>1213.8653985138992</v>
      </c>
      <c r="AN158" s="15">
        <v>96.930919293024104</v>
      </c>
      <c r="AO158" s="64">
        <v>5.1940010000000002E-2</v>
      </c>
      <c r="AP158" s="15">
        <v>42994.899079999996</v>
      </c>
      <c r="AQ158" s="15">
        <v>17834.0183</v>
      </c>
      <c r="AR158" s="15">
        <v>6826.7700800000002</v>
      </c>
      <c r="AS158" s="15">
        <f t="shared" si="46"/>
        <v>67655.687460000001</v>
      </c>
      <c r="AT158" s="15">
        <f t="shared" si="45"/>
        <v>800.10663727043743</v>
      </c>
    </row>
    <row r="159" spans="1:46" x14ac:dyDescent="0.25">
      <c r="A159" s="31">
        <v>38749</v>
      </c>
      <c r="B159" s="14">
        <v>2006</v>
      </c>
      <c r="C159" s="14">
        <v>2</v>
      </c>
      <c r="D159" s="15">
        <v>80.171545497395144</v>
      </c>
      <c r="E159" s="15">
        <v>82.424202400998183</v>
      </c>
      <c r="F159" s="15">
        <v>103.43029901034573</v>
      </c>
      <c r="G159" s="15">
        <v>57.172466152534355</v>
      </c>
      <c r="H159" s="15">
        <v>52.8</v>
      </c>
      <c r="I159" s="15">
        <v>93.82</v>
      </c>
      <c r="J159" s="15">
        <v>85.114486320201834</v>
      </c>
      <c r="K159" s="15">
        <v>1862024.0041699985</v>
      </c>
      <c r="L159" s="15">
        <v>952228.6510500001</v>
      </c>
      <c r="M159" s="15">
        <v>909795.35311999836</v>
      </c>
      <c r="N159" s="15">
        <v>1701.7743404299999</v>
      </c>
      <c r="O159" s="15">
        <f t="shared" si="40"/>
        <v>350.94256797000037</v>
      </c>
      <c r="P159" s="15">
        <v>154.10539994000018</v>
      </c>
      <c r="Q159" s="15">
        <v>196.83716803000016</v>
      </c>
      <c r="R159" s="15">
        <v>778.56124866000005</v>
      </c>
      <c r="S159" s="15">
        <v>572.27052379999964</v>
      </c>
      <c r="T159" s="15">
        <v>99.111912404246766</v>
      </c>
      <c r="U159" s="15">
        <v>123.22092000999447</v>
      </c>
      <c r="V159" s="15">
        <v>124.32503522625468</v>
      </c>
      <c r="W159" s="15">
        <f t="shared" si="31"/>
        <v>151.11265230116521</v>
      </c>
      <c r="X159" s="15">
        <f t="shared" si="32"/>
        <v>77.278164371176956</v>
      </c>
      <c r="Y159" s="15">
        <f t="shared" si="33"/>
        <v>73.834487929988242</v>
      </c>
      <c r="Z159" s="15">
        <f t="shared" si="34"/>
        <v>13.688106641860198</v>
      </c>
      <c r="AA159" s="15">
        <f t="shared" si="35"/>
        <v>2.8227827752578758</v>
      </c>
      <c r="AB159" s="15">
        <f t="shared" si="36"/>
        <v>1.239536346477194</v>
      </c>
      <c r="AC159" s="15">
        <f t="shared" si="37"/>
        <v>1.5832464287806816</v>
      </c>
      <c r="AD159" s="15">
        <f t="shared" si="38"/>
        <v>6.262304669716154</v>
      </c>
      <c r="AE159" s="15">
        <f t="shared" si="39"/>
        <v>4.6030191968861702</v>
      </c>
      <c r="AF159" s="15">
        <v>14580.12215143</v>
      </c>
      <c r="AG159" s="15">
        <v>15261.36186909</v>
      </c>
      <c r="AH159" s="15">
        <f t="shared" si="41"/>
        <v>29841.484020520002</v>
      </c>
      <c r="AI159" s="15">
        <v>42912.819499719997</v>
      </c>
      <c r="AJ159" s="15">
        <v>29909.21778589</v>
      </c>
      <c r="AK159" s="15">
        <f t="shared" si="42"/>
        <v>102663.52130613</v>
      </c>
      <c r="AL159" s="15">
        <f t="shared" si="43"/>
        <v>350.60405473465397</v>
      </c>
      <c r="AM159" s="15">
        <f t="shared" si="44"/>
        <v>1206.1815296623945</v>
      </c>
      <c r="AN159" s="15">
        <v>95.347750284530818</v>
      </c>
      <c r="AO159" s="64">
        <v>5.5058910000000003E-2</v>
      </c>
      <c r="AP159" s="15">
        <v>43819.637260000003</v>
      </c>
      <c r="AQ159" s="15">
        <v>18397.617019999998</v>
      </c>
      <c r="AR159" s="15">
        <v>6877.7993400000005</v>
      </c>
      <c r="AS159" s="15">
        <f t="shared" si="46"/>
        <v>69095.053620000006</v>
      </c>
      <c r="AT159" s="15">
        <f t="shared" si="45"/>
        <v>811.78958608835978</v>
      </c>
    </row>
    <row r="160" spans="1:46" x14ac:dyDescent="0.25">
      <c r="A160" s="31">
        <v>38777</v>
      </c>
      <c r="B160" s="14">
        <v>2006</v>
      </c>
      <c r="C160" s="14">
        <v>3</v>
      </c>
      <c r="D160" s="15">
        <v>89.707515629978175</v>
      </c>
      <c r="E160" s="15">
        <v>89.446240664605142</v>
      </c>
      <c r="F160" s="15">
        <v>104.16697704264517</v>
      </c>
      <c r="G160" s="15">
        <v>62.011985986496924</v>
      </c>
      <c r="H160" s="15">
        <v>56.8</v>
      </c>
      <c r="I160" s="15">
        <v>97.62</v>
      </c>
      <c r="J160" s="15">
        <v>85.71228092657023</v>
      </c>
      <c r="K160" s="15">
        <v>1929863.5032200031</v>
      </c>
      <c r="L160" s="15">
        <v>896744.52116999985</v>
      </c>
      <c r="M160" s="15">
        <v>1033118.9820500033</v>
      </c>
      <c r="N160" s="15">
        <v>2154.0146977200002</v>
      </c>
      <c r="O160" s="15">
        <f t="shared" si="40"/>
        <v>400.15199190999999</v>
      </c>
      <c r="P160" s="15">
        <v>188.32385305000031</v>
      </c>
      <c r="Q160" s="15">
        <v>211.82813885999971</v>
      </c>
      <c r="R160" s="15">
        <v>962.29879820000065</v>
      </c>
      <c r="S160" s="15">
        <v>791.56390760999943</v>
      </c>
      <c r="T160" s="15">
        <v>100.20824921614025</v>
      </c>
      <c r="U160" s="15">
        <v>124.92572325530669</v>
      </c>
      <c r="V160" s="15">
        <v>124.66610706455221</v>
      </c>
      <c r="W160" s="15">
        <f t="shared" si="31"/>
        <v>154.48087494966933</v>
      </c>
      <c r="X160" s="15">
        <f t="shared" si="32"/>
        <v>71.782215688065449</v>
      </c>
      <c r="Y160" s="15">
        <f t="shared" si="33"/>
        <v>82.698659261603879</v>
      </c>
      <c r="Z160" s="15">
        <f t="shared" si="34"/>
        <v>17.278270320935341</v>
      </c>
      <c r="AA160" s="15">
        <f t="shared" si="35"/>
        <v>3.2097897442389933</v>
      </c>
      <c r="AB160" s="15">
        <f t="shared" si="36"/>
        <v>1.5106259229903287</v>
      </c>
      <c r="AC160" s="15">
        <f t="shared" si="37"/>
        <v>1.6991638212486648</v>
      </c>
      <c r="AD160" s="15">
        <f t="shared" si="38"/>
        <v>7.7190089660995156</v>
      </c>
      <c r="AE160" s="15">
        <f t="shared" si="39"/>
        <v>6.3494716105968321</v>
      </c>
      <c r="AF160" s="15">
        <v>14863.01968005</v>
      </c>
      <c r="AG160" s="15">
        <v>15082.6118441</v>
      </c>
      <c r="AH160" s="15">
        <f t="shared" si="41"/>
        <v>29945.631524149998</v>
      </c>
      <c r="AI160" s="15">
        <v>42838.04172221</v>
      </c>
      <c r="AJ160" s="15">
        <v>29696.757486930001</v>
      </c>
      <c r="AK160" s="15">
        <f t="shared" si="42"/>
        <v>102480.43073329001</v>
      </c>
      <c r="AL160" s="15">
        <f t="shared" si="43"/>
        <v>349.37387268697751</v>
      </c>
      <c r="AM160" s="15">
        <f t="shared" si="44"/>
        <v>1195.6329901089093</v>
      </c>
      <c r="AN160" s="15">
        <v>95.517562960095276</v>
      </c>
      <c r="AO160" s="64">
        <v>5.0002989999999997E-2</v>
      </c>
      <c r="AP160" s="15">
        <v>43461.771420000012</v>
      </c>
      <c r="AQ160" s="15">
        <v>19041.147520000002</v>
      </c>
      <c r="AR160" s="15">
        <v>6944.4044799999992</v>
      </c>
      <c r="AS160" s="15">
        <f t="shared" si="46"/>
        <v>69447.323420000015</v>
      </c>
      <c r="AT160" s="15">
        <f t="shared" si="45"/>
        <v>810.23772403741748</v>
      </c>
    </row>
    <row r="161" spans="1:46" x14ac:dyDescent="0.25">
      <c r="A161" s="31">
        <v>38808</v>
      </c>
      <c r="B161" s="14">
        <v>2006</v>
      </c>
      <c r="C161" s="14">
        <v>4</v>
      </c>
      <c r="D161" s="15">
        <v>80.807434225923174</v>
      </c>
      <c r="E161" s="15">
        <v>82.485695935043665</v>
      </c>
      <c r="F161" s="15">
        <v>104.34555319560462</v>
      </c>
      <c r="G161" s="15">
        <v>65.271125669423554</v>
      </c>
      <c r="H161" s="15">
        <v>38.799999999999997</v>
      </c>
      <c r="I161" s="15">
        <v>99.15</v>
      </c>
      <c r="J161" s="15">
        <v>86.096074410304979</v>
      </c>
      <c r="K161" s="15">
        <v>1872160.7791699988</v>
      </c>
      <c r="L161" s="15">
        <v>925203.18674999976</v>
      </c>
      <c r="M161" s="15">
        <v>946957.59241999907</v>
      </c>
      <c r="N161" s="15">
        <v>1933.6516241300008</v>
      </c>
      <c r="O161" s="15">
        <f t="shared" si="40"/>
        <v>382.13864078999978</v>
      </c>
      <c r="P161" s="15">
        <v>156.21216251999985</v>
      </c>
      <c r="Q161" s="15">
        <v>225.92647826999993</v>
      </c>
      <c r="R161" s="15">
        <v>844.64220842999976</v>
      </c>
      <c r="S161" s="15">
        <v>706.8707749100015</v>
      </c>
      <c r="T161" s="15">
        <v>103.7636279113413</v>
      </c>
      <c r="U161" s="15">
        <v>130.80182881633539</v>
      </c>
      <c r="V161" s="15">
        <v>126.05749379551024</v>
      </c>
      <c r="W161" s="15">
        <f t="shared" si="31"/>
        <v>143.12955683507928</v>
      </c>
      <c r="X161" s="15">
        <f t="shared" si="32"/>
        <v>70.733199613678067</v>
      </c>
      <c r="Y161" s="15">
        <f t="shared" si="33"/>
        <v>72.396357221401246</v>
      </c>
      <c r="Z161" s="15">
        <f t="shared" si="34"/>
        <v>15.339442074477219</v>
      </c>
      <c r="AA161" s="15">
        <f t="shared" si="35"/>
        <v>3.0314630989721478</v>
      </c>
      <c r="AB161" s="15">
        <f t="shared" si="36"/>
        <v>1.2392136144909112</v>
      </c>
      <c r="AC161" s="15">
        <f t="shared" si="37"/>
        <v>1.7922494844812369</v>
      </c>
      <c r="AD161" s="15">
        <f t="shared" si="38"/>
        <v>6.7004521746257595</v>
      </c>
      <c r="AE161" s="15">
        <f t="shared" si="39"/>
        <v>5.607526800879314</v>
      </c>
      <c r="AF161" s="15">
        <v>15018.570854830001</v>
      </c>
      <c r="AG161" s="15">
        <v>15171.90612285</v>
      </c>
      <c r="AH161" s="15">
        <f t="shared" si="41"/>
        <v>30190.476977680002</v>
      </c>
      <c r="AI161" s="15">
        <v>44120.782732200001</v>
      </c>
      <c r="AJ161" s="15">
        <v>29870.09744234</v>
      </c>
      <c r="AK161" s="15">
        <f t="shared" si="42"/>
        <v>104181.35715222001</v>
      </c>
      <c r="AL161" s="15">
        <f t="shared" si="43"/>
        <v>350.66031970055133</v>
      </c>
      <c r="AM161" s="15">
        <f t="shared" si="44"/>
        <v>1210.0593187992131</v>
      </c>
      <c r="AN161" s="15">
        <v>99.756743482500156</v>
      </c>
      <c r="AO161" s="64">
        <v>4.8638679999999997E-2</v>
      </c>
      <c r="AP161" s="15">
        <v>45072.577569999994</v>
      </c>
      <c r="AQ161" s="15">
        <v>19712.550650000001</v>
      </c>
      <c r="AR161" s="15">
        <v>7108.8424799999984</v>
      </c>
      <c r="AS161" s="15">
        <f t="shared" si="46"/>
        <v>71893.970699999991</v>
      </c>
      <c r="AT161" s="15">
        <f t="shared" si="45"/>
        <v>835.04353935322843</v>
      </c>
    </row>
    <row r="162" spans="1:46" x14ac:dyDescent="0.25">
      <c r="A162" s="31">
        <v>38838</v>
      </c>
      <c r="B162" s="14">
        <v>2006</v>
      </c>
      <c r="C162" s="14">
        <v>5</v>
      </c>
      <c r="D162" s="15">
        <v>90.934613654382616</v>
      </c>
      <c r="E162" s="15">
        <v>90.760974039172865</v>
      </c>
      <c r="F162" s="15">
        <v>105.31514659905032</v>
      </c>
      <c r="G162" s="15">
        <v>65.874361153949465</v>
      </c>
      <c r="H162" s="15">
        <v>64.900000000000006</v>
      </c>
      <c r="I162" s="15">
        <v>103.48</v>
      </c>
      <c r="J162" s="15">
        <v>86.378316538809983</v>
      </c>
      <c r="K162" s="15">
        <v>2211681.2868500096</v>
      </c>
      <c r="L162" s="15">
        <v>1084262.6375499999</v>
      </c>
      <c r="M162" s="15">
        <v>1127418.6493000097</v>
      </c>
      <c r="N162" s="15">
        <v>2218.0391889999992</v>
      </c>
      <c r="O162" s="15">
        <f t="shared" si="40"/>
        <v>454.04660961999946</v>
      </c>
      <c r="P162" s="15">
        <v>196.08251310999964</v>
      </c>
      <c r="Q162" s="15">
        <v>257.96409650999982</v>
      </c>
      <c r="R162" s="15">
        <v>943.51252871999986</v>
      </c>
      <c r="S162" s="15">
        <v>820.48005065999996</v>
      </c>
      <c r="T162" s="15">
        <v>105.55397601470946</v>
      </c>
      <c r="U162" s="15">
        <v>135.9042985055184</v>
      </c>
      <c r="V162" s="15">
        <v>128.75336736399154</v>
      </c>
      <c r="W162" s="15">
        <f t="shared" si="31"/>
        <v>162.73814082195526</v>
      </c>
      <c r="X162" s="15">
        <f t="shared" si="32"/>
        <v>79.781335062479528</v>
      </c>
      <c r="Y162" s="15">
        <f t="shared" si="33"/>
        <v>82.956805759475714</v>
      </c>
      <c r="Z162" s="15">
        <f t="shared" si="34"/>
        <v>17.22703828575996</v>
      </c>
      <c r="AA162" s="15">
        <f t="shared" si="35"/>
        <v>3.5264833760532985</v>
      </c>
      <c r="AB162" s="15">
        <f t="shared" si="36"/>
        <v>1.5229311444388525</v>
      </c>
      <c r="AC162" s="15">
        <f t="shared" si="37"/>
        <v>2.0035522316144458</v>
      </c>
      <c r="AD162" s="15">
        <f t="shared" si="38"/>
        <v>7.3280609900683036</v>
      </c>
      <c r="AE162" s="15">
        <f t="shared" si="39"/>
        <v>6.3724939196383588</v>
      </c>
      <c r="AF162" s="15">
        <v>15740.08274811</v>
      </c>
      <c r="AG162" s="15">
        <v>15593.732163639999</v>
      </c>
      <c r="AH162" s="15">
        <f t="shared" si="41"/>
        <v>31333.81491175</v>
      </c>
      <c r="AI162" s="15">
        <v>46046.104111300003</v>
      </c>
      <c r="AJ162" s="15">
        <v>30158.065910789999</v>
      </c>
      <c r="AK162" s="15">
        <f t="shared" si="42"/>
        <v>107537.98493383999</v>
      </c>
      <c r="AL162" s="15">
        <f t="shared" si="43"/>
        <v>362.75093295748178</v>
      </c>
      <c r="AM162" s="15">
        <f t="shared" si="44"/>
        <v>1244.965047281547</v>
      </c>
      <c r="AN162" s="15">
        <v>104.60775569145486</v>
      </c>
      <c r="AO162" s="64">
        <v>4.6421560000000001E-2</v>
      </c>
      <c r="AP162" s="15">
        <v>46685.889160000006</v>
      </c>
      <c r="AQ162" s="15">
        <v>20492.604950000001</v>
      </c>
      <c r="AR162" s="15">
        <v>7387.2458399999996</v>
      </c>
      <c r="AS162" s="15">
        <f t="shared" si="46"/>
        <v>74565.739950000003</v>
      </c>
      <c r="AT162" s="15">
        <f t="shared" si="45"/>
        <v>863.24604296377368</v>
      </c>
    </row>
    <row r="163" spans="1:46" x14ac:dyDescent="0.25">
      <c r="A163" s="31">
        <v>38869</v>
      </c>
      <c r="B163" s="14">
        <v>2006</v>
      </c>
      <c r="C163" s="14">
        <v>6</v>
      </c>
      <c r="D163" s="15">
        <v>89.464296626010523</v>
      </c>
      <c r="E163" s="15">
        <v>93.167063520213389</v>
      </c>
      <c r="F163" s="15">
        <v>105.98700317861564</v>
      </c>
      <c r="G163" s="15">
        <v>65.587727060712183</v>
      </c>
      <c r="H163" s="15">
        <v>50.2</v>
      </c>
      <c r="I163" s="15">
        <v>103.66</v>
      </c>
      <c r="J163" s="15">
        <v>86.641169358036024</v>
      </c>
      <c r="K163" s="15">
        <v>2039364.0033699984</v>
      </c>
      <c r="L163" s="15">
        <v>969219.32471999992</v>
      </c>
      <c r="M163" s="15">
        <v>1070144.6786499985</v>
      </c>
      <c r="N163" s="15">
        <v>2223.8153891999982</v>
      </c>
      <c r="O163" s="15">
        <f t="shared" si="40"/>
        <v>442.2226145300001</v>
      </c>
      <c r="P163" s="15">
        <v>179.96537687999998</v>
      </c>
      <c r="Q163" s="15">
        <v>262.25723765000015</v>
      </c>
      <c r="R163" s="15">
        <v>978.29168563000007</v>
      </c>
      <c r="S163" s="15">
        <v>803.30108903999883</v>
      </c>
      <c r="T163" s="15">
        <v>107.42419357055833</v>
      </c>
      <c r="U163" s="15">
        <v>142.09492463074344</v>
      </c>
      <c r="V163" s="15">
        <v>132.27460212434613</v>
      </c>
      <c r="W163" s="15">
        <f t="shared" si="31"/>
        <v>143.52124178042351</v>
      </c>
      <c r="X163" s="15">
        <f t="shared" si="32"/>
        <v>68.209285253408765</v>
      </c>
      <c r="Y163" s="15">
        <f t="shared" si="33"/>
        <v>75.311956527014729</v>
      </c>
      <c r="Z163" s="15">
        <f t="shared" si="34"/>
        <v>16.812111724286098</v>
      </c>
      <c r="AA163" s="15">
        <f t="shared" si="35"/>
        <v>3.3432163652572098</v>
      </c>
      <c r="AB163" s="15">
        <f t="shared" si="36"/>
        <v>1.3605437021902484</v>
      </c>
      <c r="AC163" s="15">
        <f t="shared" si="37"/>
        <v>1.9826726630669618</v>
      </c>
      <c r="AD163" s="15">
        <f t="shared" si="38"/>
        <v>7.3959147857450871</v>
      </c>
      <c r="AE163" s="15">
        <f t="shared" si="39"/>
        <v>6.0729805732838056</v>
      </c>
      <c r="AF163" s="15">
        <v>16490.629460370001</v>
      </c>
      <c r="AG163" s="15">
        <v>16475.535625249999</v>
      </c>
      <c r="AH163" s="15">
        <f t="shared" si="41"/>
        <v>32966.165085619999</v>
      </c>
      <c r="AI163" s="15">
        <v>46881.742801569999</v>
      </c>
      <c r="AJ163" s="15">
        <v>30165.125347190002</v>
      </c>
      <c r="AK163" s="15">
        <f t="shared" si="42"/>
        <v>110013.03323438</v>
      </c>
      <c r="AL163" s="15">
        <f t="shared" si="43"/>
        <v>380.49076818654879</v>
      </c>
      <c r="AM163" s="15">
        <f t="shared" si="44"/>
        <v>1269.7547141793766</v>
      </c>
      <c r="AN163" s="15">
        <v>109.4991706203168</v>
      </c>
      <c r="AO163" s="64">
        <v>5.2175329999999999E-2</v>
      </c>
      <c r="AP163" s="15">
        <v>48439.013399999989</v>
      </c>
      <c r="AQ163" s="15">
        <v>21135.85454</v>
      </c>
      <c r="AR163" s="15">
        <v>7606.1484599999985</v>
      </c>
      <c r="AS163" s="15">
        <f t="shared" si="46"/>
        <v>77181.016399999993</v>
      </c>
      <c r="AT163" s="15">
        <f t="shared" si="45"/>
        <v>890.81226594550117</v>
      </c>
    </row>
    <row r="164" spans="1:46" x14ac:dyDescent="0.25">
      <c r="A164" s="31">
        <v>38899</v>
      </c>
      <c r="B164" s="14">
        <v>2006</v>
      </c>
      <c r="C164" s="14">
        <v>7</v>
      </c>
      <c r="D164" s="15">
        <v>90.60656990910023</v>
      </c>
      <c r="E164" s="15">
        <v>92.849170594674959</v>
      </c>
      <c r="F164" s="15">
        <v>106.44080512379603</v>
      </c>
      <c r="G164" s="15">
        <v>71.380561571692709</v>
      </c>
      <c r="H164" s="15">
        <v>60.2</v>
      </c>
      <c r="I164" s="15">
        <v>104.46</v>
      </c>
      <c r="J164" s="15">
        <v>86.999092027294054</v>
      </c>
      <c r="K164" s="15">
        <v>2141958.181740006</v>
      </c>
      <c r="L164" s="15">
        <v>1092644.2734900001</v>
      </c>
      <c r="M164" s="15">
        <v>1049313.9082500059</v>
      </c>
      <c r="N164" s="15">
        <v>2184.6118140300018</v>
      </c>
      <c r="O164" s="15">
        <f t="shared" si="40"/>
        <v>428.31786455000002</v>
      </c>
      <c r="P164" s="15">
        <v>178.91904758999988</v>
      </c>
      <c r="Q164" s="15">
        <v>249.39881696000015</v>
      </c>
      <c r="R164" s="15">
        <v>957.60828522000031</v>
      </c>
      <c r="S164" s="15">
        <v>798.68566426000075</v>
      </c>
      <c r="T164" s="15">
        <v>107.99686711980398</v>
      </c>
      <c r="U164" s="15">
        <v>142.45361287495996</v>
      </c>
      <c r="V164" s="15">
        <v>131.90531973203642</v>
      </c>
      <c r="W164" s="15">
        <f t="shared" si="31"/>
        <v>150.36180118647678</v>
      </c>
      <c r="X164" s="15">
        <f t="shared" si="32"/>
        <v>76.701759361419576</v>
      </c>
      <c r="Y164" s="15">
        <f t="shared" si="33"/>
        <v>73.66004182505722</v>
      </c>
      <c r="Z164" s="15">
        <f t="shared" si="34"/>
        <v>16.561968982509622</v>
      </c>
      <c r="AA164" s="15">
        <f t="shared" si="35"/>
        <v>3.2471614141121905</v>
      </c>
      <c r="AB164" s="15">
        <f t="shared" si="36"/>
        <v>1.3564202562373611</v>
      </c>
      <c r="AC164" s="15">
        <f t="shared" si="37"/>
        <v>1.8907411578748297</v>
      </c>
      <c r="AD164" s="15">
        <f t="shared" si="38"/>
        <v>7.259815503767145</v>
      </c>
      <c r="AE164" s="15">
        <f t="shared" si="39"/>
        <v>6.0549920646302828</v>
      </c>
      <c r="AF164" s="15">
        <v>16577.340571870001</v>
      </c>
      <c r="AG164" s="15">
        <v>16101.284603350001</v>
      </c>
      <c r="AH164" s="15">
        <f t="shared" si="41"/>
        <v>32678.625175220004</v>
      </c>
      <c r="AI164" s="15">
        <v>48674.479229689998</v>
      </c>
      <c r="AJ164" s="15">
        <v>30954.806568489999</v>
      </c>
      <c r="AK164" s="15">
        <f t="shared" si="42"/>
        <v>112307.91097339999</v>
      </c>
      <c r="AL164" s="15">
        <f t="shared" si="43"/>
        <v>375.62030147358092</v>
      </c>
      <c r="AM164" s="15">
        <f t="shared" si="44"/>
        <v>1290.9090009602153</v>
      </c>
      <c r="AN164" s="15">
        <v>107.16868343944022</v>
      </c>
      <c r="AO164" s="64">
        <v>5.5436699999999998E-2</v>
      </c>
      <c r="AP164" s="15">
        <v>49567.805529999998</v>
      </c>
      <c r="AQ164" s="15">
        <v>21799.732530000005</v>
      </c>
      <c r="AR164" s="15">
        <v>7783.1848599999994</v>
      </c>
      <c r="AS164" s="15">
        <f t="shared" si="46"/>
        <v>79150.72292</v>
      </c>
      <c r="AT164" s="15">
        <f t="shared" si="45"/>
        <v>909.78791934021797</v>
      </c>
    </row>
    <row r="165" spans="1:46" x14ac:dyDescent="0.25">
      <c r="A165" s="31">
        <v>38930</v>
      </c>
      <c r="B165" s="14">
        <v>2006</v>
      </c>
      <c r="C165" s="14">
        <v>8</v>
      </c>
      <c r="D165" s="15">
        <v>95.855665718801831</v>
      </c>
      <c r="E165" s="15">
        <v>97.274014232229064</v>
      </c>
      <c r="F165" s="15">
        <v>108.23232720438084</v>
      </c>
      <c r="G165" s="15">
        <v>67.708348223307638</v>
      </c>
      <c r="H165" s="15">
        <v>68.5</v>
      </c>
      <c r="I165" s="15">
        <v>106.98</v>
      </c>
      <c r="J165" s="15">
        <v>87.34043482455904</v>
      </c>
      <c r="K165" s="15">
        <v>2129880.5149400043</v>
      </c>
      <c r="L165" s="15">
        <v>1038212.0761799999</v>
      </c>
      <c r="M165" s="15">
        <v>1091668.4387600045</v>
      </c>
      <c r="N165" s="15">
        <v>2360.9168322400001</v>
      </c>
      <c r="O165" s="15">
        <f t="shared" si="40"/>
        <v>477.59766063000029</v>
      </c>
      <c r="P165" s="15">
        <v>212.18371830999999</v>
      </c>
      <c r="Q165" s="15">
        <v>265.41394232000027</v>
      </c>
      <c r="R165" s="15">
        <v>1077.7915609099989</v>
      </c>
      <c r="S165" s="15">
        <v>805.52761070000088</v>
      </c>
      <c r="T165" s="15">
        <v>105.34334509383983</v>
      </c>
      <c r="U165" s="15">
        <v>136.40374924419228</v>
      </c>
      <c r="V165" s="15">
        <v>129.48492296564521</v>
      </c>
      <c r="W165" s="15">
        <f t="shared" si="31"/>
        <v>156.14530588356897</v>
      </c>
      <c r="X165" s="15">
        <f t="shared" si="32"/>
        <v>76.113162719697328</v>
      </c>
      <c r="Y165" s="15">
        <f t="shared" si="33"/>
        <v>80.032143163871638</v>
      </c>
      <c r="Z165" s="15">
        <f t="shared" si="34"/>
        <v>18.233140802550391</v>
      </c>
      <c r="AA165" s="15">
        <f t="shared" si="35"/>
        <v>3.6884422501970824</v>
      </c>
      <c r="AB165" s="15">
        <f t="shared" si="36"/>
        <v>1.6386750939821491</v>
      </c>
      <c r="AC165" s="15">
        <f t="shared" si="37"/>
        <v>2.0497671562149331</v>
      </c>
      <c r="AD165" s="15">
        <f t="shared" si="38"/>
        <v>8.3236838407507676</v>
      </c>
      <c r="AE165" s="15">
        <f t="shared" si="39"/>
        <v>6.2210147116025434</v>
      </c>
      <c r="AF165" s="15">
        <v>16887.619267279999</v>
      </c>
      <c r="AG165" s="15">
        <v>17123.231002550001</v>
      </c>
      <c r="AH165" s="15">
        <f t="shared" si="41"/>
        <v>34010.85026983</v>
      </c>
      <c r="AI165" s="15">
        <v>47964.282090209999</v>
      </c>
      <c r="AJ165" s="15">
        <v>31792.847375289999</v>
      </c>
      <c r="AK165" s="15">
        <f t="shared" si="42"/>
        <v>113767.97973533001</v>
      </c>
      <c r="AL165" s="15">
        <f t="shared" si="43"/>
        <v>389.40555240133261</v>
      </c>
      <c r="AM165" s="15">
        <f t="shared" si="44"/>
        <v>1302.5808717789882</v>
      </c>
      <c r="AN165" s="15">
        <v>102.19371442957552</v>
      </c>
      <c r="AO165" s="64">
        <v>5.9071400000000003E-2</v>
      </c>
      <c r="AP165" s="15">
        <v>50091.900280000002</v>
      </c>
      <c r="AQ165" s="15">
        <v>22612.15</v>
      </c>
      <c r="AR165" s="15">
        <v>7996.1378599999998</v>
      </c>
      <c r="AS165" s="15">
        <f t="shared" si="46"/>
        <v>80700.188139999998</v>
      </c>
      <c r="AT165" s="15">
        <f t="shared" si="45"/>
        <v>923.97282315004134</v>
      </c>
    </row>
    <row r="166" spans="1:46" x14ac:dyDescent="0.25">
      <c r="A166" s="31">
        <v>38961</v>
      </c>
      <c r="B166" s="14">
        <v>2006</v>
      </c>
      <c r="C166" s="14">
        <v>9</v>
      </c>
      <c r="D166" s="15">
        <v>98.445871041433364</v>
      </c>
      <c r="E166" s="15">
        <v>99.220207174964131</v>
      </c>
      <c r="F166" s="15">
        <v>109.67116318093699</v>
      </c>
      <c r="G166" s="15">
        <v>71.112651302182158</v>
      </c>
      <c r="H166" s="15">
        <v>57.5</v>
      </c>
      <c r="I166" s="15">
        <v>110.88</v>
      </c>
      <c r="J166" s="15">
        <v>87.590396236172396</v>
      </c>
      <c r="K166" s="15">
        <v>2104243.292489998</v>
      </c>
      <c r="L166" s="15">
        <v>927468.34057</v>
      </c>
      <c r="M166" s="15">
        <v>1176774.951919998</v>
      </c>
      <c r="N166" s="15">
        <v>2303.8602429399984</v>
      </c>
      <c r="O166" s="15">
        <f t="shared" si="40"/>
        <v>491.27616874000023</v>
      </c>
      <c r="P166" s="15">
        <v>227.65971118000041</v>
      </c>
      <c r="Q166" s="15">
        <v>263.61645755999984</v>
      </c>
      <c r="R166" s="15">
        <v>1024.1246143299991</v>
      </c>
      <c r="S166" s="15">
        <v>788.45945986999914</v>
      </c>
      <c r="T166" s="15">
        <v>102.48390979937466</v>
      </c>
      <c r="U166" s="15">
        <v>133.41298150312545</v>
      </c>
      <c r="V166" s="15">
        <v>130.17944159653786</v>
      </c>
      <c r="W166" s="15">
        <f t="shared" si="31"/>
        <v>157.72402871010735</v>
      </c>
      <c r="X166" s="15">
        <f t="shared" si="32"/>
        <v>69.518597824625658</v>
      </c>
      <c r="Y166" s="15">
        <f t="shared" si="33"/>
        <v>88.20543088548169</v>
      </c>
      <c r="Z166" s="15">
        <f t="shared" si="34"/>
        <v>17.697573554511774</v>
      </c>
      <c r="AA166" s="15">
        <f t="shared" si="35"/>
        <v>3.7738383473989781</v>
      </c>
      <c r="AB166" s="15">
        <f t="shared" si="36"/>
        <v>1.748814623783538</v>
      </c>
      <c r="AC166" s="15">
        <f t="shared" si="37"/>
        <v>2.0250237236154405</v>
      </c>
      <c r="AD166" s="15">
        <f t="shared" si="38"/>
        <v>7.8670226402110783</v>
      </c>
      <c r="AE166" s="15">
        <f t="shared" si="39"/>
        <v>6.0567125669017186</v>
      </c>
      <c r="AF166" s="15">
        <v>16687.58236678</v>
      </c>
      <c r="AG166" s="15">
        <v>15879.553197020001</v>
      </c>
      <c r="AH166" s="15">
        <f t="shared" si="41"/>
        <v>32567.135563800002</v>
      </c>
      <c r="AI166" s="15">
        <v>47116.23777449</v>
      </c>
      <c r="AJ166" s="15">
        <v>32676.873779059999</v>
      </c>
      <c r="AK166" s="15">
        <f t="shared" si="42"/>
        <v>112360.24711734999</v>
      </c>
      <c r="AL166" s="15">
        <f t="shared" si="43"/>
        <v>371.8117163894126</v>
      </c>
      <c r="AM166" s="15">
        <f t="shared" si="44"/>
        <v>1282.7918578469489</v>
      </c>
      <c r="AN166" s="15">
        <v>102.03951613951459</v>
      </c>
      <c r="AO166" s="64">
        <v>4.7492350000000003E-2</v>
      </c>
      <c r="AP166" s="15">
        <v>50974.303110000001</v>
      </c>
      <c r="AQ166" s="15">
        <v>23574.893230000001</v>
      </c>
      <c r="AR166" s="15">
        <v>8265.1903899999998</v>
      </c>
      <c r="AS166" s="15">
        <f t="shared" si="46"/>
        <v>82814.386729999998</v>
      </c>
      <c r="AT166" s="15">
        <f t="shared" si="45"/>
        <v>945.47336567247953</v>
      </c>
    </row>
    <row r="167" spans="1:46" x14ac:dyDescent="0.25">
      <c r="A167" s="31">
        <v>38991</v>
      </c>
      <c r="B167" s="14">
        <v>2006</v>
      </c>
      <c r="C167" s="14">
        <v>10</v>
      </c>
      <c r="D167" s="15">
        <v>100.45578580533542</v>
      </c>
      <c r="E167" s="15">
        <v>98.857419886467767</v>
      </c>
      <c r="F167" s="15">
        <v>110.53081813572793</v>
      </c>
      <c r="G167" s="15">
        <v>72.53959011884811</v>
      </c>
      <c r="H167" s="15">
        <v>66.3</v>
      </c>
      <c r="I167" s="15">
        <v>117.78</v>
      </c>
      <c r="J167" s="15">
        <v>87.463740228245229</v>
      </c>
      <c r="K167" s="15">
        <v>2271571.9665299915</v>
      </c>
      <c r="L167" s="15">
        <v>1121619.9203600001</v>
      </c>
      <c r="M167" s="15">
        <v>1149952.0461699914</v>
      </c>
      <c r="N167" s="15">
        <v>2397.4587460300013</v>
      </c>
      <c r="O167" s="15">
        <f t="shared" si="40"/>
        <v>522.99048495000045</v>
      </c>
      <c r="P167" s="15">
        <v>226.07496874999995</v>
      </c>
      <c r="Q167" s="15">
        <v>296.91551620000052</v>
      </c>
      <c r="R167" s="15">
        <v>1017.903475290001</v>
      </c>
      <c r="S167" s="15">
        <v>856.56478579000054</v>
      </c>
      <c r="T167" s="15">
        <v>100.34100941275274</v>
      </c>
      <c r="U167" s="15">
        <v>129.96113774268713</v>
      </c>
      <c r="V167" s="15">
        <v>129.51946417849155</v>
      </c>
      <c r="W167" s="15">
        <f t="shared" si="31"/>
        <v>174.78855648582626</v>
      </c>
      <c r="X167" s="15">
        <f t="shared" si="32"/>
        <v>86.304255244419267</v>
      </c>
      <c r="Y167" s="15">
        <f t="shared" si="33"/>
        <v>88.484301241406968</v>
      </c>
      <c r="Z167" s="15">
        <f t="shared" si="34"/>
        <v>18.5104127880428</v>
      </c>
      <c r="AA167" s="15">
        <f t="shared" si="35"/>
        <v>4.0379296522510639</v>
      </c>
      <c r="AB167" s="15">
        <f t="shared" si="36"/>
        <v>1.7454903028200046</v>
      </c>
      <c r="AC167" s="15">
        <f t="shared" si="37"/>
        <v>2.2924393494310591</v>
      </c>
      <c r="AD167" s="15">
        <f t="shared" si="38"/>
        <v>7.8590772572006795</v>
      </c>
      <c r="AE167" s="15">
        <f t="shared" si="39"/>
        <v>6.6134058785910623</v>
      </c>
      <c r="AF167" s="15">
        <v>16688.994226089999</v>
      </c>
      <c r="AG167" s="15">
        <v>16508.012812360001</v>
      </c>
      <c r="AH167" s="15">
        <f t="shared" si="41"/>
        <v>33197.00703845</v>
      </c>
      <c r="AI167" s="15">
        <v>48568.005348420003</v>
      </c>
      <c r="AJ167" s="15">
        <v>32834.175739519997</v>
      </c>
      <c r="AK167" s="15">
        <f t="shared" si="42"/>
        <v>114599.18812639</v>
      </c>
      <c r="AL167" s="15">
        <f t="shared" si="43"/>
        <v>379.55165136797427</v>
      </c>
      <c r="AM167" s="15">
        <f t="shared" si="44"/>
        <v>1310.2479704999141</v>
      </c>
      <c r="AN167" s="15">
        <v>100.01385017283366</v>
      </c>
      <c r="AO167" s="64">
        <v>6.0286609999999997E-2</v>
      </c>
      <c r="AP167" s="15">
        <v>52200.249810000001</v>
      </c>
      <c r="AQ167" s="15">
        <v>24319.34534</v>
      </c>
      <c r="AR167" s="15">
        <v>7722.4085600000008</v>
      </c>
      <c r="AS167" s="15">
        <f t="shared" si="46"/>
        <v>84242.003710000005</v>
      </c>
      <c r="AT167" s="15">
        <f t="shared" si="45"/>
        <v>963.16488970357557</v>
      </c>
    </row>
    <row r="168" spans="1:46" x14ac:dyDescent="0.25">
      <c r="A168" s="31">
        <v>39022</v>
      </c>
      <c r="B168" s="14">
        <v>2006</v>
      </c>
      <c r="C168" s="14">
        <v>11</v>
      </c>
      <c r="D168" s="15">
        <v>101.73909289846867</v>
      </c>
      <c r="E168" s="15">
        <v>102.78828492647088</v>
      </c>
      <c r="F168" s="15">
        <v>111.19195377918074</v>
      </c>
      <c r="G168" s="15">
        <v>70.823927902380362</v>
      </c>
      <c r="H168" s="15">
        <v>62.9</v>
      </c>
      <c r="I168" s="15">
        <v>119.82</v>
      </c>
      <c r="J168" s="15">
        <v>87.671014963224295</v>
      </c>
      <c r="K168" s="15">
        <v>2146547.4946900038</v>
      </c>
      <c r="L168" s="15">
        <v>937093.12370999996</v>
      </c>
      <c r="M168" s="15">
        <v>1209454.3709800038</v>
      </c>
      <c r="N168" s="15">
        <v>2539.3745207099987</v>
      </c>
      <c r="O168" s="15">
        <f t="shared" si="40"/>
        <v>566.39614701000062</v>
      </c>
      <c r="P168" s="15">
        <v>250.80113498000063</v>
      </c>
      <c r="Q168" s="15">
        <v>315.59501202999996</v>
      </c>
      <c r="R168" s="15">
        <v>1122.216436369999</v>
      </c>
      <c r="S168" s="15">
        <v>850.76193732999855</v>
      </c>
      <c r="T168" s="15">
        <v>98.965949960530921</v>
      </c>
      <c r="U168" s="15">
        <v>126.69597111160378</v>
      </c>
      <c r="V168" s="15">
        <v>128.01975948508755</v>
      </c>
      <c r="W168" s="15">
        <f t="shared" si="31"/>
        <v>169.42507925521608</v>
      </c>
      <c r="X168" s="15">
        <f t="shared" si="32"/>
        <v>73.963924463275518</v>
      </c>
      <c r="Y168" s="15">
        <f t="shared" si="33"/>
        <v>95.461154791940572</v>
      </c>
      <c r="Z168" s="15">
        <f t="shared" si="34"/>
        <v>19.835801371004756</v>
      </c>
      <c r="AA168" s="15">
        <f t="shared" si="35"/>
        <v>4.4242869170206305</v>
      </c>
      <c r="AB168" s="15">
        <f t="shared" si="36"/>
        <v>1.9590814417145921</v>
      </c>
      <c r="AC168" s="15">
        <f t="shared" si="37"/>
        <v>2.4652054753060382</v>
      </c>
      <c r="AD168" s="15">
        <f t="shared" si="38"/>
        <v>8.7659626989122792</v>
      </c>
      <c r="AE168" s="15">
        <f t="shared" si="39"/>
        <v>6.6455517550718408</v>
      </c>
      <c r="AF168" s="15">
        <v>17830.62010059</v>
      </c>
      <c r="AG168" s="15">
        <v>17456.803749949999</v>
      </c>
      <c r="AH168" s="15">
        <f t="shared" si="41"/>
        <v>35287.423850539999</v>
      </c>
      <c r="AI168" s="15">
        <v>51180.470702830004</v>
      </c>
      <c r="AJ168" s="15">
        <v>33223.682712260001</v>
      </c>
      <c r="AK168" s="15">
        <f t="shared" si="42"/>
        <v>119691.57726563001</v>
      </c>
      <c r="AL168" s="15">
        <f t="shared" si="43"/>
        <v>402.49817873492344</v>
      </c>
      <c r="AM168" s="15">
        <f t="shared" si="44"/>
        <v>1365.2354465821743</v>
      </c>
      <c r="AN168" s="15">
        <v>97.546838678281716</v>
      </c>
      <c r="AO168" s="64">
        <v>6.2916559999999996E-2</v>
      </c>
      <c r="AP168" s="15">
        <v>53739.589810000005</v>
      </c>
      <c r="AQ168" s="15">
        <v>25161.510710000002</v>
      </c>
      <c r="AR168" s="15">
        <v>7670.0338300000021</v>
      </c>
      <c r="AS168" s="15">
        <f t="shared" si="46"/>
        <v>86571.134350000008</v>
      </c>
      <c r="AT168" s="15">
        <f t="shared" si="45"/>
        <v>987.4544555725098</v>
      </c>
    </row>
    <row r="169" spans="1:46" x14ac:dyDescent="0.25">
      <c r="A169" s="31">
        <v>39052</v>
      </c>
      <c r="B169" s="14">
        <v>2006</v>
      </c>
      <c r="C169" s="14">
        <v>12</v>
      </c>
      <c r="D169" s="15">
        <v>95.435879493134649</v>
      </c>
      <c r="E169" s="15">
        <v>101.76291693413516</v>
      </c>
      <c r="F169" s="15">
        <v>108.15560145085973</v>
      </c>
      <c r="G169" s="15">
        <v>100.13192086637987</v>
      </c>
      <c r="H169" s="15">
        <v>79.2</v>
      </c>
      <c r="I169" s="15">
        <v>119.95</v>
      </c>
      <c r="J169" s="15">
        <v>87.868963176113667</v>
      </c>
      <c r="K169" s="15">
        <v>2134504.3416199978</v>
      </c>
      <c r="L169" s="15">
        <v>1051412.4259099998</v>
      </c>
      <c r="M169" s="15">
        <v>1083091.915709998</v>
      </c>
      <c r="N169" s="15">
        <v>2347.4073640799998</v>
      </c>
      <c r="O169" s="15">
        <f t="shared" si="40"/>
        <v>468.14352530000042</v>
      </c>
      <c r="P169" s="15">
        <v>217.77097077000033</v>
      </c>
      <c r="Q169" s="15">
        <v>250.37255453000012</v>
      </c>
      <c r="R169" s="15">
        <v>963.76361488999964</v>
      </c>
      <c r="S169" s="15">
        <v>915.50022389000014</v>
      </c>
      <c r="T169" s="15">
        <v>99.039865795043056</v>
      </c>
      <c r="U169" s="15">
        <v>126.18810101845872</v>
      </c>
      <c r="V169" s="15">
        <v>127.41142165882704</v>
      </c>
      <c r="W169" s="15">
        <f t="shared" si="31"/>
        <v>169.15258446656262</v>
      </c>
      <c r="X169" s="15">
        <f t="shared" si="32"/>
        <v>83.321043539295331</v>
      </c>
      <c r="Y169" s="15">
        <f t="shared" si="33"/>
        <v>85.831540927267284</v>
      </c>
      <c r="Z169" s="15">
        <f t="shared" si="34"/>
        <v>18.423837780930779</v>
      </c>
      <c r="AA169" s="15">
        <f t="shared" si="35"/>
        <v>3.6742665547956981</v>
      </c>
      <c r="AB169" s="15">
        <f t="shared" si="36"/>
        <v>1.7091950465251966</v>
      </c>
      <c r="AC169" s="15">
        <f t="shared" si="37"/>
        <v>1.9650715082705017</v>
      </c>
      <c r="AD169" s="15">
        <f t="shared" si="38"/>
        <v>7.5641853951735598</v>
      </c>
      <c r="AE169" s="15">
        <f t="shared" si="39"/>
        <v>7.1853858309615246</v>
      </c>
      <c r="AF169" s="15">
        <v>20076.52025727</v>
      </c>
      <c r="AG169" s="15">
        <v>20450.982577549999</v>
      </c>
      <c r="AH169" s="15">
        <f t="shared" si="41"/>
        <v>40527.502834819999</v>
      </c>
      <c r="AI169" s="15">
        <v>48918.817985870002</v>
      </c>
      <c r="AJ169" s="15">
        <v>32737.17711267</v>
      </c>
      <c r="AK169" s="15">
        <f t="shared" si="42"/>
        <v>122183.49793336001</v>
      </c>
      <c r="AL169" s="15">
        <f t="shared" si="43"/>
        <v>461.22659662652092</v>
      </c>
      <c r="AM169" s="15">
        <f t="shared" si="44"/>
        <v>1390.5193997620131</v>
      </c>
      <c r="AN169" s="15">
        <v>96.595533165564717</v>
      </c>
      <c r="AO169" s="64">
        <v>7.0984619999999998E-2</v>
      </c>
      <c r="AP169" s="15">
        <v>54487.679470000003</v>
      </c>
      <c r="AQ169" s="15">
        <v>26039.038210000006</v>
      </c>
      <c r="AR169" s="15">
        <v>7537.0381799999977</v>
      </c>
      <c r="AS169" s="15">
        <f t="shared" si="46"/>
        <v>88063.755860000005</v>
      </c>
      <c r="AT169" s="15">
        <f t="shared" si="45"/>
        <v>1002.2168542434707</v>
      </c>
    </row>
    <row r="170" spans="1:46" x14ac:dyDescent="0.25">
      <c r="A170" s="31">
        <v>39083</v>
      </c>
      <c r="B170" s="14">
        <v>2007</v>
      </c>
      <c r="C170" s="14">
        <v>1</v>
      </c>
      <c r="D170" s="15">
        <v>87.403030685039028</v>
      </c>
      <c r="E170" s="15">
        <v>86.315393582018814</v>
      </c>
      <c r="F170" s="15">
        <v>103.40491611495328</v>
      </c>
      <c r="G170" s="15">
        <v>70.512974364111997</v>
      </c>
      <c r="H170" s="15">
        <v>61.2</v>
      </c>
      <c r="I170" s="15">
        <v>105.02</v>
      </c>
      <c r="J170" s="15">
        <v>88.542518014664097</v>
      </c>
      <c r="K170" s="15">
        <v>1843667.9649899879</v>
      </c>
      <c r="L170" s="15">
        <v>897116.68128000014</v>
      </c>
      <c r="M170" s="15">
        <v>946551.28370998777</v>
      </c>
      <c r="N170" s="15">
        <v>2305.7594831099987</v>
      </c>
      <c r="O170" s="15">
        <f t="shared" si="40"/>
        <v>434.42354101999956</v>
      </c>
      <c r="P170" s="15">
        <v>201.17938615999986</v>
      </c>
      <c r="Q170" s="15">
        <v>233.2441548599997</v>
      </c>
      <c r="R170" s="15">
        <v>1083.9160890999999</v>
      </c>
      <c r="S170" s="15">
        <v>787.41985298999964</v>
      </c>
      <c r="T170" s="15">
        <v>100.84299946873428</v>
      </c>
      <c r="U170" s="15">
        <v>127.67404574982541</v>
      </c>
      <c r="V170" s="15">
        <v>126.60675150723768</v>
      </c>
      <c r="W170" s="15">
        <f t="shared" si="31"/>
        <v>144.40428782233596</v>
      </c>
      <c r="X170" s="15">
        <f t="shared" si="32"/>
        <v>70.266174774306222</v>
      </c>
      <c r="Y170" s="15">
        <f t="shared" si="33"/>
        <v>74.138113048029751</v>
      </c>
      <c r="Z170" s="15">
        <f t="shared" si="34"/>
        <v>18.211978868900893</v>
      </c>
      <c r="AA170" s="15">
        <f t="shared" si="35"/>
        <v>3.431282580496231</v>
      </c>
      <c r="AB170" s="15">
        <f t="shared" si="36"/>
        <v>1.5890099363974213</v>
      </c>
      <c r="AC170" s="15">
        <f t="shared" si="37"/>
        <v>1.8422726440988095</v>
      </c>
      <c r="AD170" s="15">
        <f t="shared" si="38"/>
        <v>8.5612818921275</v>
      </c>
      <c r="AE170" s="15">
        <f t="shared" si="39"/>
        <v>6.2194143962771653</v>
      </c>
      <c r="AF170" s="15">
        <v>18466.432398159999</v>
      </c>
      <c r="AG170" s="15">
        <v>17949.982607469999</v>
      </c>
      <c r="AH170" s="15">
        <f t="shared" si="41"/>
        <v>36416.415005629999</v>
      </c>
      <c r="AI170" s="15">
        <v>49929.797830759999</v>
      </c>
      <c r="AJ170" s="15">
        <v>33381.465008170002</v>
      </c>
      <c r="AK170" s="15">
        <f t="shared" si="42"/>
        <v>119727.67784456001</v>
      </c>
      <c r="AL170" s="15">
        <f t="shared" si="43"/>
        <v>411.28732073780463</v>
      </c>
      <c r="AM170" s="15">
        <f t="shared" si="44"/>
        <v>1352.2054774264623</v>
      </c>
      <c r="AN170" s="15">
        <v>94.672200136792554</v>
      </c>
      <c r="AO170" s="64">
        <v>7.19447E-2</v>
      </c>
      <c r="AP170" s="15">
        <v>54680.743419999999</v>
      </c>
      <c r="AQ170" s="15">
        <v>26627.950349999999</v>
      </c>
      <c r="AR170" s="15">
        <v>7755.6462500000007</v>
      </c>
      <c r="AS170" s="15">
        <f t="shared" si="46"/>
        <v>89064.340020000003</v>
      </c>
      <c r="AT170" s="15">
        <f t="shared" si="45"/>
        <v>1005.8934624521237</v>
      </c>
    </row>
    <row r="171" spans="1:46" x14ac:dyDescent="0.25">
      <c r="A171" s="31">
        <v>39114</v>
      </c>
      <c r="B171" s="14">
        <v>2007</v>
      </c>
      <c r="C171" s="14">
        <v>2</v>
      </c>
      <c r="D171" s="15">
        <v>90.951824612566142</v>
      </c>
      <c r="E171" s="15">
        <v>91.86975670669716</v>
      </c>
      <c r="F171" s="15">
        <v>107.74448461201169</v>
      </c>
      <c r="G171" s="15">
        <v>65.98460307246242</v>
      </c>
      <c r="H171" s="15">
        <v>72</v>
      </c>
      <c r="I171" s="15">
        <v>100.65</v>
      </c>
      <c r="J171" s="15">
        <v>89.580245588021555</v>
      </c>
      <c r="K171" s="15">
        <v>1914769.6068199917</v>
      </c>
      <c r="L171" s="15">
        <v>812670.04208999989</v>
      </c>
      <c r="M171" s="15">
        <v>1102099.5647299918</v>
      </c>
      <c r="N171" s="15">
        <v>2312.6187926499992</v>
      </c>
      <c r="O171" s="15">
        <f t="shared" si="40"/>
        <v>452.06434434000039</v>
      </c>
      <c r="P171" s="15">
        <v>187.6191186099999</v>
      </c>
      <c r="Q171" s="15">
        <v>264.44522573000052</v>
      </c>
      <c r="R171" s="15">
        <v>928.94628758999761</v>
      </c>
      <c r="S171" s="15">
        <v>931.6081607200008</v>
      </c>
      <c r="T171" s="15">
        <v>100.72934959232786</v>
      </c>
      <c r="U171" s="15">
        <v>127.21942951919698</v>
      </c>
      <c r="V171" s="15">
        <v>126.29827357575509</v>
      </c>
      <c r="W171" s="15">
        <f t="shared" si="31"/>
        <v>150.50921184417507</v>
      </c>
      <c r="X171" s="15">
        <f t="shared" si="32"/>
        <v>63.879396815513211</v>
      </c>
      <c r="Y171" s="15">
        <f t="shared" si="33"/>
        <v>86.629815028661852</v>
      </c>
      <c r="Z171" s="15">
        <f t="shared" si="34"/>
        <v>18.310771217809759</v>
      </c>
      <c r="AA171" s="15">
        <f t="shared" si="35"/>
        <v>3.5793390641151341</v>
      </c>
      <c r="AB171" s="15">
        <f t="shared" si="36"/>
        <v>1.4855240162682342</v>
      </c>
      <c r="AC171" s="15">
        <f t="shared" si="37"/>
        <v>2.0938150478469</v>
      </c>
      <c r="AD171" s="15">
        <f t="shared" si="38"/>
        <v>7.3551780344234512</v>
      </c>
      <c r="AE171" s="15">
        <f t="shared" si="39"/>
        <v>7.376254119271171</v>
      </c>
      <c r="AF171" s="15">
        <v>18205.059701319999</v>
      </c>
      <c r="AG171" s="15">
        <v>17818.63158356</v>
      </c>
      <c r="AH171" s="15">
        <f t="shared" si="41"/>
        <v>36023.691284879998</v>
      </c>
      <c r="AI171" s="15">
        <v>52809.890971770001</v>
      </c>
      <c r="AJ171" s="15">
        <v>33625.780967250001</v>
      </c>
      <c r="AK171" s="15">
        <f t="shared" si="42"/>
        <v>122459.3632239</v>
      </c>
      <c r="AL171" s="15">
        <f t="shared" si="43"/>
        <v>402.13878683200437</v>
      </c>
      <c r="AM171" s="15">
        <f t="shared" si="44"/>
        <v>1367.035359414944</v>
      </c>
      <c r="AN171" s="15">
        <v>93.726236788118015</v>
      </c>
      <c r="AO171" s="64">
        <v>7.1169330000000003E-2</v>
      </c>
      <c r="AP171" s="15">
        <v>55892.964620000006</v>
      </c>
      <c r="AQ171" s="15">
        <v>27326.41864</v>
      </c>
      <c r="AR171" s="15">
        <v>7951.8943299999992</v>
      </c>
      <c r="AS171" s="15">
        <f t="shared" si="46"/>
        <v>91171.277589999998</v>
      </c>
      <c r="AT171" s="15">
        <f t="shared" si="45"/>
        <v>1017.7609694138994</v>
      </c>
    </row>
    <row r="172" spans="1:46" x14ac:dyDescent="0.25">
      <c r="A172" s="31">
        <v>39142</v>
      </c>
      <c r="B172" s="14">
        <v>2007</v>
      </c>
      <c r="C172" s="14">
        <v>3</v>
      </c>
      <c r="D172" s="15">
        <v>101.17541110997553</v>
      </c>
      <c r="E172" s="15">
        <v>100.46596705823151</v>
      </c>
      <c r="F172" s="15">
        <v>108.18156646288749</v>
      </c>
      <c r="G172" s="15">
        <v>74.671930116684479</v>
      </c>
      <c r="H172" s="15">
        <v>69.5</v>
      </c>
      <c r="I172" s="15">
        <v>104.48</v>
      </c>
      <c r="J172" s="15">
        <v>90.666846342459237</v>
      </c>
      <c r="K172" s="15">
        <v>2384656.6174800103</v>
      </c>
      <c r="L172" s="15">
        <v>1131956.4208600002</v>
      </c>
      <c r="M172" s="15">
        <v>1252700.1966200101</v>
      </c>
      <c r="N172" s="15">
        <v>2771.3626623100004</v>
      </c>
      <c r="O172" s="15">
        <f t="shared" si="40"/>
        <v>534.18429138999977</v>
      </c>
      <c r="P172" s="15">
        <v>217.8006062900003</v>
      </c>
      <c r="Q172" s="15">
        <v>316.38368509999941</v>
      </c>
      <c r="R172" s="15">
        <v>1232.65027908</v>
      </c>
      <c r="S172" s="15">
        <v>1004.528091840001</v>
      </c>
      <c r="T172" s="15">
        <v>100.70682289239979</v>
      </c>
      <c r="U172" s="15">
        <v>125.71559772152764</v>
      </c>
      <c r="V172" s="15">
        <v>124.83324774911078</v>
      </c>
      <c r="W172" s="15">
        <f t="shared" si="31"/>
        <v>189.68661492285614</v>
      </c>
      <c r="X172" s="15">
        <f t="shared" si="32"/>
        <v>90.041048316645188</v>
      </c>
      <c r="Y172" s="15">
        <f t="shared" si="33"/>
        <v>99.64556660621092</v>
      </c>
      <c r="Z172" s="15">
        <f t="shared" si="34"/>
        <v>22.200517188176267</v>
      </c>
      <c r="AA172" s="15">
        <f t="shared" si="35"/>
        <v>4.2791828380817316</v>
      </c>
      <c r="AB172" s="15">
        <f t="shared" si="36"/>
        <v>1.7447323546987645</v>
      </c>
      <c r="AC172" s="15">
        <f t="shared" si="37"/>
        <v>2.5344504833829662</v>
      </c>
      <c r="AD172" s="15">
        <f t="shared" si="38"/>
        <v>9.8743748264674984</v>
      </c>
      <c r="AE172" s="15">
        <f t="shared" si="39"/>
        <v>8.0469595236270415</v>
      </c>
      <c r="AF172" s="15">
        <v>17602.211447540001</v>
      </c>
      <c r="AG172" s="15">
        <v>17756.105620689999</v>
      </c>
      <c r="AH172" s="15">
        <f t="shared" si="41"/>
        <v>35358.317068229997</v>
      </c>
      <c r="AI172" s="15">
        <v>55734.545139410002</v>
      </c>
      <c r="AJ172" s="15">
        <v>35566.876478170001</v>
      </c>
      <c r="AK172" s="15">
        <f t="shared" si="42"/>
        <v>126659.73868580999</v>
      </c>
      <c r="AL172" s="15">
        <f t="shared" si="43"/>
        <v>389.98066542071524</v>
      </c>
      <c r="AM172" s="15">
        <f t="shared" si="44"/>
        <v>1396.9796435557205</v>
      </c>
      <c r="AN172" s="15">
        <v>92.310306336925294</v>
      </c>
      <c r="AO172" s="64">
        <v>7.7621599999999999E-2</v>
      </c>
      <c r="AP172" s="15">
        <v>56806.341809999998</v>
      </c>
      <c r="AQ172" s="15">
        <v>28385.389670000004</v>
      </c>
      <c r="AR172" s="15">
        <v>8193.15409</v>
      </c>
      <c r="AS172" s="15">
        <f t="shared" si="46"/>
        <v>93384.885569999999</v>
      </c>
      <c r="AT172" s="15">
        <f t="shared" si="45"/>
        <v>1029.9783144245957</v>
      </c>
    </row>
    <row r="173" spans="1:46" x14ac:dyDescent="0.25">
      <c r="A173" s="31">
        <v>39173</v>
      </c>
      <c r="B173" s="14">
        <v>2007</v>
      </c>
      <c r="C173" s="14">
        <v>4</v>
      </c>
      <c r="D173" s="15">
        <v>90.834261045236246</v>
      </c>
      <c r="E173" s="15">
        <v>91.022998083733725</v>
      </c>
      <c r="F173" s="15">
        <v>108.41684882245475</v>
      </c>
      <c r="G173" s="15">
        <v>70.200535213375247</v>
      </c>
      <c r="H173" s="15">
        <v>51.7</v>
      </c>
      <c r="I173" s="15">
        <v>104.72</v>
      </c>
      <c r="J173" s="15">
        <v>91.482534432345687</v>
      </c>
      <c r="K173" s="15">
        <v>2497750.3664899985</v>
      </c>
      <c r="L173" s="15">
        <v>1336264.68515</v>
      </c>
      <c r="M173" s="15">
        <v>1161485.6813399985</v>
      </c>
      <c r="N173" s="15">
        <v>2466.3540390900016</v>
      </c>
      <c r="O173" s="15">
        <f t="shared" si="40"/>
        <v>513.6241676100002</v>
      </c>
      <c r="P173" s="15">
        <v>200.02665118000013</v>
      </c>
      <c r="Q173" s="15">
        <v>313.59751643000004</v>
      </c>
      <c r="R173" s="15">
        <v>1046.5115418999997</v>
      </c>
      <c r="S173" s="15">
        <v>906.21832958000164</v>
      </c>
      <c r="T173" s="15">
        <v>101.93182670231522</v>
      </c>
      <c r="U173" s="15">
        <v>123.30646706632827</v>
      </c>
      <c r="V173" s="15">
        <v>120.96954509256092</v>
      </c>
      <c r="W173" s="15">
        <f t="shared" si="31"/>
        <v>202.56442552574504</v>
      </c>
      <c r="X173" s="15">
        <f t="shared" si="32"/>
        <v>108.36939188527757</v>
      </c>
      <c r="Y173" s="15">
        <f t="shared" si="33"/>
        <v>94.195033640467457</v>
      </c>
      <c r="Z173" s="15">
        <f t="shared" si="34"/>
        <v>20.388222814286429</v>
      </c>
      <c r="AA173" s="15">
        <f t="shared" si="35"/>
        <v>4.2458964958245984</v>
      </c>
      <c r="AB173" s="15">
        <f t="shared" si="36"/>
        <v>1.6535290020884841</v>
      </c>
      <c r="AC173" s="15">
        <f t="shared" si="37"/>
        <v>2.5923674937361145</v>
      </c>
      <c r="AD173" s="15">
        <f t="shared" si="38"/>
        <v>8.6510331265547222</v>
      </c>
      <c r="AE173" s="15">
        <f t="shared" si="39"/>
        <v>7.4912931919071086</v>
      </c>
      <c r="AF173" s="15">
        <v>17502.311360629999</v>
      </c>
      <c r="AG173" s="15">
        <v>18598.808311870001</v>
      </c>
      <c r="AH173" s="15">
        <f t="shared" si="41"/>
        <v>36101.119672500005</v>
      </c>
      <c r="AI173" s="15">
        <v>56199.327752620004</v>
      </c>
      <c r="AJ173" s="15">
        <v>36095.169446619999</v>
      </c>
      <c r="AK173" s="15">
        <f t="shared" si="42"/>
        <v>128395.61687174001</v>
      </c>
      <c r="AL173" s="15">
        <f t="shared" si="43"/>
        <v>394.62308184299332</v>
      </c>
      <c r="AM173" s="15">
        <f t="shared" si="44"/>
        <v>1403.4986860436486</v>
      </c>
      <c r="AN173" s="15">
        <v>90.326523667140066</v>
      </c>
      <c r="AO173" s="64">
        <v>7.6638070000000003E-2</v>
      </c>
      <c r="AP173" s="15">
        <v>57290.212499999987</v>
      </c>
      <c r="AQ173" s="15">
        <v>29332.442699999996</v>
      </c>
      <c r="AR173" s="15">
        <v>8396.700139999999</v>
      </c>
      <c r="AS173" s="15">
        <f t="shared" si="46"/>
        <v>95019.35533999998</v>
      </c>
      <c r="AT173" s="15">
        <f t="shared" ref="AT173:AT204" si="47">AS173/J173</f>
        <v>1038.6611600738925</v>
      </c>
    </row>
    <row r="174" spans="1:46" x14ac:dyDescent="0.25">
      <c r="A174" s="31">
        <v>39203</v>
      </c>
      <c r="B174" s="14">
        <v>2007</v>
      </c>
      <c r="C174" s="14">
        <v>5</v>
      </c>
      <c r="D174" s="15">
        <v>100.57949651183577</v>
      </c>
      <c r="E174" s="15">
        <v>99.306028129067712</v>
      </c>
      <c r="F174" s="15">
        <v>109.68310345760987</v>
      </c>
      <c r="G174" s="15">
        <v>73.28452239936081</v>
      </c>
      <c r="H174" s="15">
        <v>66.400000000000006</v>
      </c>
      <c r="I174" s="15">
        <v>109.26</v>
      </c>
      <c r="J174" s="15">
        <v>91.756606276804263</v>
      </c>
      <c r="K174" s="15">
        <v>2727979.6812399989</v>
      </c>
      <c r="L174" s="15">
        <v>1378056.78529</v>
      </c>
      <c r="M174" s="15">
        <v>1349922.8959499989</v>
      </c>
      <c r="N174" s="15">
        <v>2768.2477503300024</v>
      </c>
      <c r="O174" s="15">
        <f t="shared" si="40"/>
        <v>594.45628195000018</v>
      </c>
      <c r="P174" s="15">
        <v>231.25452567000011</v>
      </c>
      <c r="Q174" s="15">
        <v>363.20175628000004</v>
      </c>
      <c r="R174" s="15">
        <v>1169.3573651500005</v>
      </c>
      <c r="S174" s="15">
        <v>1004.4341032300022</v>
      </c>
      <c r="T174" s="15">
        <v>101.85628250133956</v>
      </c>
      <c r="U174" s="15">
        <v>115.25818452394083</v>
      </c>
      <c r="V174" s="15">
        <v>113.15765870644749</v>
      </c>
      <c r="W174" s="15">
        <f t="shared" si="31"/>
        <v>236.68424871583477</v>
      </c>
      <c r="X174" s="15">
        <f t="shared" si="32"/>
        <v>119.56259687603853</v>
      </c>
      <c r="Y174" s="15">
        <f t="shared" si="33"/>
        <v>117.12165183979623</v>
      </c>
      <c r="Z174" s="15">
        <f t="shared" si="34"/>
        <v>24.463635797832865</v>
      </c>
      <c r="AA174" s="15">
        <f t="shared" si="35"/>
        <v>5.2533455423652136</v>
      </c>
      <c r="AB174" s="15">
        <f t="shared" si="36"/>
        <v>2.043648908200888</v>
      </c>
      <c r="AC174" s="15">
        <f t="shared" si="37"/>
        <v>3.209696634164326</v>
      </c>
      <c r="AD174" s="15">
        <f t="shared" si="38"/>
        <v>10.333877339964555</v>
      </c>
      <c r="AE174" s="15">
        <f t="shared" si="39"/>
        <v>8.8764129155030993</v>
      </c>
      <c r="AF174" s="15">
        <v>17902.861085330002</v>
      </c>
      <c r="AG174" s="15">
        <v>17903.7096145</v>
      </c>
      <c r="AH174" s="15">
        <f t="shared" si="41"/>
        <v>35806.570699830001</v>
      </c>
      <c r="AI174" s="15">
        <v>55542.506569459998</v>
      </c>
      <c r="AJ174" s="15">
        <v>36430.811287379998</v>
      </c>
      <c r="AK174" s="15">
        <f t="shared" si="42"/>
        <v>127779.88855666999</v>
      </c>
      <c r="AL174" s="15">
        <f t="shared" si="43"/>
        <v>390.23425290830284</v>
      </c>
      <c r="AM174" s="15">
        <f t="shared" si="44"/>
        <v>1392.596061924887</v>
      </c>
      <c r="AN174" s="15">
        <v>84.501889752477794</v>
      </c>
      <c r="AO174" s="64">
        <v>7.3745900000000003E-2</v>
      </c>
      <c r="AP174" s="15">
        <v>59093.07069</v>
      </c>
      <c r="AQ174" s="15">
        <v>30046.656320000006</v>
      </c>
      <c r="AR174" s="15">
        <v>8660.4008300000005</v>
      </c>
      <c r="AS174" s="15">
        <f t="shared" si="46"/>
        <v>97800.127840000001</v>
      </c>
      <c r="AT174" s="15">
        <f t="shared" si="47"/>
        <v>1065.8647023731905</v>
      </c>
    </row>
    <row r="175" spans="1:46" x14ac:dyDescent="0.25">
      <c r="A175" s="31">
        <v>39234</v>
      </c>
      <c r="B175" s="14">
        <v>2007</v>
      </c>
      <c r="C175" s="14">
        <v>6</v>
      </c>
      <c r="D175" s="15">
        <v>99.071558839695783</v>
      </c>
      <c r="E175" s="15">
        <v>99.306364260721011</v>
      </c>
      <c r="F175" s="15">
        <v>109.34213191182354</v>
      </c>
      <c r="G175" s="15">
        <v>72.31638817781031</v>
      </c>
      <c r="H175" s="15">
        <v>69.8</v>
      </c>
      <c r="I175" s="15">
        <v>110.14</v>
      </c>
      <c r="J175" s="15">
        <v>91.868939447678883</v>
      </c>
      <c r="K175" s="15">
        <v>2114258.8048100043</v>
      </c>
      <c r="L175" s="15">
        <v>922727.27619</v>
      </c>
      <c r="M175" s="15">
        <v>1191531.5286200042</v>
      </c>
      <c r="N175" s="15">
        <v>2668.8433271000004</v>
      </c>
      <c r="O175" s="15">
        <f t="shared" si="40"/>
        <v>566.43081887999972</v>
      </c>
      <c r="P175" s="15">
        <v>232.30456385000005</v>
      </c>
      <c r="Q175" s="15">
        <v>334.1262550299997</v>
      </c>
      <c r="R175" s="15">
        <v>1205.8992672500003</v>
      </c>
      <c r="S175" s="15">
        <v>896.51324096999963</v>
      </c>
      <c r="T175" s="15">
        <v>102.40954279511105</v>
      </c>
      <c r="U175" s="15">
        <v>110.39399653732434</v>
      </c>
      <c r="V175" s="15">
        <v>107.79659153267352</v>
      </c>
      <c r="W175" s="15">
        <f t="shared" si="31"/>
        <v>191.51936437912823</v>
      </c>
      <c r="X175" s="15">
        <f t="shared" si="32"/>
        <v>83.584914500130893</v>
      </c>
      <c r="Y175" s="15">
        <f t="shared" si="33"/>
        <v>107.93444987899737</v>
      </c>
      <c r="Z175" s="15">
        <f t="shared" si="34"/>
        <v>24.758142063249419</v>
      </c>
      <c r="AA175" s="15">
        <f t="shared" si="35"/>
        <v>5.2546264295222418</v>
      </c>
      <c r="AB175" s="15">
        <f t="shared" si="36"/>
        <v>2.1550269869116199</v>
      </c>
      <c r="AC175" s="15">
        <f t="shared" si="37"/>
        <v>3.0995994426106219</v>
      </c>
      <c r="AD175" s="15">
        <f t="shared" si="38"/>
        <v>11.186803312649159</v>
      </c>
      <c r="AE175" s="15">
        <f t="shared" si="39"/>
        <v>8.3167123210780129</v>
      </c>
      <c r="AF175" s="15">
        <v>18193.45460709</v>
      </c>
      <c r="AG175" s="15">
        <v>17971.742677729999</v>
      </c>
      <c r="AH175" s="15">
        <f t="shared" si="41"/>
        <v>36165.197284819995</v>
      </c>
      <c r="AI175" s="15">
        <v>54578.017704799997</v>
      </c>
      <c r="AJ175" s="15">
        <v>37581.264654840001</v>
      </c>
      <c r="AK175" s="15">
        <f t="shared" si="42"/>
        <v>128324.47964445999</v>
      </c>
      <c r="AL175" s="15">
        <f t="shared" si="43"/>
        <v>393.66076828846781</v>
      </c>
      <c r="AM175" s="15">
        <f t="shared" si="44"/>
        <v>1396.8211717252188</v>
      </c>
      <c r="AN175" s="15">
        <v>81.427615017059964</v>
      </c>
      <c r="AO175" s="64">
        <v>7.2933269999999994E-2</v>
      </c>
      <c r="AP175" s="15">
        <v>60254.772130000005</v>
      </c>
      <c r="AQ175" s="15">
        <v>30790.4234</v>
      </c>
      <c r="AR175" s="15">
        <v>8553.6892000000007</v>
      </c>
      <c r="AS175" s="15">
        <f t="shared" si="46"/>
        <v>99598.884729999991</v>
      </c>
      <c r="AT175" s="15">
        <f t="shared" si="47"/>
        <v>1084.1410092333051</v>
      </c>
    </row>
    <row r="176" spans="1:46" x14ac:dyDescent="0.25">
      <c r="A176" s="31">
        <v>39264</v>
      </c>
      <c r="B176" s="14">
        <v>2007</v>
      </c>
      <c r="C176" s="14">
        <v>7</v>
      </c>
      <c r="D176" s="15">
        <v>99.023399964081136</v>
      </c>
      <c r="E176" s="15">
        <v>98.915844861995453</v>
      </c>
      <c r="F176" s="15">
        <v>109.41081150952905</v>
      </c>
      <c r="G176" s="15">
        <v>76.251186729183246</v>
      </c>
      <c r="H176" s="15">
        <v>78.599999999999994</v>
      </c>
      <c r="I176" s="15">
        <v>109.81</v>
      </c>
      <c r="J176" s="15">
        <v>92.02048362482229</v>
      </c>
      <c r="K176" s="15">
        <v>2648146.5546199959</v>
      </c>
      <c r="L176" s="15">
        <v>1370075.0446200003</v>
      </c>
      <c r="M176" s="15">
        <v>1278071.5099999956</v>
      </c>
      <c r="N176" s="15">
        <v>2733.7998633100037</v>
      </c>
      <c r="O176" s="15">
        <f t="shared" si="40"/>
        <v>559.47368016000007</v>
      </c>
      <c r="P176" s="15">
        <v>229.41220898000032</v>
      </c>
      <c r="Q176" s="15">
        <v>330.06147117999973</v>
      </c>
      <c r="R176" s="15">
        <v>1205.9355178900034</v>
      </c>
      <c r="S176" s="15">
        <v>968.39066526000079</v>
      </c>
      <c r="T176" s="15">
        <v>104.55467867100934</v>
      </c>
      <c r="U176" s="15">
        <v>113.29640551089896</v>
      </c>
      <c r="V176" s="15">
        <v>108.3609140700401</v>
      </c>
      <c r="W176" s="15">
        <f t="shared" si="31"/>
        <v>233.7361492342533</v>
      </c>
      <c r="X176" s="15">
        <f t="shared" si="32"/>
        <v>120.92837706913842</v>
      </c>
      <c r="Y176" s="15">
        <f t="shared" si="33"/>
        <v>112.80777216511487</v>
      </c>
      <c r="Z176" s="15">
        <f t="shared" si="34"/>
        <v>25.228652662924073</v>
      </c>
      <c r="AA176" s="15">
        <f t="shared" si="35"/>
        <v>5.163057962009983</v>
      </c>
      <c r="AB176" s="15">
        <f t="shared" si="36"/>
        <v>2.1171121612329475</v>
      </c>
      <c r="AC176" s="15">
        <f t="shared" si="37"/>
        <v>3.0459458007770346</v>
      </c>
      <c r="AD176" s="15">
        <f t="shared" si="38"/>
        <v>11.128879155730781</v>
      </c>
      <c r="AE176" s="15">
        <f t="shared" si="39"/>
        <v>8.9367155451833149</v>
      </c>
      <c r="AF176" s="15">
        <v>17863.485840040001</v>
      </c>
      <c r="AG176" s="15">
        <v>17886.06577252</v>
      </c>
      <c r="AH176" s="15">
        <f t="shared" si="41"/>
        <v>35749.551612559997</v>
      </c>
      <c r="AI176" s="15">
        <v>56366.134111029998</v>
      </c>
      <c r="AJ176" s="15">
        <v>39118.662067129997</v>
      </c>
      <c r="AK176" s="15">
        <f t="shared" si="42"/>
        <v>131234.34779072</v>
      </c>
      <c r="AL176" s="15">
        <f t="shared" si="43"/>
        <v>388.49558494296639</v>
      </c>
      <c r="AM176" s="15">
        <f t="shared" si="44"/>
        <v>1426.1427740999166</v>
      </c>
      <c r="AN176" s="15">
        <v>82.888517524381186</v>
      </c>
      <c r="AO176" s="64">
        <v>7.1554300000000001E-2</v>
      </c>
      <c r="AP176" s="15">
        <v>61591.865090000007</v>
      </c>
      <c r="AQ176" s="15">
        <v>31569.673830000011</v>
      </c>
      <c r="AR176" s="15">
        <v>8389.2845000000016</v>
      </c>
      <c r="AS176" s="15">
        <f t="shared" si="46"/>
        <v>101550.82342000003</v>
      </c>
      <c r="AT176" s="15">
        <f t="shared" si="47"/>
        <v>1103.5675908206915</v>
      </c>
    </row>
    <row r="177" spans="1:46" x14ac:dyDescent="0.25">
      <c r="A177" s="31">
        <v>39295</v>
      </c>
      <c r="B177" s="14">
        <v>2007</v>
      </c>
      <c r="C177" s="14">
        <v>8</v>
      </c>
      <c r="D177" s="15">
        <v>102.79924932402439</v>
      </c>
      <c r="E177" s="15">
        <v>102.86571328964575</v>
      </c>
      <c r="F177" s="15">
        <v>110.92657729195618</v>
      </c>
      <c r="G177" s="15">
        <v>74.799374237089353</v>
      </c>
      <c r="H177" s="15">
        <v>72.7</v>
      </c>
      <c r="I177" s="15">
        <v>113.15</v>
      </c>
      <c r="J177" s="15">
        <v>91.897647122561139</v>
      </c>
      <c r="K177" s="15">
        <v>2621001.5989400088</v>
      </c>
      <c r="L177" s="15">
        <v>1231620.5700600001</v>
      </c>
      <c r="M177" s="15">
        <v>1389381.0288800087</v>
      </c>
      <c r="N177" s="15">
        <v>2989.7989066200016</v>
      </c>
      <c r="O177" s="15">
        <f t="shared" si="40"/>
        <v>612.24286955999935</v>
      </c>
      <c r="P177" s="15">
        <v>264.47782962999958</v>
      </c>
      <c r="Q177" s="15">
        <v>347.76503992999977</v>
      </c>
      <c r="R177" s="15">
        <v>1289.4217216100014</v>
      </c>
      <c r="S177" s="15">
        <v>1088.1343154500005</v>
      </c>
      <c r="T177" s="15">
        <v>107.28233960044867</v>
      </c>
      <c r="U177" s="15">
        <v>119.18321809331862</v>
      </c>
      <c r="V177" s="15">
        <v>111.09304526466552</v>
      </c>
      <c r="W177" s="15">
        <f t="shared" si="31"/>
        <v>219.91364563489174</v>
      </c>
      <c r="X177" s="15">
        <f t="shared" si="32"/>
        <v>103.33842211708532</v>
      </c>
      <c r="Y177" s="15">
        <f t="shared" si="33"/>
        <v>116.57522351780641</v>
      </c>
      <c r="Z177" s="15">
        <f t="shared" si="34"/>
        <v>26.912565944134247</v>
      </c>
      <c r="AA177" s="15">
        <f t="shared" si="35"/>
        <v>5.5110818872721152</v>
      </c>
      <c r="AB177" s="15">
        <f t="shared" si="36"/>
        <v>2.3806875488912351</v>
      </c>
      <c r="AC177" s="15">
        <f t="shared" si="37"/>
        <v>3.1303943383808801</v>
      </c>
      <c r="AD177" s="15">
        <f t="shared" si="38"/>
        <v>11.60668265540937</v>
      </c>
      <c r="AE177" s="15">
        <f t="shared" si="39"/>
        <v>9.7948014014527569</v>
      </c>
      <c r="AF177" s="15">
        <v>17940.09043023</v>
      </c>
      <c r="AG177" s="15">
        <v>17569.216744509999</v>
      </c>
      <c r="AH177" s="15">
        <f t="shared" si="41"/>
        <v>35509.307174739995</v>
      </c>
      <c r="AI177" s="15">
        <v>53771.820028640002</v>
      </c>
      <c r="AJ177" s="15">
        <v>41061.143127509997</v>
      </c>
      <c r="AK177" s="15">
        <f t="shared" si="42"/>
        <v>130342.27033088999</v>
      </c>
      <c r="AL177" s="15">
        <f t="shared" si="43"/>
        <v>386.40061292736141</v>
      </c>
      <c r="AM177" s="15">
        <f t="shared" si="44"/>
        <v>1418.3417575104661</v>
      </c>
      <c r="AN177" s="15">
        <v>87.92357056388775</v>
      </c>
      <c r="AO177" s="64">
        <v>7.4925870000000006E-2</v>
      </c>
      <c r="AP177" s="15">
        <v>62851.407239999979</v>
      </c>
      <c r="AQ177" s="15">
        <v>32242.693030000002</v>
      </c>
      <c r="AR177" s="15">
        <v>8592.7276800000018</v>
      </c>
      <c r="AS177" s="15">
        <f t="shared" si="46"/>
        <v>103686.82794999998</v>
      </c>
      <c r="AT177" s="15">
        <f t="shared" si="47"/>
        <v>1128.2859920419503</v>
      </c>
    </row>
    <row r="178" spans="1:46" x14ac:dyDescent="0.25">
      <c r="A178" s="31">
        <v>39326</v>
      </c>
      <c r="B178" s="14">
        <v>2007</v>
      </c>
      <c r="C178" s="14">
        <v>9</v>
      </c>
      <c r="D178" s="15">
        <v>103.62778257817038</v>
      </c>
      <c r="E178" s="15">
        <v>103.42655208896838</v>
      </c>
      <c r="F178" s="15">
        <v>111.96204293549341</v>
      </c>
      <c r="G178" s="15">
        <v>78.027107035503434</v>
      </c>
      <c r="H178" s="15">
        <v>76.8</v>
      </c>
      <c r="I178" s="15">
        <v>117.91</v>
      </c>
      <c r="J178" s="15">
        <v>91.974297262371238</v>
      </c>
      <c r="K178" s="15">
        <v>2523169.7824999955</v>
      </c>
      <c r="L178" s="15">
        <v>1093229.8389699999</v>
      </c>
      <c r="M178" s="15">
        <v>1429939.9435299956</v>
      </c>
      <c r="N178" s="15">
        <v>2721.6988392899984</v>
      </c>
      <c r="O178" s="15">
        <f t="shared" si="40"/>
        <v>605.87740871999995</v>
      </c>
      <c r="P178" s="15">
        <v>251.36312130000024</v>
      </c>
      <c r="Q178" s="15">
        <v>354.51428741999968</v>
      </c>
      <c r="R178" s="15">
        <v>1134.811304819998</v>
      </c>
      <c r="S178" s="15">
        <v>981.01012575000004</v>
      </c>
      <c r="T178" s="15">
        <v>109.02833514469555</v>
      </c>
      <c r="U178" s="15">
        <v>123.37824048226322</v>
      </c>
      <c r="V178" s="15">
        <v>113.16162933105728</v>
      </c>
      <c r="W178" s="15">
        <f t="shared" si="31"/>
        <v>204.50687030690187</v>
      </c>
      <c r="X178" s="15">
        <f t="shared" si="32"/>
        <v>88.607993978254356</v>
      </c>
      <c r="Y178" s="15">
        <f t="shared" si="33"/>
        <v>115.89887632864752</v>
      </c>
      <c r="Z178" s="15">
        <f t="shared" si="34"/>
        <v>24.051428522008973</v>
      </c>
      <c r="AA178" s="15">
        <f t="shared" si="35"/>
        <v>5.3540887693255979</v>
      </c>
      <c r="AB178" s="15">
        <f t="shared" si="36"/>
        <v>2.2212752042004529</v>
      </c>
      <c r="AC178" s="15">
        <f t="shared" si="37"/>
        <v>3.1328135651251445</v>
      </c>
      <c r="AD178" s="15">
        <f t="shared" si="38"/>
        <v>10.028234053612625</v>
      </c>
      <c r="AE178" s="15">
        <f t="shared" si="39"/>
        <v>8.6691056990707462</v>
      </c>
      <c r="AF178" s="15">
        <v>17940.20788632</v>
      </c>
      <c r="AG178" s="15">
        <v>18752.50799215</v>
      </c>
      <c r="AH178" s="15">
        <f t="shared" si="41"/>
        <v>36692.71587847</v>
      </c>
      <c r="AI178" s="15">
        <v>54828.788096379998</v>
      </c>
      <c r="AJ178" s="15">
        <v>41707.37358616</v>
      </c>
      <c r="AK178" s="15">
        <f t="shared" si="42"/>
        <v>133228.87756101001</v>
      </c>
      <c r="AL178" s="15">
        <f t="shared" si="43"/>
        <v>398.94532462475058</v>
      </c>
      <c r="AM178" s="15">
        <f t="shared" si="44"/>
        <v>1448.5446643963319</v>
      </c>
      <c r="AN178" s="15">
        <v>90.656754494784479</v>
      </c>
      <c r="AO178" s="64">
        <v>7.1734210000000007E-2</v>
      </c>
      <c r="AP178" s="15">
        <v>64388.480819999997</v>
      </c>
      <c r="AQ178" s="15">
        <v>32897.09794</v>
      </c>
      <c r="AR178" s="15">
        <v>8788.1313300000002</v>
      </c>
      <c r="AS178" s="15">
        <f t="shared" si="46"/>
        <v>106073.71009000001</v>
      </c>
      <c r="AT178" s="15">
        <f t="shared" si="47"/>
        <v>1153.2973150901928</v>
      </c>
    </row>
    <row r="179" spans="1:46" x14ac:dyDescent="0.25">
      <c r="A179" s="31">
        <v>39356</v>
      </c>
      <c r="B179" s="14">
        <v>2007</v>
      </c>
      <c r="C179" s="14">
        <v>10</v>
      </c>
      <c r="D179" s="15">
        <v>108.44647469865588</v>
      </c>
      <c r="E179" s="15">
        <v>108.0840352138419</v>
      </c>
      <c r="F179" s="15">
        <v>113.11629479196706</v>
      </c>
      <c r="G179" s="15">
        <v>75.336162227524227</v>
      </c>
      <c r="H179" s="15">
        <v>91.6</v>
      </c>
      <c r="I179" s="15">
        <v>125.8</v>
      </c>
      <c r="J179" s="15">
        <v>91.979755694733356</v>
      </c>
      <c r="K179" s="15">
        <v>2623648.9067700109</v>
      </c>
      <c r="L179" s="15">
        <v>1073265.24948</v>
      </c>
      <c r="M179" s="15">
        <v>1550383.6572900109</v>
      </c>
      <c r="N179" s="15">
        <v>3189.0896237999959</v>
      </c>
      <c r="O179" s="15">
        <f t="shared" si="40"/>
        <v>659.04880380999998</v>
      </c>
      <c r="P179" s="15">
        <v>282.06943988000074</v>
      </c>
      <c r="Q179" s="15">
        <v>376.97936392999929</v>
      </c>
      <c r="R179" s="15">
        <v>1390.817396219999</v>
      </c>
      <c r="S179" s="15">
        <v>1139.2234237699977</v>
      </c>
      <c r="T179" s="15">
        <v>108.26911179735998</v>
      </c>
      <c r="U179" s="15">
        <v>120.07387353823621</v>
      </c>
      <c r="V179" s="15">
        <v>110.90316669722978</v>
      </c>
      <c r="W179" s="15">
        <f t="shared" si="31"/>
        <v>218.50289571399048</v>
      </c>
      <c r="X179" s="15">
        <f t="shared" si="32"/>
        <v>89.383745010793731</v>
      </c>
      <c r="Y179" s="15">
        <f t="shared" si="33"/>
        <v>129.11915070319674</v>
      </c>
      <c r="Z179" s="15">
        <f t="shared" si="34"/>
        <v>28.755622754274835</v>
      </c>
      <c r="AA179" s="15">
        <f t="shared" si="35"/>
        <v>5.9425607350710772</v>
      </c>
      <c r="AB179" s="15">
        <f t="shared" si="36"/>
        <v>2.5433849030664919</v>
      </c>
      <c r="AC179" s="15">
        <f t="shared" si="37"/>
        <v>3.3991758320045857</v>
      </c>
      <c r="AD179" s="15">
        <f t="shared" si="38"/>
        <v>12.540826719736398</v>
      </c>
      <c r="AE179" s="15">
        <f t="shared" si="39"/>
        <v>10.272235299467368</v>
      </c>
      <c r="AF179" s="15">
        <v>19019.977578059999</v>
      </c>
      <c r="AG179" s="15">
        <v>19579.269729560001</v>
      </c>
      <c r="AH179" s="15">
        <f t="shared" si="41"/>
        <v>38599.247307619997</v>
      </c>
      <c r="AI179" s="15">
        <v>57098.375848590003</v>
      </c>
      <c r="AJ179" s="15">
        <v>43146.863599789998</v>
      </c>
      <c r="AK179" s="15">
        <f t="shared" si="42"/>
        <v>138844.486756</v>
      </c>
      <c r="AL179" s="15">
        <f t="shared" si="43"/>
        <v>419.64937845372145</v>
      </c>
      <c r="AM179" s="15">
        <f t="shared" si="44"/>
        <v>1509.5113670099697</v>
      </c>
      <c r="AN179" s="15">
        <v>86.679925799827174</v>
      </c>
      <c r="AO179" s="64">
        <v>7.1574170000000006E-2</v>
      </c>
      <c r="AP179" s="15">
        <v>64995.19539999999</v>
      </c>
      <c r="AQ179" s="15">
        <v>33450.811199999996</v>
      </c>
      <c r="AR179" s="15">
        <v>9000.8059700000031</v>
      </c>
      <c r="AS179" s="15">
        <f t="shared" si="46"/>
        <v>107446.81256999999</v>
      </c>
      <c r="AT179" s="15">
        <f t="shared" si="47"/>
        <v>1168.1571858768511</v>
      </c>
    </row>
    <row r="180" spans="1:46" x14ac:dyDescent="0.25">
      <c r="A180" s="31">
        <v>39387</v>
      </c>
      <c r="B180" s="14">
        <v>2007</v>
      </c>
      <c r="C180" s="14">
        <v>11</v>
      </c>
      <c r="D180" s="15">
        <v>109.32240163592498</v>
      </c>
      <c r="E180" s="15">
        <v>112.23105372280997</v>
      </c>
      <c r="F180" s="15">
        <v>114.07559737393464</v>
      </c>
      <c r="G180" s="15">
        <v>77.299624398548772</v>
      </c>
      <c r="H180" s="15">
        <v>53.8</v>
      </c>
      <c r="I180" s="15">
        <v>128.41999999999999</v>
      </c>
      <c r="J180" s="15">
        <v>92.415836404867321</v>
      </c>
      <c r="K180" s="15">
        <v>3152652.847250001</v>
      </c>
      <c r="L180" s="15">
        <v>1446614.5943799999</v>
      </c>
      <c r="M180" s="15">
        <v>1706038.2528700011</v>
      </c>
      <c r="N180" s="15">
        <v>3135.2984736100002</v>
      </c>
      <c r="O180" s="15">
        <f t="shared" si="40"/>
        <v>693.44410240999946</v>
      </c>
      <c r="P180" s="15">
        <v>292.94942089999978</v>
      </c>
      <c r="Q180" s="15">
        <v>400.49468150999962</v>
      </c>
      <c r="R180" s="15">
        <v>1346.2262383700017</v>
      </c>
      <c r="S180" s="15">
        <v>1095.6281328299988</v>
      </c>
      <c r="T180" s="15">
        <v>111.48731318000662</v>
      </c>
      <c r="U180" s="15">
        <v>125.05224913682427</v>
      </c>
      <c r="V180" s="15">
        <v>112.16724627215278</v>
      </c>
      <c r="W180" s="15">
        <f t="shared" si="31"/>
        <v>252.10684885807751</v>
      </c>
      <c r="X180" s="15">
        <f t="shared" si="32"/>
        <v>115.68081376906748</v>
      </c>
      <c r="Y180" s="15">
        <f t="shared" si="33"/>
        <v>136.42603508901001</v>
      </c>
      <c r="Z180" s="15">
        <f t="shared" si="34"/>
        <v>27.95199648570124</v>
      </c>
      <c r="AA180" s="15">
        <f t="shared" si="35"/>
        <v>6.1822334545637991</v>
      </c>
      <c r="AB180" s="15">
        <f t="shared" si="36"/>
        <v>2.6117198258501682</v>
      </c>
      <c r="AC180" s="15">
        <f t="shared" si="37"/>
        <v>3.5705136287136301</v>
      </c>
      <c r="AD180" s="15">
        <f t="shared" si="38"/>
        <v>12.001954965566654</v>
      </c>
      <c r="AE180" s="15">
        <f t="shared" si="39"/>
        <v>9.7678080655707866</v>
      </c>
      <c r="AF180" s="15">
        <v>19404.73050356</v>
      </c>
      <c r="AG180" s="15">
        <v>18888.939169630001</v>
      </c>
      <c r="AH180" s="15">
        <f t="shared" si="41"/>
        <v>38293.669673190001</v>
      </c>
      <c r="AI180" s="15">
        <v>58868.64162219</v>
      </c>
      <c r="AJ180" s="15">
        <v>43992.549899340003</v>
      </c>
      <c r="AK180" s="15">
        <f t="shared" si="42"/>
        <v>141154.86119472</v>
      </c>
      <c r="AL180" s="15">
        <f t="shared" si="43"/>
        <v>414.36263699901076</v>
      </c>
      <c r="AM180" s="15">
        <f t="shared" si="44"/>
        <v>1527.3882343750092</v>
      </c>
      <c r="AN180" s="15">
        <v>89.856451243814703</v>
      </c>
      <c r="AO180" s="64">
        <v>6.6549670000000005E-2</v>
      </c>
      <c r="AP180" s="15">
        <v>67000.43866</v>
      </c>
      <c r="AQ180" s="15">
        <v>33948.524400000002</v>
      </c>
      <c r="AR180" s="15">
        <v>8889.7913899999985</v>
      </c>
      <c r="AS180" s="15">
        <f t="shared" si="46"/>
        <v>109838.75445000001</v>
      </c>
      <c r="AT180" s="15">
        <f t="shared" si="47"/>
        <v>1188.5274074543252</v>
      </c>
    </row>
    <row r="181" spans="1:46" x14ac:dyDescent="0.25">
      <c r="A181" s="31">
        <v>39417</v>
      </c>
      <c r="B181" s="14">
        <v>2007</v>
      </c>
      <c r="C181" s="14">
        <v>12</v>
      </c>
      <c r="D181" s="15">
        <v>103.66297089302114</v>
      </c>
      <c r="E181" s="15">
        <v>110.13609561799018</v>
      </c>
      <c r="F181" s="15">
        <v>110.44816318222291</v>
      </c>
      <c r="G181" s="15">
        <v>107.06236578591218</v>
      </c>
      <c r="H181" s="15">
        <v>83.6</v>
      </c>
      <c r="I181" s="15">
        <v>128.38</v>
      </c>
      <c r="J181" s="15">
        <v>92.872277082689038</v>
      </c>
      <c r="K181" s="15">
        <v>3227536.1856300076</v>
      </c>
      <c r="L181" s="15">
        <v>1676199.9567199999</v>
      </c>
      <c r="M181" s="15">
        <v>1551336.2289100077</v>
      </c>
      <c r="N181" s="15">
        <v>2834.1735636500011</v>
      </c>
      <c r="O181" s="15">
        <f t="shared" si="40"/>
        <v>568.67335032999949</v>
      </c>
      <c r="P181" s="15">
        <v>228.90502214999981</v>
      </c>
      <c r="Q181" s="15">
        <v>339.76832817999968</v>
      </c>
      <c r="R181" s="15">
        <v>1137.9115164800023</v>
      </c>
      <c r="S181" s="15">
        <v>1127.5886968399991</v>
      </c>
      <c r="T181" s="15">
        <v>112.03608397198902</v>
      </c>
      <c r="U181" s="15">
        <v>125.06775329136968</v>
      </c>
      <c r="V181" s="15">
        <v>111.63167156274297</v>
      </c>
      <c r="W181" s="15">
        <f t="shared" si="31"/>
        <v>258.06301789965266</v>
      </c>
      <c r="X181" s="15">
        <f t="shared" si="32"/>
        <v>134.0233523516622</v>
      </c>
      <c r="Y181" s="15">
        <f t="shared" si="33"/>
        <v>124.03966554799044</v>
      </c>
      <c r="Z181" s="15">
        <f t="shared" si="34"/>
        <v>25.388615291468103</v>
      </c>
      <c r="AA181" s="15">
        <f t="shared" si="35"/>
        <v>5.0941936313331535</v>
      </c>
      <c r="AB181" s="15">
        <f t="shared" si="36"/>
        <v>2.0505383368853609</v>
      </c>
      <c r="AC181" s="15">
        <f t="shared" si="37"/>
        <v>3.0436552944477921</v>
      </c>
      <c r="AD181" s="15">
        <f t="shared" si="38"/>
        <v>10.193446900420506</v>
      </c>
      <c r="AE181" s="15">
        <f t="shared" si="39"/>
        <v>10.100974759714441</v>
      </c>
      <c r="AF181" s="15">
        <v>22339.988361930002</v>
      </c>
      <c r="AG181" s="15">
        <v>23022.282276499998</v>
      </c>
      <c r="AH181" s="15">
        <f t="shared" si="41"/>
        <v>45362.270638429996</v>
      </c>
      <c r="AI181" s="15">
        <v>54706.723462440001</v>
      </c>
      <c r="AJ181" s="15">
        <v>43989.895290729997</v>
      </c>
      <c r="AK181" s="15">
        <f t="shared" si="42"/>
        <v>144058.88939159998</v>
      </c>
      <c r="AL181" s="15">
        <f t="shared" si="43"/>
        <v>488.43715329647404</v>
      </c>
      <c r="AM181" s="15">
        <f t="shared" si="44"/>
        <v>1551.1506115364957</v>
      </c>
      <c r="AN181" s="15">
        <v>87.43871102617203</v>
      </c>
      <c r="AO181" s="64">
        <v>6.401917E-2</v>
      </c>
      <c r="AP181" s="15">
        <v>66850.250169999999</v>
      </c>
      <c r="AQ181" s="15">
        <v>34494.649420000009</v>
      </c>
      <c r="AR181" s="15">
        <v>8766.0534399999979</v>
      </c>
      <c r="AS181" s="15">
        <f t="shared" si="46"/>
        <v>110110.95303000002</v>
      </c>
      <c r="AT181" s="15">
        <f t="shared" si="47"/>
        <v>1185.6170268331257</v>
      </c>
    </row>
    <row r="182" spans="1:46" x14ac:dyDescent="0.25">
      <c r="A182" s="31">
        <v>39448</v>
      </c>
      <c r="B182" s="14">
        <v>2008</v>
      </c>
      <c r="C182" s="14">
        <v>1</v>
      </c>
      <c r="D182" s="15">
        <v>93.004976344933908</v>
      </c>
      <c r="E182" s="15">
        <v>92.086907756999935</v>
      </c>
      <c r="F182" s="15">
        <v>105.92209871807398</v>
      </c>
      <c r="G182" s="15">
        <v>72.727780071319216</v>
      </c>
      <c r="H182" s="15">
        <v>66.7</v>
      </c>
      <c r="I182" s="15">
        <v>111.9</v>
      </c>
      <c r="J182" s="15">
        <v>93.85245284299414</v>
      </c>
      <c r="K182" s="15">
        <v>2842306.2930099941</v>
      </c>
      <c r="L182" s="15">
        <v>1564396.998149999</v>
      </c>
      <c r="M182" s="15">
        <v>1277909.2948599951</v>
      </c>
      <c r="N182" s="15">
        <v>2937.0509951999989</v>
      </c>
      <c r="O182" s="15">
        <f t="shared" si="40"/>
        <v>547.38091393000047</v>
      </c>
      <c r="P182" s="15">
        <v>242.61709474000079</v>
      </c>
      <c r="Q182" s="15">
        <v>304.76381918999971</v>
      </c>
      <c r="R182" s="15">
        <v>1322.2531451099981</v>
      </c>
      <c r="S182" s="15">
        <v>1067.41693616</v>
      </c>
      <c r="T182" s="15">
        <v>114.61773158776583</v>
      </c>
      <c r="U182" s="15">
        <v>128.10558933704445</v>
      </c>
      <c r="V182" s="15">
        <v>111.76768861365103</v>
      </c>
      <c r="W182" s="15">
        <f t="shared" si="31"/>
        <v>221.87215309801326</v>
      </c>
      <c r="X182" s="15">
        <f t="shared" si="32"/>
        <v>122.11777848615856</v>
      </c>
      <c r="Y182" s="15">
        <f t="shared" si="33"/>
        <v>99.754374611854715</v>
      </c>
      <c r="Z182" s="15">
        <f t="shared" si="34"/>
        <v>26.278176024132922</v>
      </c>
      <c r="AA182" s="15">
        <f t="shared" si="35"/>
        <v>4.8974880014038753</v>
      </c>
      <c r="AB182" s="15">
        <f t="shared" si="36"/>
        <v>2.1707266004100592</v>
      </c>
      <c r="AC182" s="15">
        <f t="shared" si="37"/>
        <v>2.7267614009938166</v>
      </c>
      <c r="AD182" s="15">
        <f t="shared" si="38"/>
        <v>11.830370311053398</v>
      </c>
      <c r="AE182" s="15">
        <f t="shared" si="39"/>
        <v>9.5503177116756461</v>
      </c>
      <c r="AF182" s="15">
        <v>20755.787087090001</v>
      </c>
      <c r="AG182" s="15">
        <v>19249.897426989999</v>
      </c>
      <c r="AH182" s="15">
        <f t="shared" si="41"/>
        <v>40005.68451408</v>
      </c>
      <c r="AI182" s="15">
        <v>56056.21071721</v>
      </c>
      <c r="AJ182" s="15">
        <v>44941.2795291</v>
      </c>
      <c r="AK182" s="15">
        <f t="shared" si="42"/>
        <v>141003.17476038999</v>
      </c>
      <c r="AL182" s="15">
        <f t="shared" si="43"/>
        <v>426.26147002258477</v>
      </c>
      <c r="AM182" s="15">
        <f t="shared" si="44"/>
        <v>1502.3920045677903</v>
      </c>
      <c r="AN182" s="15">
        <v>85.731833871823241</v>
      </c>
      <c r="AO182" s="64">
        <v>5.9564119999999998E-2</v>
      </c>
      <c r="AP182" s="15">
        <v>66717.509479999993</v>
      </c>
      <c r="AQ182" s="15">
        <v>34768.047620000005</v>
      </c>
      <c r="AR182" s="15">
        <v>8927.119749999998</v>
      </c>
      <c r="AS182" s="15">
        <f t="shared" si="46"/>
        <v>110412.67685</v>
      </c>
      <c r="AT182" s="15">
        <f t="shared" si="47"/>
        <v>1176.4495599780378</v>
      </c>
    </row>
    <row r="183" spans="1:46" x14ac:dyDescent="0.25">
      <c r="A183" s="31">
        <v>39479</v>
      </c>
      <c r="B183" s="14">
        <v>2008</v>
      </c>
      <c r="C183" s="14">
        <v>2</v>
      </c>
      <c r="D183" s="15">
        <v>98.118283587006076</v>
      </c>
      <c r="E183" s="15">
        <v>97.89320365497916</v>
      </c>
      <c r="F183" s="15">
        <v>109.46282459088721</v>
      </c>
      <c r="G183" s="15">
        <v>71.106665983987199</v>
      </c>
      <c r="H183" s="15">
        <v>59.7</v>
      </c>
      <c r="I183" s="15">
        <v>106.93</v>
      </c>
      <c r="J183" s="15">
        <v>95.270389554846332</v>
      </c>
      <c r="K183" s="15">
        <v>2822470.1390300123</v>
      </c>
      <c r="L183" s="15">
        <v>1407472.46376</v>
      </c>
      <c r="M183" s="15">
        <v>1414997.6752700123</v>
      </c>
      <c r="N183" s="15">
        <v>3079.0332442100016</v>
      </c>
      <c r="O183" s="15">
        <f t="shared" si="40"/>
        <v>561.9239213799998</v>
      </c>
      <c r="P183" s="15">
        <v>241.48079463999994</v>
      </c>
      <c r="Q183" s="15">
        <v>320.44312673999985</v>
      </c>
      <c r="R183" s="15">
        <v>1257.6178162200008</v>
      </c>
      <c r="S183" s="15">
        <v>1259.4915066100007</v>
      </c>
      <c r="T183" s="15">
        <v>113.26930838642657</v>
      </c>
      <c r="U183" s="15">
        <v>125.28220730609905</v>
      </c>
      <c r="V183" s="15">
        <v>110.60560807759998</v>
      </c>
      <c r="W183" s="15">
        <f t="shared" si="31"/>
        <v>225.288985540775</v>
      </c>
      <c r="X183" s="15">
        <f t="shared" si="32"/>
        <v>112.34416235349013</v>
      </c>
      <c r="Y183" s="15">
        <f t="shared" si="33"/>
        <v>112.94482318728485</v>
      </c>
      <c r="Z183" s="15">
        <f t="shared" si="34"/>
        <v>27.837948705546442</v>
      </c>
      <c r="AA183" s="15">
        <f t="shared" si="35"/>
        <v>5.0804288421411563</v>
      </c>
      <c r="AB183" s="15">
        <f t="shared" si="36"/>
        <v>2.1832599525204817</v>
      </c>
      <c r="AC183" s="15">
        <f t="shared" si="37"/>
        <v>2.8971688896206746</v>
      </c>
      <c r="AD183" s="15">
        <f t="shared" si="38"/>
        <v>11.370289789805835</v>
      </c>
      <c r="AE183" s="15">
        <f t="shared" si="39"/>
        <v>11.387230073599449</v>
      </c>
      <c r="AF183" s="15">
        <v>19613.4306985</v>
      </c>
      <c r="AG183" s="15">
        <v>19213.144763029999</v>
      </c>
      <c r="AH183" s="15">
        <f t="shared" si="41"/>
        <v>38826.575461529996</v>
      </c>
      <c r="AI183" s="15">
        <v>58419.307534079999</v>
      </c>
      <c r="AJ183" s="15">
        <v>46482.106381040001</v>
      </c>
      <c r="AK183" s="15">
        <f t="shared" si="42"/>
        <v>143727.98937664999</v>
      </c>
      <c r="AL183" s="15">
        <f t="shared" si="43"/>
        <v>407.54084918670219</v>
      </c>
      <c r="AM183" s="15">
        <f t="shared" si="44"/>
        <v>1508.6323258278171</v>
      </c>
      <c r="AN183" s="15">
        <v>81.43691333006241</v>
      </c>
      <c r="AO183" s="64">
        <v>5.9409249999999997E-2</v>
      </c>
      <c r="AP183" s="15">
        <v>67664.275500000018</v>
      </c>
      <c r="AQ183" s="15">
        <v>35079.69541</v>
      </c>
      <c r="AR183" s="15">
        <v>9138.3014800000001</v>
      </c>
      <c r="AS183" s="15">
        <f t="shared" si="46"/>
        <v>111882.27239000001</v>
      </c>
      <c r="AT183" s="15">
        <f t="shared" si="47"/>
        <v>1174.3656440660438</v>
      </c>
    </row>
    <row r="184" spans="1:46" x14ac:dyDescent="0.25">
      <c r="A184" s="31">
        <v>39508</v>
      </c>
      <c r="B184" s="14">
        <v>2008</v>
      </c>
      <c r="C184" s="14">
        <v>3</v>
      </c>
      <c r="D184" s="15">
        <v>93.223651868700031</v>
      </c>
      <c r="E184" s="15">
        <v>89.361803050069497</v>
      </c>
      <c r="F184" s="15">
        <v>108.84859898915776</v>
      </c>
      <c r="G184" s="15">
        <v>75.434726173501517</v>
      </c>
      <c r="H184" s="15">
        <v>56</v>
      </c>
      <c r="I184" s="15">
        <v>106.45</v>
      </c>
      <c r="J184" s="15">
        <v>96.039719823857837</v>
      </c>
      <c r="K184" s="15">
        <v>3007287.6700199908</v>
      </c>
      <c r="L184" s="15">
        <v>1655926.9326799992</v>
      </c>
      <c r="M184" s="15">
        <v>1351360.7373399916</v>
      </c>
      <c r="N184" s="15">
        <v>2865.8994386000008</v>
      </c>
      <c r="O184" s="15">
        <f t="shared" si="40"/>
        <v>533.75288342000022</v>
      </c>
      <c r="P184" s="15">
        <v>233.47028512000017</v>
      </c>
      <c r="Q184" s="15">
        <v>300.28259830000007</v>
      </c>
      <c r="R184" s="15">
        <v>1257.5958480299992</v>
      </c>
      <c r="S184" s="15">
        <v>1074.5507071500017</v>
      </c>
      <c r="T184" s="15">
        <v>114.40036727034408</v>
      </c>
      <c r="U184" s="15">
        <v>125.51233898259765</v>
      </c>
      <c r="V184" s="15">
        <v>109.71323080282988</v>
      </c>
      <c r="W184" s="15">
        <f t="shared" si="31"/>
        <v>239.60095831191168</v>
      </c>
      <c r="X184" s="15">
        <f t="shared" si="32"/>
        <v>131.93339763268966</v>
      </c>
      <c r="Y184" s="15">
        <f t="shared" si="33"/>
        <v>107.66756067922202</v>
      </c>
      <c r="Z184" s="15">
        <f t="shared" si="34"/>
        <v>26.121730420558169</v>
      </c>
      <c r="AA184" s="15">
        <f t="shared" si="35"/>
        <v>4.8649819125209177</v>
      </c>
      <c r="AB184" s="15">
        <f t="shared" si="36"/>
        <v>2.1280048305165593</v>
      </c>
      <c r="AC184" s="15">
        <f t="shared" si="37"/>
        <v>2.7369770820043589</v>
      </c>
      <c r="AD184" s="15">
        <f t="shared" si="38"/>
        <v>11.462572370055129</v>
      </c>
      <c r="AE184" s="15">
        <f t="shared" si="39"/>
        <v>9.7941761379821237</v>
      </c>
      <c r="AF184" s="15">
        <v>19118.777159009998</v>
      </c>
      <c r="AG184" s="15">
        <v>19370.655061649999</v>
      </c>
      <c r="AH184" s="15">
        <f t="shared" si="41"/>
        <v>38489.432220659997</v>
      </c>
      <c r="AI184" s="15">
        <v>58209.076429050001</v>
      </c>
      <c r="AJ184" s="15">
        <v>46770.117742670001</v>
      </c>
      <c r="AK184" s="15">
        <f t="shared" si="42"/>
        <v>143468.62639237999</v>
      </c>
      <c r="AL184" s="15">
        <f t="shared" si="43"/>
        <v>400.76576953006264</v>
      </c>
      <c r="AM184" s="15">
        <f t="shared" si="44"/>
        <v>1493.846781888883</v>
      </c>
      <c r="AN184" s="15">
        <v>79.998947448307007</v>
      </c>
      <c r="AO184" s="64">
        <v>5.7800160000000003E-2</v>
      </c>
      <c r="AP184" s="15">
        <v>68616.051779999994</v>
      </c>
      <c r="AQ184" s="15">
        <v>35435.076480000003</v>
      </c>
      <c r="AR184" s="15">
        <v>9327.1574400000027</v>
      </c>
      <c r="AS184" s="15">
        <f t="shared" si="46"/>
        <v>113378.28570000001</v>
      </c>
      <c r="AT184" s="15">
        <f t="shared" si="47"/>
        <v>1180.5353650337804</v>
      </c>
    </row>
    <row r="185" spans="1:46" x14ac:dyDescent="0.25">
      <c r="A185" s="31">
        <v>39539</v>
      </c>
      <c r="B185" s="14">
        <v>2008</v>
      </c>
      <c r="C185" s="14">
        <v>4</v>
      </c>
      <c r="D185" s="15">
        <v>100.21359209018586</v>
      </c>
      <c r="E185" s="15">
        <v>99.721724481605307</v>
      </c>
      <c r="F185" s="15">
        <v>109.33325024452236</v>
      </c>
      <c r="G185" s="15">
        <v>71.688444899892701</v>
      </c>
      <c r="H185" s="15">
        <v>65.3</v>
      </c>
      <c r="I185" s="15">
        <v>112.79</v>
      </c>
      <c r="J185" s="15">
        <v>96.722653974655486</v>
      </c>
      <c r="K185" s="15">
        <v>3365420.3001599703</v>
      </c>
      <c r="L185" s="15">
        <v>1786003.6676</v>
      </c>
      <c r="M185" s="15">
        <v>1579416.6325599703</v>
      </c>
      <c r="N185" s="15">
        <v>3390.2004382599994</v>
      </c>
      <c r="O185" s="15">
        <f t="shared" si="40"/>
        <v>644.09441706000007</v>
      </c>
      <c r="P185" s="15">
        <v>277.3702736100002</v>
      </c>
      <c r="Q185" s="15">
        <v>366.72414344999981</v>
      </c>
      <c r="R185" s="15">
        <v>1527.533963810002</v>
      </c>
      <c r="S185" s="15">
        <v>1218.5720573899978</v>
      </c>
      <c r="T185" s="15">
        <v>113.48471774014519</v>
      </c>
      <c r="U185" s="15">
        <v>124.08355043794776</v>
      </c>
      <c r="V185" s="15">
        <v>109.33943610105419</v>
      </c>
      <c r="W185" s="15">
        <f t="shared" si="31"/>
        <v>271.22211512177552</v>
      </c>
      <c r="X185" s="15">
        <f t="shared" si="32"/>
        <v>143.93557093558121</v>
      </c>
      <c r="Y185" s="15">
        <f t="shared" si="33"/>
        <v>127.28654418619426</v>
      </c>
      <c r="Z185" s="15">
        <f t="shared" si="34"/>
        <v>31.006200133743995</v>
      </c>
      <c r="AA185" s="15">
        <f t="shared" si="35"/>
        <v>5.8907786616414608</v>
      </c>
      <c r="AB185" s="15">
        <f t="shared" si="36"/>
        <v>2.536781636166916</v>
      </c>
      <c r="AC185" s="15">
        <f t="shared" si="37"/>
        <v>3.3539970254745448</v>
      </c>
      <c r="AD185" s="15">
        <f t="shared" si="38"/>
        <v>13.9705674208729</v>
      </c>
      <c r="AE185" s="15">
        <f t="shared" si="39"/>
        <v>11.144854051229636</v>
      </c>
      <c r="AF185" s="15">
        <v>19330.752717830001</v>
      </c>
      <c r="AG185" s="15">
        <v>19492.288329129999</v>
      </c>
      <c r="AH185" s="15">
        <f t="shared" si="41"/>
        <v>38823.041046960003</v>
      </c>
      <c r="AI185" s="15">
        <v>56874.678085929998</v>
      </c>
      <c r="AJ185" s="15">
        <v>50148.441992209999</v>
      </c>
      <c r="AK185" s="15">
        <f t="shared" si="42"/>
        <v>145846.16112509998</v>
      </c>
      <c r="AL185" s="15">
        <f t="shared" si="43"/>
        <v>401.3851921095229</v>
      </c>
      <c r="AM185" s="15">
        <f t="shared" si="44"/>
        <v>1507.8800584123392</v>
      </c>
      <c r="AN185" s="15">
        <v>78.02816086826401</v>
      </c>
      <c r="AO185" s="64">
        <v>5.8274100000000002E-2</v>
      </c>
      <c r="AP185" s="15">
        <v>69152.217329999985</v>
      </c>
      <c r="AQ185" s="15">
        <v>36013.881280000001</v>
      </c>
      <c r="AR185" s="15">
        <v>9377.6760500000019</v>
      </c>
      <c r="AS185" s="15">
        <f t="shared" si="46"/>
        <v>114543.77466</v>
      </c>
      <c r="AT185" s="15">
        <f t="shared" si="47"/>
        <v>1184.249707312769</v>
      </c>
    </row>
    <row r="186" spans="1:46" x14ac:dyDescent="0.25">
      <c r="A186" s="31">
        <v>39569</v>
      </c>
      <c r="B186" s="14">
        <v>2008</v>
      </c>
      <c r="C186" s="14">
        <v>5</v>
      </c>
      <c r="D186" s="15">
        <v>96.688648820649092</v>
      </c>
      <c r="E186" s="15">
        <v>94.770984594447157</v>
      </c>
      <c r="F186" s="15">
        <v>109.13848053671543</v>
      </c>
      <c r="G186" s="15">
        <v>73.987699799606133</v>
      </c>
      <c r="H186" s="15">
        <v>58.4</v>
      </c>
      <c r="I186" s="15">
        <v>114.87</v>
      </c>
      <c r="J186" s="15">
        <v>97.623817167760279</v>
      </c>
      <c r="K186" s="15">
        <v>3392614.9994800114</v>
      </c>
      <c r="L186" s="15">
        <v>1853629.9374299997</v>
      </c>
      <c r="M186" s="15">
        <v>1538985.0620500117</v>
      </c>
      <c r="N186" s="15">
        <v>3364.2701495699962</v>
      </c>
      <c r="O186" s="15">
        <f t="shared" si="40"/>
        <v>600.70180423999955</v>
      </c>
      <c r="P186" s="15">
        <v>257.96552469999995</v>
      </c>
      <c r="Q186" s="15">
        <v>342.73627953999966</v>
      </c>
      <c r="R186" s="15">
        <v>1600.0212758899993</v>
      </c>
      <c r="S186" s="15">
        <v>1163.5470694399985</v>
      </c>
      <c r="T186" s="15">
        <v>115.97674306820893</v>
      </c>
      <c r="U186" s="15">
        <v>126.03560683556671</v>
      </c>
      <c r="V186" s="15">
        <v>108.67317317355764</v>
      </c>
      <c r="W186" s="15">
        <f t="shared" si="31"/>
        <v>269.17909031105881</v>
      </c>
      <c r="X186" s="15">
        <f t="shared" si="32"/>
        <v>147.07192546375816</v>
      </c>
      <c r="Y186" s="15">
        <f t="shared" si="33"/>
        <v>122.10716484730065</v>
      </c>
      <c r="Z186" s="15">
        <f t="shared" si="34"/>
        <v>30.957687636460683</v>
      </c>
      <c r="AA186" s="15">
        <f t="shared" si="35"/>
        <v>5.5275997442408569</v>
      </c>
      <c r="AB186" s="15">
        <f t="shared" si="36"/>
        <v>2.3737737397988128</v>
      </c>
      <c r="AC186" s="15">
        <f t="shared" si="37"/>
        <v>3.1538260044420441</v>
      </c>
      <c r="AD186" s="15">
        <f t="shared" si="38"/>
        <v>14.723240604511183</v>
      </c>
      <c r="AE186" s="15">
        <f t="shared" si="39"/>
        <v>10.706847287708653</v>
      </c>
      <c r="AF186" s="15">
        <v>18805.092461799999</v>
      </c>
      <c r="AG186" s="15">
        <v>18663.722507089999</v>
      </c>
      <c r="AH186" s="15">
        <f t="shared" si="41"/>
        <v>37468.814968890001</v>
      </c>
      <c r="AI186" s="15">
        <v>55639.744888859997</v>
      </c>
      <c r="AJ186" s="15">
        <v>50761.825818259997</v>
      </c>
      <c r="AK186" s="15">
        <f t="shared" si="42"/>
        <v>143870.38567600999</v>
      </c>
      <c r="AL186" s="15">
        <f t="shared" si="43"/>
        <v>383.80813264556377</v>
      </c>
      <c r="AM186" s="15">
        <f t="shared" si="44"/>
        <v>1473.7221904443456</v>
      </c>
      <c r="AN186" s="15">
        <v>76.628672648909614</v>
      </c>
      <c r="AO186" s="64">
        <v>5.6204669999999998E-2</v>
      </c>
      <c r="AP186" s="15">
        <v>70076.430569999997</v>
      </c>
      <c r="AQ186" s="15">
        <v>36526.020719999993</v>
      </c>
      <c r="AR186" s="15">
        <v>9246.9298500000023</v>
      </c>
      <c r="AS186" s="15">
        <f t="shared" si="46"/>
        <v>115849.38114</v>
      </c>
      <c r="AT186" s="15">
        <f t="shared" si="47"/>
        <v>1186.6917776931448</v>
      </c>
    </row>
    <row r="187" spans="1:46" x14ac:dyDescent="0.25">
      <c r="A187" s="31">
        <v>39600</v>
      </c>
      <c r="B187" s="14">
        <v>2008</v>
      </c>
      <c r="C187" s="14">
        <v>6</v>
      </c>
      <c r="D187" s="15">
        <v>93.54936992461387</v>
      </c>
      <c r="E187" s="15">
        <v>92.936491398314573</v>
      </c>
      <c r="F187" s="15">
        <v>108.41235578300233</v>
      </c>
      <c r="G187" s="15">
        <v>72.577342770021332</v>
      </c>
      <c r="H187" s="15">
        <v>52.7</v>
      </c>
      <c r="I187" s="15">
        <v>114.58</v>
      </c>
      <c r="J187" s="15">
        <v>98.465498737746557</v>
      </c>
      <c r="K187" s="15">
        <v>3675654.3324099933</v>
      </c>
      <c r="L187" s="15">
        <v>2262865.2582400003</v>
      </c>
      <c r="M187" s="15">
        <v>1412789.0741699929</v>
      </c>
      <c r="N187" s="15">
        <v>3295.2172313200022</v>
      </c>
      <c r="O187" s="15">
        <f t="shared" si="40"/>
        <v>595.27857587999961</v>
      </c>
      <c r="P187" s="15">
        <v>257.78924859999961</v>
      </c>
      <c r="Q187" s="15">
        <v>337.48932728000005</v>
      </c>
      <c r="R187" s="15">
        <v>1526.8561986800005</v>
      </c>
      <c r="S187" s="15">
        <v>1173.0824567600021</v>
      </c>
      <c r="T187" s="15">
        <v>115.620665647858</v>
      </c>
      <c r="U187" s="15">
        <v>124.16865110249668</v>
      </c>
      <c r="V187" s="15">
        <v>107.39312942607768</v>
      </c>
      <c r="W187" s="15">
        <f t="shared" si="31"/>
        <v>296.02112125514475</v>
      </c>
      <c r="X187" s="15">
        <f t="shared" si="32"/>
        <v>182.24126928560156</v>
      </c>
      <c r="Y187" s="15">
        <f t="shared" si="33"/>
        <v>113.7798519695432</v>
      </c>
      <c r="Z187" s="15">
        <f t="shared" si="34"/>
        <v>30.683687577874444</v>
      </c>
      <c r="AA187" s="15">
        <f t="shared" si="35"/>
        <v>5.5429856552392396</v>
      </c>
      <c r="AB187" s="15">
        <f t="shared" si="36"/>
        <v>2.4004258929566316</v>
      </c>
      <c r="AC187" s="15">
        <f t="shared" si="37"/>
        <v>3.1425597622826085</v>
      </c>
      <c r="AD187" s="15">
        <f t="shared" si="38"/>
        <v>14.217447678819967</v>
      </c>
      <c r="AE187" s="15">
        <f t="shared" si="39"/>
        <v>10.923254243815238</v>
      </c>
      <c r="AF187" s="15">
        <v>19370.337192079998</v>
      </c>
      <c r="AG187" s="15">
        <v>20003.27169025</v>
      </c>
      <c r="AH187" s="15">
        <f t="shared" si="41"/>
        <v>39373.608882329994</v>
      </c>
      <c r="AI187" s="15">
        <v>54847.359852950001</v>
      </c>
      <c r="AJ187" s="15">
        <v>52034.374990949997</v>
      </c>
      <c r="AK187" s="15">
        <f t="shared" si="42"/>
        <v>146255.34372623</v>
      </c>
      <c r="AL187" s="15">
        <f t="shared" si="43"/>
        <v>399.87213173212922</v>
      </c>
      <c r="AM187" s="15">
        <f t="shared" si="44"/>
        <v>1485.3460917896443</v>
      </c>
      <c r="AN187" s="15">
        <v>74.740177035593263</v>
      </c>
      <c r="AO187" s="64">
        <v>4.7722870000000001E-2</v>
      </c>
      <c r="AP187" s="15">
        <v>72676.831259999992</v>
      </c>
      <c r="AQ187" s="15">
        <v>36672.356390000001</v>
      </c>
      <c r="AR187" s="15">
        <v>9481.1803600000021</v>
      </c>
      <c r="AS187" s="15">
        <f t="shared" si="46"/>
        <v>118830.36800999999</v>
      </c>
      <c r="AT187" s="15">
        <f t="shared" si="47"/>
        <v>1206.822384828348</v>
      </c>
    </row>
    <row r="188" spans="1:46" x14ac:dyDescent="0.25">
      <c r="A188" s="31">
        <v>39630</v>
      </c>
      <c r="B188" s="14">
        <v>2008</v>
      </c>
      <c r="C188" s="14">
        <v>7</v>
      </c>
      <c r="D188" s="15">
        <v>99.537071292850769</v>
      </c>
      <c r="E188" s="15">
        <v>99.543431856316772</v>
      </c>
      <c r="F188" s="15">
        <v>107.80506521884757</v>
      </c>
      <c r="G188" s="15">
        <v>77.512620671365283</v>
      </c>
      <c r="H188" s="15">
        <v>85.1</v>
      </c>
      <c r="I188" s="15">
        <v>116.27</v>
      </c>
      <c r="J188" s="15">
        <v>98.940046731839871</v>
      </c>
      <c r="K188" s="15">
        <v>3801685.2262100019</v>
      </c>
      <c r="L188" s="15">
        <v>2124399.2783399997</v>
      </c>
      <c r="M188" s="15">
        <v>1677285.9478700021</v>
      </c>
      <c r="N188" s="15">
        <v>3446.5700927199964</v>
      </c>
      <c r="O188" s="15">
        <f t="shared" si="40"/>
        <v>655.29354605000071</v>
      </c>
      <c r="P188" s="15">
        <v>316.79364760000038</v>
      </c>
      <c r="Q188" s="15">
        <v>338.49989845000039</v>
      </c>
      <c r="R188" s="15">
        <v>1585.0045359899973</v>
      </c>
      <c r="S188" s="15">
        <v>1206.2720106799986</v>
      </c>
      <c r="T188" s="15">
        <v>124.18356931508036</v>
      </c>
      <c r="U188" s="15">
        <v>136.09741452815959</v>
      </c>
      <c r="V188" s="15">
        <v>109.59373714154668</v>
      </c>
      <c r="W188" s="15">
        <f t="shared" si="31"/>
        <v>279.33559497733177</v>
      </c>
      <c r="X188" s="15">
        <f t="shared" si="32"/>
        <v>156.09402174943193</v>
      </c>
      <c r="Y188" s="15">
        <f t="shared" si="33"/>
        <v>123.24157322789985</v>
      </c>
      <c r="Z188" s="15">
        <f t="shared" si="34"/>
        <v>31.448604478817533</v>
      </c>
      <c r="AA188" s="15">
        <f t="shared" si="35"/>
        <v>5.9792973863428989</v>
      </c>
      <c r="AB188" s="15">
        <f t="shared" si="36"/>
        <v>2.8906181672666476</v>
      </c>
      <c r="AC188" s="15">
        <f t="shared" si="37"/>
        <v>3.0886792190762513</v>
      </c>
      <c r="AD188" s="15">
        <f t="shared" si="38"/>
        <v>14.462546650296922</v>
      </c>
      <c r="AE188" s="15">
        <f t="shared" si="39"/>
        <v>11.006760442177715</v>
      </c>
      <c r="AF188" s="15">
        <v>19668.952474680002</v>
      </c>
      <c r="AG188" s="15">
        <v>20342.547221739998</v>
      </c>
      <c r="AH188" s="15">
        <f t="shared" si="41"/>
        <v>40011.499696419996</v>
      </c>
      <c r="AI188" s="15">
        <v>55678.115648730003</v>
      </c>
      <c r="AJ188" s="15">
        <v>53125.364528600003</v>
      </c>
      <c r="AK188" s="15">
        <f t="shared" si="42"/>
        <v>148814.97987375001</v>
      </c>
      <c r="AL188" s="15">
        <f t="shared" si="43"/>
        <v>404.40146349298124</v>
      </c>
      <c r="AM188" s="15">
        <f t="shared" si="44"/>
        <v>1504.092476094009</v>
      </c>
      <c r="AN188" s="15">
        <v>77.205968008750887</v>
      </c>
      <c r="AO188" s="64">
        <v>5.1303370000000001E-2</v>
      </c>
      <c r="AP188" s="15">
        <v>73503.330959999992</v>
      </c>
      <c r="AQ188" s="15">
        <v>37175.651060000004</v>
      </c>
      <c r="AR188" s="15">
        <v>9756.4459100000004</v>
      </c>
      <c r="AS188" s="15">
        <f t="shared" si="46"/>
        <v>120435.42792999999</v>
      </c>
      <c r="AT188" s="15">
        <f t="shared" si="47"/>
        <v>1217.2566307394181</v>
      </c>
    </row>
    <row r="189" spans="1:46" x14ac:dyDescent="0.25">
      <c r="A189" s="31">
        <v>39661</v>
      </c>
      <c r="B189" s="14">
        <v>2008</v>
      </c>
      <c r="C189" s="14">
        <v>8</v>
      </c>
      <c r="D189" s="15">
        <v>93.324596381985259</v>
      </c>
      <c r="E189" s="15">
        <v>92.532407909901707</v>
      </c>
      <c r="F189" s="15">
        <v>107.88994362648567</v>
      </c>
      <c r="G189" s="15">
        <v>74.956064659182516</v>
      </c>
      <c r="H189" s="15">
        <v>55.5</v>
      </c>
      <c r="I189" s="15">
        <v>116.93</v>
      </c>
      <c r="J189" s="15">
        <v>99.129317899175447</v>
      </c>
      <c r="K189" s="15">
        <v>3294187.1466500014</v>
      </c>
      <c r="L189" s="15">
        <v>1839433.4661099999</v>
      </c>
      <c r="M189" s="15">
        <v>1454753.6805400015</v>
      </c>
      <c r="N189" s="15">
        <v>3406.3960174800009</v>
      </c>
      <c r="O189" s="15">
        <f t="shared" si="40"/>
        <v>598.66869962000033</v>
      </c>
      <c r="P189" s="15">
        <v>282.60250806000045</v>
      </c>
      <c r="Q189" s="15">
        <v>316.06619155999988</v>
      </c>
      <c r="R189" s="15">
        <v>1752.4013692599997</v>
      </c>
      <c r="S189" s="15">
        <v>1055.3259486000006</v>
      </c>
      <c r="T189" s="15">
        <v>124.63437761456193</v>
      </c>
      <c r="U189" s="15">
        <v>139.18727008975333</v>
      </c>
      <c r="V189" s="15">
        <v>111.67646740307634</v>
      </c>
      <c r="W189" s="15">
        <f t="shared" si="31"/>
        <v>236.67301934478508</v>
      </c>
      <c r="X189" s="15">
        <f t="shared" si="32"/>
        <v>132.1552944406383</v>
      </c>
      <c r="Y189" s="15">
        <f t="shared" si="33"/>
        <v>104.51772490414677</v>
      </c>
      <c r="Z189" s="15">
        <f t="shared" si="34"/>
        <v>30.502361837657528</v>
      </c>
      <c r="AA189" s="15">
        <f t="shared" si="35"/>
        <v>5.3607417349548863</v>
      </c>
      <c r="AB189" s="15">
        <f t="shared" si="36"/>
        <v>2.5305466284136386</v>
      </c>
      <c r="AC189" s="15">
        <f t="shared" si="37"/>
        <v>2.8301951065412481</v>
      </c>
      <c r="AD189" s="15">
        <f t="shared" si="38"/>
        <v>15.69176935848999</v>
      </c>
      <c r="AE189" s="15">
        <f t="shared" si="39"/>
        <v>9.4498507442126485</v>
      </c>
      <c r="AF189" s="15">
        <v>19328.322794470001</v>
      </c>
      <c r="AG189" s="15">
        <v>19770.767165180001</v>
      </c>
      <c r="AH189" s="15">
        <f t="shared" si="41"/>
        <v>39099.089959650002</v>
      </c>
      <c r="AI189" s="15">
        <v>56148.266183890002</v>
      </c>
      <c r="AJ189" s="15">
        <v>55348.186863889998</v>
      </c>
      <c r="AK189" s="15">
        <f t="shared" si="42"/>
        <v>150595.54300743001</v>
      </c>
      <c r="AL189" s="15">
        <f t="shared" si="43"/>
        <v>394.42508824097564</v>
      </c>
      <c r="AM189" s="15">
        <f t="shared" si="44"/>
        <v>1519.1826817632391</v>
      </c>
      <c r="AN189" s="15">
        <v>78.582035724749517</v>
      </c>
      <c r="AO189" s="64">
        <v>2.624309E-2</v>
      </c>
      <c r="AP189" s="15">
        <v>75037.080780000004</v>
      </c>
      <c r="AQ189" s="15">
        <v>37546.613229999995</v>
      </c>
      <c r="AR189" s="15">
        <v>9574.9253899999985</v>
      </c>
      <c r="AS189" s="15">
        <f t="shared" si="46"/>
        <v>122158.61940000001</v>
      </c>
      <c r="AT189" s="15">
        <f t="shared" si="47"/>
        <v>1232.3157466315636</v>
      </c>
    </row>
    <row r="190" spans="1:46" x14ac:dyDescent="0.25">
      <c r="A190" s="31">
        <v>39692</v>
      </c>
      <c r="B190" s="14">
        <v>2008</v>
      </c>
      <c r="C190" s="14">
        <v>9</v>
      </c>
      <c r="D190" s="15">
        <v>100.02009773394289</v>
      </c>
      <c r="E190" s="15">
        <v>102.83913142140571</v>
      </c>
      <c r="F190" s="15">
        <v>108.92246774367152</v>
      </c>
      <c r="G190" s="15">
        <v>76.471832537931903</v>
      </c>
      <c r="H190" s="15">
        <v>79</v>
      </c>
      <c r="I190" s="15">
        <v>120.67</v>
      </c>
      <c r="J190" s="15">
        <v>98.94017135439347</v>
      </c>
      <c r="K190" s="15">
        <v>3133994.126069996</v>
      </c>
      <c r="L190" s="15">
        <v>1789547.5852999999</v>
      </c>
      <c r="M190" s="15">
        <v>1344446.5407699961</v>
      </c>
      <c r="N190" s="15">
        <v>3795.2793256899959</v>
      </c>
      <c r="O190" s="15">
        <f t="shared" si="40"/>
        <v>734.12874339999962</v>
      </c>
      <c r="P190" s="15">
        <v>326.42114439999955</v>
      </c>
      <c r="Q190" s="15">
        <v>407.70759900000013</v>
      </c>
      <c r="R190" s="15">
        <v>1666.4209983699977</v>
      </c>
      <c r="S190" s="15">
        <v>1394.7295839199985</v>
      </c>
      <c r="T190" s="15">
        <v>127.66978880736694</v>
      </c>
      <c r="U190" s="15">
        <v>149.55659664697336</v>
      </c>
      <c r="V190" s="15">
        <v>117.14329446618734</v>
      </c>
      <c r="W190" s="15">
        <f t="shared" si="31"/>
        <v>209.55238326716898</v>
      </c>
      <c r="X190" s="15">
        <f t="shared" si="32"/>
        <v>119.65688076763385</v>
      </c>
      <c r="Y190" s="15">
        <f t="shared" si="33"/>
        <v>89.895502499535127</v>
      </c>
      <c r="Z190" s="15">
        <f t="shared" si="34"/>
        <v>32.398604998986762</v>
      </c>
      <c r="AA190" s="15">
        <f t="shared" si="35"/>
        <v>6.2669292915600998</v>
      </c>
      <c r="AB190" s="15">
        <f t="shared" si="36"/>
        <v>2.7865115616516909</v>
      </c>
      <c r="AC190" s="15">
        <f t="shared" si="37"/>
        <v>3.4804177299084098</v>
      </c>
      <c r="AD190" s="15">
        <f t="shared" si="38"/>
        <v>14.225492000747849</v>
      </c>
      <c r="AE190" s="15">
        <f t="shared" si="39"/>
        <v>11.906183706678817</v>
      </c>
      <c r="AF190" s="15">
        <v>19476.048416649999</v>
      </c>
      <c r="AG190" s="15">
        <v>19250.2500464</v>
      </c>
      <c r="AH190" s="15">
        <f t="shared" si="41"/>
        <v>38726.29846305</v>
      </c>
      <c r="AI190" s="15">
        <v>56145.402998750003</v>
      </c>
      <c r="AJ190" s="15">
        <v>57015.473451340004</v>
      </c>
      <c r="AK190" s="15">
        <f t="shared" si="42"/>
        <v>151887.17491314001</v>
      </c>
      <c r="AL190" s="15">
        <f t="shared" si="43"/>
        <v>391.41127342842776</v>
      </c>
      <c r="AM190" s="15">
        <f t="shared" si="44"/>
        <v>1535.1416197683329</v>
      </c>
      <c r="AN190" s="15">
        <v>87.634681319286301</v>
      </c>
      <c r="AO190" s="64">
        <v>4.5378639999999998E-2</v>
      </c>
      <c r="AP190" s="15">
        <v>77457.173960000015</v>
      </c>
      <c r="AQ190" s="15">
        <v>37963.499250000001</v>
      </c>
      <c r="AR190" s="15">
        <v>9799.9840500000009</v>
      </c>
      <c r="AS190" s="15">
        <f t="shared" si="46"/>
        <v>125220.65726000001</v>
      </c>
      <c r="AT190" s="15">
        <f t="shared" si="47"/>
        <v>1265.6199756464191</v>
      </c>
    </row>
    <row r="191" spans="1:46" x14ac:dyDescent="0.25">
      <c r="A191" s="31">
        <v>39722</v>
      </c>
      <c r="B191" s="14">
        <v>2008</v>
      </c>
      <c r="C191" s="14">
        <v>10</v>
      </c>
      <c r="D191" s="15">
        <v>100.26106565945949</v>
      </c>
      <c r="E191" s="15">
        <v>100.52190457670808</v>
      </c>
      <c r="F191" s="15">
        <v>108.81571666317696</v>
      </c>
      <c r="G191" s="15">
        <v>75.109892767169669</v>
      </c>
      <c r="H191" s="15">
        <v>60.2</v>
      </c>
      <c r="I191" s="15">
        <v>127.83</v>
      </c>
      <c r="J191" s="15">
        <v>99.282653507914517</v>
      </c>
      <c r="K191" s="15">
        <v>2981105.3178899805</v>
      </c>
      <c r="L191" s="15">
        <v>1400731.1342699998</v>
      </c>
      <c r="M191" s="15">
        <v>1580374.1836199807</v>
      </c>
      <c r="N191" s="15">
        <v>3728.0051449800017</v>
      </c>
      <c r="O191" s="15">
        <f t="shared" si="40"/>
        <v>765.16838662999919</v>
      </c>
      <c r="P191" s="15">
        <v>349.7451900399995</v>
      </c>
      <c r="Q191" s="15">
        <v>415.42319658999969</v>
      </c>
      <c r="R191" s="15">
        <v>1735.4792845400007</v>
      </c>
      <c r="S191" s="15">
        <v>1227.357473810001</v>
      </c>
      <c r="T191" s="15">
        <v>127.52261040064062</v>
      </c>
      <c r="U191" s="15">
        <v>155.98478186378503</v>
      </c>
      <c r="V191" s="15">
        <v>122.31931370736859</v>
      </c>
      <c r="W191" s="15">
        <f t="shared" si="31"/>
        <v>191.11513843018705</v>
      </c>
      <c r="X191" s="15">
        <f t="shared" si="32"/>
        <v>89.799217432197949</v>
      </c>
      <c r="Y191" s="15">
        <f t="shared" si="33"/>
        <v>101.31592099798911</v>
      </c>
      <c r="Z191" s="15">
        <f t="shared" si="34"/>
        <v>30.477649293379123</v>
      </c>
      <c r="AA191" s="15">
        <f t="shared" si="35"/>
        <v>6.2554993437958188</v>
      </c>
      <c r="AB191" s="15">
        <f t="shared" si="36"/>
        <v>2.8592801859297108</v>
      </c>
      <c r="AC191" s="15">
        <f t="shared" si="37"/>
        <v>3.3962191578661085</v>
      </c>
      <c r="AD191" s="15">
        <f t="shared" si="38"/>
        <v>14.188105148234284</v>
      </c>
      <c r="AE191" s="15">
        <f t="shared" si="39"/>
        <v>10.034044801349014</v>
      </c>
      <c r="AF191" s="15">
        <v>20482.16138994</v>
      </c>
      <c r="AG191" s="15">
        <v>19804.369955499998</v>
      </c>
      <c r="AH191" s="15">
        <f t="shared" si="41"/>
        <v>40286.531345440002</v>
      </c>
      <c r="AI191" s="15">
        <v>58986.747366590003</v>
      </c>
      <c r="AJ191" s="15">
        <v>57700.27616324</v>
      </c>
      <c r="AK191" s="15">
        <f t="shared" si="42"/>
        <v>156973.55487527</v>
      </c>
      <c r="AL191" s="15">
        <f t="shared" si="43"/>
        <v>405.77613431966222</v>
      </c>
      <c r="AM191" s="15">
        <f t="shared" si="44"/>
        <v>1581.0773516720776</v>
      </c>
      <c r="AN191" s="15">
        <v>94.022973355682709</v>
      </c>
      <c r="AO191" s="64">
        <v>2.639041E-2</v>
      </c>
      <c r="AP191" s="15">
        <v>80292.999810000008</v>
      </c>
      <c r="AQ191" s="15">
        <v>38312.832419999999</v>
      </c>
      <c r="AR191" s="15">
        <v>10015.514240000002</v>
      </c>
      <c r="AS191" s="15">
        <f t="shared" si="46"/>
        <v>128621.34647</v>
      </c>
      <c r="AT191" s="15">
        <f t="shared" si="47"/>
        <v>1295.5067368313912</v>
      </c>
    </row>
    <row r="192" spans="1:46" x14ac:dyDescent="0.25">
      <c r="A192" s="31">
        <v>39753</v>
      </c>
      <c r="B192" s="14">
        <v>2008</v>
      </c>
      <c r="C192" s="14">
        <v>11</v>
      </c>
      <c r="D192" s="15">
        <v>94.64300881699954</v>
      </c>
      <c r="E192" s="15">
        <v>96.007096900404903</v>
      </c>
      <c r="F192" s="15">
        <v>109.4856520909545</v>
      </c>
      <c r="G192" s="15">
        <v>75.672069038673229</v>
      </c>
      <c r="H192" s="15">
        <v>49.1</v>
      </c>
      <c r="I192" s="15">
        <v>126.82</v>
      </c>
      <c r="J192" s="15">
        <v>99.559667182531385</v>
      </c>
      <c r="K192" s="15">
        <v>2245378.7265300006</v>
      </c>
      <c r="L192" s="15">
        <v>879129.98099000019</v>
      </c>
      <c r="M192" s="15">
        <v>1366248.7455400005</v>
      </c>
      <c r="N192" s="15">
        <v>3295.3951831400018</v>
      </c>
      <c r="O192" s="15">
        <f t="shared" si="40"/>
        <v>692.8317939899996</v>
      </c>
      <c r="P192" s="15">
        <v>316.93591173999977</v>
      </c>
      <c r="Q192" s="15">
        <v>375.89588224999977</v>
      </c>
      <c r="R192" s="15">
        <v>1303.6108844300022</v>
      </c>
      <c r="S192" s="15">
        <v>1298.9525047200004</v>
      </c>
      <c r="T192" s="15">
        <v>124.15868543201007</v>
      </c>
      <c r="U192" s="15">
        <v>153.04755397721701</v>
      </c>
      <c r="V192" s="15">
        <v>123.26769846562739</v>
      </c>
      <c r="W192" s="15">
        <f t="shared" si="31"/>
        <v>146.71118016458158</v>
      </c>
      <c r="X192" s="15">
        <f t="shared" si="32"/>
        <v>57.441622433303927</v>
      </c>
      <c r="Y192" s="15">
        <f t="shared" si="33"/>
        <v>89.269557731277644</v>
      </c>
      <c r="Z192" s="15">
        <f t="shared" si="34"/>
        <v>26.733647372015362</v>
      </c>
      <c r="AA192" s="15">
        <f t="shared" si="35"/>
        <v>5.6205461983472693</v>
      </c>
      <c r="AB192" s="15">
        <f t="shared" si="36"/>
        <v>2.5711189199202567</v>
      </c>
      <c r="AC192" s="15">
        <f t="shared" si="37"/>
        <v>3.0494272784270127</v>
      </c>
      <c r="AD192" s="15">
        <f t="shared" si="38"/>
        <v>10.575445965623411</v>
      </c>
      <c r="AE192" s="15">
        <f t="shared" si="39"/>
        <v>10.537655208044686</v>
      </c>
      <c r="AF192" s="15">
        <v>20752.726264180001</v>
      </c>
      <c r="AG192" s="15">
        <v>20735.409061720002</v>
      </c>
      <c r="AH192" s="15">
        <f t="shared" si="41"/>
        <v>41488.135325900002</v>
      </c>
      <c r="AI192" s="15">
        <v>61155.619250639997</v>
      </c>
      <c r="AJ192" s="15">
        <v>57692.228018839996</v>
      </c>
      <c r="AK192" s="15">
        <f t="shared" si="42"/>
        <v>160335.98259537999</v>
      </c>
      <c r="AL192" s="15">
        <f t="shared" si="43"/>
        <v>416.71629184774395</v>
      </c>
      <c r="AM192" s="15">
        <f t="shared" si="44"/>
        <v>1610.4511709688834</v>
      </c>
      <c r="AN192" s="15">
        <v>92.585196597436408</v>
      </c>
      <c r="AO192" s="64">
        <v>2.4775080000000001E-2</v>
      </c>
      <c r="AP192" s="15">
        <v>82019.008249999999</v>
      </c>
      <c r="AQ192" s="15">
        <v>38502.377609999996</v>
      </c>
      <c r="AR192" s="15">
        <v>9944.1103400000029</v>
      </c>
      <c r="AS192" s="15">
        <f t="shared" si="46"/>
        <v>130465.49619999999</v>
      </c>
      <c r="AT192" s="15">
        <f t="shared" si="47"/>
        <v>1310.4251941783441</v>
      </c>
    </row>
    <row r="193" spans="1:46" x14ac:dyDescent="0.25">
      <c r="A193" s="31">
        <v>39783</v>
      </c>
      <c r="B193" s="14">
        <v>2008</v>
      </c>
      <c r="C193" s="14">
        <v>12</v>
      </c>
      <c r="D193" s="15">
        <v>94.952073608857717</v>
      </c>
      <c r="E193" s="15">
        <v>100.45224428426771</v>
      </c>
      <c r="F193" s="15">
        <v>105.01278026449771</v>
      </c>
      <c r="G193" s="15">
        <v>103.1817992808669</v>
      </c>
      <c r="H193" s="15">
        <v>60.5</v>
      </c>
      <c r="I193" s="15">
        <v>128.88</v>
      </c>
      <c r="J193" s="15">
        <v>100</v>
      </c>
      <c r="K193" s="15">
        <v>2224271.0099300146</v>
      </c>
      <c r="L193" s="15">
        <v>792753.97081000009</v>
      </c>
      <c r="M193" s="15">
        <v>1431517.0391200145</v>
      </c>
      <c r="N193" s="15">
        <v>3065.5232661600007</v>
      </c>
      <c r="O193" s="15">
        <f t="shared" si="40"/>
        <v>643.33306839999955</v>
      </c>
      <c r="P193" s="15">
        <v>302.70006161999959</v>
      </c>
      <c r="Q193" s="15">
        <v>340.63300677999996</v>
      </c>
      <c r="R193" s="15">
        <v>1168.5693987000004</v>
      </c>
      <c r="S193" s="15">
        <v>1253.6207990600005</v>
      </c>
      <c r="T193" s="15">
        <v>114.73247395286563</v>
      </c>
      <c r="U193" s="15">
        <v>138.97885860016223</v>
      </c>
      <c r="V193" s="15">
        <v>121.13297466004045</v>
      </c>
      <c r="W193" s="15">
        <f t="shared" si="31"/>
        <v>160.04383920932693</v>
      </c>
      <c r="X193" s="15">
        <f t="shared" si="32"/>
        <v>57.041335552389889</v>
      </c>
      <c r="Y193" s="15">
        <f t="shared" si="33"/>
        <v>103.00250365693704</v>
      </c>
      <c r="Z193" s="15">
        <f t="shared" si="34"/>
        <v>25.307091440323234</v>
      </c>
      <c r="AA193" s="15">
        <f t="shared" si="35"/>
        <v>5.3109656574150277</v>
      </c>
      <c r="AB193" s="15">
        <f t="shared" si="36"/>
        <v>2.498907192443073</v>
      </c>
      <c r="AC193" s="15">
        <f t="shared" si="37"/>
        <v>2.8120584649719542</v>
      </c>
      <c r="AD193" s="15">
        <f t="shared" si="38"/>
        <v>9.6469966330769061</v>
      </c>
      <c r="AE193" s="15">
        <f t="shared" si="39"/>
        <v>10.349129149831297</v>
      </c>
      <c r="AF193" s="15">
        <v>24208.216463600002</v>
      </c>
      <c r="AG193" s="15">
        <v>24887.321444320001</v>
      </c>
      <c r="AH193" s="15">
        <f t="shared" si="41"/>
        <v>49095.537907920007</v>
      </c>
      <c r="AI193" s="15">
        <v>60019.672798920001</v>
      </c>
      <c r="AJ193" s="15">
        <v>59648.963504150001</v>
      </c>
      <c r="AK193" s="15">
        <f t="shared" si="42"/>
        <v>168764.17421099002</v>
      </c>
      <c r="AL193" s="15">
        <f t="shared" si="43"/>
        <v>490.95537907920004</v>
      </c>
      <c r="AM193" s="15">
        <f t="shared" si="44"/>
        <v>1687.6417421099002</v>
      </c>
      <c r="AN193" s="15">
        <v>89.548244005711666</v>
      </c>
      <c r="AO193" s="64">
        <v>2.3991229999999999E-2</v>
      </c>
      <c r="AP193" s="15">
        <v>81253.221180000008</v>
      </c>
      <c r="AQ193" s="15">
        <v>38491.680580000007</v>
      </c>
      <c r="AR193" s="15">
        <v>9678.3827800000017</v>
      </c>
      <c r="AS193" s="15">
        <f t="shared" si="46"/>
        <v>129423.28454000001</v>
      </c>
      <c r="AT193" s="15">
        <f t="shared" si="47"/>
        <v>1294.2328454000001</v>
      </c>
    </row>
    <row r="194" spans="1:46" x14ac:dyDescent="0.25">
      <c r="A194" s="31">
        <v>39814</v>
      </c>
      <c r="B194" s="14">
        <v>2009</v>
      </c>
      <c r="C194" s="14">
        <v>1</v>
      </c>
      <c r="D194" s="15">
        <v>85.103941699132946</v>
      </c>
      <c r="E194" s="15">
        <v>83.418939999525165</v>
      </c>
      <c r="F194" s="15">
        <v>100.33244985623018</v>
      </c>
      <c r="G194" s="15">
        <v>69.660259677281275</v>
      </c>
      <c r="H194" s="15">
        <v>46.9</v>
      </c>
      <c r="I194" s="15">
        <v>111.59</v>
      </c>
      <c r="J194" s="15">
        <v>100.58932786023118</v>
      </c>
      <c r="K194" s="15">
        <v>2525697.8928699973</v>
      </c>
      <c r="L194" s="15">
        <v>1414607.4558699999</v>
      </c>
      <c r="M194" s="15">
        <v>1111090.4369999974</v>
      </c>
      <c r="N194" s="15">
        <v>2783.3973733599992</v>
      </c>
      <c r="O194" s="15">
        <f t="shared" si="40"/>
        <v>497.04943626000011</v>
      </c>
      <c r="P194" s="15">
        <v>250.75837247000021</v>
      </c>
      <c r="Q194" s="15">
        <v>246.29106378999987</v>
      </c>
      <c r="R194" s="15">
        <v>983.62127362000024</v>
      </c>
      <c r="S194" s="15">
        <v>1302.7266634799985</v>
      </c>
      <c r="T194" s="15">
        <v>108.57712457961001</v>
      </c>
      <c r="U194" s="15">
        <v>130.46691211567466</v>
      </c>
      <c r="V194" s="15">
        <v>120.16058872512762</v>
      </c>
      <c r="W194" s="15">
        <f t="shared" ref="W194:W257" si="48">K194/$U194/100</f>
        <v>193.58915236919697</v>
      </c>
      <c r="X194" s="15">
        <f t="shared" ref="X194:X257" si="49">L194/$U194/100</f>
        <v>108.42652998606879</v>
      </c>
      <c r="Y194" s="15">
        <f t="shared" ref="Y194:Y257" si="50">M194/$U194/100</f>
        <v>85.162622383128195</v>
      </c>
      <c r="Z194" s="15">
        <f t="shared" ref="Z194:Z257" si="51">N194/$V194</f>
        <v>23.163979162312007</v>
      </c>
      <c r="AA194" s="15">
        <f t="shared" ref="AA194:AA257" si="52">O194/$V194</f>
        <v>4.1365429508424052</v>
      </c>
      <c r="AB194" s="15">
        <f t="shared" ref="AB194:AB257" si="53">P194/$V194</f>
        <v>2.0868603851768777</v>
      </c>
      <c r="AC194" s="15">
        <f t="shared" ref="AC194:AC257" si="54">Q194/$V194</f>
        <v>2.0496825656655275</v>
      </c>
      <c r="AD194" s="15">
        <f t="shared" ref="AD194:AD257" si="55">R194/$V194</f>
        <v>8.1858892674874877</v>
      </c>
      <c r="AE194" s="15">
        <f t="shared" ref="AE194:AE257" si="56">S194/$V194</f>
        <v>10.841546943982109</v>
      </c>
      <c r="AF194" s="15">
        <v>22173.66498791</v>
      </c>
      <c r="AG194" s="15">
        <v>21040.089438409999</v>
      </c>
      <c r="AH194" s="15">
        <f t="shared" si="41"/>
        <v>43213.754426319996</v>
      </c>
      <c r="AI194" s="15">
        <v>58999.367686760001</v>
      </c>
      <c r="AJ194" s="15">
        <v>63877.394024890003</v>
      </c>
      <c r="AK194" s="15">
        <f t="shared" si="42"/>
        <v>166090.51613797</v>
      </c>
      <c r="AL194" s="15">
        <f t="shared" si="43"/>
        <v>429.60575784307343</v>
      </c>
      <c r="AM194" s="15">
        <f t="shared" si="44"/>
        <v>1651.1743310259781</v>
      </c>
      <c r="AN194" s="15">
        <v>89.486405769647092</v>
      </c>
      <c r="AO194" s="64">
        <v>1.441447E-2</v>
      </c>
      <c r="AP194" s="15">
        <v>81090.620820000011</v>
      </c>
      <c r="AQ194" s="15">
        <v>38332.907279999999</v>
      </c>
      <c r="AR194" s="15">
        <v>9826.34548</v>
      </c>
      <c r="AS194" s="15">
        <f t="shared" si="46"/>
        <v>129249.87358000001</v>
      </c>
      <c r="AT194" s="15">
        <f t="shared" si="47"/>
        <v>1284.9263070888858</v>
      </c>
    </row>
    <row r="195" spans="1:46" x14ac:dyDescent="0.25">
      <c r="A195" s="31">
        <v>39845</v>
      </c>
      <c r="B195" s="14">
        <v>2009</v>
      </c>
      <c r="C195" s="14">
        <v>2</v>
      </c>
      <c r="D195" s="15">
        <v>86.814885145492951</v>
      </c>
      <c r="E195" s="15">
        <v>88.794687165763122</v>
      </c>
      <c r="F195" s="15">
        <v>102.42857950877509</v>
      </c>
      <c r="G195" s="15">
        <v>68.043572998414973</v>
      </c>
      <c r="H195" s="15">
        <v>40.9</v>
      </c>
      <c r="I195" s="15">
        <v>107.2</v>
      </c>
      <c r="J195" s="15">
        <v>101.43128529111719</v>
      </c>
      <c r="K195" s="15">
        <v>2340117.6225299989</v>
      </c>
      <c r="L195" s="15">
        <v>990819.94253</v>
      </c>
      <c r="M195" s="15">
        <v>1349297.6799999988</v>
      </c>
      <c r="N195" s="15">
        <v>2527.1727783000001</v>
      </c>
      <c r="O195" s="15">
        <f t="shared" ref="O195:O258" si="57">P195+Q195</f>
        <v>507.06873160000021</v>
      </c>
      <c r="P195" s="15">
        <v>239.74101421000015</v>
      </c>
      <c r="Q195" s="15">
        <v>267.32771739000003</v>
      </c>
      <c r="R195" s="15">
        <v>902.02444342999922</v>
      </c>
      <c r="S195" s="15">
        <v>1118.0796032700009</v>
      </c>
      <c r="T195" s="15">
        <v>117.16237668027483</v>
      </c>
      <c r="U195" s="15">
        <v>145.50202782600022</v>
      </c>
      <c r="V195" s="15">
        <v>124.18835461409394</v>
      </c>
      <c r="W195" s="15">
        <f t="shared" si="48"/>
        <v>160.83058480315117</v>
      </c>
      <c r="X195" s="15">
        <f t="shared" si="49"/>
        <v>68.096641492507587</v>
      </c>
      <c r="Y195" s="15">
        <f t="shared" si="50"/>
        <v>92.733943310643568</v>
      </c>
      <c r="Z195" s="15">
        <f t="shared" si="51"/>
        <v>20.34951494568876</v>
      </c>
      <c r="AA195" s="15">
        <f t="shared" si="52"/>
        <v>4.0830618392173603</v>
      </c>
      <c r="AB195" s="15">
        <f t="shared" si="53"/>
        <v>1.9304629242812459</v>
      </c>
      <c r="AC195" s="15">
        <f t="shared" si="54"/>
        <v>2.1525989149361147</v>
      </c>
      <c r="AD195" s="15">
        <f t="shared" si="55"/>
        <v>7.2633577136356546</v>
      </c>
      <c r="AE195" s="15">
        <f t="shared" si="56"/>
        <v>9.0030953928357462</v>
      </c>
      <c r="AF195" s="15">
        <v>21706.163205789999</v>
      </c>
      <c r="AG195" s="15">
        <v>21714.869409880001</v>
      </c>
      <c r="AH195" s="15">
        <f t="shared" ref="AH195:AH258" si="58">AG195+AF195</f>
        <v>43421.032615670003</v>
      </c>
      <c r="AI195" s="15">
        <v>60405.77882028</v>
      </c>
      <c r="AJ195" s="15">
        <v>65534.38071184</v>
      </c>
      <c r="AK195" s="15">
        <f t="shared" ref="AK195:AK258" si="59">AH195+AI195+AJ195</f>
        <v>169361.19214778999</v>
      </c>
      <c r="AL195" s="15">
        <f t="shared" ref="AL195:AL258" si="60">AH195/$J195</f>
        <v>428.08323379761595</v>
      </c>
      <c r="AM195" s="15">
        <f t="shared" ref="AM195:AM258" si="61">AK195/$J195</f>
        <v>1669.7135569337179</v>
      </c>
      <c r="AN195" s="15">
        <v>98.152900346141038</v>
      </c>
      <c r="AO195" s="64">
        <v>1.6836009999999998E-2</v>
      </c>
      <c r="AP195" s="15">
        <v>81314.190160000027</v>
      </c>
      <c r="AQ195" s="15">
        <v>38178.400340000007</v>
      </c>
      <c r="AR195" s="15">
        <v>9994.9258300000001</v>
      </c>
      <c r="AS195" s="15">
        <f t="shared" si="46"/>
        <v>129487.51633000004</v>
      </c>
      <c r="AT195" s="15">
        <f t="shared" si="47"/>
        <v>1276.6033276454978</v>
      </c>
    </row>
    <row r="196" spans="1:46" x14ac:dyDescent="0.25">
      <c r="A196" s="31">
        <v>39873</v>
      </c>
      <c r="B196" s="14">
        <v>2009</v>
      </c>
      <c r="C196" s="14">
        <v>3</v>
      </c>
      <c r="D196" s="15">
        <v>92.321459011556044</v>
      </c>
      <c r="E196" s="15">
        <v>91.11412880520038</v>
      </c>
      <c r="F196" s="15">
        <v>102.21634947164921</v>
      </c>
      <c r="G196" s="15">
        <v>70.491359801798311</v>
      </c>
      <c r="H196" s="15">
        <v>45.9</v>
      </c>
      <c r="I196" s="15">
        <v>110.94</v>
      </c>
      <c r="J196" s="15">
        <v>101.93732300000001</v>
      </c>
      <c r="K196" s="15">
        <v>2711332.1082600001</v>
      </c>
      <c r="L196" s="15">
        <v>1308621.3374400001</v>
      </c>
      <c r="M196" s="15">
        <v>1402710.77082</v>
      </c>
      <c r="N196" s="15">
        <v>2662.1911689999984</v>
      </c>
      <c r="O196" s="15">
        <f t="shared" si="57"/>
        <v>535.01096488999997</v>
      </c>
      <c r="P196" s="15">
        <v>260.59065890999995</v>
      </c>
      <c r="Q196" s="15">
        <v>274.42030598000008</v>
      </c>
      <c r="R196" s="15">
        <v>1107.4925456600004</v>
      </c>
      <c r="S196" s="15">
        <v>1019.6876584499987</v>
      </c>
      <c r="T196" s="15">
        <v>116.83066237535607</v>
      </c>
      <c r="U196" s="15">
        <v>144.93367933518539</v>
      </c>
      <c r="V196" s="15">
        <v>124.05448739949736</v>
      </c>
      <c r="W196" s="15">
        <f t="shared" si="48"/>
        <v>187.07398588767995</v>
      </c>
      <c r="X196" s="15">
        <f t="shared" si="49"/>
        <v>90.291045079561954</v>
      </c>
      <c r="Y196" s="15">
        <f t="shared" si="50"/>
        <v>96.782940808117985</v>
      </c>
      <c r="Z196" s="15">
        <f t="shared" si="51"/>
        <v>21.459853849759124</v>
      </c>
      <c r="AA196" s="15">
        <f t="shared" si="52"/>
        <v>4.3127094884289345</v>
      </c>
      <c r="AB196" s="15">
        <f t="shared" si="53"/>
        <v>2.1006145313454883</v>
      </c>
      <c r="AC196" s="15">
        <f t="shared" si="54"/>
        <v>2.2120949570834467</v>
      </c>
      <c r="AD196" s="15">
        <f t="shared" si="55"/>
        <v>8.9274686379824395</v>
      </c>
      <c r="AE196" s="15">
        <f t="shared" si="56"/>
        <v>8.2196757233477573</v>
      </c>
      <c r="AF196" s="15">
        <v>21358.920810039999</v>
      </c>
      <c r="AG196" s="15">
        <v>21229.406811510002</v>
      </c>
      <c r="AH196" s="15">
        <f t="shared" si="58"/>
        <v>42588.327621550001</v>
      </c>
      <c r="AI196" s="15">
        <v>59137.277399890001</v>
      </c>
      <c r="AJ196" s="15">
        <v>66499.80141185</v>
      </c>
      <c r="AK196" s="15">
        <f t="shared" si="59"/>
        <v>168225.40643328999</v>
      </c>
      <c r="AL196" s="15">
        <f t="shared" si="60"/>
        <v>417.78934710253276</v>
      </c>
      <c r="AM196" s="15">
        <f t="shared" si="61"/>
        <v>1650.2827569180915</v>
      </c>
      <c r="AN196" s="15">
        <v>96.049468734231326</v>
      </c>
      <c r="AO196" s="64">
        <v>1.4664150000000001E-2</v>
      </c>
      <c r="AP196" s="15">
        <v>81536.041599999997</v>
      </c>
      <c r="AQ196" s="15">
        <v>37958.457630000004</v>
      </c>
      <c r="AR196" s="15">
        <v>9678.4118099999978</v>
      </c>
      <c r="AS196" s="15">
        <f t="shared" si="46"/>
        <v>129172.91104000001</v>
      </c>
      <c r="AT196" s="15">
        <f t="shared" si="47"/>
        <v>1267.1797457345431</v>
      </c>
    </row>
    <row r="197" spans="1:46" x14ac:dyDescent="0.25">
      <c r="A197" s="31">
        <v>39904</v>
      </c>
      <c r="B197" s="14">
        <v>2009</v>
      </c>
      <c r="C197" s="14">
        <v>4</v>
      </c>
      <c r="D197" s="15">
        <v>85.911642122955413</v>
      </c>
      <c r="E197" s="15">
        <v>86.965981101665989</v>
      </c>
      <c r="F197" s="15">
        <v>101.78079298438023</v>
      </c>
      <c r="G197" s="15">
        <v>67.175980518864009</v>
      </c>
      <c r="H197" s="15">
        <v>45.2</v>
      </c>
      <c r="I197" s="15">
        <v>113.18</v>
      </c>
      <c r="J197" s="15">
        <v>102.26473300000001</v>
      </c>
      <c r="K197" s="15">
        <v>2427570.7889999999</v>
      </c>
      <c r="L197" s="15">
        <v>1205341.65436</v>
      </c>
      <c r="M197" s="15">
        <v>1222229.1346399998</v>
      </c>
      <c r="N197" s="15">
        <v>2667.5423796999994</v>
      </c>
      <c r="O197" s="15">
        <f t="shared" si="57"/>
        <v>516.82785116000002</v>
      </c>
      <c r="P197" s="15">
        <v>254.21399337999983</v>
      </c>
      <c r="Q197" s="15">
        <v>262.61385778000016</v>
      </c>
      <c r="R197" s="15">
        <v>981.71995855</v>
      </c>
      <c r="S197" s="15">
        <v>1168.9945699899997</v>
      </c>
      <c r="T197" s="15">
        <v>124.15372294525157</v>
      </c>
      <c r="U197" s="15">
        <v>149.89032441486157</v>
      </c>
      <c r="V197" s="15">
        <v>120.72962522514057</v>
      </c>
      <c r="W197" s="15">
        <f t="shared" si="48"/>
        <v>161.95647040439036</v>
      </c>
      <c r="X197" s="15">
        <f t="shared" si="49"/>
        <v>80.41490730408286</v>
      </c>
      <c r="Y197" s="15">
        <f t="shared" si="50"/>
        <v>81.541563100307513</v>
      </c>
      <c r="Z197" s="15">
        <f t="shared" si="51"/>
        <v>22.095176513018068</v>
      </c>
      <c r="AA197" s="15">
        <f t="shared" si="52"/>
        <v>4.2808701691585842</v>
      </c>
      <c r="AB197" s="15">
        <f t="shared" si="53"/>
        <v>2.1056471674283195</v>
      </c>
      <c r="AC197" s="15">
        <f t="shared" si="54"/>
        <v>2.1752230017302647</v>
      </c>
      <c r="AD197" s="15">
        <f t="shared" si="55"/>
        <v>8.1315580721737231</v>
      </c>
      <c r="AE197" s="15">
        <f t="shared" si="56"/>
        <v>9.6827482716857638</v>
      </c>
      <c r="AF197" s="15">
        <v>21372.48288245</v>
      </c>
      <c r="AG197" s="15">
        <v>20817.55395994</v>
      </c>
      <c r="AH197" s="15">
        <f t="shared" si="58"/>
        <v>42190.03684239</v>
      </c>
      <c r="AI197" s="15">
        <v>56964.966372360002</v>
      </c>
      <c r="AJ197" s="15">
        <v>65635.29932916</v>
      </c>
      <c r="AK197" s="15">
        <f t="shared" si="59"/>
        <v>164790.30254390999</v>
      </c>
      <c r="AL197" s="15">
        <f t="shared" si="60"/>
        <v>412.55705270740793</v>
      </c>
      <c r="AM197" s="15">
        <f t="shared" si="61"/>
        <v>1611.4089159545351</v>
      </c>
      <c r="AN197" s="15">
        <v>92.706093563072329</v>
      </c>
      <c r="AO197" s="64">
        <v>5.81716E-3</v>
      </c>
      <c r="AP197" s="15">
        <v>81464.084490000008</v>
      </c>
      <c r="AQ197" s="15">
        <v>37780.609680000001</v>
      </c>
      <c r="AR197" s="15">
        <v>9859.6883100000032</v>
      </c>
      <c r="AS197" s="15">
        <f t="shared" si="46"/>
        <v>129104.38248</v>
      </c>
      <c r="AT197" s="15">
        <f t="shared" si="47"/>
        <v>1262.4526431805184</v>
      </c>
    </row>
    <row r="198" spans="1:46" x14ac:dyDescent="0.25">
      <c r="A198" s="31">
        <v>39934</v>
      </c>
      <c r="B198" s="14">
        <v>2009</v>
      </c>
      <c r="C198" s="14">
        <v>5</v>
      </c>
      <c r="D198" s="15">
        <v>91.513239427555106</v>
      </c>
      <c r="E198" s="15">
        <v>89.318860250639688</v>
      </c>
      <c r="F198" s="15">
        <v>101.71328111063264</v>
      </c>
      <c r="G198" s="15">
        <v>71.429893048211454</v>
      </c>
      <c r="H198" s="15">
        <v>45.4</v>
      </c>
      <c r="I198" s="15">
        <v>117.93</v>
      </c>
      <c r="J198" s="15">
        <v>102.27912914577301</v>
      </c>
      <c r="K198" s="15">
        <v>2742518.9154400006</v>
      </c>
      <c r="L198" s="15">
        <v>1416291.7261100002</v>
      </c>
      <c r="M198" s="15">
        <v>1326227.1893300004</v>
      </c>
      <c r="N198" s="15">
        <v>2447.5850789899991</v>
      </c>
      <c r="O198" s="15">
        <f t="shared" si="57"/>
        <v>471.39010398000028</v>
      </c>
      <c r="P198" s="15">
        <v>230.0353422500001</v>
      </c>
      <c r="Q198" s="15">
        <v>241.35476173000015</v>
      </c>
      <c r="R198" s="15">
        <v>1037.8758403700003</v>
      </c>
      <c r="S198" s="15">
        <v>938.31913463999877</v>
      </c>
      <c r="T198" s="15">
        <v>122.70645879488502</v>
      </c>
      <c r="U198" s="15">
        <v>144.67590514878219</v>
      </c>
      <c r="V198" s="15">
        <v>117.90406680272723</v>
      </c>
      <c r="W198" s="15">
        <f t="shared" si="48"/>
        <v>189.56293465865252</v>
      </c>
      <c r="X198" s="15">
        <f t="shared" si="49"/>
        <v>97.894098167452995</v>
      </c>
      <c r="Y198" s="15">
        <f t="shared" si="50"/>
        <v>91.668836491199514</v>
      </c>
      <c r="Z198" s="15">
        <f t="shared" si="51"/>
        <v>20.759123458270604</v>
      </c>
      <c r="AA198" s="15">
        <f t="shared" si="52"/>
        <v>3.9980818029687897</v>
      </c>
      <c r="AB198" s="15">
        <f t="shared" si="53"/>
        <v>1.9510382337776933</v>
      </c>
      <c r="AC198" s="15">
        <f t="shared" si="54"/>
        <v>2.047043569191096</v>
      </c>
      <c r="AD198" s="15">
        <f t="shared" si="55"/>
        <v>8.8027145162561382</v>
      </c>
      <c r="AE198" s="15">
        <f t="shared" si="56"/>
        <v>7.9583271390456787</v>
      </c>
      <c r="AF198" s="15">
        <v>20850.838703609999</v>
      </c>
      <c r="AG198" s="15">
        <v>20961.604211270002</v>
      </c>
      <c r="AH198" s="15">
        <f t="shared" si="58"/>
        <v>41812.442914879997</v>
      </c>
      <c r="AI198" s="15">
        <v>59492.776482130001</v>
      </c>
      <c r="AJ198" s="15">
        <v>65895.170218710002</v>
      </c>
      <c r="AK198" s="15">
        <f t="shared" si="59"/>
        <v>167200.38961571999</v>
      </c>
      <c r="AL198" s="15">
        <f t="shared" si="60"/>
        <v>408.80718543552462</v>
      </c>
      <c r="AM198" s="15">
        <f t="shared" si="61"/>
        <v>1634.7459253140312</v>
      </c>
      <c r="AN198" s="15">
        <v>88.221703541948031</v>
      </c>
      <c r="AO198" s="64">
        <v>8.2177299999999995E-3</v>
      </c>
      <c r="AP198" s="15">
        <v>83706.78069</v>
      </c>
      <c r="AQ198" s="15">
        <v>37641.442349999998</v>
      </c>
      <c r="AR198" s="15">
        <v>9612.0856600000025</v>
      </c>
      <c r="AS198" s="15">
        <f t="shared" si="46"/>
        <v>130960.30869999999</v>
      </c>
      <c r="AT198" s="15">
        <f t="shared" si="47"/>
        <v>1280.4206468491652</v>
      </c>
    </row>
    <row r="199" spans="1:46" x14ac:dyDescent="0.25">
      <c r="A199" s="31">
        <v>39965</v>
      </c>
      <c r="B199" s="14">
        <v>2009</v>
      </c>
      <c r="C199" s="14">
        <v>6</v>
      </c>
      <c r="D199" s="15">
        <v>88.183232914212425</v>
      </c>
      <c r="E199" s="15">
        <v>89.818271388665366</v>
      </c>
      <c r="F199" s="15">
        <v>100.98927113958587</v>
      </c>
      <c r="G199" s="15">
        <v>69.371186037217768</v>
      </c>
      <c r="H199" s="15">
        <v>42.6</v>
      </c>
      <c r="I199" s="15">
        <v>116.9</v>
      </c>
      <c r="J199" s="15">
        <v>102.22182182930285</v>
      </c>
      <c r="K199" s="15">
        <v>2738083.1858200007</v>
      </c>
      <c r="L199" s="15">
        <v>1540387.94205</v>
      </c>
      <c r="M199" s="15">
        <v>1197695.2437700008</v>
      </c>
      <c r="N199" s="15">
        <v>2486.0347537300013</v>
      </c>
      <c r="O199" s="15">
        <f t="shared" si="57"/>
        <v>500.7443128900004</v>
      </c>
      <c r="P199" s="15">
        <v>246.65562252000015</v>
      </c>
      <c r="Q199" s="15">
        <v>254.08869037000028</v>
      </c>
      <c r="R199" s="15">
        <v>1082.7542741500001</v>
      </c>
      <c r="S199" s="15">
        <v>902.5361666900003</v>
      </c>
      <c r="T199" s="15">
        <v>124.43988732923978</v>
      </c>
      <c r="U199" s="15">
        <v>143.56764138941992</v>
      </c>
      <c r="V199" s="15">
        <v>115.37107953945058</v>
      </c>
      <c r="W199" s="15">
        <f t="shared" si="48"/>
        <v>190.71729251253001</v>
      </c>
      <c r="X199" s="15">
        <f t="shared" si="49"/>
        <v>107.29353266115002</v>
      </c>
      <c r="Y199" s="15">
        <f t="shared" si="50"/>
        <v>83.423759851379984</v>
      </c>
      <c r="Z199" s="15">
        <f t="shared" si="51"/>
        <v>21.548162361434034</v>
      </c>
      <c r="AA199" s="15">
        <f t="shared" si="52"/>
        <v>4.3402932076991902</v>
      </c>
      <c r="AB199" s="15">
        <f t="shared" si="53"/>
        <v>2.1379328641512578</v>
      </c>
      <c r="AC199" s="15">
        <f t="shared" si="54"/>
        <v>2.2023603435479329</v>
      </c>
      <c r="AD199" s="15">
        <f t="shared" si="55"/>
        <v>9.3849713331299593</v>
      </c>
      <c r="AE199" s="15">
        <f t="shared" si="56"/>
        <v>7.8228978206048811</v>
      </c>
      <c r="AF199" s="15">
        <v>21298.6036222</v>
      </c>
      <c r="AG199" s="15">
        <v>22321.94013372</v>
      </c>
      <c r="AH199" s="15">
        <f t="shared" si="58"/>
        <v>43620.54375592</v>
      </c>
      <c r="AI199" s="15">
        <v>60913.043270590002</v>
      </c>
      <c r="AJ199" s="15">
        <v>65133.059461149998</v>
      </c>
      <c r="AK199" s="15">
        <f t="shared" si="59"/>
        <v>169666.64648766001</v>
      </c>
      <c r="AL199" s="15">
        <f t="shared" si="60"/>
        <v>426.72438208703261</v>
      </c>
      <c r="AM199" s="15">
        <f t="shared" si="61"/>
        <v>1659.7889124983631</v>
      </c>
      <c r="AN199" s="15">
        <v>83.943651007439314</v>
      </c>
      <c r="AO199" s="64">
        <v>1.244668E-2</v>
      </c>
      <c r="AP199" s="15">
        <v>84004.943440000003</v>
      </c>
      <c r="AQ199" s="15">
        <v>37666.861680000002</v>
      </c>
      <c r="AR199" s="15">
        <v>9756.8724299999994</v>
      </c>
      <c r="AS199" s="15">
        <f t="shared" si="46"/>
        <v>131428.67754999999</v>
      </c>
      <c r="AT199" s="15">
        <f t="shared" si="47"/>
        <v>1285.7203598803862</v>
      </c>
    </row>
    <row r="200" spans="1:46" x14ac:dyDescent="0.25">
      <c r="A200" s="31">
        <v>39995</v>
      </c>
      <c r="B200" s="14">
        <v>2009</v>
      </c>
      <c r="C200" s="14">
        <v>7</v>
      </c>
      <c r="D200" s="15">
        <v>93.631400979381553</v>
      </c>
      <c r="E200" s="15">
        <v>92.923959954351034</v>
      </c>
      <c r="F200" s="15">
        <v>100.88033070229345</v>
      </c>
      <c r="G200" s="15">
        <v>74.633593930157019</v>
      </c>
      <c r="H200" s="15">
        <v>56.5</v>
      </c>
      <c r="I200" s="15">
        <v>118.53</v>
      </c>
      <c r="J200" s="15">
        <v>102.18207183813479</v>
      </c>
      <c r="K200" s="15">
        <v>2898600.4097000025</v>
      </c>
      <c r="L200" s="15">
        <v>1581010.5832199999</v>
      </c>
      <c r="M200" s="15">
        <v>1317589.8264800026</v>
      </c>
      <c r="N200" s="15">
        <v>3178.2856163199976</v>
      </c>
      <c r="O200" s="15">
        <f t="shared" si="57"/>
        <v>584.89112178000005</v>
      </c>
      <c r="P200" s="15">
        <v>294.49996886999975</v>
      </c>
      <c r="Q200" s="15">
        <v>290.39115291000036</v>
      </c>
      <c r="R200" s="15">
        <v>1275.5829535299977</v>
      </c>
      <c r="S200" s="15">
        <v>1317.8115410099999</v>
      </c>
      <c r="T200" s="15">
        <v>126.25280458944546</v>
      </c>
      <c r="U200" s="15">
        <v>144.99995604249901</v>
      </c>
      <c r="V200" s="15">
        <v>114.84889901180127</v>
      </c>
      <c r="W200" s="15">
        <f t="shared" si="48"/>
        <v>199.9035371328273</v>
      </c>
      <c r="X200" s="15">
        <f t="shared" si="49"/>
        <v>109.03524569046151</v>
      </c>
      <c r="Y200" s="15">
        <f t="shared" si="50"/>
        <v>90.868291442365773</v>
      </c>
      <c r="Z200" s="15">
        <f t="shared" si="51"/>
        <v>27.673627206416789</v>
      </c>
      <c r="AA200" s="15">
        <f t="shared" si="52"/>
        <v>5.0927011648574858</v>
      </c>
      <c r="AB200" s="15">
        <f t="shared" si="53"/>
        <v>2.5642385029719659</v>
      </c>
      <c r="AC200" s="15">
        <f t="shared" si="54"/>
        <v>2.5284626618855204</v>
      </c>
      <c r="AD200" s="15">
        <f t="shared" si="55"/>
        <v>11.106618909763563</v>
      </c>
      <c r="AE200" s="15">
        <f t="shared" si="56"/>
        <v>11.47430713179574</v>
      </c>
      <c r="AF200" s="15">
        <v>21390.094741510002</v>
      </c>
      <c r="AG200" s="15">
        <v>21420.752429489999</v>
      </c>
      <c r="AH200" s="15">
        <f t="shared" si="58"/>
        <v>42810.847171000001</v>
      </c>
      <c r="AI200" s="15">
        <v>64486.469469130003</v>
      </c>
      <c r="AJ200" s="15">
        <v>63910.38394906</v>
      </c>
      <c r="AK200" s="15">
        <f t="shared" si="59"/>
        <v>171207.70058919</v>
      </c>
      <c r="AL200" s="15">
        <f t="shared" si="60"/>
        <v>418.96632550978291</v>
      </c>
      <c r="AM200" s="15">
        <f t="shared" si="61"/>
        <v>1675.5160421918022</v>
      </c>
      <c r="AN200" s="15">
        <v>82.237914208097024</v>
      </c>
      <c r="AO200" s="64">
        <v>2.2294699999999999E-3</v>
      </c>
      <c r="AP200" s="15">
        <v>83395.001950000005</v>
      </c>
      <c r="AQ200" s="15">
        <v>37729.832410000003</v>
      </c>
      <c r="AR200" s="15">
        <v>9983.3681000000015</v>
      </c>
      <c r="AS200" s="15">
        <f t="shared" si="46"/>
        <v>131108.20246</v>
      </c>
      <c r="AT200" s="15">
        <f t="shared" si="47"/>
        <v>1283.0842054923949</v>
      </c>
    </row>
    <row r="201" spans="1:46" x14ac:dyDescent="0.25">
      <c r="A201" s="31">
        <v>40026</v>
      </c>
      <c r="B201" s="14">
        <v>2009</v>
      </c>
      <c r="C201" s="14">
        <v>8</v>
      </c>
      <c r="D201" s="15">
        <v>90.257644029106473</v>
      </c>
      <c r="E201" s="15">
        <v>89.042298312015518</v>
      </c>
      <c r="F201" s="15">
        <v>101.71962499171195</v>
      </c>
      <c r="G201" s="15">
        <v>74.009412154364114</v>
      </c>
      <c r="H201" s="15">
        <v>53.9</v>
      </c>
      <c r="I201" s="15">
        <v>118.19</v>
      </c>
      <c r="J201" s="15">
        <v>102.22712983989045</v>
      </c>
      <c r="K201" s="15">
        <v>2673469.5008100001</v>
      </c>
      <c r="L201" s="15">
        <v>1606232.2565700002</v>
      </c>
      <c r="M201" s="15">
        <v>1067237.2442399999</v>
      </c>
      <c r="N201" s="15">
        <v>2541.8419988099972</v>
      </c>
      <c r="O201" s="15">
        <f t="shared" si="57"/>
        <v>528.63443339000003</v>
      </c>
      <c r="P201" s="15">
        <v>265.09422653000024</v>
      </c>
      <c r="Q201" s="15">
        <v>263.54020685999978</v>
      </c>
      <c r="R201" s="15">
        <v>1056.2667837399977</v>
      </c>
      <c r="S201" s="15">
        <v>956.94078167999987</v>
      </c>
      <c r="T201" s="15">
        <v>126.52433807928382</v>
      </c>
      <c r="U201" s="15">
        <v>143.7823002869489</v>
      </c>
      <c r="V201" s="15">
        <v>113.6400335853571</v>
      </c>
      <c r="W201" s="15">
        <f t="shared" si="48"/>
        <v>185.93870702266616</v>
      </c>
      <c r="X201" s="15">
        <f t="shared" si="49"/>
        <v>111.71279450700219</v>
      </c>
      <c r="Y201" s="15">
        <f t="shared" si="50"/>
        <v>74.225912515663993</v>
      </c>
      <c r="Z201" s="15">
        <f t="shared" si="51"/>
        <v>22.367487219200559</v>
      </c>
      <c r="AA201" s="15">
        <f t="shared" si="52"/>
        <v>4.6518327803285366</v>
      </c>
      <c r="AB201" s="15">
        <f t="shared" si="53"/>
        <v>2.3327538558925465</v>
      </c>
      <c r="AC201" s="15">
        <f t="shared" si="54"/>
        <v>2.3190789244359906</v>
      </c>
      <c r="AD201" s="15">
        <f t="shared" si="55"/>
        <v>9.2948475146887066</v>
      </c>
      <c r="AE201" s="15">
        <f t="shared" si="56"/>
        <v>8.4208069241833172</v>
      </c>
      <c r="AF201" s="15">
        <v>20720.171224729998</v>
      </c>
      <c r="AG201" s="15">
        <v>22688.2239691</v>
      </c>
      <c r="AH201" s="15">
        <f t="shared" si="58"/>
        <v>43408.395193830002</v>
      </c>
      <c r="AI201" s="15">
        <v>63475.807938140002</v>
      </c>
      <c r="AJ201" s="15">
        <v>62251.89830329</v>
      </c>
      <c r="AK201" s="15">
        <f t="shared" si="59"/>
        <v>169136.10143526</v>
      </c>
      <c r="AL201" s="15">
        <f t="shared" si="60"/>
        <v>424.6269582430499</v>
      </c>
      <c r="AM201" s="15">
        <f t="shared" si="61"/>
        <v>1654.5128646393898</v>
      </c>
      <c r="AN201" s="15">
        <v>81.698337110239564</v>
      </c>
      <c r="AO201" s="64">
        <v>1.8401770000000001E-2</v>
      </c>
      <c r="AP201" s="15">
        <v>81575.736059999996</v>
      </c>
      <c r="AQ201" s="15">
        <v>37909.987720000005</v>
      </c>
      <c r="AR201" s="15">
        <v>9835.3636100000022</v>
      </c>
      <c r="AS201" s="15">
        <f t="shared" si="46"/>
        <v>129321.08739</v>
      </c>
      <c r="AT201" s="15">
        <f t="shared" si="47"/>
        <v>1265.0368604943178</v>
      </c>
    </row>
    <row r="202" spans="1:46" x14ac:dyDescent="0.25">
      <c r="A202" s="31">
        <v>40057</v>
      </c>
      <c r="B202" s="14">
        <v>2009</v>
      </c>
      <c r="C202" s="14">
        <v>9</v>
      </c>
      <c r="D202" s="15">
        <v>95.482155697397133</v>
      </c>
      <c r="E202" s="15">
        <v>93.979831138212049</v>
      </c>
      <c r="F202" s="15">
        <v>102.49714366559743</v>
      </c>
      <c r="G202" s="15">
        <v>70.665453533408098</v>
      </c>
      <c r="H202" s="15">
        <v>53.5</v>
      </c>
      <c r="I202" s="15">
        <v>122.18</v>
      </c>
      <c r="J202" s="15">
        <v>102.11511857759034</v>
      </c>
      <c r="K202" s="15">
        <v>2795983.2147800014</v>
      </c>
      <c r="L202" s="15">
        <v>1511263.7963200002</v>
      </c>
      <c r="M202" s="15">
        <v>1284719.4184600012</v>
      </c>
      <c r="N202" s="15">
        <v>2748.841647239999</v>
      </c>
      <c r="O202" s="15">
        <f t="shared" si="57"/>
        <v>619.78761617999999</v>
      </c>
      <c r="P202" s="15">
        <v>318.28613518999987</v>
      </c>
      <c r="Q202" s="15">
        <v>301.50148099000018</v>
      </c>
      <c r="R202" s="15">
        <v>1155.2707037199987</v>
      </c>
      <c r="S202" s="15">
        <v>973.78332733999946</v>
      </c>
      <c r="T202" s="15">
        <v>127.64252296701962</v>
      </c>
      <c r="U202" s="15">
        <v>143.49309180262361</v>
      </c>
      <c r="V202" s="15">
        <v>112.41793758628501</v>
      </c>
      <c r="W202" s="15">
        <f t="shared" si="48"/>
        <v>194.85141616614604</v>
      </c>
      <c r="X202" s="15">
        <f t="shared" si="49"/>
        <v>105.31962043153693</v>
      </c>
      <c r="Y202" s="15">
        <f t="shared" si="50"/>
        <v>89.531795734609133</v>
      </c>
      <c r="Z202" s="15">
        <f t="shared" si="51"/>
        <v>24.451984320831002</v>
      </c>
      <c r="AA202" s="15">
        <f t="shared" si="52"/>
        <v>5.5132448565362591</v>
      </c>
      <c r="AB202" s="15">
        <f t="shared" si="53"/>
        <v>2.8312753464784324</v>
      </c>
      <c r="AC202" s="15">
        <f t="shared" si="54"/>
        <v>2.6819695100578271</v>
      </c>
      <c r="AD202" s="15">
        <f t="shared" si="55"/>
        <v>10.276569100311814</v>
      </c>
      <c r="AE202" s="15">
        <f t="shared" si="56"/>
        <v>8.6621703639829182</v>
      </c>
      <c r="AF202" s="15">
        <v>21461.77736656</v>
      </c>
      <c r="AG202" s="15">
        <v>21673.68668603</v>
      </c>
      <c r="AH202" s="15">
        <f t="shared" si="58"/>
        <v>43135.464052590003</v>
      </c>
      <c r="AI202" s="15">
        <v>65073.515135050002</v>
      </c>
      <c r="AJ202" s="15">
        <v>60908.624489330003</v>
      </c>
      <c r="AK202" s="15">
        <f t="shared" si="59"/>
        <v>169117.60367697</v>
      </c>
      <c r="AL202" s="15">
        <f t="shared" si="60"/>
        <v>422.41995752875999</v>
      </c>
      <c r="AM202" s="15">
        <f t="shared" si="61"/>
        <v>1656.1465729334586</v>
      </c>
      <c r="AN202" s="15">
        <v>80.588383146418678</v>
      </c>
      <c r="AO202" s="64">
        <v>8.3586000000000001E-4</v>
      </c>
      <c r="AP202" s="15">
        <v>81120.899839999998</v>
      </c>
      <c r="AQ202" s="15">
        <v>37990.045260000006</v>
      </c>
      <c r="AR202" s="15">
        <v>10135.573680000001</v>
      </c>
      <c r="AS202" s="15">
        <f t="shared" si="46"/>
        <v>129246.51878000001</v>
      </c>
      <c r="AT202" s="15">
        <f t="shared" si="47"/>
        <v>1265.6942535085475</v>
      </c>
    </row>
    <row r="203" spans="1:46" x14ac:dyDescent="0.25">
      <c r="A203" s="31">
        <v>40087</v>
      </c>
      <c r="B203" s="14">
        <v>2009</v>
      </c>
      <c r="C203" s="14">
        <v>10</v>
      </c>
      <c r="D203" s="15">
        <v>97.349969151952493</v>
      </c>
      <c r="E203" s="15">
        <v>97.042015144591787</v>
      </c>
      <c r="F203" s="15">
        <v>103.06811392653228</v>
      </c>
      <c r="G203" s="15">
        <v>75.324969057296997</v>
      </c>
      <c r="H203" s="15">
        <v>52</v>
      </c>
      <c r="I203" s="15">
        <v>129.97999999999999</v>
      </c>
      <c r="J203" s="15">
        <v>101.984725</v>
      </c>
      <c r="K203" s="15">
        <v>2948686.5412299996</v>
      </c>
      <c r="L203" s="15">
        <v>1792468.0764399997</v>
      </c>
      <c r="M203" s="15">
        <v>1156218.4647899999</v>
      </c>
      <c r="N203" s="15">
        <v>2966.9907850200007</v>
      </c>
      <c r="O203" s="15">
        <f t="shared" si="57"/>
        <v>664.27490537000006</v>
      </c>
      <c r="P203" s="15">
        <v>315.92414950000006</v>
      </c>
      <c r="Q203" s="15">
        <v>348.35075587</v>
      </c>
      <c r="R203" s="15">
        <v>1222.1357442200015</v>
      </c>
      <c r="S203" s="15">
        <v>1080.5801354299992</v>
      </c>
      <c r="T203" s="15">
        <v>125.53789359673344</v>
      </c>
      <c r="U203" s="15">
        <v>138.8071678046218</v>
      </c>
      <c r="V203" s="15">
        <v>110.5699353619182</v>
      </c>
      <c r="W203" s="15">
        <f t="shared" si="48"/>
        <v>212.43042328912202</v>
      </c>
      <c r="X203" s="15">
        <f t="shared" si="49"/>
        <v>129.13368270455533</v>
      </c>
      <c r="Y203" s="15">
        <f t="shared" si="50"/>
        <v>83.296740584566692</v>
      </c>
      <c r="Z203" s="15">
        <f t="shared" si="51"/>
        <v>26.833612367669637</v>
      </c>
      <c r="AA203" s="15">
        <f t="shared" si="52"/>
        <v>6.0077353142668599</v>
      </c>
      <c r="AB203" s="15">
        <f t="shared" si="53"/>
        <v>2.857233735969142</v>
      </c>
      <c r="AC203" s="15">
        <f t="shared" si="54"/>
        <v>3.1505015782977184</v>
      </c>
      <c r="AD203" s="15">
        <f t="shared" si="55"/>
        <v>11.053056513234806</v>
      </c>
      <c r="AE203" s="15">
        <f t="shared" si="56"/>
        <v>9.7728205401679737</v>
      </c>
      <c r="AF203" s="15">
        <v>21039.964404769999</v>
      </c>
      <c r="AG203" s="15">
        <v>22525.547449850001</v>
      </c>
      <c r="AH203" s="15">
        <f t="shared" si="58"/>
        <v>43565.511854619996</v>
      </c>
      <c r="AI203" s="15">
        <v>67672.284069579997</v>
      </c>
      <c r="AJ203" s="15">
        <v>60562.742887460001</v>
      </c>
      <c r="AK203" s="15">
        <f t="shared" si="59"/>
        <v>171800.53881165999</v>
      </c>
      <c r="AL203" s="15">
        <f t="shared" si="60"/>
        <v>427.17683314457139</v>
      </c>
      <c r="AM203" s="15">
        <f t="shared" si="61"/>
        <v>1684.5712807644477</v>
      </c>
      <c r="AN203" s="15">
        <v>78.507878188035974</v>
      </c>
      <c r="AO203" s="64">
        <v>1.1884179999999999E-2</v>
      </c>
      <c r="AP203" s="15">
        <v>81236.680160000004</v>
      </c>
      <c r="AQ203" s="15">
        <v>38241.922860000006</v>
      </c>
      <c r="AR203" s="15">
        <v>10435.936079999999</v>
      </c>
      <c r="AS203" s="15">
        <f t="shared" si="46"/>
        <v>129914.53910000001</v>
      </c>
      <c r="AT203" s="15">
        <f t="shared" si="47"/>
        <v>1273.8627191474018</v>
      </c>
    </row>
    <row r="204" spans="1:46" x14ac:dyDescent="0.25">
      <c r="A204" s="31">
        <v>40118</v>
      </c>
      <c r="B204" s="14">
        <v>2009</v>
      </c>
      <c r="C204" s="14">
        <v>11</v>
      </c>
      <c r="D204" s="15">
        <v>96.04985672243167</v>
      </c>
      <c r="E204" s="15">
        <v>95.492990496986565</v>
      </c>
      <c r="F204" s="15">
        <v>103.07817239534155</v>
      </c>
      <c r="G204" s="15">
        <v>76.757408010016292</v>
      </c>
      <c r="H204" s="15">
        <v>52.4</v>
      </c>
      <c r="I204" s="15">
        <v>131.57</v>
      </c>
      <c r="J204" s="15">
        <v>101.91775699999999</v>
      </c>
      <c r="K204" s="15">
        <v>2861294.4798300038</v>
      </c>
      <c r="L204" s="15">
        <v>1701490.36537</v>
      </c>
      <c r="M204" s="15">
        <v>1159804.1144600038</v>
      </c>
      <c r="N204" s="15">
        <v>2819.9375779700013</v>
      </c>
      <c r="O204" s="15">
        <f t="shared" si="57"/>
        <v>636.52706942000032</v>
      </c>
      <c r="P204" s="15">
        <v>309.57147409000015</v>
      </c>
      <c r="Q204" s="15">
        <v>326.95559533000016</v>
      </c>
      <c r="R204" s="15">
        <v>1171.2437199399999</v>
      </c>
      <c r="S204" s="15">
        <v>1012.1667886100006</v>
      </c>
      <c r="T204" s="15">
        <v>130.68912912283835</v>
      </c>
      <c r="U204" s="15">
        <v>145.31941010300588</v>
      </c>
      <c r="V204" s="15">
        <v>111.19471916169562</v>
      </c>
      <c r="W204" s="15">
        <f t="shared" si="48"/>
        <v>196.89692366641523</v>
      </c>
      <c r="X204" s="15">
        <f t="shared" si="49"/>
        <v>117.08624224141448</v>
      </c>
      <c r="Y204" s="15">
        <f t="shared" si="50"/>
        <v>79.810681425000752</v>
      </c>
      <c r="Z204" s="15">
        <f t="shared" si="51"/>
        <v>25.360355232961584</v>
      </c>
      <c r="AA204" s="15">
        <f t="shared" si="52"/>
        <v>5.7244361442595499</v>
      </c>
      <c r="AB204" s="15">
        <f t="shared" si="53"/>
        <v>2.784048347114684</v>
      </c>
      <c r="AC204" s="15">
        <f t="shared" si="54"/>
        <v>2.9403877971448655</v>
      </c>
      <c r="AD204" s="15">
        <f t="shared" si="55"/>
        <v>10.533267485813033</v>
      </c>
      <c r="AE204" s="15">
        <f t="shared" si="56"/>
        <v>9.102651602888999</v>
      </c>
      <c r="AF204" s="15">
        <v>21607.523935239999</v>
      </c>
      <c r="AG204" s="15">
        <v>24455.05488901</v>
      </c>
      <c r="AH204" s="15">
        <f t="shared" si="58"/>
        <v>46062.578824249998</v>
      </c>
      <c r="AI204" s="15">
        <v>68440.998473660002</v>
      </c>
      <c r="AJ204" s="15">
        <v>60197.481155939997</v>
      </c>
      <c r="AK204" s="15">
        <f t="shared" si="59"/>
        <v>174701.05845384998</v>
      </c>
      <c r="AL204" s="15">
        <f t="shared" si="60"/>
        <v>451.95832581215461</v>
      </c>
      <c r="AM204" s="15">
        <f t="shared" si="61"/>
        <v>1714.1375908993955</v>
      </c>
      <c r="AN204" s="15">
        <v>81.779968543110755</v>
      </c>
      <c r="AO204" s="64">
        <v>1.397236E-2</v>
      </c>
      <c r="AP204" s="15">
        <v>93541.390380000026</v>
      </c>
      <c r="AQ204" s="15">
        <v>41187.939720000009</v>
      </c>
      <c r="AR204" s="15">
        <v>11133.839000000002</v>
      </c>
      <c r="AS204" s="15">
        <f t="shared" si="46"/>
        <v>145863.16910000003</v>
      </c>
      <c r="AT204" s="15">
        <f t="shared" si="47"/>
        <v>1431.1850397178584</v>
      </c>
    </row>
    <row r="205" spans="1:46" x14ac:dyDescent="0.25">
      <c r="A205" s="31">
        <v>40148</v>
      </c>
      <c r="B205" s="14">
        <v>2009</v>
      </c>
      <c r="C205" s="14">
        <v>12</v>
      </c>
      <c r="D205" s="15">
        <v>96.378544786961413</v>
      </c>
      <c r="E205" s="15">
        <v>102.04082746921441</v>
      </c>
      <c r="F205" s="15">
        <v>99.883017664133021</v>
      </c>
      <c r="G205" s="15">
        <v>106.07866741764384</v>
      </c>
      <c r="H205" s="15">
        <v>60.3</v>
      </c>
      <c r="I205" s="15">
        <v>134.37</v>
      </c>
      <c r="J205" s="15">
        <v>102.001808</v>
      </c>
      <c r="K205" s="15">
        <v>3182972.0499199936</v>
      </c>
      <c r="L205" s="15">
        <v>1883983.63114</v>
      </c>
      <c r="M205" s="15">
        <v>1298988.4187799937</v>
      </c>
      <c r="N205" s="15">
        <v>3061.2075456999951</v>
      </c>
      <c r="O205" s="15">
        <f t="shared" si="57"/>
        <v>612.45441439999979</v>
      </c>
      <c r="P205" s="15">
        <v>293.43025867999961</v>
      </c>
      <c r="Q205" s="15">
        <v>319.02415572000018</v>
      </c>
      <c r="R205" s="15">
        <v>1239.4043364399979</v>
      </c>
      <c r="S205" s="15">
        <v>1209.3487948599975</v>
      </c>
      <c r="T205" s="15">
        <v>134.11521566120126</v>
      </c>
      <c r="U205" s="15">
        <v>151.95405781106948</v>
      </c>
      <c r="V205" s="15">
        <v>113.30113221077933</v>
      </c>
      <c r="W205" s="15">
        <f t="shared" si="48"/>
        <v>209.4693682927184</v>
      </c>
      <c r="X205" s="15">
        <f t="shared" si="49"/>
        <v>123.98376576967966</v>
      </c>
      <c r="Y205" s="15">
        <f t="shared" si="50"/>
        <v>85.485602523038736</v>
      </c>
      <c r="Z205" s="15">
        <f t="shared" si="51"/>
        <v>27.018331467377479</v>
      </c>
      <c r="AA205" s="15">
        <f t="shared" si="52"/>
        <v>5.4055454032058794</v>
      </c>
      <c r="AB205" s="15">
        <f t="shared" si="53"/>
        <v>2.5898263587879931</v>
      </c>
      <c r="AC205" s="15">
        <f t="shared" si="54"/>
        <v>2.8157190444178863</v>
      </c>
      <c r="AD205" s="15">
        <f t="shared" si="55"/>
        <v>10.939028695090856</v>
      </c>
      <c r="AE205" s="15">
        <f t="shared" si="56"/>
        <v>10.673757369080743</v>
      </c>
      <c r="AF205" s="15">
        <v>25788.973304930001</v>
      </c>
      <c r="AG205" s="15">
        <v>26967.356931810002</v>
      </c>
      <c r="AH205" s="15">
        <f t="shared" si="58"/>
        <v>52756.330236740003</v>
      </c>
      <c r="AI205" s="15">
        <v>65747.99424236</v>
      </c>
      <c r="AJ205" s="15">
        <v>59311.640164130004</v>
      </c>
      <c r="AK205" s="15">
        <f t="shared" si="59"/>
        <v>177815.96464323002</v>
      </c>
      <c r="AL205" s="15">
        <f t="shared" si="60"/>
        <v>517.20975609314689</v>
      </c>
      <c r="AM205" s="15">
        <f t="shared" si="61"/>
        <v>1743.2628708231332</v>
      </c>
      <c r="AN205" s="15">
        <v>82.926003998191106</v>
      </c>
      <c r="AO205" s="64">
        <v>1.6013650000000001E-2</v>
      </c>
      <c r="AP205" s="15">
        <v>94164.737679999977</v>
      </c>
      <c r="AQ205" s="15">
        <v>41392.369439999995</v>
      </c>
      <c r="AR205" s="15">
        <v>11177.858849999997</v>
      </c>
      <c r="AS205" s="15">
        <f t="shared" si="46"/>
        <v>146734.96596999996</v>
      </c>
      <c r="AT205" s="15">
        <f t="shared" ref="AT205:AT236" si="62">AS205/J205</f>
        <v>1438.5525986951129</v>
      </c>
    </row>
    <row r="206" spans="1:46" x14ac:dyDescent="0.25">
      <c r="A206" s="31">
        <v>40179</v>
      </c>
      <c r="B206" s="14">
        <v>2010</v>
      </c>
      <c r="C206" s="14">
        <v>1</v>
      </c>
      <c r="D206" s="15">
        <v>84.335383074370398</v>
      </c>
      <c r="E206" s="15">
        <v>84.074818799419518</v>
      </c>
      <c r="F206" s="15">
        <v>95.273926027209725</v>
      </c>
      <c r="G206" s="15">
        <v>75.771958238337746</v>
      </c>
      <c r="H206" s="15">
        <v>50</v>
      </c>
      <c r="I206" s="15">
        <v>115.41</v>
      </c>
      <c r="J206" s="15">
        <v>102.70132599999999</v>
      </c>
      <c r="K206" s="15">
        <v>2913433.4766899999</v>
      </c>
      <c r="L206" s="15">
        <v>1899003.9139</v>
      </c>
      <c r="M206" s="15">
        <v>1014429.5627899999</v>
      </c>
      <c r="N206" s="15">
        <v>2690.3852531399984</v>
      </c>
      <c r="O206" s="15">
        <f t="shared" si="57"/>
        <v>514.72443159000022</v>
      </c>
      <c r="P206" s="15">
        <v>249.79123378000028</v>
      </c>
      <c r="Q206" s="15">
        <v>264.93319780999991</v>
      </c>
      <c r="R206" s="15">
        <v>1111.9854794199987</v>
      </c>
      <c r="S206" s="15">
        <v>1063.6753421299991</v>
      </c>
      <c r="T206" s="15">
        <v>138.09023170521434</v>
      </c>
      <c r="U206" s="15">
        <v>155.94172459903405</v>
      </c>
      <c r="V206" s="15">
        <v>112.9274117896535</v>
      </c>
      <c r="W206" s="15">
        <f t="shared" si="48"/>
        <v>186.82834784475935</v>
      </c>
      <c r="X206" s="15">
        <f t="shared" si="49"/>
        <v>121.77651098721805</v>
      </c>
      <c r="Y206" s="15">
        <f t="shared" si="50"/>
        <v>65.051836857541304</v>
      </c>
      <c r="Z206" s="15">
        <f t="shared" si="51"/>
        <v>23.824022976381485</v>
      </c>
      <c r="AA206" s="15">
        <f t="shared" si="52"/>
        <v>4.5580114113370627</v>
      </c>
      <c r="AB206" s="15">
        <f t="shared" si="53"/>
        <v>2.2119627982378529</v>
      </c>
      <c r="AC206" s="15">
        <f t="shared" si="54"/>
        <v>2.3460486130992093</v>
      </c>
      <c r="AD206" s="15">
        <f t="shared" si="55"/>
        <v>9.8469048550520277</v>
      </c>
      <c r="AE206" s="15">
        <f t="shared" si="56"/>
        <v>9.4191067099923895</v>
      </c>
      <c r="AF206" s="15">
        <v>23393.96399547</v>
      </c>
      <c r="AG206" s="15">
        <v>24954.039431050001</v>
      </c>
      <c r="AH206" s="15">
        <f t="shared" si="58"/>
        <v>48348.003426520001</v>
      </c>
      <c r="AI206" s="15">
        <v>69305.725954309994</v>
      </c>
      <c r="AJ206" s="15">
        <v>59022.895071890001</v>
      </c>
      <c r="AK206" s="15">
        <f t="shared" si="59"/>
        <v>176676.62445271999</v>
      </c>
      <c r="AL206" s="15">
        <f t="shared" si="60"/>
        <v>470.76318592536967</v>
      </c>
      <c r="AM206" s="15">
        <f t="shared" si="61"/>
        <v>1720.2954560948901</v>
      </c>
      <c r="AN206" s="15">
        <v>80.675250930923085</v>
      </c>
      <c r="AO206" s="64">
        <v>1.9995849999999999E-2</v>
      </c>
      <c r="AP206" s="15">
        <v>93663.588570000007</v>
      </c>
      <c r="AQ206" s="15">
        <v>41553.999979999993</v>
      </c>
      <c r="AR206" s="15">
        <v>11411.838249999999</v>
      </c>
      <c r="AS206" s="15">
        <f t="shared" si="46"/>
        <v>146629.42679999999</v>
      </c>
      <c r="AT206" s="15">
        <f t="shared" si="62"/>
        <v>1427.7267150377395</v>
      </c>
    </row>
    <row r="207" spans="1:46" x14ac:dyDescent="0.25">
      <c r="A207" s="31">
        <v>40210</v>
      </c>
      <c r="B207" s="14">
        <v>2010</v>
      </c>
      <c r="C207" s="14">
        <v>2</v>
      </c>
      <c r="D207" s="15">
        <v>88.844304838971482</v>
      </c>
      <c r="E207" s="15">
        <v>88.498558033033817</v>
      </c>
      <c r="F207" s="15">
        <v>99.136356963212137</v>
      </c>
      <c r="G207" s="15">
        <v>70.927393068435038</v>
      </c>
      <c r="H207" s="15">
        <v>47</v>
      </c>
      <c r="I207" s="15">
        <v>110.5</v>
      </c>
      <c r="J207" s="15">
        <v>103.552148</v>
      </c>
      <c r="K207" s="15">
        <v>2869156.1493899939</v>
      </c>
      <c r="L207" s="15">
        <v>1799068.5747000002</v>
      </c>
      <c r="M207" s="15">
        <v>1070087.5746899936</v>
      </c>
      <c r="N207" s="15">
        <v>2786.8221644100013</v>
      </c>
      <c r="O207" s="15">
        <f t="shared" si="57"/>
        <v>571.94073882999987</v>
      </c>
      <c r="P207" s="15">
        <v>257.71246094999992</v>
      </c>
      <c r="Q207" s="15">
        <v>314.22827788000001</v>
      </c>
      <c r="R207" s="15">
        <v>1236.6706110999994</v>
      </c>
      <c r="S207" s="15">
        <v>978.21081448000166</v>
      </c>
      <c r="T207" s="15">
        <v>134.18417673417437</v>
      </c>
      <c r="U207" s="15">
        <v>151.40769483853998</v>
      </c>
      <c r="V207" s="15">
        <v>112.83572960952488</v>
      </c>
      <c r="W207" s="15">
        <f t="shared" si="48"/>
        <v>189.49870100391135</v>
      </c>
      <c r="X207" s="15">
        <f t="shared" si="49"/>
        <v>118.82279672895842</v>
      </c>
      <c r="Y207" s="15">
        <f t="shared" si="50"/>
        <v>70.675904274952927</v>
      </c>
      <c r="Z207" s="15">
        <f t="shared" si="51"/>
        <v>24.698047099566548</v>
      </c>
      <c r="AA207" s="15">
        <f t="shared" si="52"/>
        <v>5.0687910718460962</v>
      </c>
      <c r="AB207" s="15">
        <f t="shared" si="53"/>
        <v>2.2839614884560953</v>
      </c>
      <c r="AC207" s="15">
        <f t="shared" si="54"/>
        <v>2.7848295833900014</v>
      </c>
      <c r="AD207" s="15">
        <f t="shared" si="55"/>
        <v>10.959920367241615</v>
      </c>
      <c r="AE207" s="15">
        <f t="shared" si="56"/>
        <v>8.6693356604788363</v>
      </c>
      <c r="AF207" s="15">
        <v>22631.809444629998</v>
      </c>
      <c r="AG207" s="15">
        <v>25049.57413737</v>
      </c>
      <c r="AH207" s="15">
        <f t="shared" si="58"/>
        <v>47681.383581999995</v>
      </c>
      <c r="AI207" s="15">
        <v>70880.759204400005</v>
      </c>
      <c r="AJ207" s="15">
        <v>59472.247065659998</v>
      </c>
      <c r="AK207" s="15">
        <f t="shared" si="59"/>
        <v>178034.38985206001</v>
      </c>
      <c r="AL207" s="15">
        <f t="shared" si="60"/>
        <v>460.45769694704927</v>
      </c>
      <c r="AM207" s="15">
        <f t="shared" si="61"/>
        <v>1719.272784684872</v>
      </c>
      <c r="AN207" s="15">
        <v>78.351972535258398</v>
      </c>
      <c r="AO207" s="64">
        <v>1.8120790000000001E-2</v>
      </c>
      <c r="AP207" s="15">
        <v>94389.188049999997</v>
      </c>
      <c r="AQ207" s="15">
        <v>41813.499029999999</v>
      </c>
      <c r="AR207" s="15">
        <v>11515.709000000003</v>
      </c>
      <c r="AS207" s="15">
        <f t="shared" si="46"/>
        <v>147718.39608000001</v>
      </c>
      <c r="AT207" s="15">
        <f t="shared" si="62"/>
        <v>1426.5121384058591</v>
      </c>
    </row>
    <row r="208" spans="1:46" x14ac:dyDescent="0.25">
      <c r="A208" s="31">
        <v>40238</v>
      </c>
      <c r="B208" s="14">
        <v>2010</v>
      </c>
      <c r="C208" s="14">
        <v>3</v>
      </c>
      <c r="D208" s="15">
        <v>97.755925588814577</v>
      </c>
      <c r="E208" s="15">
        <v>97.012235612109478</v>
      </c>
      <c r="F208" s="15">
        <v>99.492355591888867</v>
      </c>
      <c r="G208" s="15">
        <v>77.415418112699584</v>
      </c>
      <c r="H208" s="15">
        <v>56.3</v>
      </c>
      <c r="I208" s="15">
        <v>115.2</v>
      </c>
      <c r="J208" s="15">
        <v>103.812468</v>
      </c>
      <c r="K208" s="15">
        <v>3337903.2106599943</v>
      </c>
      <c r="L208" s="15">
        <v>1938414.8185800004</v>
      </c>
      <c r="M208" s="15">
        <v>1399488.3920799938</v>
      </c>
      <c r="N208" s="15">
        <v>3290.8649423299967</v>
      </c>
      <c r="O208" s="15">
        <f t="shared" si="57"/>
        <v>703.08282427999961</v>
      </c>
      <c r="P208" s="15">
        <v>318.2541694999997</v>
      </c>
      <c r="Q208" s="15">
        <v>384.82865477999997</v>
      </c>
      <c r="R208" s="15">
        <v>1429.7570664799998</v>
      </c>
      <c r="S208" s="15">
        <v>1158.0250515699981</v>
      </c>
      <c r="T208" s="15">
        <v>133.4606909248659</v>
      </c>
      <c r="U208" s="15">
        <v>150.2372922448715</v>
      </c>
      <c r="V208" s="15">
        <v>112.57044392902948</v>
      </c>
      <c r="W208" s="15">
        <f t="shared" si="48"/>
        <v>222.17541069760173</v>
      </c>
      <c r="X208" s="15">
        <f t="shared" si="49"/>
        <v>129.02354599286716</v>
      </c>
      <c r="Y208" s="15">
        <f t="shared" si="50"/>
        <v>93.151864704734578</v>
      </c>
      <c r="Z208" s="15">
        <f t="shared" si="51"/>
        <v>29.233827525853382</v>
      </c>
      <c r="AA208" s="15">
        <f t="shared" si="52"/>
        <v>6.2457142367072942</v>
      </c>
      <c r="AB208" s="15">
        <f t="shared" si="53"/>
        <v>2.8271556759662815</v>
      </c>
      <c r="AC208" s="15">
        <f t="shared" si="54"/>
        <v>3.4185585607410132</v>
      </c>
      <c r="AD208" s="15">
        <f t="shared" si="55"/>
        <v>12.700998739788183</v>
      </c>
      <c r="AE208" s="15">
        <f t="shared" si="56"/>
        <v>10.287114549357911</v>
      </c>
      <c r="AF208" s="15">
        <v>23325.02761334</v>
      </c>
      <c r="AG208" s="15">
        <v>24420.636901919999</v>
      </c>
      <c r="AH208" s="15">
        <f t="shared" si="58"/>
        <v>47745.664515259996</v>
      </c>
      <c r="AI208" s="15">
        <v>71469.459613719999</v>
      </c>
      <c r="AJ208" s="15">
        <v>57851.242755179999</v>
      </c>
      <c r="AK208" s="15">
        <f t="shared" si="59"/>
        <v>177066.36688416</v>
      </c>
      <c r="AL208" s="15">
        <f t="shared" si="60"/>
        <v>459.92225630605373</v>
      </c>
      <c r="AM208" s="15">
        <f t="shared" si="61"/>
        <v>1705.6368112177047</v>
      </c>
      <c r="AN208" s="15">
        <v>76.6361496431837</v>
      </c>
      <c r="AO208" s="64">
        <v>1.6334339999999999E-2</v>
      </c>
      <c r="AP208" s="15">
        <v>94687.002880000015</v>
      </c>
      <c r="AQ208" s="15">
        <v>41998.989860000001</v>
      </c>
      <c r="AR208" s="15">
        <v>11858.585940000003</v>
      </c>
      <c r="AS208" s="15">
        <f t="shared" si="46"/>
        <v>148544.57868000001</v>
      </c>
      <c r="AT208" s="15">
        <f t="shared" si="62"/>
        <v>1430.8934325691978</v>
      </c>
    </row>
    <row r="209" spans="1:46" x14ac:dyDescent="0.25">
      <c r="A209" s="31">
        <v>40269</v>
      </c>
      <c r="B209" s="14">
        <v>2010</v>
      </c>
      <c r="C209" s="14">
        <v>4</v>
      </c>
      <c r="D209" s="15">
        <v>91.58021550245796</v>
      </c>
      <c r="E209" s="15">
        <v>92.12992967513344</v>
      </c>
      <c r="F209" s="15">
        <v>100.40008030777301</v>
      </c>
      <c r="G209" s="15">
        <v>72.593571131686076</v>
      </c>
      <c r="H209" s="15">
        <v>63.6</v>
      </c>
      <c r="I209" s="15">
        <v>117.01</v>
      </c>
      <c r="J209" s="15">
        <v>104.290435</v>
      </c>
      <c r="K209" s="15">
        <v>3490978.0281200102</v>
      </c>
      <c r="L209" s="15">
        <v>2241856.6865900001</v>
      </c>
      <c r="M209" s="15">
        <v>1249121.3415300101</v>
      </c>
      <c r="N209" s="15">
        <v>3130.2918191599974</v>
      </c>
      <c r="O209" s="15">
        <f t="shared" si="57"/>
        <v>672.43593965000036</v>
      </c>
      <c r="P209" s="15">
        <v>295.1749236200003</v>
      </c>
      <c r="Q209" s="15">
        <v>377.26101603000006</v>
      </c>
      <c r="R209" s="15">
        <v>1491.8374253999975</v>
      </c>
      <c r="S209" s="15">
        <v>966.01845410999999</v>
      </c>
      <c r="T209" s="15">
        <v>134.71917281316479</v>
      </c>
      <c r="U209" s="15">
        <v>153.04658961162306</v>
      </c>
      <c r="V209" s="15">
        <v>113.60416369530093</v>
      </c>
      <c r="W209" s="15">
        <f t="shared" si="48"/>
        <v>228.09904075476956</v>
      </c>
      <c r="X209" s="15">
        <f t="shared" si="49"/>
        <v>146.48197599691846</v>
      </c>
      <c r="Y209" s="15">
        <f t="shared" si="50"/>
        <v>81.617064757851097</v>
      </c>
      <c r="Z209" s="15">
        <f t="shared" si="51"/>
        <v>27.554375802244277</v>
      </c>
      <c r="AA209" s="15">
        <f t="shared" si="52"/>
        <v>5.9191135058530842</v>
      </c>
      <c r="AB209" s="15">
        <f t="shared" si="53"/>
        <v>2.5982755738750249</v>
      </c>
      <c r="AC209" s="15">
        <f t="shared" si="54"/>
        <v>3.3208379319780592</v>
      </c>
      <c r="AD209" s="15">
        <f t="shared" si="55"/>
        <v>13.131890389169822</v>
      </c>
      <c r="AE209" s="15">
        <f t="shared" si="56"/>
        <v>8.5033719072213714</v>
      </c>
      <c r="AF209" s="15">
        <v>22769.527427950001</v>
      </c>
      <c r="AG209" s="15">
        <v>25301.98232752</v>
      </c>
      <c r="AH209" s="15">
        <f t="shared" si="58"/>
        <v>48071.509755470004</v>
      </c>
      <c r="AI209" s="15">
        <v>70847.211960030007</v>
      </c>
      <c r="AJ209" s="15">
        <v>57735.039024960002</v>
      </c>
      <c r="AK209" s="15">
        <f t="shared" si="59"/>
        <v>176653.76074046001</v>
      </c>
      <c r="AL209" s="15">
        <f t="shared" si="60"/>
        <v>460.93881721243184</v>
      </c>
      <c r="AM209" s="15">
        <f t="shared" si="61"/>
        <v>1693.8634951561953</v>
      </c>
      <c r="AN209" s="15">
        <v>77.90966338194788</v>
      </c>
      <c r="AO209" s="64">
        <v>2.500115E-2</v>
      </c>
      <c r="AP209" s="15">
        <v>95426.000969999994</v>
      </c>
      <c r="AQ209" s="15">
        <v>42296.65486000001</v>
      </c>
      <c r="AR209" s="15">
        <v>11701.936840000002</v>
      </c>
      <c r="AS209" s="15">
        <f t="shared" si="46"/>
        <v>149424.59267000001</v>
      </c>
      <c r="AT209" s="15">
        <f t="shared" si="62"/>
        <v>1432.7737023054895</v>
      </c>
    </row>
    <row r="210" spans="1:46" x14ac:dyDescent="0.25">
      <c r="A210" s="31">
        <v>40299</v>
      </c>
      <c r="B210" s="14">
        <v>2010</v>
      </c>
      <c r="C210" s="14">
        <v>5</v>
      </c>
      <c r="D210" s="15">
        <v>96.364531693135348</v>
      </c>
      <c r="E210" s="15">
        <v>92.250636706727136</v>
      </c>
      <c r="F210" s="15">
        <v>100.91903889144919</v>
      </c>
      <c r="G210" s="15">
        <v>81.010744425913202</v>
      </c>
      <c r="H210" s="15">
        <v>60.7</v>
      </c>
      <c r="I210" s="15">
        <v>121.88</v>
      </c>
      <c r="J210" s="15">
        <v>104.398145</v>
      </c>
      <c r="K210" s="15">
        <v>3513330.8243799927</v>
      </c>
      <c r="L210" s="15">
        <v>2194382.0866700001</v>
      </c>
      <c r="M210" s="15">
        <v>1318948.7377099926</v>
      </c>
      <c r="N210" s="15">
        <v>3183.587230579998</v>
      </c>
      <c r="O210" s="15">
        <f t="shared" si="57"/>
        <v>685.52665082999965</v>
      </c>
      <c r="P210" s="15">
        <v>290.97782411999987</v>
      </c>
      <c r="Q210" s="15">
        <v>394.54882670999973</v>
      </c>
      <c r="R210" s="15">
        <v>1425.0857876399975</v>
      </c>
      <c r="S210" s="15">
        <v>1072.9747921100002</v>
      </c>
      <c r="T210" s="15">
        <v>138.18820314720696</v>
      </c>
      <c r="U210" s="15">
        <v>158.07407535580916</v>
      </c>
      <c r="V210" s="15">
        <v>114.39042679165492</v>
      </c>
      <c r="W210" s="15">
        <f t="shared" si="48"/>
        <v>222.25850864361101</v>
      </c>
      <c r="X210" s="15">
        <f t="shared" si="49"/>
        <v>138.81985909015518</v>
      </c>
      <c r="Y210" s="15">
        <f t="shared" si="50"/>
        <v>83.438649553455818</v>
      </c>
      <c r="Z210" s="15">
        <f t="shared" si="51"/>
        <v>27.83088864926107</v>
      </c>
      <c r="AA210" s="15">
        <f t="shared" si="52"/>
        <v>5.9928673234044672</v>
      </c>
      <c r="AB210" s="15">
        <f t="shared" si="53"/>
        <v>2.5437253123460457</v>
      </c>
      <c r="AC210" s="15">
        <f t="shared" si="54"/>
        <v>3.449142011058421</v>
      </c>
      <c r="AD210" s="15">
        <f t="shared" si="55"/>
        <v>12.458086114457624</v>
      </c>
      <c r="AE210" s="15">
        <f t="shared" si="56"/>
        <v>9.3799352113989709</v>
      </c>
      <c r="AF210" s="15">
        <v>22698.229308620001</v>
      </c>
      <c r="AG210" s="15">
        <v>24812.06522855</v>
      </c>
      <c r="AH210" s="15">
        <f t="shared" si="58"/>
        <v>47510.294537170004</v>
      </c>
      <c r="AI210" s="15">
        <v>70645.167235929999</v>
      </c>
      <c r="AJ210" s="15">
        <v>58048.40433469</v>
      </c>
      <c r="AK210" s="15">
        <f t="shared" si="59"/>
        <v>176203.86610779</v>
      </c>
      <c r="AL210" s="15">
        <f t="shared" si="60"/>
        <v>455.08753567575366</v>
      </c>
      <c r="AM210" s="15">
        <f t="shared" si="61"/>
        <v>1687.8064845672307</v>
      </c>
      <c r="AN210" s="15">
        <v>78.282035496851222</v>
      </c>
      <c r="AO210" s="64">
        <v>2.4769409999999999E-2</v>
      </c>
      <c r="AP210" s="15">
        <v>96638.925459999999</v>
      </c>
      <c r="AQ210" s="15">
        <v>42843.437290000002</v>
      </c>
      <c r="AR210" s="15">
        <v>12056.139330000002</v>
      </c>
      <c r="AS210" s="15">
        <f t="shared" si="46"/>
        <v>151538.50208000001</v>
      </c>
      <c r="AT210" s="15">
        <f t="shared" si="62"/>
        <v>1451.5440104802628</v>
      </c>
    </row>
    <row r="211" spans="1:46" x14ac:dyDescent="0.25">
      <c r="A211" s="31">
        <v>40330</v>
      </c>
      <c r="B211" s="14">
        <v>2010</v>
      </c>
      <c r="C211" s="14">
        <v>6</v>
      </c>
      <c r="D211" s="15">
        <v>94.567976701049147</v>
      </c>
      <c r="E211" s="15">
        <v>94.75660393953558</v>
      </c>
      <c r="F211" s="15">
        <v>101.11411078214743</v>
      </c>
      <c r="G211" s="15">
        <v>80.65189790632212</v>
      </c>
      <c r="H211" s="15">
        <v>60.8</v>
      </c>
      <c r="I211" s="15">
        <v>121.06</v>
      </c>
      <c r="J211" s="15">
        <v>104.516839</v>
      </c>
      <c r="K211" s="15">
        <v>3060627.7850600109</v>
      </c>
      <c r="L211" s="15">
        <v>2005764.3218100001</v>
      </c>
      <c r="M211" s="15">
        <v>1054863.4632500107</v>
      </c>
      <c r="N211" s="15">
        <v>3113.8295927499985</v>
      </c>
      <c r="O211" s="15">
        <f t="shared" si="57"/>
        <v>687.9425762599991</v>
      </c>
      <c r="P211" s="15">
        <v>295.1551025399998</v>
      </c>
      <c r="Q211" s="15">
        <v>392.7874737199993</v>
      </c>
      <c r="R211" s="15">
        <v>1390.3667184000001</v>
      </c>
      <c r="S211" s="15">
        <v>1035.520298089999</v>
      </c>
      <c r="T211" s="15">
        <v>132.46757054126925</v>
      </c>
      <c r="U211" s="15">
        <v>150.68960749019757</v>
      </c>
      <c r="V211" s="15">
        <v>113.75584746853298</v>
      </c>
      <c r="W211" s="15">
        <f t="shared" si="48"/>
        <v>203.10808661832277</v>
      </c>
      <c r="X211" s="15">
        <f t="shared" si="49"/>
        <v>133.10568361129191</v>
      </c>
      <c r="Y211" s="15">
        <f t="shared" si="50"/>
        <v>70.002403007030864</v>
      </c>
      <c r="Z211" s="15">
        <f t="shared" si="51"/>
        <v>27.372918949167364</v>
      </c>
      <c r="AA211" s="15">
        <f t="shared" si="52"/>
        <v>6.0475359427153581</v>
      </c>
      <c r="AB211" s="15">
        <f t="shared" si="53"/>
        <v>2.5946367515010187</v>
      </c>
      <c r="AC211" s="15">
        <f t="shared" si="54"/>
        <v>3.4528991912143394</v>
      </c>
      <c r="AD211" s="15">
        <f t="shared" si="55"/>
        <v>12.22237581047956</v>
      </c>
      <c r="AE211" s="15">
        <f t="shared" si="56"/>
        <v>9.1030071959724399</v>
      </c>
      <c r="AF211" s="15">
        <v>24790.12242951</v>
      </c>
      <c r="AG211" s="15">
        <v>25526.41420051</v>
      </c>
      <c r="AH211" s="15">
        <f t="shared" si="58"/>
        <v>50316.536630019997</v>
      </c>
      <c r="AI211" s="15">
        <v>71856.536453029999</v>
      </c>
      <c r="AJ211" s="15">
        <v>59077.438757709999</v>
      </c>
      <c r="AK211" s="15">
        <f t="shared" si="59"/>
        <v>181250.51184076001</v>
      </c>
      <c r="AL211" s="15">
        <f t="shared" si="60"/>
        <v>481.42038270043736</v>
      </c>
      <c r="AM211" s="15">
        <f t="shared" si="61"/>
        <v>1734.1752159263065</v>
      </c>
      <c r="AN211" s="15">
        <v>75.403861489355563</v>
      </c>
      <c r="AO211" s="64">
        <v>2.5296559999999999E-2</v>
      </c>
      <c r="AP211" s="15">
        <v>98377.61391</v>
      </c>
      <c r="AQ211" s="15">
        <v>43382.381369999988</v>
      </c>
      <c r="AR211" s="15">
        <v>12388.413219999999</v>
      </c>
      <c r="AS211" s="15">
        <f t="shared" si="46"/>
        <v>154148.40849999996</v>
      </c>
      <c r="AT211" s="15">
        <f t="shared" si="62"/>
        <v>1474.8667293697999</v>
      </c>
    </row>
    <row r="212" spans="1:46" x14ac:dyDescent="0.25">
      <c r="A212" s="31">
        <v>40360</v>
      </c>
      <c r="B212" s="14">
        <v>2010</v>
      </c>
      <c r="C212" s="14">
        <v>7</v>
      </c>
      <c r="D212" s="15">
        <v>94.385084381148317</v>
      </c>
      <c r="E212" s="15">
        <v>92.279649326328325</v>
      </c>
      <c r="F212" s="15">
        <v>100.44813634603059</v>
      </c>
      <c r="G212" s="15">
        <v>85.539681652957412</v>
      </c>
      <c r="H212" s="15">
        <v>63.2</v>
      </c>
      <c r="I212" s="15">
        <v>120.28</v>
      </c>
      <c r="J212" s="15">
        <v>104.472793</v>
      </c>
      <c r="K212" s="15">
        <v>3157625.9787999992</v>
      </c>
      <c r="L212" s="15">
        <v>2103871.4340300001</v>
      </c>
      <c r="M212" s="15">
        <v>1053754.5447699991</v>
      </c>
      <c r="N212" s="15">
        <v>3437.9617513400017</v>
      </c>
      <c r="O212" s="15">
        <f t="shared" si="57"/>
        <v>757.09938336999971</v>
      </c>
      <c r="P212" s="15">
        <v>325.43530723999999</v>
      </c>
      <c r="Q212" s="15">
        <v>431.66407612999967</v>
      </c>
      <c r="R212" s="15">
        <v>1516.2480798900024</v>
      </c>
      <c r="S212" s="15">
        <v>1164.6142880800005</v>
      </c>
      <c r="T212" s="15">
        <v>131.81411623824252</v>
      </c>
      <c r="U212" s="15">
        <v>147.88383311920802</v>
      </c>
      <c r="V212" s="15">
        <v>112.19119570768952</v>
      </c>
      <c r="W212" s="15">
        <f t="shared" si="48"/>
        <v>213.52070149917341</v>
      </c>
      <c r="X212" s="15">
        <f t="shared" si="49"/>
        <v>142.26514079697174</v>
      </c>
      <c r="Y212" s="15">
        <f t="shared" si="50"/>
        <v>71.255560702201677</v>
      </c>
      <c r="Z212" s="15">
        <f t="shared" si="51"/>
        <v>30.643774938431875</v>
      </c>
      <c r="AA212" s="15">
        <f t="shared" si="52"/>
        <v>6.7482958764660763</v>
      </c>
      <c r="AB212" s="15">
        <f t="shared" si="53"/>
        <v>2.9007205528668312</v>
      </c>
      <c r="AC212" s="15">
        <f t="shared" si="54"/>
        <v>3.8475753235992447</v>
      </c>
      <c r="AD212" s="15">
        <f t="shared" si="55"/>
        <v>13.514858009362312</v>
      </c>
      <c r="AE212" s="15">
        <f t="shared" si="56"/>
        <v>10.380621052603493</v>
      </c>
      <c r="AF212" s="15">
        <v>23979.39371153</v>
      </c>
      <c r="AG212" s="15">
        <v>25422.219387149999</v>
      </c>
      <c r="AH212" s="15">
        <f t="shared" si="58"/>
        <v>49401.613098679998</v>
      </c>
      <c r="AI212" s="15">
        <v>72032.667789719999</v>
      </c>
      <c r="AJ212" s="15">
        <v>59235.603293790002</v>
      </c>
      <c r="AK212" s="15">
        <f t="shared" si="59"/>
        <v>180669.88418219</v>
      </c>
      <c r="AL212" s="15">
        <f t="shared" si="60"/>
        <v>472.86582161807428</v>
      </c>
      <c r="AM212" s="15">
        <f t="shared" si="61"/>
        <v>1729.3486561825719</v>
      </c>
      <c r="AN212" s="15">
        <v>74.299849988544167</v>
      </c>
      <c r="AO212" s="64">
        <v>3.1949600000000002E-2</v>
      </c>
      <c r="AP212" s="15">
        <v>99302.620079999993</v>
      </c>
      <c r="AQ212" s="15">
        <v>43968.178179999988</v>
      </c>
      <c r="AR212" s="15">
        <v>12142.348870000003</v>
      </c>
      <c r="AS212" s="15">
        <f t="shared" si="46"/>
        <v>155413.14713</v>
      </c>
      <c r="AT212" s="15">
        <f t="shared" si="62"/>
        <v>1487.5944508346781</v>
      </c>
    </row>
    <row r="213" spans="1:46" x14ac:dyDescent="0.25">
      <c r="A213" s="31">
        <v>40391</v>
      </c>
      <c r="B213" s="14">
        <v>2010</v>
      </c>
      <c r="C213" s="14">
        <v>8</v>
      </c>
      <c r="D213" s="15">
        <v>95.037412823171081</v>
      </c>
      <c r="E213" s="15">
        <v>93.622359827808523</v>
      </c>
      <c r="F213" s="15">
        <v>100.95552990589687</v>
      </c>
      <c r="G213" s="15">
        <v>84.383902805736525</v>
      </c>
      <c r="H213" s="15">
        <v>63.5</v>
      </c>
      <c r="I213" s="15">
        <v>122.54</v>
      </c>
      <c r="J213" s="15">
        <v>104.590045</v>
      </c>
      <c r="K213" s="15">
        <v>3291236.0100600203</v>
      </c>
      <c r="L213" s="15">
        <v>2213423.0323299994</v>
      </c>
      <c r="M213" s="15">
        <v>1077812.9777300209</v>
      </c>
      <c r="N213" s="15">
        <v>3582.6028614699999</v>
      </c>
      <c r="O213" s="15">
        <f t="shared" si="57"/>
        <v>800.41189668999903</v>
      </c>
      <c r="P213" s="15">
        <v>354.05024703999982</v>
      </c>
      <c r="Q213" s="15">
        <v>446.36164964999921</v>
      </c>
      <c r="R213" s="15">
        <v>1482.1150724000006</v>
      </c>
      <c r="S213" s="15">
        <v>1300.0758923799992</v>
      </c>
      <c r="T213" s="15">
        <v>131.61861954207234</v>
      </c>
      <c r="U213" s="15">
        <v>145.862681304532</v>
      </c>
      <c r="V213" s="15">
        <v>110.82222394674676</v>
      </c>
      <c r="W213" s="15">
        <f t="shared" si="48"/>
        <v>225.63934658437961</v>
      </c>
      <c r="X213" s="15">
        <f t="shared" si="49"/>
        <v>151.74704129487489</v>
      </c>
      <c r="Y213" s="15">
        <f t="shared" si="50"/>
        <v>73.892305289504705</v>
      </c>
      <c r="Z213" s="15">
        <f t="shared" si="51"/>
        <v>32.327476690880545</v>
      </c>
      <c r="AA213" s="15">
        <f t="shared" si="52"/>
        <v>7.2224854202043423</v>
      </c>
      <c r="AB213" s="15">
        <f t="shared" si="53"/>
        <v>3.1947585459946288</v>
      </c>
      <c r="AC213" s="15">
        <f t="shared" si="54"/>
        <v>4.0277268742097139</v>
      </c>
      <c r="AD213" s="15">
        <f t="shared" si="55"/>
        <v>13.373807343120989</v>
      </c>
      <c r="AE213" s="15">
        <f t="shared" si="56"/>
        <v>11.731183927555206</v>
      </c>
      <c r="AF213" s="15">
        <v>23540.851361019999</v>
      </c>
      <c r="AG213" s="15">
        <v>26846.24214532</v>
      </c>
      <c r="AH213" s="15">
        <f t="shared" si="58"/>
        <v>50387.093506339996</v>
      </c>
      <c r="AI213" s="15">
        <v>71298.4473822</v>
      </c>
      <c r="AJ213" s="15">
        <v>60053.578290719997</v>
      </c>
      <c r="AK213" s="15">
        <f t="shared" si="59"/>
        <v>181739.11917925999</v>
      </c>
      <c r="AL213" s="15">
        <f t="shared" si="60"/>
        <v>481.75802492808941</v>
      </c>
      <c r="AM213" s="15">
        <f t="shared" si="61"/>
        <v>1737.6330527370935</v>
      </c>
      <c r="AN213" s="15">
        <v>72.446019043715395</v>
      </c>
      <c r="AO213" s="64">
        <v>3.5103759999999998E-2</v>
      </c>
      <c r="AP213" s="15">
        <v>100792.59926999996</v>
      </c>
      <c r="AQ213" s="15">
        <v>44656.65759000001</v>
      </c>
      <c r="AR213" s="15">
        <v>12483.991090000001</v>
      </c>
      <c r="AS213" s="15">
        <f t="shared" si="46"/>
        <v>157933.24794999996</v>
      </c>
      <c r="AT213" s="15">
        <f t="shared" si="62"/>
        <v>1510.0217993978295</v>
      </c>
    </row>
    <row r="214" spans="1:46" x14ac:dyDescent="0.25">
      <c r="A214" s="31">
        <v>40422</v>
      </c>
      <c r="B214" s="14">
        <v>2010</v>
      </c>
      <c r="C214" s="14">
        <v>9</v>
      </c>
      <c r="D214" s="15">
        <v>99.414425246974375</v>
      </c>
      <c r="E214" s="15">
        <v>98.418771001069331</v>
      </c>
      <c r="F214" s="15">
        <v>101.32646880528495</v>
      </c>
      <c r="G214" s="15">
        <v>84.217730174607212</v>
      </c>
      <c r="H214" s="15">
        <v>71</v>
      </c>
      <c r="I214" s="15">
        <v>126.88</v>
      </c>
      <c r="J214" s="15">
        <v>104.44808</v>
      </c>
      <c r="K214" s="15">
        <v>3271660.5062599769</v>
      </c>
      <c r="L214" s="15">
        <v>1973550.4851100005</v>
      </c>
      <c r="M214" s="15">
        <v>1298110.0211499764</v>
      </c>
      <c r="N214" s="15">
        <v>3872.4005964499979</v>
      </c>
      <c r="O214" s="15">
        <f t="shared" si="57"/>
        <v>869.82698515999994</v>
      </c>
      <c r="P214" s="15">
        <v>391.27648681000011</v>
      </c>
      <c r="Q214" s="15">
        <v>478.55049834999983</v>
      </c>
      <c r="R214" s="15">
        <v>1553.8236502999994</v>
      </c>
      <c r="S214" s="15">
        <v>1448.7499609899987</v>
      </c>
      <c r="T214" s="15">
        <v>131.08486821787039</v>
      </c>
      <c r="U214" s="15">
        <v>144.63334277243177</v>
      </c>
      <c r="V214" s="15">
        <v>110.3356510471087</v>
      </c>
      <c r="W214" s="15">
        <f t="shared" si="48"/>
        <v>226.20375381959161</v>
      </c>
      <c r="X214" s="15">
        <f t="shared" si="49"/>
        <v>136.45197208884355</v>
      </c>
      <c r="Y214" s="15">
        <f t="shared" si="50"/>
        <v>89.751781730748064</v>
      </c>
      <c r="Z214" s="15">
        <f t="shared" si="51"/>
        <v>35.0965491180783</v>
      </c>
      <c r="AA214" s="15">
        <f t="shared" si="52"/>
        <v>7.8834626605739633</v>
      </c>
      <c r="AB214" s="15">
        <f t="shared" si="53"/>
        <v>3.5462380753337963</v>
      </c>
      <c r="AC214" s="15">
        <f t="shared" si="54"/>
        <v>4.3372245852401674</v>
      </c>
      <c r="AD214" s="15">
        <f t="shared" si="55"/>
        <v>14.08269798160326</v>
      </c>
      <c r="AE214" s="15">
        <f t="shared" si="56"/>
        <v>13.130388475901078</v>
      </c>
      <c r="AF214" s="15">
        <v>24163.59803451</v>
      </c>
      <c r="AG214" s="15">
        <v>26290.11912788</v>
      </c>
      <c r="AH214" s="15">
        <f t="shared" si="58"/>
        <v>50453.717162389999</v>
      </c>
      <c r="AI214" s="15">
        <v>72611.229804160001</v>
      </c>
      <c r="AJ214" s="15">
        <v>60156.407545180002</v>
      </c>
      <c r="AK214" s="15">
        <f t="shared" si="59"/>
        <v>183221.35451172999</v>
      </c>
      <c r="AL214" s="15">
        <f t="shared" si="60"/>
        <v>483.05069047118911</v>
      </c>
      <c r="AM214" s="15">
        <f t="shared" si="61"/>
        <v>1754.1859506821952</v>
      </c>
      <c r="AN214" s="15">
        <v>72.525159528387221</v>
      </c>
      <c r="AO214" s="64">
        <v>3.8038049999999997E-2</v>
      </c>
      <c r="AP214" s="15">
        <v>103390.41086000002</v>
      </c>
      <c r="AQ214" s="15">
        <v>45521.371589999995</v>
      </c>
      <c r="AR214" s="15">
        <v>12912.552159999997</v>
      </c>
      <c r="AS214" s="15">
        <f t="shared" si="46"/>
        <v>161824.33460999999</v>
      </c>
      <c r="AT214" s="15">
        <f t="shared" si="62"/>
        <v>1549.3279973169442</v>
      </c>
    </row>
    <row r="215" spans="1:46" x14ac:dyDescent="0.25">
      <c r="A215" s="31">
        <v>40452</v>
      </c>
      <c r="B215" s="14">
        <v>2010</v>
      </c>
      <c r="C215" s="14">
        <v>10</v>
      </c>
      <c r="D215" s="15">
        <v>100.8531698204106</v>
      </c>
      <c r="E215" s="15">
        <v>99.347183482307429</v>
      </c>
      <c r="F215" s="15">
        <v>102.5738123151788</v>
      </c>
      <c r="G215" s="15">
        <v>86.810954297369406</v>
      </c>
      <c r="H215" s="15">
        <v>60.7</v>
      </c>
      <c r="I215" s="15">
        <v>136.30000000000001</v>
      </c>
      <c r="J215" s="15">
        <v>104.35594500000001</v>
      </c>
      <c r="K215" s="15">
        <v>3535758.6247099796</v>
      </c>
      <c r="L215" s="15">
        <v>2293728.9558999999</v>
      </c>
      <c r="M215" s="15">
        <v>1242029.6688099797</v>
      </c>
      <c r="N215" s="15">
        <v>3617.7575965199981</v>
      </c>
      <c r="O215" s="15">
        <f t="shared" si="57"/>
        <v>894.55502635999915</v>
      </c>
      <c r="P215" s="15">
        <v>393.09007387999924</v>
      </c>
      <c r="Q215" s="15">
        <v>501.46495247999991</v>
      </c>
      <c r="R215" s="15">
        <v>1500.1512452799991</v>
      </c>
      <c r="S215" s="15">
        <v>1223.0513248800003</v>
      </c>
      <c r="T215" s="15">
        <v>133.27293768517515</v>
      </c>
      <c r="U215" s="15">
        <v>147.30017744493841</v>
      </c>
      <c r="V215" s="15">
        <v>110.52519739071047</v>
      </c>
      <c r="W215" s="15">
        <f t="shared" si="48"/>
        <v>240.03763512312568</v>
      </c>
      <c r="X215" s="15">
        <f t="shared" si="49"/>
        <v>155.71800358199894</v>
      </c>
      <c r="Y215" s="15">
        <f t="shared" si="50"/>
        <v>84.319631541126768</v>
      </c>
      <c r="Z215" s="15">
        <f t="shared" si="51"/>
        <v>32.73242375429647</v>
      </c>
      <c r="AA215" s="15">
        <f t="shared" si="52"/>
        <v>8.0936749942885466</v>
      </c>
      <c r="AB215" s="15">
        <f t="shared" si="53"/>
        <v>3.556565228202325</v>
      </c>
      <c r="AC215" s="15">
        <f t="shared" si="54"/>
        <v>4.5371097660862221</v>
      </c>
      <c r="AD215" s="15">
        <f t="shared" si="55"/>
        <v>13.572934323536302</v>
      </c>
      <c r="AE215" s="15">
        <f t="shared" si="56"/>
        <v>11.065814436471628</v>
      </c>
      <c r="AF215" s="15">
        <v>24105.219729500001</v>
      </c>
      <c r="AG215" s="15">
        <v>26915.819281970002</v>
      </c>
      <c r="AH215" s="15">
        <f t="shared" si="58"/>
        <v>51021.039011469999</v>
      </c>
      <c r="AI215" s="15">
        <v>74425.01258106</v>
      </c>
      <c r="AJ215" s="15">
        <v>59484.867202380003</v>
      </c>
      <c r="AK215" s="15">
        <f t="shared" si="59"/>
        <v>184930.91879491002</v>
      </c>
      <c r="AL215" s="15">
        <f t="shared" si="60"/>
        <v>488.913583327428</v>
      </c>
      <c r="AM215" s="15">
        <f t="shared" si="61"/>
        <v>1772.1167566918205</v>
      </c>
      <c r="AN215" s="15">
        <v>74.287244901782572</v>
      </c>
      <c r="AO215" s="64">
        <v>3.8679860000000003E-2</v>
      </c>
      <c r="AP215" s="15">
        <v>105309.62702999997</v>
      </c>
      <c r="AQ215" s="15">
        <v>46275.81044999999</v>
      </c>
      <c r="AR215" s="15">
        <v>12984.514870000001</v>
      </c>
      <c r="AS215" s="15">
        <f t="shared" si="46"/>
        <v>164569.95234999998</v>
      </c>
      <c r="AT215" s="15">
        <f t="shared" si="62"/>
        <v>1577.0060090970378</v>
      </c>
    </row>
    <row r="216" spans="1:46" x14ac:dyDescent="0.25">
      <c r="A216" s="31">
        <v>40483</v>
      </c>
      <c r="B216" s="14">
        <v>2010</v>
      </c>
      <c r="C216" s="14">
        <v>11</v>
      </c>
      <c r="D216" s="15">
        <v>101.20550644416852</v>
      </c>
      <c r="E216" s="15">
        <v>102.23567400500168</v>
      </c>
      <c r="F216" s="15">
        <v>102.77848950119929</v>
      </c>
      <c r="G216" s="15">
        <v>93.729766451453102</v>
      </c>
      <c r="H216" s="15">
        <v>99.8</v>
      </c>
      <c r="I216" s="15">
        <v>138.25</v>
      </c>
      <c r="J216" s="15">
        <v>104.55842800000001</v>
      </c>
      <c r="K216" s="15">
        <v>3426094.5935100182</v>
      </c>
      <c r="L216" s="15">
        <v>2257931.35996</v>
      </c>
      <c r="M216" s="15">
        <v>1168163.2335500182</v>
      </c>
      <c r="N216" s="15">
        <v>3796.1014691500004</v>
      </c>
      <c r="O216" s="15">
        <f t="shared" si="57"/>
        <v>963.23277334999943</v>
      </c>
      <c r="P216" s="15">
        <v>411.03031208999948</v>
      </c>
      <c r="Q216" s="15">
        <v>552.20246125999995</v>
      </c>
      <c r="R216" s="15">
        <v>1401.1988378300007</v>
      </c>
      <c r="S216" s="15">
        <v>1431.6698579700003</v>
      </c>
      <c r="T216" s="15">
        <v>140.63033906868705</v>
      </c>
      <c r="U216" s="15">
        <v>156.34321212624772</v>
      </c>
      <c r="V216" s="15">
        <v>111.17317441002979</v>
      </c>
      <c r="W216" s="15">
        <f t="shared" si="48"/>
        <v>219.13932475325083</v>
      </c>
      <c r="X216" s="15">
        <f t="shared" si="49"/>
        <v>144.42145132189762</v>
      </c>
      <c r="Y216" s="15">
        <f t="shared" si="50"/>
        <v>74.717873431353198</v>
      </c>
      <c r="Z216" s="15">
        <f t="shared" si="51"/>
        <v>34.145840390858936</v>
      </c>
      <c r="AA216" s="15">
        <f t="shared" si="52"/>
        <v>8.6642553697117322</v>
      </c>
      <c r="AB216" s="15">
        <f t="shared" si="53"/>
        <v>3.6972076606721171</v>
      </c>
      <c r="AC216" s="15">
        <f t="shared" si="54"/>
        <v>4.9670477090396146</v>
      </c>
      <c r="AD216" s="15">
        <f t="shared" si="55"/>
        <v>12.603749468033429</v>
      </c>
      <c r="AE216" s="15">
        <f t="shared" si="56"/>
        <v>12.877835553113776</v>
      </c>
      <c r="AF216" s="15">
        <v>24732.662379820002</v>
      </c>
      <c r="AG216" s="15">
        <v>28542.298222279998</v>
      </c>
      <c r="AH216" s="15">
        <f t="shared" si="58"/>
        <v>53274.9606021</v>
      </c>
      <c r="AI216" s="15">
        <v>76665.094552850001</v>
      </c>
      <c r="AJ216" s="15">
        <v>58441.211554690002</v>
      </c>
      <c r="AK216" s="15">
        <f t="shared" si="59"/>
        <v>188381.26670964001</v>
      </c>
      <c r="AL216" s="15">
        <f t="shared" si="60"/>
        <v>509.52335092585741</v>
      </c>
      <c r="AM216" s="15">
        <f t="shared" si="61"/>
        <v>1801.6841904857254</v>
      </c>
      <c r="AN216" s="15">
        <v>76.375033697479253</v>
      </c>
      <c r="AO216" s="64">
        <v>3.9032280000000003E-2</v>
      </c>
      <c r="AP216" s="15">
        <v>109377.47674000004</v>
      </c>
      <c r="AQ216" s="15">
        <v>47261.864589999997</v>
      </c>
      <c r="AR216" s="15">
        <v>13406.08209</v>
      </c>
      <c r="AS216" s="15">
        <f t="shared" si="46"/>
        <v>170045.42342000004</v>
      </c>
      <c r="AT216" s="15">
        <f t="shared" si="62"/>
        <v>1626.3196250425649</v>
      </c>
    </row>
    <row r="217" spans="1:46" x14ac:dyDescent="0.25">
      <c r="A217" s="31">
        <v>40513</v>
      </c>
      <c r="B217" s="14">
        <v>2010</v>
      </c>
      <c r="C217" s="14">
        <v>12</v>
      </c>
      <c r="D217" s="15">
        <v>101.05892555650487</v>
      </c>
      <c r="E217" s="15">
        <v>106.39193040388483</v>
      </c>
      <c r="F217" s="15">
        <v>100.07195122757749</v>
      </c>
      <c r="G217" s="15">
        <v>120.82817737062909</v>
      </c>
      <c r="H217" s="15">
        <v>109.3</v>
      </c>
      <c r="I217" s="15">
        <v>140.81</v>
      </c>
      <c r="J217" s="15">
        <v>105.236512</v>
      </c>
      <c r="K217" s="15">
        <v>3845531.2128000003</v>
      </c>
      <c r="L217" s="15">
        <v>2446708.5863199998</v>
      </c>
      <c r="M217" s="15">
        <v>1398822.6264800006</v>
      </c>
      <c r="N217" s="15">
        <v>3982.9504124900063</v>
      </c>
      <c r="O217" s="15">
        <f t="shared" si="57"/>
        <v>883.06591429000059</v>
      </c>
      <c r="P217" s="15">
        <v>378.03384762999991</v>
      </c>
      <c r="Q217" s="15">
        <v>505.03206666000062</v>
      </c>
      <c r="R217" s="15">
        <v>1618.7452421700054</v>
      </c>
      <c r="S217" s="15">
        <v>1481.1392560299992</v>
      </c>
      <c r="T217" s="15">
        <v>146.09055322805779</v>
      </c>
      <c r="U217" s="15">
        <v>164.54326434753807</v>
      </c>
      <c r="V217" s="15">
        <v>112.63100913217454</v>
      </c>
      <c r="W217" s="15">
        <f t="shared" si="48"/>
        <v>233.70942761155558</v>
      </c>
      <c r="X217" s="15">
        <f t="shared" si="49"/>
        <v>148.69697620391278</v>
      </c>
      <c r="Y217" s="15">
        <f t="shared" si="50"/>
        <v>85.0124514076428</v>
      </c>
      <c r="Z217" s="15">
        <f t="shared" si="51"/>
        <v>35.362822753509576</v>
      </c>
      <c r="AA217" s="15">
        <f t="shared" si="52"/>
        <v>7.8403445116407209</v>
      </c>
      <c r="AB217" s="15">
        <f t="shared" si="53"/>
        <v>3.3563922630433889</v>
      </c>
      <c r="AC217" s="15">
        <f t="shared" si="54"/>
        <v>4.4839522485973315</v>
      </c>
      <c r="AD217" s="15">
        <f t="shared" si="55"/>
        <v>14.372109906876341</v>
      </c>
      <c r="AE217" s="15">
        <f t="shared" si="56"/>
        <v>13.1503683349925</v>
      </c>
      <c r="AF217" s="15">
        <v>29769.494907389999</v>
      </c>
      <c r="AG217" s="15">
        <v>32321.078594589999</v>
      </c>
      <c r="AH217" s="15">
        <f t="shared" si="58"/>
        <v>62090.573501979998</v>
      </c>
      <c r="AI217" s="15">
        <v>78306.142612120006</v>
      </c>
      <c r="AJ217" s="15">
        <v>55481.3226994</v>
      </c>
      <c r="AK217" s="15">
        <f t="shared" si="59"/>
        <v>195878.03881350002</v>
      </c>
      <c r="AL217" s="15">
        <f t="shared" si="60"/>
        <v>590.00980098979335</v>
      </c>
      <c r="AM217" s="15">
        <f t="shared" si="61"/>
        <v>1861.312533937841</v>
      </c>
      <c r="AN217" s="15">
        <v>77.568398728202453</v>
      </c>
      <c r="AO217" s="64">
        <v>3.377409E-2</v>
      </c>
      <c r="AP217" s="15">
        <v>112169.82844000001</v>
      </c>
      <c r="AQ217" s="15">
        <v>48176.367880000013</v>
      </c>
      <c r="AR217" s="15">
        <v>11253.81943</v>
      </c>
      <c r="AS217" s="15">
        <f t="shared" ref="AS217:AS280" si="63">SUM(AP217:AR217)</f>
        <v>171600.01575000002</v>
      </c>
      <c r="AT217" s="15">
        <f t="shared" si="62"/>
        <v>1630.6129164562201</v>
      </c>
    </row>
    <row r="218" spans="1:46" x14ac:dyDescent="0.25">
      <c r="A218" s="31">
        <v>40544</v>
      </c>
      <c r="B218" s="14">
        <v>2011</v>
      </c>
      <c r="C218" s="14">
        <v>1</v>
      </c>
      <c r="D218" s="15">
        <v>91.175081826029611</v>
      </c>
      <c r="E218" s="15">
        <v>88.592592219073111</v>
      </c>
      <c r="F218" s="15">
        <v>96.67719340582191</v>
      </c>
      <c r="G218" s="15">
        <v>85.040406850832753</v>
      </c>
      <c r="H218" s="15">
        <v>75.5</v>
      </c>
      <c r="I218" s="15">
        <v>121.99</v>
      </c>
      <c r="J218" s="15">
        <v>106.19253</v>
      </c>
      <c r="K218" s="15">
        <v>3760176.357970024</v>
      </c>
      <c r="L218" s="15">
        <v>2713478.1457200004</v>
      </c>
      <c r="M218" s="15">
        <v>1046698.2122500236</v>
      </c>
      <c r="N218" s="15">
        <v>3769.0713858299991</v>
      </c>
      <c r="O218" s="15">
        <f t="shared" si="57"/>
        <v>699.45947384999999</v>
      </c>
      <c r="P218" s="15">
        <v>329.46760567999985</v>
      </c>
      <c r="Q218" s="15">
        <v>369.99186817000009</v>
      </c>
      <c r="R218" s="15">
        <v>1688.8897512999997</v>
      </c>
      <c r="S218" s="15">
        <v>1380.7221606800003</v>
      </c>
      <c r="T218" s="15">
        <v>147.33301096882278</v>
      </c>
      <c r="U218" s="15">
        <v>165.77316349344719</v>
      </c>
      <c r="V218" s="15">
        <v>112.51596801244123</v>
      </c>
      <c r="W218" s="15">
        <f t="shared" si="48"/>
        <v>226.82660321666958</v>
      </c>
      <c r="X218" s="15">
        <f t="shared" si="49"/>
        <v>163.68621365105702</v>
      </c>
      <c r="Y218" s="15">
        <f t="shared" si="50"/>
        <v>63.140389565612551</v>
      </c>
      <c r="Z218" s="15">
        <f t="shared" si="51"/>
        <v>33.498102113055111</v>
      </c>
      <c r="AA218" s="15">
        <f t="shared" si="52"/>
        <v>6.2165351834564371</v>
      </c>
      <c r="AB218" s="15">
        <f t="shared" si="53"/>
        <v>2.9281853189368605</v>
      </c>
      <c r="AC218" s="15">
        <f t="shared" si="54"/>
        <v>3.2883498645195761</v>
      </c>
      <c r="AD218" s="15">
        <f t="shared" si="55"/>
        <v>15.010222825557115</v>
      </c>
      <c r="AE218" s="15">
        <f t="shared" si="56"/>
        <v>12.271344104041567</v>
      </c>
      <c r="AF218" s="15">
        <v>27142.769524340001</v>
      </c>
      <c r="AG218" s="15">
        <v>28820.282353080001</v>
      </c>
      <c r="AH218" s="15">
        <f t="shared" si="58"/>
        <v>55963.051877420003</v>
      </c>
      <c r="AI218" s="15">
        <v>79376.902141569997</v>
      </c>
      <c r="AJ218" s="15">
        <v>56468.354569449999</v>
      </c>
      <c r="AK218" s="15">
        <f t="shared" si="59"/>
        <v>191808.30858843998</v>
      </c>
      <c r="AL218" s="15">
        <f t="shared" si="60"/>
        <v>526.99612559772333</v>
      </c>
      <c r="AM218" s="15">
        <f t="shared" si="61"/>
        <v>1806.2316491417989</v>
      </c>
      <c r="AN218" s="15">
        <v>75.372170720071551</v>
      </c>
      <c r="AO218" s="64">
        <v>3.9243859999999998E-2</v>
      </c>
      <c r="AP218" s="15">
        <v>111684.65367</v>
      </c>
      <c r="AQ218" s="15">
        <v>48705.95192</v>
      </c>
      <c r="AR218" s="15">
        <v>11623.782430000001</v>
      </c>
      <c r="AS218" s="15">
        <f t="shared" si="63"/>
        <v>172014.38801999998</v>
      </c>
      <c r="AT218" s="15">
        <f t="shared" si="62"/>
        <v>1619.8351053506303</v>
      </c>
    </row>
    <row r="219" spans="1:46" x14ac:dyDescent="0.25">
      <c r="A219" s="31">
        <v>40575</v>
      </c>
      <c r="B219" s="14">
        <v>2011</v>
      </c>
      <c r="C219" s="14">
        <v>2</v>
      </c>
      <c r="D219" s="15">
        <v>92.17487740060794</v>
      </c>
      <c r="E219" s="15">
        <v>90.946643007692515</v>
      </c>
      <c r="F219" s="15">
        <v>100.75581121262735</v>
      </c>
      <c r="G219" s="15">
        <v>80.198571072477776</v>
      </c>
      <c r="H219" s="15">
        <v>81.7</v>
      </c>
      <c r="I219" s="15">
        <v>115.43</v>
      </c>
      <c r="J219" s="15">
        <v>106.83242</v>
      </c>
      <c r="K219" s="15">
        <v>3958571.5281499987</v>
      </c>
      <c r="L219" s="15">
        <v>2749446.0904000001</v>
      </c>
      <c r="M219" s="15">
        <v>1209125.4377499986</v>
      </c>
      <c r="N219" s="15">
        <v>3769.0257311300011</v>
      </c>
      <c r="O219" s="15">
        <f t="shared" si="57"/>
        <v>758.28471838000019</v>
      </c>
      <c r="P219" s="15">
        <v>331.65303435999959</v>
      </c>
      <c r="Q219" s="15">
        <v>426.63168402000053</v>
      </c>
      <c r="R219" s="15">
        <v>1713.2873822199995</v>
      </c>
      <c r="S219" s="15">
        <v>1297.4536305300012</v>
      </c>
      <c r="T219" s="15">
        <v>149.29924976561389</v>
      </c>
      <c r="U219" s="15">
        <v>169.43521346838949</v>
      </c>
      <c r="V219" s="15">
        <v>113.48698250954858</v>
      </c>
      <c r="W219" s="15">
        <f t="shared" si="48"/>
        <v>233.63334262794939</v>
      </c>
      <c r="X219" s="15">
        <f t="shared" si="49"/>
        <v>162.27123241491637</v>
      </c>
      <c r="Y219" s="15">
        <f t="shared" si="50"/>
        <v>71.362110213033006</v>
      </c>
      <c r="Z219" s="15">
        <f t="shared" si="51"/>
        <v>33.211084194725878</v>
      </c>
      <c r="AA219" s="15">
        <f t="shared" si="52"/>
        <v>6.6816889621344853</v>
      </c>
      <c r="AB219" s="15">
        <f t="shared" si="53"/>
        <v>2.9223883394035517</v>
      </c>
      <c r="AC219" s="15">
        <f t="shared" si="54"/>
        <v>3.7593006227309336</v>
      </c>
      <c r="AD219" s="15">
        <f t="shared" si="55"/>
        <v>15.096774487557168</v>
      </c>
      <c r="AE219" s="15">
        <f t="shared" si="56"/>
        <v>11.432620745034223</v>
      </c>
      <c r="AF219" s="15">
        <v>26639.79306475</v>
      </c>
      <c r="AG219" s="15">
        <v>30139.906351009999</v>
      </c>
      <c r="AH219" s="15">
        <f t="shared" si="58"/>
        <v>56779.699415759998</v>
      </c>
      <c r="AI219" s="15">
        <v>82855.125663590006</v>
      </c>
      <c r="AJ219" s="15">
        <v>58066.057509940001</v>
      </c>
      <c r="AK219" s="15">
        <f t="shared" si="59"/>
        <v>197700.88258929001</v>
      </c>
      <c r="AL219" s="15">
        <f t="shared" si="60"/>
        <v>531.48378943170997</v>
      </c>
      <c r="AM219" s="15">
        <f t="shared" si="61"/>
        <v>1850.5701039936193</v>
      </c>
      <c r="AN219" s="15">
        <v>76.532948887677634</v>
      </c>
      <c r="AO219" s="64">
        <v>3.7029760000000002E-2</v>
      </c>
      <c r="AP219" s="15">
        <v>114018.42875000002</v>
      </c>
      <c r="AQ219" s="15">
        <v>49422.714149999993</v>
      </c>
      <c r="AR219" s="15">
        <v>12016.60678</v>
      </c>
      <c r="AS219" s="15">
        <f t="shared" si="63"/>
        <v>175457.74968000001</v>
      </c>
      <c r="AT219" s="15">
        <f t="shared" si="62"/>
        <v>1642.3642718193598</v>
      </c>
    </row>
    <row r="220" spans="1:46" x14ac:dyDescent="0.25">
      <c r="A220" s="31">
        <v>40603</v>
      </c>
      <c r="B220" s="14">
        <v>2011</v>
      </c>
      <c r="C220" s="14">
        <v>3</v>
      </c>
      <c r="D220" s="15">
        <v>104.66533387298428</v>
      </c>
      <c r="E220" s="15">
        <v>103.08459412205663</v>
      </c>
      <c r="F220" s="15">
        <v>101.1004893947772</v>
      </c>
      <c r="G220" s="15">
        <v>88.694909435518767</v>
      </c>
      <c r="H220" s="15">
        <v>100.4</v>
      </c>
      <c r="I220" s="15">
        <v>121.37</v>
      </c>
      <c r="J220" s="15">
        <v>107.12039</v>
      </c>
      <c r="K220" s="15">
        <v>4893312.4338099593</v>
      </c>
      <c r="L220" s="15">
        <v>3335025.7787099998</v>
      </c>
      <c r="M220" s="15">
        <v>1558286.6550999596</v>
      </c>
      <c r="N220" s="15">
        <v>4560.02197015</v>
      </c>
      <c r="O220" s="15">
        <f t="shared" si="57"/>
        <v>931.53520261999984</v>
      </c>
      <c r="P220" s="15">
        <v>398.30129433000064</v>
      </c>
      <c r="Q220" s="15">
        <v>533.23390828999914</v>
      </c>
      <c r="R220" s="15">
        <v>1751.0594654099971</v>
      </c>
      <c r="S220" s="15">
        <v>1877.4273021200033</v>
      </c>
      <c r="T220" s="15">
        <v>154.34441311855852</v>
      </c>
      <c r="U220" s="15">
        <v>176.35940400021869</v>
      </c>
      <c r="V220" s="15">
        <v>114.26354892726147</v>
      </c>
      <c r="W220" s="15">
        <f t="shared" si="48"/>
        <v>277.46251817702284</v>
      </c>
      <c r="X220" s="15">
        <f t="shared" si="49"/>
        <v>189.10393792813363</v>
      </c>
      <c r="Y220" s="15">
        <f t="shared" si="50"/>
        <v>88.358580248889211</v>
      </c>
      <c r="Z220" s="15">
        <f t="shared" si="51"/>
        <v>39.907932258019088</v>
      </c>
      <c r="AA220" s="15">
        <f t="shared" si="52"/>
        <v>8.1525141776665961</v>
      </c>
      <c r="AB220" s="15">
        <f t="shared" si="53"/>
        <v>3.4858123878469196</v>
      </c>
      <c r="AC220" s="15">
        <f t="shared" si="54"/>
        <v>4.6667017898196752</v>
      </c>
      <c r="AD220" s="15">
        <f t="shared" si="55"/>
        <v>15.32474250843282</v>
      </c>
      <c r="AE220" s="15">
        <f t="shared" si="56"/>
        <v>16.430675571919672</v>
      </c>
      <c r="AF220" s="15">
        <v>26923.41305123</v>
      </c>
      <c r="AG220" s="15">
        <v>29838.743534950001</v>
      </c>
      <c r="AH220" s="15">
        <f t="shared" si="58"/>
        <v>56762.156586180005</v>
      </c>
      <c r="AI220" s="15">
        <v>85010.576000479996</v>
      </c>
      <c r="AJ220" s="15">
        <v>58536.112764630001</v>
      </c>
      <c r="AK220" s="15">
        <f t="shared" si="59"/>
        <v>200308.84535129002</v>
      </c>
      <c r="AL220" s="15">
        <f t="shared" si="60"/>
        <v>529.89124279868668</v>
      </c>
      <c r="AM220" s="15">
        <f t="shared" si="61"/>
        <v>1869.9413375109073</v>
      </c>
      <c r="AN220" s="15">
        <v>77.146450202295057</v>
      </c>
      <c r="AO220" s="64">
        <v>4.1449720000000002E-2</v>
      </c>
      <c r="AP220" s="15">
        <v>115854.40600999999</v>
      </c>
      <c r="AQ220" s="15">
        <v>50243.15830000001</v>
      </c>
      <c r="AR220" s="15">
        <v>12474.052289999998</v>
      </c>
      <c r="AS220" s="15">
        <f t="shared" si="63"/>
        <v>178571.61659999998</v>
      </c>
      <c r="AT220" s="15">
        <f t="shared" si="62"/>
        <v>1667.0179841578245</v>
      </c>
    </row>
    <row r="221" spans="1:46" x14ac:dyDescent="0.25">
      <c r="A221" s="31">
        <v>40634</v>
      </c>
      <c r="B221" s="14">
        <v>2011</v>
      </c>
      <c r="C221" s="14">
        <v>4</v>
      </c>
      <c r="D221" s="15">
        <v>93.631694181351051</v>
      </c>
      <c r="E221" s="15">
        <v>94.503321986789018</v>
      </c>
      <c r="F221" s="15">
        <v>100.84039775122625</v>
      </c>
      <c r="G221" s="15">
        <v>89.557473781926419</v>
      </c>
      <c r="H221" s="15">
        <v>82</v>
      </c>
      <c r="I221" s="15">
        <v>123.44</v>
      </c>
      <c r="J221" s="15">
        <v>107.24806</v>
      </c>
      <c r="K221" s="15">
        <v>4823093.8090600064</v>
      </c>
      <c r="L221" s="15">
        <v>3443622.6845299997</v>
      </c>
      <c r="M221" s="15">
        <v>1379471.1245300067</v>
      </c>
      <c r="N221" s="15">
        <v>4169.5189950899994</v>
      </c>
      <c r="O221" s="15">
        <f t="shared" si="57"/>
        <v>877.24982442999965</v>
      </c>
      <c r="P221" s="15">
        <v>368.98606826000054</v>
      </c>
      <c r="Q221" s="15">
        <v>508.26375616999911</v>
      </c>
      <c r="R221" s="15">
        <v>1917.8891943399976</v>
      </c>
      <c r="S221" s="15">
        <v>1374.3799763200016</v>
      </c>
      <c r="T221" s="15">
        <v>157.73641418566601</v>
      </c>
      <c r="U221" s="15">
        <v>178.83665793453369</v>
      </c>
      <c r="V221" s="15">
        <v>113.3769008619857</v>
      </c>
      <c r="W221" s="15">
        <f t="shared" si="48"/>
        <v>269.6926829635558</v>
      </c>
      <c r="X221" s="15">
        <f t="shared" si="49"/>
        <v>192.55686861418525</v>
      </c>
      <c r="Y221" s="15">
        <f t="shared" si="50"/>
        <v>77.135814349370492</v>
      </c>
      <c r="Z221" s="15">
        <f t="shared" si="51"/>
        <v>36.775736180737354</v>
      </c>
      <c r="AA221" s="15">
        <f t="shared" si="52"/>
        <v>7.7374651958239751</v>
      </c>
      <c r="AB221" s="15">
        <f t="shared" si="53"/>
        <v>3.2545083297802364</v>
      </c>
      <c r="AC221" s="15">
        <f t="shared" si="54"/>
        <v>4.4829568660437387</v>
      </c>
      <c r="AD221" s="15">
        <f t="shared" si="55"/>
        <v>16.916048857912021</v>
      </c>
      <c r="AE221" s="15">
        <f t="shared" si="56"/>
        <v>12.122222127001351</v>
      </c>
      <c r="AF221" s="15">
        <v>26218.996551789998</v>
      </c>
      <c r="AG221" s="15">
        <v>29601.50506997</v>
      </c>
      <c r="AH221" s="15">
        <f t="shared" si="58"/>
        <v>55820.501621759999</v>
      </c>
      <c r="AI221" s="15">
        <v>82318.818988640007</v>
      </c>
      <c r="AJ221" s="15">
        <v>59218.9877357</v>
      </c>
      <c r="AK221" s="15">
        <f t="shared" si="59"/>
        <v>197358.30834610001</v>
      </c>
      <c r="AL221" s="15">
        <f t="shared" si="60"/>
        <v>520.48029234057947</v>
      </c>
      <c r="AM221" s="15">
        <f t="shared" si="61"/>
        <v>1840.2039938633857</v>
      </c>
      <c r="AN221" s="15">
        <v>75.097180610490327</v>
      </c>
      <c r="AO221" s="64">
        <v>4.0006890000000003E-2</v>
      </c>
      <c r="AP221" s="15">
        <v>117316.23277999996</v>
      </c>
      <c r="AQ221" s="15">
        <v>51320.289120000001</v>
      </c>
      <c r="AR221" s="15">
        <v>12862.21423</v>
      </c>
      <c r="AS221" s="15">
        <f t="shared" si="63"/>
        <v>181498.73612999998</v>
      </c>
      <c r="AT221" s="15">
        <f t="shared" si="62"/>
        <v>1692.3265197524318</v>
      </c>
    </row>
    <row r="222" spans="1:46" x14ac:dyDescent="0.25">
      <c r="A222" s="31">
        <v>40664</v>
      </c>
      <c r="B222" s="14">
        <v>2011</v>
      </c>
      <c r="C222" s="14">
        <v>5</v>
      </c>
      <c r="D222" s="15">
        <v>101.93852661459763</v>
      </c>
      <c r="E222" s="15">
        <v>97.899683255083175</v>
      </c>
      <c r="F222" s="15">
        <v>101.6719393645178</v>
      </c>
      <c r="G222" s="15">
        <v>90.36580098749117</v>
      </c>
      <c r="H222" s="15">
        <v>134.19999999999999</v>
      </c>
      <c r="I222" s="15">
        <v>128.85</v>
      </c>
      <c r="J222" s="15">
        <v>107.55352000000001</v>
      </c>
      <c r="K222" s="15">
        <v>5153709.9397500195</v>
      </c>
      <c r="L222" s="15">
        <v>3655668.7077199998</v>
      </c>
      <c r="M222" s="15">
        <v>1498041.2320300196</v>
      </c>
      <c r="N222" s="15">
        <v>4832.0714336300007</v>
      </c>
      <c r="O222" s="15">
        <f t="shared" si="57"/>
        <v>954.27774041999942</v>
      </c>
      <c r="P222" s="15">
        <v>419.43813296000008</v>
      </c>
      <c r="Q222" s="15">
        <v>534.83960745999934</v>
      </c>
      <c r="R222" s="15">
        <v>2066.9509608200019</v>
      </c>
      <c r="S222" s="15">
        <v>1810.8440660099991</v>
      </c>
      <c r="T222" s="15">
        <v>163.44360094282331</v>
      </c>
      <c r="U222" s="15">
        <v>185.6077989618926</v>
      </c>
      <c r="V222" s="15">
        <v>113.56076217803283</v>
      </c>
      <c r="W222" s="15">
        <f t="shared" si="48"/>
        <v>277.6666696429138</v>
      </c>
      <c r="X222" s="15">
        <f t="shared" si="49"/>
        <v>196.95663265047125</v>
      </c>
      <c r="Y222" s="15">
        <f t="shared" si="50"/>
        <v>80.710036992442568</v>
      </c>
      <c r="Z222" s="15">
        <f t="shared" si="51"/>
        <v>42.55053718338565</v>
      </c>
      <c r="AA222" s="15">
        <f t="shared" si="52"/>
        <v>8.4032347275368551</v>
      </c>
      <c r="AB222" s="15">
        <f t="shared" si="53"/>
        <v>3.6935128376686439</v>
      </c>
      <c r="AC222" s="15">
        <f t="shared" si="54"/>
        <v>4.7097218898682121</v>
      </c>
      <c r="AD222" s="15">
        <f t="shared" si="55"/>
        <v>18.201277634783544</v>
      </c>
      <c r="AE222" s="15">
        <f t="shared" si="56"/>
        <v>15.946036564734227</v>
      </c>
      <c r="AF222" s="15">
        <v>25856.790913410001</v>
      </c>
      <c r="AG222" s="15">
        <v>29409.468572239999</v>
      </c>
      <c r="AH222" s="15">
        <f t="shared" si="58"/>
        <v>55266.25948565</v>
      </c>
      <c r="AI222" s="15">
        <v>87172.125693520007</v>
      </c>
      <c r="AJ222" s="15">
        <v>59206.28533952</v>
      </c>
      <c r="AK222" s="15">
        <f t="shared" si="59"/>
        <v>201644.67051868999</v>
      </c>
      <c r="AL222" s="15">
        <f t="shared" si="60"/>
        <v>513.8489143419016</v>
      </c>
      <c r="AM222" s="15">
        <f t="shared" si="61"/>
        <v>1874.8309726979646</v>
      </c>
      <c r="AN222" s="15">
        <v>74.852912491408304</v>
      </c>
      <c r="AO222" s="64">
        <v>4.2087270000000003E-2</v>
      </c>
      <c r="AP222" s="15">
        <v>119789.25012</v>
      </c>
      <c r="AQ222" s="15">
        <v>52832.128140000015</v>
      </c>
      <c r="AR222" s="15">
        <v>13341.379969999996</v>
      </c>
      <c r="AS222" s="15">
        <f t="shared" si="63"/>
        <v>185962.75823000004</v>
      </c>
      <c r="AT222" s="15">
        <f t="shared" si="62"/>
        <v>1729.0253097248703</v>
      </c>
    </row>
    <row r="223" spans="1:46" x14ac:dyDescent="0.25">
      <c r="A223" s="31">
        <v>40695</v>
      </c>
      <c r="B223" s="14">
        <v>2011</v>
      </c>
      <c r="C223" s="14">
        <v>6</v>
      </c>
      <c r="D223" s="15">
        <v>96.982058129824196</v>
      </c>
      <c r="E223" s="15">
        <v>97.745948589457242</v>
      </c>
      <c r="F223" s="15">
        <v>101.67630583985921</v>
      </c>
      <c r="G223" s="15">
        <v>90.299205486406663</v>
      </c>
      <c r="H223" s="15">
        <v>113.9</v>
      </c>
      <c r="I223" s="15">
        <v>128.72999999999999</v>
      </c>
      <c r="J223" s="15">
        <v>107.89543999999999</v>
      </c>
      <c r="K223" s="15">
        <v>4708737.0666999975</v>
      </c>
      <c r="L223" s="15">
        <v>3274470.5923000001</v>
      </c>
      <c r="M223" s="15">
        <v>1434266.4743999974</v>
      </c>
      <c r="N223" s="15">
        <v>4517.840190480003</v>
      </c>
      <c r="O223" s="15">
        <f t="shared" si="57"/>
        <v>900.16549198999962</v>
      </c>
      <c r="P223" s="15">
        <v>404.66569159999983</v>
      </c>
      <c r="Q223" s="15">
        <v>495.49980038999979</v>
      </c>
      <c r="R223" s="15">
        <v>2009.7239261900029</v>
      </c>
      <c r="S223" s="15">
        <v>1607.8715300700005</v>
      </c>
      <c r="T223" s="15">
        <v>157.0591051784512</v>
      </c>
      <c r="U223" s="15">
        <v>178.18585513415786</v>
      </c>
      <c r="V223" s="15">
        <v>113.45146461372128</v>
      </c>
      <c r="W223" s="15">
        <f t="shared" si="48"/>
        <v>264.25986861609994</v>
      </c>
      <c r="X223" s="15">
        <f t="shared" si="49"/>
        <v>183.76714525598115</v>
      </c>
      <c r="Y223" s="15">
        <f t="shared" si="50"/>
        <v>80.492723360118802</v>
      </c>
      <c r="Z223" s="15">
        <f t="shared" si="51"/>
        <v>39.821788161680523</v>
      </c>
      <c r="AA223" s="15">
        <f t="shared" si="52"/>
        <v>7.9343664275721473</v>
      </c>
      <c r="AB223" s="15">
        <f t="shared" si="53"/>
        <v>3.5668617675214915</v>
      </c>
      <c r="AC223" s="15">
        <f t="shared" si="54"/>
        <v>4.3675046600506562</v>
      </c>
      <c r="AD223" s="15">
        <f t="shared" si="55"/>
        <v>17.714393842624212</v>
      </c>
      <c r="AE223" s="15">
        <f t="shared" si="56"/>
        <v>14.172329423374743</v>
      </c>
      <c r="AF223" s="15">
        <v>27827.999365889998</v>
      </c>
      <c r="AG223" s="15">
        <v>30092.330237229999</v>
      </c>
      <c r="AH223" s="15">
        <f t="shared" si="58"/>
        <v>57920.329603120001</v>
      </c>
      <c r="AI223" s="15">
        <v>88317.380739600005</v>
      </c>
      <c r="AJ223" s="15">
        <v>60632.244817439998</v>
      </c>
      <c r="AK223" s="15">
        <f t="shared" si="59"/>
        <v>206869.95516016</v>
      </c>
      <c r="AL223" s="15">
        <f t="shared" si="60"/>
        <v>536.8190685641581</v>
      </c>
      <c r="AM223" s="15">
        <f t="shared" si="61"/>
        <v>1917.3187964214244</v>
      </c>
      <c r="AN223" s="15">
        <v>73.942757496723715</v>
      </c>
      <c r="AO223" s="64">
        <v>4.5279359999999998E-2</v>
      </c>
      <c r="AP223" s="15">
        <v>121209.35387000002</v>
      </c>
      <c r="AQ223" s="15">
        <v>54012.313499999989</v>
      </c>
      <c r="AR223" s="15">
        <v>13563.553980000002</v>
      </c>
      <c r="AS223" s="15">
        <f t="shared" si="63"/>
        <v>188785.22135000001</v>
      </c>
      <c r="AT223" s="15">
        <f t="shared" si="62"/>
        <v>1749.7052827255723</v>
      </c>
    </row>
    <row r="224" spans="1:46" x14ac:dyDescent="0.25">
      <c r="A224" s="31">
        <v>40725</v>
      </c>
      <c r="B224" s="14">
        <v>2011</v>
      </c>
      <c r="C224" s="14">
        <v>7</v>
      </c>
      <c r="D224" s="15">
        <v>98.872113140567649</v>
      </c>
      <c r="E224" s="15">
        <v>97.26125698230075</v>
      </c>
      <c r="F224" s="15">
        <v>102.00779322431627</v>
      </c>
      <c r="G224" s="15">
        <v>95.654704689436329</v>
      </c>
      <c r="H224" s="15">
        <v>78.400000000000006</v>
      </c>
      <c r="I224" s="15">
        <v>129.49</v>
      </c>
      <c r="J224" s="15">
        <v>108.04537000000001</v>
      </c>
      <c r="K224" s="15">
        <v>4866229.0452599963</v>
      </c>
      <c r="L224" s="15">
        <v>3500376.0149199991</v>
      </c>
      <c r="M224" s="15">
        <v>1365853.0303399973</v>
      </c>
      <c r="N224" s="15">
        <v>4519.2835813999991</v>
      </c>
      <c r="O224" s="15">
        <f t="shared" si="57"/>
        <v>914.37981463999995</v>
      </c>
      <c r="P224" s="15">
        <v>414.2144442999998</v>
      </c>
      <c r="Q224" s="15">
        <v>500.16537034000015</v>
      </c>
      <c r="R224" s="15">
        <v>1952.4679115099971</v>
      </c>
      <c r="S224" s="15">
        <v>1652.3886288600013</v>
      </c>
      <c r="T224" s="15">
        <v>154.94567627827166</v>
      </c>
      <c r="U224" s="15">
        <v>174.78241503207155</v>
      </c>
      <c r="V224" s="15">
        <v>112.8023828933274</v>
      </c>
      <c r="W224" s="15">
        <f t="shared" si="48"/>
        <v>278.41639814663688</v>
      </c>
      <c r="X224" s="15">
        <f t="shared" si="49"/>
        <v>200.27049141515184</v>
      </c>
      <c r="Y224" s="15">
        <f t="shared" si="50"/>
        <v>78.145906731485042</v>
      </c>
      <c r="Z224" s="15">
        <f t="shared" si="51"/>
        <v>40.0637244132839</v>
      </c>
      <c r="AA224" s="15">
        <f t="shared" si="52"/>
        <v>8.1060327910332486</v>
      </c>
      <c r="AB224" s="15">
        <f t="shared" si="53"/>
        <v>3.6720362963582556</v>
      </c>
      <c r="AC224" s="15">
        <f t="shared" si="54"/>
        <v>4.433996494674993</v>
      </c>
      <c r="AD224" s="15">
        <f t="shared" si="55"/>
        <v>17.308747044434035</v>
      </c>
      <c r="AE224" s="15">
        <f t="shared" si="56"/>
        <v>14.648525912990664</v>
      </c>
      <c r="AF224" s="15">
        <v>27027.588157009999</v>
      </c>
      <c r="AG224" s="15">
        <v>30282.64821517</v>
      </c>
      <c r="AH224" s="15">
        <f t="shared" si="58"/>
        <v>57310.236372179999</v>
      </c>
      <c r="AI224" s="15">
        <v>87627.158970310003</v>
      </c>
      <c r="AJ224" s="15">
        <v>61184.87091926</v>
      </c>
      <c r="AK224" s="15">
        <f t="shared" si="59"/>
        <v>206122.26626174999</v>
      </c>
      <c r="AL224" s="15">
        <f t="shared" si="60"/>
        <v>530.42750811237909</v>
      </c>
      <c r="AM224" s="15">
        <f t="shared" si="61"/>
        <v>1907.738075789365</v>
      </c>
      <c r="AN224" s="15">
        <v>73.118681797465911</v>
      </c>
      <c r="AO224" s="64">
        <v>4.1960209999999998E-2</v>
      </c>
      <c r="AP224" s="15">
        <v>122744.69387</v>
      </c>
      <c r="AQ224" s="15">
        <v>54934.848449999983</v>
      </c>
      <c r="AR224" s="15">
        <v>13960.833289999999</v>
      </c>
      <c r="AS224" s="15">
        <f t="shared" si="63"/>
        <v>191640.37560999999</v>
      </c>
      <c r="AT224" s="15">
        <f t="shared" si="62"/>
        <v>1773.7028029058531</v>
      </c>
    </row>
    <row r="225" spans="1:46" x14ac:dyDescent="0.25">
      <c r="A225" s="31">
        <v>40756</v>
      </c>
      <c r="B225" s="14">
        <v>2011</v>
      </c>
      <c r="C225" s="14">
        <v>8</v>
      </c>
      <c r="D225" s="15">
        <v>103.7617026967111</v>
      </c>
      <c r="E225" s="15">
        <v>102.12808268955825</v>
      </c>
      <c r="F225" s="15">
        <v>102.80928761832706</v>
      </c>
      <c r="G225" s="15">
        <v>92.04925871623611</v>
      </c>
      <c r="H225" s="15">
        <v>80.5</v>
      </c>
      <c r="I225" s="15">
        <v>132.69</v>
      </c>
      <c r="J225" s="15">
        <v>108.01191</v>
      </c>
      <c r="K225" s="15">
        <v>4941644.7057100041</v>
      </c>
      <c r="L225" s="15">
        <v>3460925.2150500007</v>
      </c>
      <c r="M225" s="15">
        <v>1480719.4906600034</v>
      </c>
      <c r="N225" s="15">
        <v>4756.8331712200043</v>
      </c>
      <c r="O225" s="15">
        <f t="shared" si="57"/>
        <v>1036.8150263400003</v>
      </c>
      <c r="P225" s="15">
        <v>483.83391653999996</v>
      </c>
      <c r="Q225" s="15">
        <v>552.98110980000024</v>
      </c>
      <c r="R225" s="15">
        <v>1932.843433730005</v>
      </c>
      <c r="S225" s="15">
        <v>1786.7126740699982</v>
      </c>
      <c r="T225" s="15">
        <v>156.90210428768728</v>
      </c>
      <c r="U225" s="15">
        <v>177.38123243165364</v>
      </c>
      <c r="V225" s="15">
        <v>113.05216920890808</v>
      </c>
      <c r="W225" s="15">
        <f t="shared" si="48"/>
        <v>278.58892612069644</v>
      </c>
      <c r="X225" s="15">
        <f t="shared" si="49"/>
        <v>195.11225441414845</v>
      </c>
      <c r="Y225" s="15">
        <f t="shared" si="50"/>
        <v>83.47667170654799</v>
      </c>
      <c r="Z225" s="15">
        <f t="shared" si="51"/>
        <v>42.076443154574903</v>
      </c>
      <c r="AA225" s="15">
        <f t="shared" si="52"/>
        <v>9.1711201438698549</v>
      </c>
      <c r="AB225" s="15">
        <f t="shared" si="53"/>
        <v>4.2797402290081461</v>
      </c>
      <c r="AC225" s="15">
        <f t="shared" si="54"/>
        <v>4.8913799148617079</v>
      </c>
      <c r="AD225" s="15">
        <f t="shared" si="55"/>
        <v>17.096915939386541</v>
      </c>
      <c r="AE225" s="15">
        <f t="shared" si="56"/>
        <v>15.804320134435882</v>
      </c>
      <c r="AF225" s="15">
        <v>27664.4086814</v>
      </c>
      <c r="AG225" s="15">
        <v>30841.103551429998</v>
      </c>
      <c r="AH225" s="15">
        <f t="shared" si="58"/>
        <v>58505.512232829999</v>
      </c>
      <c r="AI225" s="15">
        <v>91374.682800139999</v>
      </c>
      <c r="AJ225" s="15">
        <v>64138.804273560003</v>
      </c>
      <c r="AK225" s="15">
        <f t="shared" si="59"/>
        <v>214018.99930652999</v>
      </c>
      <c r="AL225" s="15">
        <f t="shared" si="60"/>
        <v>541.65797302195654</v>
      </c>
      <c r="AM225" s="15">
        <f t="shared" si="61"/>
        <v>1981.4388923085426</v>
      </c>
      <c r="AN225" s="15">
        <v>74.44326687335419</v>
      </c>
      <c r="AO225" s="64">
        <v>4.6613019999999998E-2</v>
      </c>
      <c r="AP225" s="15">
        <v>124553.91451999999</v>
      </c>
      <c r="AQ225" s="15">
        <v>56003.966540000009</v>
      </c>
      <c r="AR225" s="15">
        <v>14430.905929999999</v>
      </c>
      <c r="AS225" s="15">
        <f t="shared" si="63"/>
        <v>194988.78698999999</v>
      </c>
      <c r="AT225" s="15">
        <f t="shared" si="62"/>
        <v>1805.2526521380837</v>
      </c>
    </row>
    <row r="226" spans="1:46" x14ac:dyDescent="0.25">
      <c r="A226" s="31">
        <v>40787</v>
      </c>
      <c r="B226" s="14">
        <v>2011</v>
      </c>
      <c r="C226" s="14">
        <v>9</v>
      </c>
      <c r="D226" s="15">
        <v>103.97224490910264</v>
      </c>
      <c r="E226" s="15">
        <v>104.85800809037363</v>
      </c>
      <c r="F226" s="15">
        <v>103.14655877076925</v>
      </c>
      <c r="G226" s="15">
        <v>91.411042140906645</v>
      </c>
      <c r="H226" s="15">
        <v>76.5</v>
      </c>
      <c r="I226" s="15">
        <v>135.33000000000001</v>
      </c>
      <c r="J226" s="15">
        <v>108.3454</v>
      </c>
      <c r="K226" s="15">
        <v>4582400.6454299977</v>
      </c>
      <c r="L226" s="15">
        <v>3199816.0120500005</v>
      </c>
      <c r="M226" s="15">
        <v>1382584.6333799972</v>
      </c>
      <c r="N226" s="15">
        <v>4999.3065470500023</v>
      </c>
      <c r="O226" s="15">
        <f t="shared" si="57"/>
        <v>1099.2047483800006</v>
      </c>
      <c r="P226" s="15">
        <v>503.8190585100013</v>
      </c>
      <c r="Q226" s="15">
        <v>595.3856898699994</v>
      </c>
      <c r="R226" s="15">
        <v>2089.210446770001</v>
      </c>
      <c r="S226" s="15">
        <v>1810.8913518999996</v>
      </c>
      <c r="T226" s="15">
        <v>157.59681593024817</v>
      </c>
      <c r="U226" s="15">
        <v>179.28439147948012</v>
      </c>
      <c r="V226" s="15">
        <v>113.7614300271338</v>
      </c>
      <c r="W226" s="15">
        <f t="shared" si="48"/>
        <v>255.59395369643619</v>
      </c>
      <c r="X226" s="15">
        <f t="shared" si="49"/>
        <v>178.47711034098768</v>
      </c>
      <c r="Y226" s="15">
        <f t="shared" si="50"/>
        <v>77.116843355448495</v>
      </c>
      <c r="Z226" s="15">
        <f t="shared" si="51"/>
        <v>43.945531854316471</v>
      </c>
      <c r="AA226" s="15">
        <f t="shared" si="52"/>
        <v>9.6623675363242523</v>
      </c>
      <c r="AB226" s="15">
        <f t="shared" si="53"/>
        <v>4.4287335205775182</v>
      </c>
      <c r="AC226" s="15">
        <f t="shared" si="54"/>
        <v>5.233634015746734</v>
      </c>
      <c r="AD226" s="15">
        <f t="shared" si="55"/>
        <v>18.364839878258326</v>
      </c>
      <c r="AE226" s="15">
        <f t="shared" si="56"/>
        <v>15.91832443973388</v>
      </c>
      <c r="AF226" s="15">
        <v>27304.41007718</v>
      </c>
      <c r="AG226" s="15">
        <v>30699.988434359999</v>
      </c>
      <c r="AH226" s="15">
        <f t="shared" si="58"/>
        <v>58004.398511539999</v>
      </c>
      <c r="AI226" s="15">
        <v>88529.234728390002</v>
      </c>
      <c r="AJ226" s="15">
        <v>65335.826715950003</v>
      </c>
      <c r="AK226" s="15">
        <f t="shared" si="59"/>
        <v>211869.45995588001</v>
      </c>
      <c r="AL226" s="15">
        <f t="shared" si="60"/>
        <v>535.36558553976454</v>
      </c>
      <c r="AM226" s="15">
        <f t="shared" si="61"/>
        <v>1955.5002792539417</v>
      </c>
      <c r="AN226" s="15">
        <v>76.026930749260885</v>
      </c>
      <c r="AO226" s="64">
        <v>4.3258360000000003E-2</v>
      </c>
      <c r="AP226" s="15">
        <v>127525.43708999998</v>
      </c>
      <c r="AQ226" s="15">
        <v>57009.68849</v>
      </c>
      <c r="AR226" s="15">
        <v>14564.657029999998</v>
      </c>
      <c r="AS226" s="15">
        <f t="shared" si="63"/>
        <v>199099.78260999999</v>
      </c>
      <c r="AT226" s="15">
        <f t="shared" si="62"/>
        <v>1837.6394624044951</v>
      </c>
    </row>
    <row r="227" spans="1:46" x14ac:dyDescent="0.25">
      <c r="A227" s="31">
        <v>40817</v>
      </c>
      <c r="B227" s="14">
        <v>2011</v>
      </c>
      <c r="C227" s="14">
        <v>10</v>
      </c>
      <c r="D227" s="15">
        <v>104.72482699999478</v>
      </c>
      <c r="E227" s="15">
        <v>102.2497777775077</v>
      </c>
      <c r="F227" s="15">
        <v>104.05651900545891</v>
      </c>
      <c r="G227" s="15">
        <v>92.237547424104818</v>
      </c>
      <c r="H227" s="15">
        <v>71</v>
      </c>
      <c r="I227" s="15">
        <v>144.94999999999999</v>
      </c>
      <c r="J227" s="15">
        <v>108.551</v>
      </c>
      <c r="K227" s="15">
        <v>4772995.6865600077</v>
      </c>
      <c r="L227" s="15">
        <v>3392655.6964700003</v>
      </c>
      <c r="M227" s="15">
        <v>1380339.9900900074</v>
      </c>
      <c r="N227" s="15">
        <v>4781.0121753699932</v>
      </c>
      <c r="O227" s="15">
        <f t="shared" si="57"/>
        <v>1024.7797887400002</v>
      </c>
      <c r="P227" s="15">
        <v>485.43160276000037</v>
      </c>
      <c r="Q227" s="15">
        <v>539.34818597999993</v>
      </c>
      <c r="R227" s="15">
        <v>1930.3699618799969</v>
      </c>
      <c r="S227" s="15">
        <v>1825.8624247499961</v>
      </c>
      <c r="T227" s="15">
        <v>161.53608218761599</v>
      </c>
      <c r="U227" s="15">
        <v>186.94303353473882</v>
      </c>
      <c r="V227" s="15">
        <v>115.72834440643047</v>
      </c>
      <c r="W227" s="15">
        <f t="shared" si="48"/>
        <v>255.31818952071634</v>
      </c>
      <c r="X227" s="15">
        <f t="shared" si="49"/>
        <v>181.48072342260122</v>
      </c>
      <c r="Y227" s="15">
        <f t="shared" si="50"/>
        <v>73.837466098115115</v>
      </c>
      <c r="Z227" s="15">
        <f t="shared" si="51"/>
        <v>41.312369928834265</v>
      </c>
      <c r="AA227" s="15">
        <f t="shared" si="52"/>
        <v>8.8550457884460858</v>
      </c>
      <c r="AB227" s="15">
        <f t="shared" si="53"/>
        <v>4.1945783053388892</v>
      </c>
      <c r="AC227" s="15">
        <f t="shared" si="54"/>
        <v>4.6604674831071975</v>
      </c>
      <c r="AD227" s="15">
        <f t="shared" si="55"/>
        <v>16.680182990440635</v>
      </c>
      <c r="AE227" s="15">
        <f t="shared" si="56"/>
        <v>15.777141149947546</v>
      </c>
      <c r="AF227" s="15">
        <v>27771.434415759999</v>
      </c>
      <c r="AG227" s="15">
        <v>32047.983659820002</v>
      </c>
      <c r="AH227" s="15">
        <f t="shared" si="58"/>
        <v>59819.418075580004</v>
      </c>
      <c r="AI227" s="15">
        <v>91517.505225629997</v>
      </c>
      <c r="AJ227" s="15">
        <v>65586.962022399995</v>
      </c>
      <c r="AK227" s="15">
        <f t="shared" si="59"/>
        <v>216923.88532360998</v>
      </c>
      <c r="AL227" s="15">
        <f t="shared" si="60"/>
        <v>551.0720129301435</v>
      </c>
      <c r="AM227" s="15">
        <f t="shared" si="61"/>
        <v>1998.3591613491353</v>
      </c>
      <c r="AN227" s="15">
        <v>78.392008826308384</v>
      </c>
      <c r="AO227" s="64">
        <v>4.7027880000000001E-2</v>
      </c>
      <c r="AP227" s="15">
        <v>128498.37342000002</v>
      </c>
      <c r="AQ227" s="15">
        <v>57933.734499999984</v>
      </c>
      <c r="AR227" s="15">
        <v>14992.631290000001</v>
      </c>
      <c r="AS227" s="15">
        <f t="shared" si="63"/>
        <v>201424.73921</v>
      </c>
      <c r="AT227" s="15">
        <f t="shared" si="62"/>
        <v>1855.5770026070695</v>
      </c>
    </row>
    <row r="228" spans="1:46" x14ac:dyDescent="0.25">
      <c r="A228" s="31">
        <v>40848</v>
      </c>
      <c r="B228" s="14">
        <v>2011</v>
      </c>
      <c r="C228" s="14">
        <v>11</v>
      </c>
      <c r="D228" s="15">
        <v>107.11333222557028</v>
      </c>
      <c r="E228" s="15">
        <v>107.54414775266467</v>
      </c>
      <c r="F228" s="15">
        <v>104.64794558873803</v>
      </c>
      <c r="G228" s="15">
        <v>95.106246257620327</v>
      </c>
      <c r="H228" s="15">
        <v>75.2</v>
      </c>
      <c r="I228" s="15">
        <v>147.1</v>
      </c>
      <c r="J228" s="15">
        <v>108.70205</v>
      </c>
      <c r="K228" s="15">
        <v>5147329.9404699719</v>
      </c>
      <c r="L228" s="15">
        <v>3694771.59907</v>
      </c>
      <c r="M228" s="15">
        <v>1452558.3413999719</v>
      </c>
      <c r="N228" s="15">
        <v>5060.4938205000026</v>
      </c>
      <c r="O228" s="15">
        <f t="shared" si="57"/>
        <v>1153.8515864599992</v>
      </c>
      <c r="P228" s="15">
        <v>527.65982935999966</v>
      </c>
      <c r="Q228" s="15">
        <v>626.19175709999956</v>
      </c>
      <c r="R228" s="15">
        <v>2067.2510578999986</v>
      </c>
      <c r="S228" s="15">
        <v>1839.3911761400041</v>
      </c>
      <c r="T228" s="15">
        <v>165.22552588812803</v>
      </c>
      <c r="U228" s="15">
        <v>191.67351924766623</v>
      </c>
      <c r="V228" s="15">
        <v>116.00720785567104</v>
      </c>
      <c r="W228" s="15">
        <f t="shared" si="48"/>
        <v>268.54674347680628</v>
      </c>
      <c r="X228" s="15">
        <f t="shared" si="49"/>
        <v>192.7638003190149</v>
      </c>
      <c r="Y228" s="15">
        <f t="shared" si="50"/>
        <v>75.782943157791365</v>
      </c>
      <c r="Z228" s="15">
        <f t="shared" si="51"/>
        <v>43.622236187219976</v>
      </c>
      <c r="AA228" s="15">
        <f t="shared" si="52"/>
        <v>9.9463784000003663</v>
      </c>
      <c r="AB228" s="15">
        <f t="shared" si="53"/>
        <v>4.5485090031343676</v>
      </c>
      <c r="AC228" s="15">
        <f t="shared" si="54"/>
        <v>5.3978693968659988</v>
      </c>
      <c r="AD228" s="15">
        <f t="shared" si="55"/>
        <v>17.820022532323541</v>
      </c>
      <c r="AE228" s="15">
        <f t="shared" si="56"/>
        <v>15.855835254896061</v>
      </c>
      <c r="AF228" s="15">
        <v>30030.478987819999</v>
      </c>
      <c r="AG228" s="15">
        <v>33456.111369300001</v>
      </c>
      <c r="AH228" s="15">
        <f t="shared" si="58"/>
        <v>63486.590357120003</v>
      </c>
      <c r="AI228" s="15">
        <v>95502.293755439998</v>
      </c>
      <c r="AJ228" s="15">
        <v>67109.432547260003</v>
      </c>
      <c r="AK228" s="15">
        <f t="shared" si="59"/>
        <v>226098.31665982003</v>
      </c>
      <c r="AL228" s="15">
        <f t="shared" si="60"/>
        <v>584.04225455840071</v>
      </c>
      <c r="AM228" s="15">
        <f t="shared" si="61"/>
        <v>2079.9820855247904</v>
      </c>
      <c r="AN228" s="15">
        <v>78.615466084157575</v>
      </c>
      <c r="AO228" s="64">
        <v>4.738216E-2</v>
      </c>
      <c r="AP228" s="15">
        <v>132923.55993000002</v>
      </c>
      <c r="AQ228" s="15">
        <v>59152.641660000023</v>
      </c>
      <c r="AR228" s="15">
        <v>15067.028500000002</v>
      </c>
      <c r="AS228" s="15">
        <f t="shared" si="63"/>
        <v>207143.23009000006</v>
      </c>
      <c r="AT228" s="15">
        <f t="shared" si="62"/>
        <v>1905.6055528851577</v>
      </c>
    </row>
    <row r="229" spans="1:46" x14ac:dyDescent="0.25">
      <c r="A229" s="31">
        <v>40878</v>
      </c>
      <c r="B229" s="14">
        <v>2011</v>
      </c>
      <c r="C229" s="14">
        <v>12</v>
      </c>
      <c r="D229" s="15">
        <v>102.70363676121943</v>
      </c>
      <c r="E229" s="15">
        <v>110.3770418851724</v>
      </c>
      <c r="F229" s="15">
        <v>101.41321117836959</v>
      </c>
      <c r="G229" s="15">
        <v>129.80791054515586</v>
      </c>
      <c r="H229" s="15">
        <v>119.1</v>
      </c>
      <c r="I229" s="15">
        <v>148.55000000000001</v>
      </c>
      <c r="J229" s="15">
        <v>109.1574</v>
      </c>
      <c r="K229" s="15">
        <v>5306737.9514699783</v>
      </c>
      <c r="L229" s="15">
        <v>3832260.5744200004</v>
      </c>
      <c r="M229" s="15">
        <v>1474477.3770499779</v>
      </c>
      <c r="N229" s="15">
        <v>4498.0901603599987</v>
      </c>
      <c r="O229" s="15">
        <f t="shared" si="57"/>
        <v>965.42413746999944</v>
      </c>
      <c r="P229" s="15">
        <v>484.34506743999981</v>
      </c>
      <c r="Q229" s="15">
        <v>481.07907002999963</v>
      </c>
      <c r="R229" s="15">
        <v>1516.1063782899992</v>
      </c>
      <c r="S229" s="15">
        <v>2016.5596445999986</v>
      </c>
      <c r="T229" s="15">
        <v>165.95981068058882</v>
      </c>
      <c r="U229" s="15">
        <v>193.46942685403059</v>
      </c>
      <c r="V229" s="15">
        <v>116.57607107445283</v>
      </c>
      <c r="W229" s="15">
        <f t="shared" si="48"/>
        <v>274.29336188987747</v>
      </c>
      <c r="X229" s="15">
        <f t="shared" si="49"/>
        <v>198.08093902668026</v>
      </c>
      <c r="Y229" s="15">
        <f t="shared" si="50"/>
        <v>76.212422863197204</v>
      </c>
      <c r="Z229" s="15">
        <f t="shared" si="51"/>
        <v>38.58502108453488</v>
      </c>
      <c r="AA229" s="15">
        <f t="shared" si="52"/>
        <v>8.2814948948950136</v>
      </c>
      <c r="AB229" s="15">
        <f t="shared" si="53"/>
        <v>4.1547554568953222</v>
      </c>
      <c r="AC229" s="15">
        <f t="shared" si="54"/>
        <v>4.1267394379996922</v>
      </c>
      <c r="AD229" s="15">
        <f t="shared" si="55"/>
        <v>13.005296578589599</v>
      </c>
      <c r="AE229" s="15">
        <f t="shared" si="56"/>
        <v>17.298229611050253</v>
      </c>
      <c r="AF229" s="15">
        <v>33399.114550860002</v>
      </c>
      <c r="AG229" s="15">
        <v>35393.548475830001</v>
      </c>
      <c r="AH229" s="15">
        <f t="shared" si="58"/>
        <v>68792.663026690003</v>
      </c>
      <c r="AI229" s="15">
        <v>95919.743822980003</v>
      </c>
      <c r="AJ229" s="15">
        <v>68235.860723449994</v>
      </c>
      <c r="AK229" s="15">
        <f t="shared" si="59"/>
        <v>232948.26757311999</v>
      </c>
      <c r="AL229" s="15">
        <f t="shared" si="60"/>
        <v>630.21529485577707</v>
      </c>
      <c r="AM229" s="15">
        <f t="shared" si="61"/>
        <v>2134.0584108188723</v>
      </c>
      <c r="AN229" s="15">
        <v>77.883874888308171</v>
      </c>
      <c r="AO229" s="64">
        <v>4.923052E-2</v>
      </c>
      <c r="AP229" s="15">
        <v>133593.31260999996</v>
      </c>
      <c r="AQ229" s="15">
        <v>60246.83231000002</v>
      </c>
      <c r="AR229" s="15">
        <v>15511.578269999996</v>
      </c>
      <c r="AS229" s="15">
        <f t="shared" si="63"/>
        <v>209351.72318999999</v>
      </c>
      <c r="AT229" s="15">
        <f t="shared" si="62"/>
        <v>1917.8885095284425</v>
      </c>
    </row>
    <row r="230" spans="1:46" x14ac:dyDescent="0.25">
      <c r="A230" s="32">
        <v>40909</v>
      </c>
      <c r="B230" s="29">
        <v>2012</v>
      </c>
      <c r="C230" s="29">
        <v>1</v>
      </c>
      <c r="D230" s="30">
        <v>92.100972234508447</v>
      </c>
      <c r="E230" s="30">
        <v>91.219334404727633</v>
      </c>
      <c r="F230" s="30">
        <v>98.091929745553557</v>
      </c>
      <c r="G230" s="30">
        <v>89.217934606983604</v>
      </c>
      <c r="H230" s="30">
        <v>63.6</v>
      </c>
      <c r="I230" s="30">
        <v>128.47999999999999</v>
      </c>
      <c r="J230" s="30">
        <v>109.95502999999999</v>
      </c>
      <c r="K230" s="30">
        <v>4785773.0595500246</v>
      </c>
      <c r="L230" s="30">
        <v>3556084.2389799999</v>
      </c>
      <c r="M230" s="30">
        <v>1229688.8205700247</v>
      </c>
      <c r="N230" s="30">
        <v>4446.0624719900025</v>
      </c>
      <c r="O230" s="30">
        <f t="shared" si="57"/>
        <v>861.66902599000059</v>
      </c>
      <c r="P230" s="30">
        <v>429.58499302000018</v>
      </c>
      <c r="Q230" s="30">
        <v>432.08403297000041</v>
      </c>
      <c r="R230" s="30">
        <v>2067.7209550800007</v>
      </c>
      <c r="S230" s="30">
        <v>1516.6724909200002</v>
      </c>
      <c r="T230" s="30">
        <v>160.16142840819776</v>
      </c>
      <c r="U230" s="30">
        <v>183.34269412545717</v>
      </c>
      <c r="V230" s="30">
        <v>114.47368817052389</v>
      </c>
      <c r="W230" s="30">
        <f t="shared" si="48"/>
        <v>261.02883904799774</v>
      </c>
      <c r="X230" s="30">
        <f t="shared" si="49"/>
        <v>193.95832792479058</v>
      </c>
      <c r="Y230" s="30">
        <f t="shared" si="50"/>
        <v>67.070511123207183</v>
      </c>
      <c r="Z230" s="30">
        <f t="shared" si="51"/>
        <v>38.839165078415199</v>
      </c>
      <c r="AA230" s="30">
        <f t="shared" si="52"/>
        <v>7.5272234149250892</v>
      </c>
      <c r="AB230" s="30">
        <f t="shared" si="53"/>
        <v>3.7526963609320929</v>
      </c>
      <c r="AC230" s="30">
        <f t="shared" si="54"/>
        <v>3.7745270539929963</v>
      </c>
      <c r="AD230" s="30">
        <f t="shared" si="55"/>
        <v>18.062849097688314</v>
      </c>
      <c r="AE230" s="30">
        <f t="shared" si="56"/>
        <v>13.249092565801789</v>
      </c>
      <c r="AF230" s="30">
        <v>30200.28119179</v>
      </c>
      <c r="AG230" s="30">
        <v>31668.037397889999</v>
      </c>
      <c r="AH230" s="30">
        <f t="shared" si="58"/>
        <v>61868.318589679999</v>
      </c>
      <c r="AI230" s="30">
        <v>96429.813540179995</v>
      </c>
      <c r="AJ230" s="30">
        <v>71134.244386770006</v>
      </c>
      <c r="AK230" s="30">
        <f t="shared" si="59"/>
        <v>229432.37651663</v>
      </c>
      <c r="AL230" s="30">
        <f t="shared" si="60"/>
        <v>562.66928934201553</v>
      </c>
      <c r="AM230" s="30">
        <f t="shared" si="61"/>
        <v>2086.6019182262967</v>
      </c>
      <c r="AN230" s="30">
        <v>74.702370919298616</v>
      </c>
      <c r="AO230" s="65">
        <v>5.5133260000000003E-2</v>
      </c>
      <c r="AP230" s="30">
        <v>132423.34171000004</v>
      </c>
      <c r="AQ230" s="30">
        <v>60762.061390000017</v>
      </c>
      <c r="AR230" s="30">
        <v>15859.52944</v>
      </c>
      <c r="AS230" s="30">
        <f t="shared" si="63"/>
        <v>209044.93254000007</v>
      </c>
      <c r="AT230" s="30">
        <f t="shared" si="62"/>
        <v>1901.1857169244561</v>
      </c>
    </row>
    <row r="231" spans="1:46" x14ac:dyDescent="0.25">
      <c r="A231" s="31">
        <v>40940</v>
      </c>
      <c r="B231" s="14">
        <v>2012</v>
      </c>
      <c r="C231" s="14">
        <v>2</v>
      </c>
      <c r="D231" s="15">
        <v>95.790438467970262</v>
      </c>
      <c r="E231" s="15">
        <v>95.11215667613466</v>
      </c>
      <c r="F231" s="15">
        <v>102.38568535872601</v>
      </c>
      <c r="G231" s="15">
        <v>87.693279609333047</v>
      </c>
      <c r="H231" s="15">
        <v>73.3</v>
      </c>
      <c r="I231" s="15">
        <v>122.41</v>
      </c>
      <c r="J231" s="15">
        <v>110.6266</v>
      </c>
      <c r="K231" s="15">
        <v>4999318.2071700171</v>
      </c>
      <c r="L231" s="15">
        <v>3593660.67215</v>
      </c>
      <c r="M231" s="15">
        <v>1405657.5350200171</v>
      </c>
      <c r="N231" s="15">
        <v>4595.9725121199999</v>
      </c>
      <c r="O231" s="15">
        <f t="shared" si="57"/>
        <v>970.79951218000042</v>
      </c>
      <c r="P231" s="15">
        <v>453.51510332000026</v>
      </c>
      <c r="Q231" s="15">
        <v>517.2844088600001</v>
      </c>
      <c r="R231" s="15">
        <v>2019.0577864199995</v>
      </c>
      <c r="S231" s="15">
        <v>1606.1152135199986</v>
      </c>
      <c r="T231" s="15">
        <v>160.85230710047747</v>
      </c>
      <c r="U231" s="15">
        <v>181.80855274536128</v>
      </c>
      <c r="V231" s="15">
        <v>113.02825307428965</v>
      </c>
      <c r="W231" s="15">
        <f t="shared" si="48"/>
        <v>274.97706415231181</v>
      </c>
      <c r="X231" s="15">
        <f t="shared" si="49"/>
        <v>197.66180511778424</v>
      </c>
      <c r="Y231" s="15">
        <f t="shared" si="50"/>
        <v>77.315259034527543</v>
      </c>
      <c r="Z231" s="15">
        <f t="shared" si="51"/>
        <v>40.662156470729691</v>
      </c>
      <c r="AA231" s="15">
        <f t="shared" si="52"/>
        <v>8.5889986421530082</v>
      </c>
      <c r="AB231" s="15">
        <f t="shared" si="53"/>
        <v>4.0124047836244987</v>
      </c>
      <c r="AC231" s="15">
        <f t="shared" si="54"/>
        <v>4.5765938585285095</v>
      </c>
      <c r="AD231" s="15">
        <f t="shared" si="55"/>
        <v>17.863301709997597</v>
      </c>
      <c r="AE231" s="15">
        <f t="shared" si="56"/>
        <v>14.209856118579072</v>
      </c>
      <c r="AF231" s="15">
        <v>29893.958545419999</v>
      </c>
      <c r="AG231" s="15">
        <v>31007.46933512</v>
      </c>
      <c r="AH231" s="15">
        <f t="shared" si="58"/>
        <v>60901.427880539995</v>
      </c>
      <c r="AI231" s="15">
        <v>101002.71262950001</v>
      </c>
      <c r="AJ231" s="15">
        <v>73897.067082180001</v>
      </c>
      <c r="AK231" s="15">
        <f t="shared" si="59"/>
        <v>235801.20759221999</v>
      </c>
      <c r="AL231" s="15">
        <f t="shared" si="60"/>
        <v>550.51341974299123</v>
      </c>
      <c r="AM231" s="15">
        <f t="shared" si="61"/>
        <v>2131.5055112623909</v>
      </c>
      <c r="AN231" s="15">
        <v>72.393879164405476</v>
      </c>
      <c r="AO231" s="66">
        <v>5.3542810000000003E-2</v>
      </c>
      <c r="AP231" s="15">
        <v>133550.21142000001</v>
      </c>
      <c r="AQ231" s="15">
        <v>61699.969580000012</v>
      </c>
      <c r="AR231" s="15">
        <v>15871.836220000001</v>
      </c>
      <c r="AS231" s="15">
        <f t="shared" si="63"/>
        <v>211122.01722000001</v>
      </c>
      <c r="AT231" s="15">
        <f t="shared" si="62"/>
        <v>1908.420011281193</v>
      </c>
    </row>
    <row r="232" spans="1:46" x14ac:dyDescent="0.25">
      <c r="A232" s="31">
        <v>40969</v>
      </c>
      <c r="B232" s="14">
        <v>2012</v>
      </c>
      <c r="C232" s="14">
        <v>3</v>
      </c>
      <c r="D232" s="15">
        <v>103.6756666600016</v>
      </c>
      <c r="E232" s="15">
        <v>103.29154707532226</v>
      </c>
      <c r="F232" s="15">
        <v>102.48688457801184</v>
      </c>
      <c r="G232" s="15">
        <v>94.902742136340123</v>
      </c>
      <c r="H232" s="15">
        <v>60.5</v>
      </c>
      <c r="I232" s="15">
        <v>128.18</v>
      </c>
      <c r="J232" s="15">
        <v>110.76164</v>
      </c>
      <c r="K232" s="15">
        <v>5712354.7987400061</v>
      </c>
      <c r="L232" s="15">
        <v>4163022.3962599998</v>
      </c>
      <c r="M232" s="15">
        <v>1549332.4024800062</v>
      </c>
      <c r="N232" s="15">
        <v>5001.4774722099983</v>
      </c>
      <c r="O232" s="15">
        <f t="shared" si="57"/>
        <v>1063.2169063099996</v>
      </c>
      <c r="P232" s="15">
        <v>511.97740233999974</v>
      </c>
      <c r="Q232" s="15">
        <v>551.23950396999976</v>
      </c>
      <c r="R232" s="15">
        <v>2163.9115477699988</v>
      </c>
      <c r="S232" s="15">
        <v>1774.3490181299996</v>
      </c>
      <c r="T232" s="15">
        <v>162.30889454156181</v>
      </c>
      <c r="U232" s="15">
        <v>181.30754392358725</v>
      </c>
      <c r="V232" s="15">
        <v>111.70524230091441</v>
      </c>
      <c r="W232" s="15">
        <f t="shared" si="48"/>
        <v>315.06437488047931</v>
      </c>
      <c r="X232" s="15">
        <f t="shared" si="49"/>
        <v>229.61109649218577</v>
      </c>
      <c r="Y232" s="15">
        <f t="shared" si="50"/>
        <v>85.453278388293541</v>
      </c>
      <c r="Z232" s="15">
        <f t="shared" si="51"/>
        <v>44.773883205381637</v>
      </c>
      <c r="AA232" s="15">
        <f t="shared" si="52"/>
        <v>9.5180573839666263</v>
      </c>
      <c r="AB232" s="15">
        <f t="shared" si="53"/>
        <v>4.583288946823302</v>
      </c>
      <c r="AC232" s="15">
        <f t="shared" si="54"/>
        <v>4.9347684371433242</v>
      </c>
      <c r="AD232" s="15">
        <f t="shared" si="55"/>
        <v>19.371620375172718</v>
      </c>
      <c r="AE232" s="15">
        <f t="shared" si="56"/>
        <v>15.884205446242294</v>
      </c>
      <c r="AF232" s="15">
        <v>28872.955621410001</v>
      </c>
      <c r="AG232" s="15">
        <v>31372.892503849998</v>
      </c>
      <c r="AH232" s="15">
        <f t="shared" si="58"/>
        <v>60245.848125260003</v>
      </c>
      <c r="AI232" s="15">
        <v>100150.61921003</v>
      </c>
      <c r="AJ232" s="15">
        <v>75192.619293240001</v>
      </c>
      <c r="AK232" s="15">
        <f t="shared" si="59"/>
        <v>235589.08662853</v>
      </c>
      <c r="AL232" s="15">
        <f t="shared" si="60"/>
        <v>543.92340277067046</v>
      </c>
      <c r="AM232" s="15">
        <f t="shared" si="61"/>
        <v>2126.9916789651184</v>
      </c>
      <c r="AN232" s="15">
        <v>71.940712521493751</v>
      </c>
      <c r="AO232" s="66">
        <v>4.8386079999999998E-2</v>
      </c>
      <c r="AP232" s="15">
        <v>135047.9063</v>
      </c>
      <c r="AQ232" s="15">
        <v>62709.070889999988</v>
      </c>
      <c r="AR232" s="15">
        <v>16289.422420000006</v>
      </c>
      <c r="AS232" s="15">
        <f t="shared" si="63"/>
        <v>214046.39961000002</v>
      </c>
      <c r="AT232" s="15">
        <f t="shared" si="62"/>
        <v>1932.4957594524606</v>
      </c>
    </row>
    <row r="233" spans="1:46" x14ac:dyDescent="0.25">
      <c r="A233" s="31">
        <v>41000</v>
      </c>
      <c r="B233" s="14">
        <v>2012</v>
      </c>
      <c r="C233" s="14">
        <v>4</v>
      </c>
      <c r="D233" s="15">
        <v>90.938330575434861</v>
      </c>
      <c r="E233" s="15">
        <v>92.804950308842351</v>
      </c>
      <c r="F233" s="15">
        <v>102.08036769662318</v>
      </c>
      <c r="G233" s="15">
        <v>86.676927267004999</v>
      </c>
      <c r="H233" s="15">
        <v>58.9</v>
      </c>
      <c r="I233" s="15">
        <v>129.08000000000001</v>
      </c>
      <c r="J233" s="15">
        <v>110.92153999999999</v>
      </c>
      <c r="K233" s="15">
        <v>5010929.4781999942</v>
      </c>
      <c r="L233" s="15">
        <v>3702603.1575099998</v>
      </c>
      <c r="M233" s="15">
        <v>1308326.3206899944</v>
      </c>
      <c r="N233" s="15">
        <v>4434.4479823400034</v>
      </c>
      <c r="O233" s="15">
        <f t="shared" si="57"/>
        <v>937.55221335000067</v>
      </c>
      <c r="P233" s="15">
        <v>426.80892032999992</v>
      </c>
      <c r="Q233" s="15">
        <v>510.74329302000075</v>
      </c>
      <c r="R233" s="15">
        <v>1859.2292646900009</v>
      </c>
      <c r="S233" s="15">
        <v>1637.6665042999994</v>
      </c>
      <c r="T233" s="15">
        <v>163.61825920073468</v>
      </c>
      <c r="U233" s="15">
        <v>183.25790182274761</v>
      </c>
      <c r="V233" s="15">
        <v>112.00333185180638</v>
      </c>
      <c r="W233" s="15">
        <f t="shared" si="48"/>
        <v>273.43592982128058</v>
      </c>
      <c r="X233" s="15">
        <f t="shared" si="49"/>
        <v>202.04330185397765</v>
      </c>
      <c r="Y233" s="15">
        <f t="shared" si="50"/>
        <v>71.392627967302914</v>
      </c>
      <c r="Z233" s="15">
        <f t="shared" si="51"/>
        <v>39.592107743788382</v>
      </c>
      <c r="AA233" s="15">
        <f t="shared" si="52"/>
        <v>8.3707528860881819</v>
      </c>
      <c r="AB233" s="15">
        <f t="shared" si="53"/>
        <v>3.8106805688130643</v>
      </c>
      <c r="AC233" s="15">
        <f t="shared" si="54"/>
        <v>4.5600723172751181</v>
      </c>
      <c r="AD233" s="15">
        <f t="shared" si="55"/>
        <v>16.599767470756856</v>
      </c>
      <c r="AE233" s="15">
        <f t="shared" si="56"/>
        <v>14.621587386943322</v>
      </c>
      <c r="AF233" s="15">
        <v>28153.80588073</v>
      </c>
      <c r="AG233" s="15">
        <v>32563.742233680001</v>
      </c>
      <c r="AH233" s="15">
        <f t="shared" si="58"/>
        <v>60717.548114410005</v>
      </c>
      <c r="AI233" s="15">
        <v>96711.407202960007</v>
      </c>
      <c r="AJ233" s="15">
        <v>76553.414136859996</v>
      </c>
      <c r="AK233" s="15">
        <f t="shared" si="59"/>
        <v>233982.36945423001</v>
      </c>
      <c r="AL233" s="15">
        <f t="shared" si="60"/>
        <v>547.39186017801421</v>
      </c>
      <c r="AM233" s="15">
        <f t="shared" si="61"/>
        <v>2109.4403256051983</v>
      </c>
      <c r="AN233" s="15">
        <v>72.529744764466258</v>
      </c>
      <c r="AO233" s="66">
        <v>5.2373059999999999E-2</v>
      </c>
      <c r="AP233" s="15">
        <v>136305.70229000002</v>
      </c>
      <c r="AQ233" s="15">
        <v>63589.708819999978</v>
      </c>
      <c r="AR233" s="15">
        <v>16622.55976</v>
      </c>
      <c r="AS233" s="15">
        <f t="shared" si="63"/>
        <v>216517.97086999999</v>
      </c>
      <c r="AT233" s="15">
        <f t="shared" si="62"/>
        <v>1951.9921096479547</v>
      </c>
    </row>
    <row r="234" spans="1:46" x14ac:dyDescent="0.25">
      <c r="A234" s="31">
        <v>41030</v>
      </c>
      <c r="B234" s="14">
        <v>2012</v>
      </c>
      <c r="C234" s="14">
        <v>5</v>
      </c>
      <c r="D234" s="15">
        <v>102.34960523655953</v>
      </c>
      <c r="E234" s="15">
        <v>98.409436223835669</v>
      </c>
      <c r="F234" s="15">
        <v>102.49425164875275</v>
      </c>
      <c r="G234" s="15">
        <v>91.897627621861957</v>
      </c>
      <c r="H234" s="15">
        <v>83.2</v>
      </c>
      <c r="I234" s="15">
        <v>135.59</v>
      </c>
      <c r="J234" s="15">
        <v>111.25436000000001</v>
      </c>
      <c r="K234" s="15">
        <v>5403375.2679199763</v>
      </c>
      <c r="L234" s="15">
        <v>3760061.8361099996</v>
      </c>
      <c r="M234" s="15">
        <v>1643313.4318099767</v>
      </c>
      <c r="N234" s="15">
        <v>5547.3065055199995</v>
      </c>
      <c r="O234" s="15">
        <f t="shared" si="57"/>
        <v>1082.6908049599988</v>
      </c>
      <c r="P234" s="15">
        <v>483.32348941999908</v>
      </c>
      <c r="Q234" s="15">
        <v>599.36731553999959</v>
      </c>
      <c r="R234" s="15">
        <v>2477.6547800499993</v>
      </c>
      <c r="S234" s="15">
        <v>1986.9609205100019</v>
      </c>
      <c r="T234" s="15">
        <v>162.0924881351809</v>
      </c>
      <c r="U234" s="15">
        <v>181.44318518513342</v>
      </c>
      <c r="V234" s="15">
        <v>111.93805911216226</v>
      </c>
      <c r="W234" s="15">
        <f t="shared" si="48"/>
        <v>297.79984640407997</v>
      </c>
      <c r="X234" s="15">
        <f t="shared" si="49"/>
        <v>207.23081069556099</v>
      </c>
      <c r="Y234" s="15">
        <f t="shared" si="50"/>
        <v>90.569035708518967</v>
      </c>
      <c r="Z234" s="15">
        <f t="shared" si="51"/>
        <v>49.556929515470536</v>
      </c>
      <c r="AA234" s="15">
        <f t="shared" si="52"/>
        <v>9.6722313531909592</v>
      </c>
      <c r="AB234" s="15">
        <f t="shared" si="53"/>
        <v>4.3177762170747265</v>
      </c>
      <c r="AC234" s="15">
        <f t="shared" si="54"/>
        <v>5.3544551361162318</v>
      </c>
      <c r="AD234" s="15">
        <f t="shared" si="55"/>
        <v>22.13415883481937</v>
      </c>
      <c r="AE234" s="15">
        <f t="shared" si="56"/>
        <v>17.75053932746021</v>
      </c>
      <c r="AF234" s="15">
        <v>28732.883884679999</v>
      </c>
      <c r="AG234" s="15">
        <v>31445.716846060001</v>
      </c>
      <c r="AH234" s="15">
        <f t="shared" si="58"/>
        <v>60178.60073074</v>
      </c>
      <c r="AI234" s="15">
        <v>99087.467959510002</v>
      </c>
      <c r="AJ234" s="15">
        <v>78272.819151029995</v>
      </c>
      <c r="AK234" s="15">
        <f t="shared" si="59"/>
        <v>237538.88784127997</v>
      </c>
      <c r="AL234" s="15">
        <f t="shared" si="60"/>
        <v>540.91004371190479</v>
      </c>
      <c r="AM234" s="15">
        <f t="shared" si="61"/>
        <v>2135.0973376798893</v>
      </c>
      <c r="AN234" s="15">
        <v>72.40474699215828</v>
      </c>
      <c r="AO234" s="66">
        <v>4.4429509999999998E-2</v>
      </c>
      <c r="AP234" s="15">
        <v>138508.05707000004</v>
      </c>
      <c r="AQ234" s="15">
        <v>64603.650999999991</v>
      </c>
      <c r="AR234" s="15">
        <v>16667.229350000005</v>
      </c>
      <c r="AS234" s="15">
        <f t="shared" si="63"/>
        <v>219778.93742000003</v>
      </c>
      <c r="AT234" s="15">
        <f t="shared" si="62"/>
        <v>1975.4635901010981</v>
      </c>
    </row>
    <row r="235" spans="1:46" x14ac:dyDescent="0.25">
      <c r="A235" s="31">
        <v>41061</v>
      </c>
      <c r="B235" s="14">
        <v>2012</v>
      </c>
      <c r="C235" s="14">
        <v>6</v>
      </c>
      <c r="D235" s="15">
        <v>99.887500996761091</v>
      </c>
      <c r="E235" s="15">
        <v>100.4748232682894</v>
      </c>
      <c r="F235" s="15">
        <v>102.46664614902761</v>
      </c>
      <c r="G235" s="15">
        <v>93.909908688819854</v>
      </c>
      <c r="H235" s="15">
        <v>83</v>
      </c>
      <c r="I235" s="15">
        <v>135.41</v>
      </c>
      <c r="J235" s="15">
        <v>111.34645999999999</v>
      </c>
      <c r="K235" s="15">
        <v>4563431.0705500115</v>
      </c>
      <c r="L235" s="15">
        <v>3103269.7849900005</v>
      </c>
      <c r="M235" s="15">
        <v>1460161.2855600109</v>
      </c>
      <c r="N235" s="15">
        <v>5100.2144289300022</v>
      </c>
      <c r="O235" s="15">
        <f t="shared" si="57"/>
        <v>1032.7324551299996</v>
      </c>
      <c r="P235" s="15">
        <v>504.5447310699999</v>
      </c>
      <c r="Q235" s="15">
        <v>528.18772405999971</v>
      </c>
      <c r="R235" s="15">
        <v>2338.5975674399997</v>
      </c>
      <c r="S235" s="15">
        <v>1728.8844063600022</v>
      </c>
      <c r="T235" s="15">
        <v>155.10507755755623</v>
      </c>
      <c r="U235" s="15">
        <v>173.57546979793531</v>
      </c>
      <c r="V235" s="15">
        <v>111.90830921284645</v>
      </c>
      <c r="W235" s="15">
        <f t="shared" si="48"/>
        <v>262.90760300763958</v>
      </c>
      <c r="X235" s="15">
        <f t="shared" si="49"/>
        <v>178.78504310560788</v>
      </c>
      <c r="Y235" s="15">
        <f t="shared" si="50"/>
        <v>84.122559902031711</v>
      </c>
      <c r="Z235" s="15">
        <f t="shared" si="51"/>
        <v>45.574939562615839</v>
      </c>
      <c r="AA235" s="15">
        <f t="shared" si="52"/>
        <v>9.2283804696376173</v>
      </c>
      <c r="AB235" s="15">
        <f t="shared" si="53"/>
        <v>4.5085546785482213</v>
      </c>
      <c r="AC235" s="15">
        <f t="shared" si="54"/>
        <v>4.7198257910893959</v>
      </c>
      <c r="AD235" s="15">
        <f t="shared" si="55"/>
        <v>20.897443486453298</v>
      </c>
      <c r="AE235" s="15">
        <f t="shared" si="56"/>
        <v>15.449115606524916</v>
      </c>
      <c r="AF235" s="15">
        <v>29242.778125010002</v>
      </c>
      <c r="AG235" s="15">
        <v>32652.204962899999</v>
      </c>
      <c r="AH235" s="15">
        <f t="shared" si="58"/>
        <v>61894.983087910005</v>
      </c>
      <c r="AI235" s="15">
        <v>97535.090445850001</v>
      </c>
      <c r="AJ235" s="15">
        <v>79427.656001459996</v>
      </c>
      <c r="AK235" s="15">
        <f t="shared" si="59"/>
        <v>238857.72953522002</v>
      </c>
      <c r="AL235" s="15">
        <f t="shared" si="60"/>
        <v>555.87742158942467</v>
      </c>
      <c r="AM235" s="15">
        <f t="shared" si="61"/>
        <v>2145.175783183588</v>
      </c>
      <c r="AN235" s="15">
        <v>71.512033359599371</v>
      </c>
      <c r="AO235" s="66">
        <v>4.5782610000000001E-2</v>
      </c>
      <c r="AP235" s="15">
        <v>139986.59196999998</v>
      </c>
      <c r="AQ235" s="15">
        <v>65454.446590000007</v>
      </c>
      <c r="AR235" s="15">
        <v>17009.09519</v>
      </c>
      <c r="AS235" s="15">
        <f t="shared" si="63"/>
        <v>222450.13374999998</v>
      </c>
      <c r="AT235" s="15">
        <f t="shared" si="62"/>
        <v>1997.8195422647473</v>
      </c>
    </row>
    <row r="236" spans="1:46" x14ac:dyDescent="0.25">
      <c r="A236" s="31">
        <v>41091</v>
      </c>
      <c r="B236" s="14">
        <v>2012</v>
      </c>
      <c r="C236" s="14">
        <v>7</v>
      </c>
      <c r="D236" s="15">
        <v>101.12632751785564</v>
      </c>
      <c r="E236" s="15">
        <v>98.89271627395226</v>
      </c>
      <c r="F236" s="15">
        <v>102.83432027396083</v>
      </c>
      <c r="G236" s="15">
        <v>96.298734198442048</v>
      </c>
      <c r="H236" s="15">
        <v>80.2</v>
      </c>
      <c r="I236" s="15">
        <v>134.13</v>
      </c>
      <c r="J236" s="15">
        <v>111.32241</v>
      </c>
      <c r="K236" s="15">
        <v>4976904.7324999627</v>
      </c>
      <c r="L236" s="15">
        <v>3401243.2591699995</v>
      </c>
      <c r="M236" s="15">
        <v>1575661.4733299632</v>
      </c>
      <c r="N236" s="15">
        <v>5193.891005409997</v>
      </c>
      <c r="O236" s="15">
        <f t="shared" si="57"/>
        <v>1047.1257001399995</v>
      </c>
      <c r="P236" s="15">
        <v>513.38388923999992</v>
      </c>
      <c r="Q236" s="15">
        <v>533.74181089999956</v>
      </c>
      <c r="R236" s="15">
        <v>2287.0513661299992</v>
      </c>
      <c r="S236" s="15">
        <v>1859.7139391399983</v>
      </c>
      <c r="T236" s="15">
        <v>146.42619865269907</v>
      </c>
      <c r="U236" s="15">
        <v>162.47683969867964</v>
      </c>
      <c r="V236" s="15">
        <v>110.96159102241687</v>
      </c>
      <c r="W236" s="15">
        <f t="shared" si="48"/>
        <v>306.3147179456376</v>
      </c>
      <c r="X236" s="15">
        <f t="shared" si="49"/>
        <v>209.3371132450479</v>
      </c>
      <c r="Y236" s="15">
        <f t="shared" si="50"/>
        <v>96.977604700589694</v>
      </c>
      <c r="Z236" s="15">
        <f t="shared" si="51"/>
        <v>46.808007685837055</v>
      </c>
      <c r="AA236" s="15">
        <f t="shared" si="52"/>
        <v>9.4368302625406244</v>
      </c>
      <c r="AB236" s="15">
        <f t="shared" si="53"/>
        <v>4.6266810389937918</v>
      </c>
      <c r="AC236" s="15">
        <f t="shared" si="54"/>
        <v>4.8101492235468317</v>
      </c>
      <c r="AD236" s="15">
        <f t="shared" si="55"/>
        <v>20.611198389071049</v>
      </c>
      <c r="AE236" s="15">
        <f t="shared" si="56"/>
        <v>16.759979034225385</v>
      </c>
      <c r="AF236" s="15">
        <v>28899.327489390002</v>
      </c>
      <c r="AG236" s="15">
        <v>32914.215201430001</v>
      </c>
      <c r="AH236" s="15">
        <f t="shared" si="58"/>
        <v>61813.542690820002</v>
      </c>
      <c r="AI236" s="15">
        <v>94633.321371779995</v>
      </c>
      <c r="AJ236" s="15">
        <v>82178.13129931</v>
      </c>
      <c r="AK236" s="15">
        <f t="shared" si="59"/>
        <v>238624.99536191003</v>
      </c>
      <c r="AL236" s="15">
        <f t="shared" si="60"/>
        <v>555.26594053093174</v>
      </c>
      <c r="AM236" s="15">
        <f t="shared" si="61"/>
        <v>2143.5485933327354</v>
      </c>
      <c r="AN236" s="15">
        <v>71.0692547089469</v>
      </c>
      <c r="AO236" s="66">
        <v>4.9375540000000002E-2</v>
      </c>
      <c r="AP236" s="15">
        <v>140866.74875</v>
      </c>
      <c r="AQ236" s="15">
        <v>66289.498399999997</v>
      </c>
      <c r="AR236" s="15">
        <v>17438.337470000002</v>
      </c>
      <c r="AS236" s="15">
        <f t="shared" si="63"/>
        <v>224594.58462000001</v>
      </c>
      <c r="AT236" s="15">
        <f t="shared" si="62"/>
        <v>2017.5145742892198</v>
      </c>
    </row>
    <row r="237" spans="1:46" x14ac:dyDescent="0.25">
      <c r="A237" s="31">
        <v>41122</v>
      </c>
      <c r="B237" s="14">
        <v>2012</v>
      </c>
      <c r="C237" s="14">
        <v>8</v>
      </c>
      <c r="D237" s="15">
        <v>101.44246725326647</v>
      </c>
      <c r="E237" s="15">
        <v>102.03626515469092</v>
      </c>
      <c r="F237" s="15">
        <v>103.63403437832166</v>
      </c>
      <c r="G237" s="15">
        <v>92.669093552700005</v>
      </c>
      <c r="H237" s="15">
        <v>76.5</v>
      </c>
      <c r="I237" s="15">
        <v>134.37</v>
      </c>
      <c r="J237" s="15">
        <v>111.36807</v>
      </c>
      <c r="K237" s="15">
        <v>4570779.7758099996</v>
      </c>
      <c r="L237" s="15">
        <v>2970482.0467699994</v>
      </c>
      <c r="M237" s="15">
        <v>1600297.7290400001</v>
      </c>
      <c r="N237" s="15">
        <v>5239.2295621700005</v>
      </c>
      <c r="O237" s="15">
        <f t="shared" si="57"/>
        <v>1180.0725398700001</v>
      </c>
      <c r="P237" s="15">
        <v>606.81807536000008</v>
      </c>
      <c r="Q237" s="15">
        <v>573.25446450999993</v>
      </c>
      <c r="R237" s="15">
        <v>2209.3776546200024</v>
      </c>
      <c r="S237" s="15">
        <v>1849.7793676799974</v>
      </c>
      <c r="T237" s="15">
        <v>152.32114027774341</v>
      </c>
      <c r="U237" s="15">
        <v>169.72308811306553</v>
      </c>
      <c r="V237" s="15">
        <v>111.42451258150463</v>
      </c>
      <c r="W237" s="15">
        <f t="shared" si="48"/>
        <v>269.30807273345471</v>
      </c>
      <c r="X237" s="15">
        <f t="shared" si="49"/>
        <v>175.01932587928957</v>
      </c>
      <c r="Y237" s="15">
        <f t="shared" si="50"/>
        <v>94.28874685416514</v>
      </c>
      <c r="Z237" s="15">
        <f t="shared" si="51"/>
        <v>47.020439585388509</v>
      </c>
      <c r="AA237" s="15">
        <f t="shared" si="52"/>
        <v>10.590780363582946</v>
      </c>
      <c r="AB237" s="15">
        <f t="shared" si="53"/>
        <v>5.4460016140176135</v>
      </c>
      <c r="AC237" s="15">
        <f t="shared" si="54"/>
        <v>5.1447787495653312</v>
      </c>
      <c r="AD237" s="15">
        <f t="shared" si="55"/>
        <v>19.828470445440722</v>
      </c>
      <c r="AE237" s="15">
        <f t="shared" si="56"/>
        <v>16.60118877636484</v>
      </c>
      <c r="AF237" s="15">
        <v>28973.706075170001</v>
      </c>
      <c r="AG237" s="15">
        <v>32473.082672870001</v>
      </c>
      <c r="AH237" s="15">
        <f t="shared" si="58"/>
        <v>61446.788748040002</v>
      </c>
      <c r="AI237" s="15">
        <v>99284.188862859999</v>
      </c>
      <c r="AJ237" s="15">
        <v>84293.159573910001</v>
      </c>
      <c r="AK237" s="15">
        <f t="shared" si="59"/>
        <v>245024.13718481001</v>
      </c>
      <c r="AL237" s="15">
        <f t="shared" si="60"/>
        <v>551.7451164237649</v>
      </c>
      <c r="AM237" s="15">
        <f t="shared" si="61"/>
        <v>2200.1291499871554</v>
      </c>
      <c r="AN237" s="15">
        <v>72.512187048523344</v>
      </c>
      <c r="AO237" s="66">
        <v>4.4425140000000002E-2</v>
      </c>
      <c r="AP237" s="15">
        <v>141724.55201000004</v>
      </c>
      <c r="AQ237" s="15">
        <v>67202.258580000009</v>
      </c>
      <c r="AR237" s="15">
        <v>17549.948680000001</v>
      </c>
      <c r="AS237" s="15">
        <f t="shared" si="63"/>
        <v>226476.75927000007</v>
      </c>
      <c r="AT237" s="15">
        <f t="shared" ref="AT237:AT268" si="64">AS237/J237</f>
        <v>2033.5878970516419</v>
      </c>
    </row>
    <row r="238" spans="1:46" x14ac:dyDescent="0.25">
      <c r="A238" s="31">
        <v>41153</v>
      </c>
      <c r="B238" s="14">
        <v>2012</v>
      </c>
      <c r="C238" s="14">
        <v>9</v>
      </c>
      <c r="D238" s="15">
        <v>102.35498966001478</v>
      </c>
      <c r="E238" s="15">
        <v>100.346083944488</v>
      </c>
      <c r="F238" s="15">
        <v>103.4777214258465</v>
      </c>
      <c r="G238" s="15">
        <v>93.247323647930486</v>
      </c>
      <c r="H238" s="15">
        <v>81.099999999999994</v>
      </c>
      <c r="I238" s="15">
        <v>139.15</v>
      </c>
      <c r="J238" s="15">
        <v>111.68694000000001</v>
      </c>
      <c r="K238" s="15">
        <v>4910403.1567799943</v>
      </c>
      <c r="L238" s="15">
        <v>3390811.2728700005</v>
      </c>
      <c r="M238" s="15">
        <v>1519591.8839099938</v>
      </c>
      <c r="N238" s="15">
        <v>4679.1314497700032</v>
      </c>
      <c r="O238" s="15">
        <f t="shared" si="57"/>
        <v>1139.0808496100012</v>
      </c>
      <c r="P238" s="15">
        <v>558.73940935999985</v>
      </c>
      <c r="Q238" s="15">
        <v>580.34144025000148</v>
      </c>
      <c r="R238" s="15">
        <v>2124.8708728600009</v>
      </c>
      <c r="S238" s="15">
        <v>1415.1797273000016</v>
      </c>
      <c r="T238" s="15">
        <v>158.52032368529177</v>
      </c>
      <c r="U238" s="15">
        <v>176.7477003569991</v>
      </c>
      <c r="V238" s="15">
        <v>111.49844780022902</v>
      </c>
      <c r="W238" s="15">
        <f t="shared" si="48"/>
        <v>277.81991770539861</v>
      </c>
      <c r="X238" s="15">
        <f t="shared" si="49"/>
        <v>191.84471798055426</v>
      </c>
      <c r="Y238" s="15">
        <f t="shared" si="50"/>
        <v>85.97519972484433</v>
      </c>
      <c r="Z238" s="15">
        <f t="shared" si="51"/>
        <v>41.965888692491667</v>
      </c>
      <c r="AA238" s="15">
        <f t="shared" si="52"/>
        <v>10.216113964661503</v>
      </c>
      <c r="AB238" s="15">
        <f t="shared" si="53"/>
        <v>5.0111855400990812</v>
      </c>
      <c r="AC238" s="15">
        <f t="shared" si="54"/>
        <v>5.2049284245624223</v>
      </c>
      <c r="AD238" s="15">
        <f t="shared" si="55"/>
        <v>19.057403172707094</v>
      </c>
      <c r="AE238" s="15">
        <f t="shared" si="56"/>
        <v>12.692371555123072</v>
      </c>
      <c r="AF238" s="15">
        <v>28743.47487197</v>
      </c>
      <c r="AG238" s="15">
        <v>32485.301147540002</v>
      </c>
      <c r="AH238" s="15">
        <f t="shared" si="58"/>
        <v>61228.776019509998</v>
      </c>
      <c r="AI238" s="15">
        <v>99622.220756309995</v>
      </c>
      <c r="AJ238" s="15">
        <v>86273.608494269996</v>
      </c>
      <c r="AK238" s="15">
        <f t="shared" si="59"/>
        <v>247124.60527008999</v>
      </c>
      <c r="AL238" s="15">
        <f t="shared" si="60"/>
        <v>548.21786700853295</v>
      </c>
      <c r="AM238" s="15">
        <f t="shared" si="61"/>
        <v>2212.6544542279516</v>
      </c>
      <c r="AN238" s="15">
        <v>73.156509365868686</v>
      </c>
      <c r="AO238" s="66">
        <v>3.9467719999999998E-2</v>
      </c>
      <c r="AP238" s="15">
        <v>143138.06858999998</v>
      </c>
      <c r="AQ238" s="15">
        <v>67986.209350000005</v>
      </c>
      <c r="AR238" s="15">
        <v>17972.870910000001</v>
      </c>
      <c r="AS238" s="15">
        <f t="shared" si="63"/>
        <v>229097.14885</v>
      </c>
      <c r="AT238" s="15">
        <f t="shared" si="64"/>
        <v>2051.2438504448237</v>
      </c>
    </row>
    <row r="239" spans="1:46" x14ac:dyDescent="0.25">
      <c r="A239" s="31">
        <v>41183</v>
      </c>
      <c r="B239" s="14">
        <v>2012</v>
      </c>
      <c r="C239" s="14">
        <v>10</v>
      </c>
      <c r="D239" s="15">
        <v>105.77824618082754</v>
      </c>
      <c r="E239" s="15">
        <v>103.35242826031003</v>
      </c>
      <c r="F239" s="15">
        <v>104.26477492583987</v>
      </c>
      <c r="G239" s="15">
        <v>91.63038256563955</v>
      </c>
      <c r="H239" s="15">
        <v>66.2</v>
      </c>
      <c r="I239" s="15">
        <v>148.41999999999999</v>
      </c>
      <c r="J239" s="15">
        <v>111.86942000000001</v>
      </c>
      <c r="K239" s="15">
        <v>5432930.4699100005</v>
      </c>
      <c r="L239" s="15">
        <v>3774540.0721899997</v>
      </c>
      <c r="M239" s="15">
        <v>1658390.3977200007</v>
      </c>
      <c r="N239" s="15">
        <v>5205.8125109599923</v>
      </c>
      <c r="O239" s="15">
        <f t="shared" si="57"/>
        <v>1271.5764523999997</v>
      </c>
      <c r="P239" s="15">
        <v>638.95640821000006</v>
      </c>
      <c r="Q239" s="15">
        <v>632.6200441899997</v>
      </c>
      <c r="R239" s="15">
        <v>2198.7223887199953</v>
      </c>
      <c r="S239" s="15">
        <v>1735.513669839997</v>
      </c>
      <c r="T239" s="15">
        <v>158.58173314835207</v>
      </c>
      <c r="U239" s="15">
        <v>176.96209576552042</v>
      </c>
      <c r="V239" s="15">
        <v>111.59046647571549</v>
      </c>
      <c r="W239" s="15">
        <f t="shared" si="48"/>
        <v>307.01097014067807</v>
      </c>
      <c r="X239" s="15">
        <f t="shared" si="49"/>
        <v>213.29652860753683</v>
      </c>
      <c r="Y239" s="15">
        <f t="shared" si="50"/>
        <v>93.714441533141255</v>
      </c>
      <c r="Z239" s="15">
        <f t="shared" si="51"/>
        <v>46.651050715814421</v>
      </c>
      <c r="AA239" s="15">
        <f t="shared" si="52"/>
        <v>11.395027662840018</v>
      </c>
      <c r="AB239" s="15">
        <f t="shared" si="53"/>
        <v>5.7259049844464167</v>
      </c>
      <c r="AC239" s="15">
        <f t="shared" si="54"/>
        <v>5.6691226783936024</v>
      </c>
      <c r="AD239" s="15">
        <f t="shared" si="55"/>
        <v>19.703496706848924</v>
      </c>
      <c r="AE239" s="15">
        <f t="shared" si="56"/>
        <v>15.552526346125477</v>
      </c>
      <c r="AF239" s="15">
        <v>30077.531694789999</v>
      </c>
      <c r="AG239" s="15">
        <v>32757.67242046</v>
      </c>
      <c r="AH239" s="15">
        <f t="shared" si="58"/>
        <v>62835.204115250002</v>
      </c>
      <c r="AI239" s="15">
        <v>104358.59085809</v>
      </c>
      <c r="AJ239" s="15">
        <v>87001.274106120007</v>
      </c>
      <c r="AK239" s="15">
        <f t="shared" si="59"/>
        <v>254195.06907945999</v>
      </c>
      <c r="AL239" s="15">
        <f t="shared" si="60"/>
        <v>561.68347091859414</v>
      </c>
      <c r="AM239" s="15">
        <f t="shared" si="61"/>
        <v>2272.2480288130569</v>
      </c>
      <c r="AN239" s="15">
        <v>73.71105532424113</v>
      </c>
      <c r="AO239" s="66">
        <v>4.3816109999999998E-2</v>
      </c>
      <c r="AP239" s="15">
        <v>144646.52022999999</v>
      </c>
      <c r="AQ239" s="15">
        <v>68840.198789999995</v>
      </c>
      <c r="AR239" s="15">
        <v>18373.51077999999</v>
      </c>
      <c r="AS239" s="15">
        <f t="shared" si="63"/>
        <v>231860.22979999997</v>
      </c>
      <c r="AT239" s="15">
        <f t="shared" si="64"/>
        <v>2072.5970493098112</v>
      </c>
    </row>
    <row r="240" spans="1:46" x14ac:dyDescent="0.25">
      <c r="A240" s="31">
        <v>41214</v>
      </c>
      <c r="B240" s="14">
        <v>2012</v>
      </c>
      <c r="C240" s="14">
        <v>11</v>
      </c>
      <c r="D240" s="15">
        <v>102.48791733678382</v>
      </c>
      <c r="E240" s="15">
        <v>106.42126035214255</v>
      </c>
      <c r="F240" s="15">
        <v>104.04781974834891</v>
      </c>
      <c r="G240" s="15">
        <v>101.21169471256378</v>
      </c>
      <c r="H240" s="15">
        <v>69.8</v>
      </c>
      <c r="I240" s="15">
        <v>151.52000000000001</v>
      </c>
      <c r="J240" s="15">
        <v>111.71648</v>
      </c>
      <c r="K240" s="15">
        <v>4807338.3317599874</v>
      </c>
      <c r="L240" s="15">
        <v>3217102.418490001</v>
      </c>
      <c r="M240" s="15">
        <v>1590235.9132699864</v>
      </c>
      <c r="N240" s="15">
        <v>5125.549946430001</v>
      </c>
      <c r="O240" s="15">
        <f t="shared" si="57"/>
        <v>1226.12709341</v>
      </c>
      <c r="P240" s="15">
        <v>590.36234525000077</v>
      </c>
      <c r="Q240" s="15">
        <v>635.76474815999927</v>
      </c>
      <c r="R240" s="15">
        <v>2080.6477432200004</v>
      </c>
      <c r="S240" s="15">
        <v>1818.7751098000012</v>
      </c>
      <c r="T240" s="15">
        <v>157.97440764045086</v>
      </c>
      <c r="U240" s="15">
        <v>176.7063670761749</v>
      </c>
      <c r="V240" s="15">
        <v>111.8575911855026</v>
      </c>
      <c r="W240" s="15">
        <f t="shared" si="48"/>
        <v>272.05235506243139</v>
      </c>
      <c r="X240" s="15">
        <f t="shared" si="49"/>
        <v>182.05922467429636</v>
      </c>
      <c r="Y240" s="15">
        <f t="shared" si="50"/>
        <v>89.993130388135071</v>
      </c>
      <c r="Z240" s="15">
        <f t="shared" si="51"/>
        <v>45.822101943263576</v>
      </c>
      <c r="AA240" s="15">
        <f t="shared" si="52"/>
        <v>10.961500962206607</v>
      </c>
      <c r="AB240" s="15">
        <f t="shared" si="53"/>
        <v>5.2778031333694155</v>
      </c>
      <c r="AC240" s="15">
        <f t="shared" si="54"/>
        <v>5.6836978288371913</v>
      </c>
      <c r="AD240" s="15">
        <f t="shared" si="55"/>
        <v>18.600863125771159</v>
      </c>
      <c r="AE240" s="15">
        <f t="shared" si="56"/>
        <v>16.259737855285813</v>
      </c>
      <c r="AF240" s="15">
        <v>30402.798648340002</v>
      </c>
      <c r="AG240" s="15">
        <v>35055.250430170003</v>
      </c>
      <c r="AH240" s="15">
        <f t="shared" si="58"/>
        <v>65458.049078510005</v>
      </c>
      <c r="AI240" s="15">
        <v>107111.41494933001</v>
      </c>
      <c r="AJ240" s="15">
        <v>86660.359790019997</v>
      </c>
      <c r="AK240" s="15">
        <f t="shared" si="59"/>
        <v>259229.82381785999</v>
      </c>
      <c r="AL240" s="15">
        <f t="shared" si="60"/>
        <v>585.93010698609555</v>
      </c>
      <c r="AM240" s="15">
        <f t="shared" si="61"/>
        <v>2320.4259910253168</v>
      </c>
      <c r="AN240" s="15">
        <v>73.90756503881542</v>
      </c>
      <c r="AO240" s="66">
        <v>4.3345759999999997E-2</v>
      </c>
      <c r="AP240" s="15">
        <v>148331.81539</v>
      </c>
      <c r="AQ240" s="15">
        <v>69904.078070000003</v>
      </c>
      <c r="AR240" s="15">
        <v>18839.069329999998</v>
      </c>
      <c r="AS240" s="15">
        <f t="shared" si="63"/>
        <v>237074.96278999999</v>
      </c>
      <c r="AT240" s="15">
        <f t="shared" si="64"/>
        <v>2122.1127159573948</v>
      </c>
    </row>
    <row r="241" spans="1:46" x14ac:dyDescent="0.25">
      <c r="A241" s="31">
        <v>41244</v>
      </c>
      <c r="B241" s="14">
        <v>2012</v>
      </c>
      <c r="C241" s="14">
        <v>12</v>
      </c>
      <c r="D241" s="15">
        <v>99.652993730559842</v>
      </c>
      <c r="E241" s="15">
        <v>107.63487766238295</v>
      </c>
      <c r="F241" s="15">
        <v>100.98428848495999</v>
      </c>
      <c r="G241" s="15">
        <v>134.29550402178643</v>
      </c>
      <c r="H241" s="15">
        <v>104.2</v>
      </c>
      <c r="I241" s="15">
        <v>152.9</v>
      </c>
      <c r="J241" s="15">
        <v>111.81576</v>
      </c>
      <c r="K241" s="15">
        <v>4951627.5690400098</v>
      </c>
      <c r="L241" s="15">
        <v>3522407.7894200003</v>
      </c>
      <c r="M241" s="15">
        <v>1429219.7796200095</v>
      </c>
      <c r="N241" s="15">
        <v>4542.3054749499979</v>
      </c>
      <c r="O241" s="15">
        <f t="shared" si="57"/>
        <v>1128.4389920000003</v>
      </c>
      <c r="P241" s="15">
        <v>564.43887243000052</v>
      </c>
      <c r="Q241" s="15">
        <v>564.00011956999992</v>
      </c>
      <c r="R241" s="15">
        <v>1752.8050352700025</v>
      </c>
      <c r="S241" s="15">
        <v>1661.0614476799951</v>
      </c>
      <c r="T241" s="15">
        <v>155.62862556109764</v>
      </c>
      <c r="U241" s="15">
        <v>173.05319417487044</v>
      </c>
      <c r="V241" s="15">
        <v>111.19624911609345</v>
      </c>
      <c r="W241" s="15">
        <f t="shared" si="48"/>
        <v>286.1332662855321</v>
      </c>
      <c r="X241" s="15">
        <f t="shared" si="49"/>
        <v>203.54480055771771</v>
      </c>
      <c r="Y241" s="15">
        <f t="shared" si="50"/>
        <v>82.588465727814381</v>
      </c>
      <c r="Z241" s="15">
        <f t="shared" si="51"/>
        <v>40.849448709440232</v>
      </c>
      <c r="AA241" s="15">
        <f t="shared" si="52"/>
        <v>10.148174969659845</v>
      </c>
      <c r="AB241" s="15">
        <f t="shared" si="53"/>
        <v>5.0760603609992554</v>
      </c>
      <c r="AC241" s="15">
        <f t="shared" si="54"/>
        <v>5.0721146086605913</v>
      </c>
      <c r="AD241" s="15">
        <f t="shared" si="55"/>
        <v>15.763166916178998</v>
      </c>
      <c r="AE241" s="15">
        <f t="shared" si="56"/>
        <v>14.938106823601386</v>
      </c>
      <c r="AF241" s="15">
        <v>34698.522306810002</v>
      </c>
      <c r="AG241" s="15">
        <v>38535.455952340002</v>
      </c>
      <c r="AH241" s="15">
        <f t="shared" si="58"/>
        <v>73233.978259149997</v>
      </c>
      <c r="AI241" s="15">
        <v>110750.58880529999</v>
      </c>
      <c r="AJ241" s="15">
        <v>87369.641716030004</v>
      </c>
      <c r="AK241" s="15">
        <f t="shared" si="59"/>
        <v>271354.20878048002</v>
      </c>
      <c r="AL241" s="15">
        <f t="shared" si="60"/>
        <v>654.95220225798221</v>
      </c>
      <c r="AM241" s="15">
        <f t="shared" si="61"/>
        <v>2426.7975174562157</v>
      </c>
      <c r="AN241" s="15">
        <v>72.740323743172908</v>
      </c>
      <c r="AO241" s="66">
        <v>4.2234760000000003E-2</v>
      </c>
      <c r="AP241" s="15">
        <v>151057.45651000002</v>
      </c>
      <c r="AQ241" s="15">
        <v>70640.373389999993</v>
      </c>
      <c r="AR241" s="15">
        <v>19267.223280000006</v>
      </c>
      <c r="AS241" s="15">
        <f t="shared" si="63"/>
        <v>240965.05318000002</v>
      </c>
      <c r="AT241" s="15">
        <f t="shared" si="64"/>
        <v>2155.0186948601881</v>
      </c>
    </row>
    <row r="242" spans="1:46" x14ac:dyDescent="0.25">
      <c r="A242" s="32">
        <v>41275</v>
      </c>
      <c r="B242" s="29">
        <v>2013</v>
      </c>
      <c r="C242" s="29">
        <v>1</v>
      </c>
      <c r="D242" s="30">
        <v>91.721966321480792</v>
      </c>
      <c r="E242" s="30">
        <v>89.460293892122763</v>
      </c>
      <c r="F242" s="30">
        <v>96.970877952028218</v>
      </c>
      <c r="G242" s="30">
        <v>90.316827137027303</v>
      </c>
      <c r="H242" s="30">
        <v>88.9</v>
      </c>
      <c r="I242" s="30">
        <v>134.88</v>
      </c>
      <c r="J242" s="30">
        <v>112.14896</v>
      </c>
      <c r="K242" s="30">
        <v>4849196.4848599993</v>
      </c>
      <c r="L242" s="30">
        <v>3476151.0591799999</v>
      </c>
      <c r="M242" s="30">
        <v>1373045.4256799994</v>
      </c>
      <c r="N242" s="30">
        <v>5185.0735266400034</v>
      </c>
      <c r="O242" s="30">
        <f t="shared" si="57"/>
        <v>999.52855235999823</v>
      </c>
      <c r="P242" s="30">
        <v>488.25399737999993</v>
      </c>
      <c r="Q242" s="30">
        <v>511.27455497999836</v>
      </c>
      <c r="R242" s="30">
        <v>2332.2048679500008</v>
      </c>
      <c r="S242" s="30">
        <v>1853.3401063300016</v>
      </c>
      <c r="T242" s="30">
        <v>155.15891346619901</v>
      </c>
      <c r="U242" s="30">
        <v>171.5236485312752</v>
      </c>
      <c r="V242" s="30">
        <v>110.54708021569203</v>
      </c>
      <c r="W242" s="30">
        <f t="shared" si="48"/>
        <v>282.71299767599152</v>
      </c>
      <c r="X242" s="30">
        <f t="shared" si="49"/>
        <v>202.66307817876012</v>
      </c>
      <c r="Y242" s="30">
        <f t="shared" si="50"/>
        <v>80.049919497231414</v>
      </c>
      <c r="Z242" s="30">
        <f t="shared" si="51"/>
        <v>46.903758258682515</v>
      </c>
      <c r="AA242" s="30">
        <f t="shared" si="52"/>
        <v>9.0416549257545764</v>
      </c>
      <c r="AB242" s="30">
        <f t="shared" si="53"/>
        <v>4.4167064062420422</v>
      </c>
      <c r="AC242" s="30">
        <f t="shared" si="54"/>
        <v>4.6249485195125351</v>
      </c>
      <c r="AD242" s="30">
        <f t="shared" si="55"/>
        <v>21.096937733674732</v>
      </c>
      <c r="AE242" s="30">
        <f t="shared" si="56"/>
        <v>16.765165599253177</v>
      </c>
      <c r="AF242" s="30">
        <v>32230.392853590001</v>
      </c>
      <c r="AG242" s="30">
        <v>34709.885183819999</v>
      </c>
      <c r="AH242" s="30">
        <f t="shared" si="58"/>
        <v>66940.278037409997</v>
      </c>
      <c r="AI242" s="30">
        <v>109182.7979811</v>
      </c>
      <c r="AJ242" s="30">
        <v>90615.049291949996</v>
      </c>
      <c r="AK242" s="30">
        <f t="shared" si="59"/>
        <v>266738.12531045999</v>
      </c>
      <c r="AL242" s="30">
        <f t="shared" si="60"/>
        <v>596.88719393750955</v>
      </c>
      <c r="AM242" s="30">
        <f t="shared" si="61"/>
        <v>2378.4270965193077</v>
      </c>
      <c r="AN242" s="30">
        <v>72.907362999613184</v>
      </c>
      <c r="AO242" s="65">
        <v>3.4231240000000003E-2</v>
      </c>
      <c r="AP242" s="30">
        <v>150428.86442</v>
      </c>
      <c r="AQ242" s="30">
        <v>70980.055860000008</v>
      </c>
      <c r="AR242" s="30">
        <v>19569.549929999997</v>
      </c>
      <c r="AS242" s="30">
        <f t="shared" si="63"/>
        <v>240978.47021000003</v>
      </c>
      <c r="AT242" s="30">
        <f t="shared" si="64"/>
        <v>2148.7356655826325</v>
      </c>
    </row>
    <row r="243" spans="1:46" x14ac:dyDescent="0.25">
      <c r="A243" s="31">
        <v>41306</v>
      </c>
      <c r="B243" s="14">
        <v>2013</v>
      </c>
      <c r="C243" s="14">
        <v>2</v>
      </c>
      <c r="D243" s="15">
        <v>91.141158558574944</v>
      </c>
      <c r="E243" s="15">
        <v>91.836187000154112</v>
      </c>
      <c r="F243" s="15">
        <v>99.90386835940069</v>
      </c>
      <c r="G243" s="15">
        <v>87.798994101620806</v>
      </c>
      <c r="H243" s="15">
        <v>93.6</v>
      </c>
      <c r="I243" s="15">
        <v>125.77</v>
      </c>
      <c r="J243" s="15">
        <v>112.64704999999999</v>
      </c>
      <c r="K243" s="15">
        <v>4667767.4403499952</v>
      </c>
      <c r="L243" s="15">
        <v>3194223.6943599996</v>
      </c>
      <c r="M243" s="15">
        <v>1473543.7459899955</v>
      </c>
      <c r="N243" s="15">
        <v>4497.4911896699987</v>
      </c>
      <c r="O243" s="15">
        <f t="shared" si="57"/>
        <v>982.52951550999944</v>
      </c>
      <c r="P243" s="15">
        <v>495.87483503999931</v>
      </c>
      <c r="Q243" s="15">
        <v>486.65468047000013</v>
      </c>
      <c r="R243" s="15">
        <v>1906.9985696999972</v>
      </c>
      <c r="S243" s="15">
        <v>1607.9631044600021</v>
      </c>
      <c r="T243" s="15">
        <v>157.44186616422243</v>
      </c>
      <c r="U243" s="15">
        <v>174.5149306586853</v>
      </c>
      <c r="V243" s="15">
        <v>110.84404352566206</v>
      </c>
      <c r="W243" s="15">
        <f t="shared" si="48"/>
        <v>267.47095063626227</v>
      </c>
      <c r="X243" s="15">
        <f t="shared" si="49"/>
        <v>183.03440756064782</v>
      </c>
      <c r="Y243" s="15">
        <f t="shared" si="50"/>
        <v>84.43654307561448</v>
      </c>
      <c r="Z243" s="15">
        <f t="shared" si="51"/>
        <v>40.57494698511934</v>
      </c>
      <c r="AA243" s="15">
        <f t="shared" si="52"/>
        <v>8.8640713948921324</v>
      </c>
      <c r="AB243" s="15">
        <f t="shared" si="53"/>
        <v>4.4736263606731095</v>
      </c>
      <c r="AC243" s="15">
        <f t="shared" si="54"/>
        <v>4.390445034219022</v>
      </c>
      <c r="AD243" s="15">
        <f t="shared" si="55"/>
        <v>17.204339620274666</v>
      </c>
      <c r="AE243" s="15">
        <f t="shared" si="56"/>
        <v>14.506535969952544</v>
      </c>
      <c r="AF243" s="15">
        <v>31598.106800739999</v>
      </c>
      <c r="AG243" s="15">
        <v>34899.680618630002</v>
      </c>
      <c r="AH243" s="15">
        <f t="shared" si="58"/>
        <v>66497.787419369997</v>
      </c>
      <c r="AI243" s="15">
        <v>112707.81509421</v>
      </c>
      <c r="AJ243" s="15">
        <v>92434.040154400005</v>
      </c>
      <c r="AK243" s="15">
        <f t="shared" si="59"/>
        <v>271639.64266797999</v>
      </c>
      <c r="AL243" s="15">
        <f t="shared" si="60"/>
        <v>590.31983011867601</v>
      </c>
      <c r="AM243" s="15">
        <f t="shared" si="61"/>
        <v>2411.4226042136033</v>
      </c>
      <c r="AN243" s="15">
        <v>73.879254826596224</v>
      </c>
      <c r="AO243" s="66">
        <v>3.5146179999999999E-2</v>
      </c>
      <c r="AP243" s="15">
        <v>151942.31346999999</v>
      </c>
      <c r="AQ243" s="15">
        <v>71542.367569999973</v>
      </c>
      <c r="AR243" s="15">
        <v>19926.565789999997</v>
      </c>
      <c r="AS243" s="15">
        <f t="shared" si="63"/>
        <v>243411.24682999996</v>
      </c>
      <c r="AT243" s="15">
        <f t="shared" si="64"/>
        <v>2160.8310810624866</v>
      </c>
    </row>
    <row r="244" spans="1:46" x14ac:dyDescent="0.25">
      <c r="A244" s="31">
        <v>41334</v>
      </c>
      <c r="B244" s="14">
        <v>2013</v>
      </c>
      <c r="C244" s="14">
        <v>3</v>
      </c>
      <c r="D244" s="15">
        <v>91.629814772918806</v>
      </c>
      <c r="E244" s="15">
        <v>89.973076712028615</v>
      </c>
      <c r="F244" s="15">
        <v>99.81980335669553</v>
      </c>
      <c r="G244" s="15">
        <v>95.335141466273797</v>
      </c>
      <c r="H244" s="15">
        <v>78.2</v>
      </c>
      <c r="I244" s="15">
        <v>129.16</v>
      </c>
      <c r="J244" s="15">
        <v>112.87881</v>
      </c>
      <c r="K244" s="15">
        <v>4617842.4968000175</v>
      </c>
      <c r="L244" s="15">
        <v>3216026.5932299993</v>
      </c>
      <c r="M244" s="15">
        <v>1401815.9035700182</v>
      </c>
      <c r="N244" s="15">
        <v>4488.1363789499974</v>
      </c>
      <c r="O244" s="15">
        <f t="shared" si="57"/>
        <v>1000.3443212299997</v>
      </c>
      <c r="P244" s="15">
        <v>489.44497640000009</v>
      </c>
      <c r="Q244" s="15">
        <v>510.89934482999962</v>
      </c>
      <c r="R244" s="15">
        <v>1832.659177909997</v>
      </c>
      <c r="S244" s="15">
        <v>1655.1328798100005</v>
      </c>
      <c r="T244" s="15">
        <v>160.91878858707332</v>
      </c>
      <c r="U244" s="15">
        <v>179.08721766517706</v>
      </c>
      <c r="V244" s="15">
        <v>111.29043366385571</v>
      </c>
      <c r="W244" s="15">
        <f t="shared" si="48"/>
        <v>257.85438832566899</v>
      </c>
      <c r="X244" s="15">
        <f t="shared" si="49"/>
        <v>179.57879044403433</v>
      </c>
      <c r="Y244" s="15">
        <f t="shared" si="50"/>
        <v>78.275597881634681</v>
      </c>
      <c r="Z244" s="15">
        <f t="shared" si="51"/>
        <v>40.328141702691823</v>
      </c>
      <c r="AA244" s="15">
        <f t="shared" si="52"/>
        <v>8.9885921754197096</v>
      </c>
      <c r="AB244" s="15">
        <f t="shared" si="53"/>
        <v>4.3979069924224703</v>
      </c>
      <c r="AC244" s="15">
        <f t="shared" si="54"/>
        <v>4.5906851829972402</v>
      </c>
      <c r="AD244" s="15">
        <f t="shared" si="55"/>
        <v>16.46735588653922</v>
      </c>
      <c r="AE244" s="15">
        <f t="shared" si="56"/>
        <v>14.872193640732892</v>
      </c>
      <c r="AF244" s="15">
        <v>31725.312743530001</v>
      </c>
      <c r="AG244" s="15">
        <v>36164.862111490002</v>
      </c>
      <c r="AH244" s="15">
        <f t="shared" si="58"/>
        <v>67890.174855019999</v>
      </c>
      <c r="AI244" s="15">
        <v>114356.25736346999</v>
      </c>
      <c r="AJ244" s="15">
        <v>92680.012268799997</v>
      </c>
      <c r="AK244" s="15">
        <f t="shared" si="59"/>
        <v>274926.44448728999</v>
      </c>
      <c r="AL244" s="15">
        <f t="shared" si="60"/>
        <v>601.44304192274876</v>
      </c>
      <c r="AM244" s="15">
        <f t="shared" si="61"/>
        <v>2435.5895006980495</v>
      </c>
      <c r="AN244" s="15">
        <v>74.017356043621234</v>
      </c>
      <c r="AO244" s="66">
        <v>3.5785740000000003E-2</v>
      </c>
      <c r="AP244" s="15">
        <v>153364.89282999991</v>
      </c>
      <c r="AQ244" s="15">
        <v>72072.781850000014</v>
      </c>
      <c r="AR244" s="15">
        <v>20256.175760000002</v>
      </c>
      <c r="AS244" s="15">
        <f t="shared" si="63"/>
        <v>245693.85043999995</v>
      </c>
      <c r="AT244" s="15">
        <f t="shared" si="64"/>
        <v>2176.6162350577574</v>
      </c>
    </row>
    <row r="245" spans="1:46" x14ac:dyDescent="0.25">
      <c r="A245" s="31">
        <v>41365</v>
      </c>
      <c r="B245" s="14">
        <v>2013</v>
      </c>
      <c r="C245" s="14">
        <v>4</v>
      </c>
      <c r="D245" s="15">
        <v>99.36182254619078</v>
      </c>
      <c r="E245" s="15">
        <v>99.269634827455874</v>
      </c>
      <c r="F245" s="15">
        <v>100.17047750779307</v>
      </c>
      <c r="G245" s="15">
        <v>91.763099317824597</v>
      </c>
      <c r="H245" s="15">
        <v>80.8</v>
      </c>
      <c r="I245" s="15">
        <v>136.81</v>
      </c>
      <c r="J245" s="15">
        <v>113.16432</v>
      </c>
      <c r="K245" s="15">
        <v>4949486.6311699925</v>
      </c>
      <c r="L245" s="15">
        <v>3285626.1886400008</v>
      </c>
      <c r="M245" s="15">
        <v>1663860.4425299917</v>
      </c>
      <c r="N245" s="15">
        <v>5167.1372964399989</v>
      </c>
      <c r="O245" s="15">
        <f t="shared" si="57"/>
        <v>1089.4516771799988</v>
      </c>
      <c r="P245" s="15">
        <v>520.95256626999878</v>
      </c>
      <c r="Q245" s="15">
        <v>568.49911091000001</v>
      </c>
      <c r="R245" s="15">
        <v>2300.5348704199987</v>
      </c>
      <c r="S245" s="15">
        <v>1777.1507488400021</v>
      </c>
      <c r="T245" s="15">
        <v>157.3135236234408</v>
      </c>
      <c r="U245" s="15">
        <v>175.88149869275432</v>
      </c>
      <c r="V245" s="15">
        <v>111.80316519624812</v>
      </c>
      <c r="W245" s="15">
        <f t="shared" si="48"/>
        <v>281.41030568634181</v>
      </c>
      <c r="X245" s="15">
        <f t="shared" si="49"/>
        <v>186.80908526823674</v>
      </c>
      <c r="Y245" s="15">
        <f t="shared" si="50"/>
        <v>94.601220418105115</v>
      </c>
      <c r="Z245" s="15">
        <f t="shared" si="51"/>
        <v>46.216377571870368</v>
      </c>
      <c r="AA245" s="15">
        <f t="shared" si="52"/>
        <v>9.7443724000808398</v>
      </c>
      <c r="AB245" s="15">
        <f t="shared" si="53"/>
        <v>4.65955114379428</v>
      </c>
      <c r="AC245" s="15">
        <f t="shared" si="54"/>
        <v>5.0848212562865589</v>
      </c>
      <c r="AD245" s="15">
        <f t="shared" si="55"/>
        <v>20.576652426448476</v>
      </c>
      <c r="AE245" s="15">
        <f t="shared" si="56"/>
        <v>15.895352745341055</v>
      </c>
      <c r="AF245" s="15">
        <v>30545.81261008</v>
      </c>
      <c r="AG245" s="15">
        <v>37556.322049720002</v>
      </c>
      <c r="AH245" s="15">
        <f t="shared" si="58"/>
        <v>68102.134659800009</v>
      </c>
      <c r="AI245" s="15">
        <v>112533.11473310999</v>
      </c>
      <c r="AJ245" s="15">
        <v>93226.256238219998</v>
      </c>
      <c r="AK245" s="15">
        <f t="shared" si="59"/>
        <v>273861.50563112996</v>
      </c>
      <c r="AL245" s="15">
        <f t="shared" si="60"/>
        <v>601.79864695692072</v>
      </c>
      <c r="AM245" s="15">
        <f t="shared" si="61"/>
        <v>2420.0340322031711</v>
      </c>
      <c r="AN245" s="15">
        <v>74.903164646414467</v>
      </c>
      <c r="AO245" s="66">
        <v>3.0131600000000001E-2</v>
      </c>
      <c r="AP245" s="15">
        <v>155189.07034999999</v>
      </c>
      <c r="AQ245" s="15">
        <v>72814.558800000013</v>
      </c>
      <c r="AR245" s="15">
        <v>20641.023679999998</v>
      </c>
      <c r="AS245" s="15">
        <f t="shared" si="63"/>
        <v>248644.65282999998</v>
      </c>
      <c r="AT245" s="15">
        <f t="shared" si="64"/>
        <v>2197.2000788764512</v>
      </c>
    </row>
    <row r="246" spans="1:46" x14ac:dyDescent="0.25">
      <c r="A246" s="31">
        <v>41395</v>
      </c>
      <c r="B246" s="14">
        <v>2013</v>
      </c>
      <c r="C246" s="14">
        <v>5</v>
      </c>
      <c r="D246" s="15">
        <v>100.32213107700174</v>
      </c>
      <c r="E246" s="15">
        <v>99.133177843411673</v>
      </c>
      <c r="F246" s="15">
        <v>100.65502345172592</v>
      </c>
      <c r="G246" s="15">
        <v>96.573473801789405</v>
      </c>
      <c r="H246" s="15">
        <v>101.7</v>
      </c>
      <c r="I246" s="15">
        <v>141.18</v>
      </c>
      <c r="J246" s="15">
        <v>113.47973</v>
      </c>
      <c r="K246" s="15">
        <v>5332469.7057800507</v>
      </c>
      <c r="L246" s="15">
        <v>3713365.8678600006</v>
      </c>
      <c r="M246" s="15">
        <v>1619103.8379200501</v>
      </c>
      <c r="N246" s="15">
        <v>5181.3438791599992</v>
      </c>
      <c r="O246" s="15">
        <f t="shared" si="57"/>
        <v>1111.2158391299977</v>
      </c>
      <c r="P246" s="15">
        <v>525.59890026999892</v>
      </c>
      <c r="Q246" s="15">
        <v>585.61693885999864</v>
      </c>
      <c r="R246" s="15">
        <v>2337.9676149800002</v>
      </c>
      <c r="S246" s="15">
        <v>1732.1604250500004</v>
      </c>
      <c r="T246" s="15">
        <v>154.31311061502052</v>
      </c>
      <c r="U246" s="15">
        <v>172.54625368505086</v>
      </c>
      <c r="V246" s="15">
        <v>111.81567981966114</v>
      </c>
      <c r="W246" s="15">
        <f t="shared" si="48"/>
        <v>309.04581188493501</v>
      </c>
      <c r="X246" s="15">
        <f t="shared" si="49"/>
        <v>215.20988074525326</v>
      </c>
      <c r="Y246" s="15">
        <f t="shared" si="50"/>
        <v>93.835931139681819</v>
      </c>
      <c r="Z246" s="15">
        <f t="shared" si="51"/>
        <v>46.338258529721301</v>
      </c>
      <c r="AA246" s="15">
        <f t="shared" si="52"/>
        <v>9.9379249933657938</v>
      </c>
      <c r="AB246" s="15">
        <f t="shared" si="53"/>
        <v>4.7005831482462632</v>
      </c>
      <c r="AC246" s="15">
        <f t="shared" si="54"/>
        <v>5.2373418451195297</v>
      </c>
      <c r="AD246" s="15">
        <f t="shared" si="55"/>
        <v>20.909121321363223</v>
      </c>
      <c r="AE246" s="15">
        <f t="shared" si="56"/>
        <v>15.491212214992279</v>
      </c>
      <c r="AF246" s="15">
        <v>31233.722644900001</v>
      </c>
      <c r="AG246" s="15">
        <v>36017.787758960003</v>
      </c>
      <c r="AH246" s="15">
        <f t="shared" si="58"/>
        <v>67251.510403860011</v>
      </c>
      <c r="AI246" s="15">
        <v>118386.11919379</v>
      </c>
      <c r="AJ246" s="15">
        <v>92468.633061350003</v>
      </c>
      <c r="AK246" s="15">
        <f t="shared" si="59"/>
        <v>278106.262659</v>
      </c>
      <c r="AL246" s="15">
        <f t="shared" si="60"/>
        <v>592.63015874165376</v>
      </c>
      <c r="AM246" s="15">
        <f t="shared" si="61"/>
        <v>2450.7131155405464</v>
      </c>
      <c r="AN246" s="15">
        <v>75.470560645572533</v>
      </c>
      <c r="AO246" s="66">
        <v>3.5477370000000001E-2</v>
      </c>
      <c r="AP246" s="15">
        <v>158200.47599000001</v>
      </c>
      <c r="AQ246" s="15">
        <v>73539.410429999989</v>
      </c>
      <c r="AR246" s="15">
        <v>20801.726019999998</v>
      </c>
      <c r="AS246" s="15">
        <f t="shared" si="63"/>
        <v>252541.61244</v>
      </c>
      <c r="AT246" s="15">
        <f t="shared" si="64"/>
        <v>2225.4336738376096</v>
      </c>
    </row>
    <row r="247" spans="1:46" x14ac:dyDescent="0.25">
      <c r="A247" s="31">
        <v>41426</v>
      </c>
      <c r="B247" s="14">
        <v>2013</v>
      </c>
      <c r="C247" s="14">
        <v>6</v>
      </c>
      <c r="D247" s="15">
        <v>94.859271730995189</v>
      </c>
      <c r="E247" s="15">
        <v>97.147537108543531</v>
      </c>
      <c r="F247" s="15">
        <v>100.19871238779434</v>
      </c>
      <c r="G247" s="15">
        <v>98.031026966750105</v>
      </c>
      <c r="H247" s="15">
        <v>74.599999999999994</v>
      </c>
      <c r="I247" s="15">
        <v>140.68</v>
      </c>
      <c r="J247" s="15">
        <v>113.74621999999999</v>
      </c>
      <c r="K247" s="15">
        <v>4870838.952409992</v>
      </c>
      <c r="L247" s="15">
        <v>3439671.5234900001</v>
      </c>
      <c r="M247" s="15">
        <v>1431167.4289199919</v>
      </c>
      <c r="N247" s="15">
        <v>4311.1049280200041</v>
      </c>
      <c r="O247" s="15">
        <f t="shared" si="57"/>
        <v>996.47676199999933</v>
      </c>
      <c r="P247" s="15">
        <v>490.1877734100002</v>
      </c>
      <c r="Q247" s="15">
        <v>506.28898858999918</v>
      </c>
      <c r="R247" s="15">
        <v>1864.3687811300013</v>
      </c>
      <c r="S247" s="15">
        <v>1450.2593848900028</v>
      </c>
      <c r="T247" s="15">
        <v>157.15316428360808</v>
      </c>
      <c r="U247" s="15">
        <v>177.64971743685163</v>
      </c>
      <c r="V247" s="15">
        <v>113.04240563445114</v>
      </c>
      <c r="W247" s="15">
        <f t="shared" si="48"/>
        <v>274.18219531598226</v>
      </c>
      <c r="X247" s="15">
        <f t="shared" si="49"/>
        <v>193.62099603185044</v>
      </c>
      <c r="Y247" s="15">
        <f t="shared" si="50"/>
        <v>80.56119928413186</v>
      </c>
      <c r="Z247" s="15">
        <f t="shared" si="51"/>
        <v>38.137059308176461</v>
      </c>
      <c r="AA247" s="15">
        <f t="shared" si="52"/>
        <v>8.8150703836075301</v>
      </c>
      <c r="AB247" s="15">
        <f t="shared" si="53"/>
        <v>4.3363176027510963</v>
      </c>
      <c r="AC247" s="15">
        <f t="shared" si="54"/>
        <v>4.4787527808564347</v>
      </c>
      <c r="AD247" s="15">
        <f t="shared" si="55"/>
        <v>16.492649556298993</v>
      </c>
      <c r="AE247" s="15">
        <f t="shared" si="56"/>
        <v>12.829339368269933</v>
      </c>
      <c r="AF247" s="15">
        <v>32256.753151100002</v>
      </c>
      <c r="AG247" s="15">
        <v>39842.306408229997</v>
      </c>
      <c r="AH247" s="15">
        <f t="shared" si="58"/>
        <v>72099.059559329995</v>
      </c>
      <c r="AI247" s="15">
        <v>120861.07292224999</v>
      </c>
      <c r="AJ247" s="15">
        <v>91484.12438999</v>
      </c>
      <c r="AK247" s="15">
        <f t="shared" si="59"/>
        <v>284444.25687157002</v>
      </c>
      <c r="AL247" s="15">
        <f t="shared" si="60"/>
        <v>633.85894985635571</v>
      </c>
      <c r="AM247" s="15">
        <f t="shared" si="61"/>
        <v>2500.691951535357</v>
      </c>
      <c r="AN247" s="15">
        <v>77.83947064592482</v>
      </c>
      <c r="AO247" s="66">
        <v>3.3340870000000002E-2</v>
      </c>
      <c r="AP247" s="15">
        <v>161847.86994999999</v>
      </c>
      <c r="AQ247" s="15">
        <v>74128.541580000019</v>
      </c>
      <c r="AR247" s="15">
        <v>21335.134350000015</v>
      </c>
      <c r="AS247" s="15">
        <f t="shared" si="63"/>
        <v>257311.54588000002</v>
      </c>
      <c r="AT247" s="15">
        <f t="shared" si="64"/>
        <v>2262.1546973604927</v>
      </c>
    </row>
    <row r="248" spans="1:46" x14ac:dyDescent="0.25">
      <c r="A248" s="31">
        <v>41456</v>
      </c>
      <c r="B248" s="14">
        <v>2013</v>
      </c>
      <c r="C248" s="14">
        <v>7</v>
      </c>
      <c r="D248" s="15">
        <v>102.1495267317605</v>
      </c>
      <c r="E248" s="15">
        <v>100.5747011352906</v>
      </c>
      <c r="F248" s="15">
        <v>100.06881820299617</v>
      </c>
      <c r="G248" s="15">
        <v>101.565900076868</v>
      </c>
      <c r="H248" s="15">
        <v>76.099999999999994</v>
      </c>
      <c r="I248" s="15">
        <v>142.57</v>
      </c>
      <c r="J248" s="15">
        <v>113.79727</v>
      </c>
      <c r="K248" s="15">
        <v>4652296.8502599811</v>
      </c>
      <c r="L248" s="15">
        <v>3282606.0115999994</v>
      </c>
      <c r="M248" s="15">
        <v>1369690.8386599817</v>
      </c>
      <c r="N248" s="15">
        <v>5111.8483031899987</v>
      </c>
      <c r="O248" s="15">
        <f t="shared" si="57"/>
        <v>1090.8596101900007</v>
      </c>
      <c r="P248" s="15">
        <v>535.79345389000025</v>
      </c>
      <c r="Q248" s="15">
        <v>555.06615630000033</v>
      </c>
      <c r="R248" s="15">
        <v>2375.5641838300003</v>
      </c>
      <c r="S248" s="15">
        <v>1645.4245091699979</v>
      </c>
      <c r="T248" s="15">
        <v>155.37787465645869</v>
      </c>
      <c r="U248" s="15">
        <v>175.14054969544236</v>
      </c>
      <c r="V248" s="15">
        <v>112.71910500943525</v>
      </c>
      <c r="W248" s="15">
        <f t="shared" si="48"/>
        <v>265.63219416348829</v>
      </c>
      <c r="X248" s="15">
        <f t="shared" si="49"/>
        <v>187.42695608231392</v>
      </c>
      <c r="Y248" s="15">
        <f t="shared" si="50"/>
        <v>78.205238081174343</v>
      </c>
      <c r="Z248" s="15">
        <f t="shared" si="51"/>
        <v>45.350327282691843</v>
      </c>
      <c r="AA248" s="15">
        <f t="shared" si="52"/>
        <v>9.6776816148308598</v>
      </c>
      <c r="AB248" s="15">
        <f t="shared" si="53"/>
        <v>4.7533508525032309</v>
      </c>
      <c r="AC248" s="15">
        <f t="shared" si="54"/>
        <v>4.9243307623276289</v>
      </c>
      <c r="AD248" s="15">
        <f t="shared" si="55"/>
        <v>21.075080250425618</v>
      </c>
      <c r="AE248" s="15">
        <f t="shared" si="56"/>
        <v>14.597565417435369</v>
      </c>
      <c r="AF248" s="15">
        <v>33597.335146609999</v>
      </c>
      <c r="AG248" s="15">
        <v>38314.923667230003</v>
      </c>
      <c r="AH248" s="15">
        <f t="shared" si="58"/>
        <v>71912.258813840002</v>
      </c>
      <c r="AI248" s="15">
        <v>125752.50702762</v>
      </c>
      <c r="AJ248" s="15">
        <v>90763.716528489997</v>
      </c>
      <c r="AK248" s="15">
        <f t="shared" si="59"/>
        <v>288428.48236994998</v>
      </c>
      <c r="AL248" s="15">
        <f t="shared" si="60"/>
        <v>631.93307549328733</v>
      </c>
      <c r="AM248" s="15">
        <f t="shared" si="61"/>
        <v>2534.5817379445921</v>
      </c>
      <c r="AN248" s="15">
        <v>77.238072853519185</v>
      </c>
      <c r="AO248" s="66">
        <v>2.5141810000000001E-2</v>
      </c>
      <c r="AP248" s="15">
        <v>162155.29978999996</v>
      </c>
      <c r="AQ248" s="15">
        <v>74948.656000000017</v>
      </c>
      <c r="AR248" s="15">
        <v>21916.589589999992</v>
      </c>
      <c r="AS248" s="15">
        <f t="shared" si="63"/>
        <v>259020.54537999997</v>
      </c>
      <c r="AT248" s="15">
        <f t="shared" si="64"/>
        <v>2276.1578145064464</v>
      </c>
    </row>
    <row r="249" spans="1:46" x14ac:dyDescent="0.25">
      <c r="A249" s="31">
        <v>41487</v>
      </c>
      <c r="B249" s="14">
        <v>2013</v>
      </c>
      <c r="C249" s="14">
        <v>8</v>
      </c>
      <c r="D249" s="15">
        <v>98.537343996171359</v>
      </c>
      <c r="E249" s="15">
        <v>95.755173385112258</v>
      </c>
      <c r="F249" s="15">
        <v>100.91619497477561</v>
      </c>
      <c r="G249" s="15">
        <v>98.984586490120407</v>
      </c>
      <c r="H249" s="15">
        <v>90.9</v>
      </c>
      <c r="I249" s="15">
        <v>142.53</v>
      </c>
      <c r="J249" s="15">
        <v>113.89218</v>
      </c>
      <c r="K249" s="15">
        <v>4977705.8089399664</v>
      </c>
      <c r="L249" s="15">
        <v>3745959.2344700005</v>
      </c>
      <c r="M249" s="15">
        <v>1231746.5744699659</v>
      </c>
      <c r="N249" s="15">
        <v>4974.8587840399996</v>
      </c>
      <c r="O249" s="15">
        <f t="shared" si="57"/>
        <v>1115.93006597</v>
      </c>
      <c r="P249" s="15">
        <v>559.31738794999967</v>
      </c>
      <c r="Q249" s="15">
        <v>556.61267802000032</v>
      </c>
      <c r="R249" s="15">
        <v>2122.7283472899994</v>
      </c>
      <c r="S249" s="15">
        <v>1736.2003707800013</v>
      </c>
      <c r="T249" s="15">
        <v>157.10665731651616</v>
      </c>
      <c r="U249" s="15">
        <v>177.24082146392914</v>
      </c>
      <c r="V249" s="15">
        <v>112.81560214654019</v>
      </c>
      <c r="W249" s="15">
        <f t="shared" si="48"/>
        <v>280.84420777484354</v>
      </c>
      <c r="X249" s="15">
        <f t="shared" si="49"/>
        <v>211.34855974656793</v>
      </c>
      <c r="Y249" s="15">
        <f t="shared" si="50"/>
        <v>69.495648028275625</v>
      </c>
      <c r="Z249" s="15">
        <f t="shared" si="51"/>
        <v>44.097258618342337</v>
      </c>
      <c r="AA249" s="15">
        <f t="shared" si="52"/>
        <v>9.8916288592820596</v>
      </c>
      <c r="AB249" s="15">
        <f t="shared" si="53"/>
        <v>4.9578017340498919</v>
      </c>
      <c r="AC249" s="15">
        <f t="shared" si="54"/>
        <v>4.9338271252321677</v>
      </c>
      <c r="AD249" s="15">
        <f t="shared" si="55"/>
        <v>18.815911158571065</v>
      </c>
      <c r="AE249" s="15">
        <f t="shared" si="56"/>
        <v>15.389718600489223</v>
      </c>
      <c r="AF249" s="15">
        <v>32568.072334709999</v>
      </c>
      <c r="AG249" s="15">
        <v>39857.916016900002</v>
      </c>
      <c r="AH249" s="15">
        <f t="shared" si="58"/>
        <v>72425.988351609994</v>
      </c>
      <c r="AI249" s="15">
        <v>126871.3396928</v>
      </c>
      <c r="AJ249" s="15">
        <v>92441.495764099993</v>
      </c>
      <c r="AK249" s="15">
        <f t="shared" si="59"/>
        <v>291738.82380850997</v>
      </c>
      <c r="AL249" s="15">
        <f t="shared" si="60"/>
        <v>635.91713102348206</v>
      </c>
      <c r="AM249" s="15">
        <f t="shared" si="61"/>
        <v>2561.5351625415369</v>
      </c>
      <c r="AN249" s="15">
        <v>77.722297703527673</v>
      </c>
      <c r="AO249" s="66">
        <v>1.8630460000000001E-2</v>
      </c>
      <c r="AP249" s="15">
        <v>164012.88132000001</v>
      </c>
      <c r="AQ249" s="15">
        <v>75757.158510000008</v>
      </c>
      <c r="AR249" s="15">
        <v>22439.662139999997</v>
      </c>
      <c r="AS249" s="15">
        <f t="shared" si="63"/>
        <v>262209.70196999999</v>
      </c>
      <c r="AT249" s="15">
        <f t="shared" si="64"/>
        <v>2302.262560695563</v>
      </c>
    </row>
    <row r="250" spans="1:46" x14ac:dyDescent="0.25">
      <c r="A250" s="31">
        <v>41518</v>
      </c>
      <c r="B250" s="14">
        <v>2013</v>
      </c>
      <c r="C250" s="14">
        <v>9</v>
      </c>
      <c r="D250" s="15">
        <v>101.26491860755061</v>
      </c>
      <c r="E250" s="15">
        <v>102.03521031916821</v>
      </c>
      <c r="F250" s="15">
        <v>101.51338889962867</v>
      </c>
      <c r="G250" s="15">
        <v>95.437315991756194</v>
      </c>
      <c r="H250" s="15">
        <v>100.4</v>
      </c>
      <c r="I250" s="15">
        <v>147.27000000000001</v>
      </c>
      <c r="J250" s="15">
        <v>114.22579</v>
      </c>
      <c r="K250" s="15">
        <v>4849995.8063099729</v>
      </c>
      <c r="L250" s="15">
        <v>3497414.1037300001</v>
      </c>
      <c r="M250" s="15">
        <v>1352581.7025799728</v>
      </c>
      <c r="N250" s="15">
        <v>5147.6846760100016</v>
      </c>
      <c r="O250" s="15">
        <f t="shared" si="57"/>
        <v>1126.54329573</v>
      </c>
      <c r="P250" s="15">
        <v>561.41193331999943</v>
      </c>
      <c r="Q250" s="15">
        <v>565.13136241000063</v>
      </c>
      <c r="R250" s="15">
        <v>2398.3731647099985</v>
      </c>
      <c r="S250" s="15">
        <v>1622.7682155700036</v>
      </c>
      <c r="T250" s="15">
        <v>160.79304802145705</v>
      </c>
      <c r="U250" s="15">
        <v>182.33973206519227</v>
      </c>
      <c r="V250" s="15">
        <v>113.40025847439618</v>
      </c>
      <c r="W250" s="15">
        <f t="shared" si="48"/>
        <v>265.98677925971418</v>
      </c>
      <c r="X250" s="15">
        <f t="shared" si="49"/>
        <v>191.80757063301834</v>
      </c>
      <c r="Y250" s="15">
        <f t="shared" si="50"/>
        <v>74.179208626695896</v>
      </c>
      <c r="Z250" s="15">
        <f t="shared" si="51"/>
        <v>45.39394129487156</v>
      </c>
      <c r="AA250" s="15">
        <f t="shared" si="52"/>
        <v>9.9342215871964168</v>
      </c>
      <c r="AB250" s="15">
        <f t="shared" si="53"/>
        <v>4.950711231815724</v>
      </c>
      <c r="AC250" s="15">
        <f t="shared" si="54"/>
        <v>4.9835103553806936</v>
      </c>
      <c r="AD250" s="15">
        <f t="shared" si="55"/>
        <v>21.149626967133496</v>
      </c>
      <c r="AE250" s="15">
        <f t="shared" si="56"/>
        <v>14.31009274054165</v>
      </c>
      <c r="AF250" s="15">
        <v>32564.047433380001</v>
      </c>
      <c r="AG250" s="15">
        <v>39603.634772849997</v>
      </c>
      <c r="AH250" s="15">
        <f t="shared" si="58"/>
        <v>72167.682206230005</v>
      </c>
      <c r="AI250" s="15">
        <v>123946.27066304001</v>
      </c>
      <c r="AJ250" s="15">
        <v>94694.686715639997</v>
      </c>
      <c r="AK250" s="15">
        <f t="shared" si="59"/>
        <v>290808.63958491001</v>
      </c>
      <c r="AL250" s="15">
        <f t="shared" si="60"/>
        <v>631.79849494785719</v>
      </c>
      <c r="AM250" s="15">
        <f t="shared" si="61"/>
        <v>2545.9105127214266</v>
      </c>
      <c r="AN250" s="15">
        <v>78.477279111855594</v>
      </c>
      <c r="AO250" s="66">
        <v>3.847809E-2</v>
      </c>
      <c r="AP250" s="15">
        <v>166087.90964000003</v>
      </c>
      <c r="AQ250" s="15">
        <v>76621.907269999982</v>
      </c>
      <c r="AR250" s="15">
        <v>22990.25274</v>
      </c>
      <c r="AS250" s="15">
        <f t="shared" si="63"/>
        <v>265700.06965000002</v>
      </c>
      <c r="AT250" s="15">
        <f t="shared" si="64"/>
        <v>2326.0952684153026</v>
      </c>
    </row>
    <row r="251" spans="1:46" x14ac:dyDescent="0.25">
      <c r="A251" s="31">
        <v>41548</v>
      </c>
      <c r="B251" s="14">
        <v>2013</v>
      </c>
      <c r="C251" s="14">
        <v>10</v>
      </c>
      <c r="D251" s="15">
        <v>106.64238925620468</v>
      </c>
      <c r="E251" s="15">
        <v>104.7920637055353</v>
      </c>
      <c r="F251" s="15">
        <v>101.88042684587893</v>
      </c>
      <c r="G251" s="15">
        <v>97.647597743319494</v>
      </c>
      <c r="H251" s="15">
        <v>82.8</v>
      </c>
      <c r="I251" s="15">
        <v>157.38</v>
      </c>
      <c r="J251" s="15">
        <v>113.92928000000001</v>
      </c>
      <c r="K251" s="15">
        <v>4837983.2916700048</v>
      </c>
      <c r="L251" s="15">
        <v>3402367.8382599996</v>
      </c>
      <c r="M251" s="15">
        <v>1435615.4534100052</v>
      </c>
      <c r="N251" s="15">
        <v>5348.2227467600042</v>
      </c>
      <c r="O251" s="15">
        <f t="shared" si="57"/>
        <v>1303.1648266</v>
      </c>
      <c r="P251" s="15">
        <v>620.48494657000049</v>
      </c>
      <c r="Q251" s="15">
        <v>682.67988002999948</v>
      </c>
      <c r="R251" s="15">
        <v>2296.2213518800022</v>
      </c>
      <c r="S251" s="15">
        <v>1748.8365682800022</v>
      </c>
      <c r="T251" s="15">
        <v>157.07734229763744</v>
      </c>
      <c r="U251" s="15">
        <v>177.3219932731719</v>
      </c>
      <c r="V251" s="15">
        <v>112.88833302079553</v>
      </c>
      <c r="W251" s="15">
        <f t="shared" si="48"/>
        <v>272.83605391334004</v>
      </c>
      <c r="X251" s="15">
        <f t="shared" si="49"/>
        <v>191.87511799613657</v>
      </c>
      <c r="Y251" s="15">
        <f t="shared" si="50"/>
        <v>80.960935917203457</v>
      </c>
      <c r="Z251" s="15">
        <f t="shared" si="51"/>
        <v>47.376222180327446</v>
      </c>
      <c r="AA251" s="15">
        <f t="shared" si="52"/>
        <v>11.543839754989913</v>
      </c>
      <c r="AB251" s="15">
        <f t="shared" si="53"/>
        <v>5.4964488354673371</v>
      </c>
      <c r="AC251" s="15">
        <f t="shared" si="54"/>
        <v>6.0473909195225763</v>
      </c>
      <c r="AD251" s="15">
        <f t="shared" si="55"/>
        <v>20.340643629284592</v>
      </c>
      <c r="AE251" s="15">
        <f t="shared" si="56"/>
        <v>15.491738796052939</v>
      </c>
      <c r="AF251" s="15">
        <v>34114.911680520003</v>
      </c>
      <c r="AG251" s="15">
        <v>39272.659973299997</v>
      </c>
      <c r="AH251" s="15">
        <f t="shared" si="58"/>
        <v>73387.571653819992</v>
      </c>
      <c r="AI251" s="15">
        <v>129674.91151259</v>
      </c>
      <c r="AJ251" s="15">
        <v>96800.721470560005</v>
      </c>
      <c r="AK251" s="15">
        <f t="shared" si="59"/>
        <v>299863.20463697001</v>
      </c>
      <c r="AL251" s="15">
        <f t="shared" si="60"/>
        <v>644.15022770107907</v>
      </c>
      <c r="AM251" s="15">
        <f t="shared" si="61"/>
        <v>2632.0117588469793</v>
      </c>
      <c r="AN251" s="15">
        <v>77.95795737446133</v>
      </c>
      <c r="AO251" s="66">
        <v>2.510749E-2</v>
      </c>
      <c r="AP251" s="15">
        <v>166642.14012</v>
      </c>
      <c r="AQ251" s="15">
        <v>77495.861870000008</v>
      </c>
      <c r="AR251" s="15">
        <v>23579.839779999991</v>
      </c>
      <c r="AS251" s="15">
        <f t="shared" si="63"/>
        <v>267717.84177</v>
      </c>
      <c r="AT251" s="15">
        <f t="shared" si="64"/>
        <v>2349.8598584139213</v>
      </c>
    </row>
    <row r="252" spans="1:46" x14ac:dyDescent="0.25">
      <c r="A252" s="31">
        <v>41579</v>
      </c>
      <c r="B252" s="14">
        <v>2013</v>
      </c>
      <c r="C252" s="14">
        <v>11</v>
      </c>
      <c r="D252" s="15">
        <v>102.59947279510256</v>
      </c>
      <c r="E252" s="15">
        <v>105.64477136164902</v>
      </c>
      <c r="F252" s="15">
        <v>101.95735363868437</v>
      </c>
      <c r="G252" s="15">
        <v>106.226156763501</v>
      </c>
      <c r="H252" s="15">
        <v>87</v>
      </c>
      <c r="I252" s="15">
        <v>160.31</v>
      </c>
      <c r="J252" s="15">
        <v>113.68292</v>
      </c>
      <c r="K252" s="15">
        <v>4948665.1041299747</v>
      </c>
      <c r="L252" s="15">
        <v>3595336.9728100002</v>
      </c>
      <c r="M252" s="15">
        <v>1353328.1313199745</v>
      </c>
      <c r="N252" s="15">
        <v>5033.1268874900043</v>
      </c>
      <c r="O252" s="15">
        <f t="shared" si="57"/>
        <v>1188.8444230100013</v>
      </c>
      <c r="P252" s="15">
        <v>595.54918980000082</v>
      </c>
      <c r="Q252" s="15">
        <v>593.29523321000045</v>
      </c>
      <c r="R252" s="15">
        <v>2150.0726592000015</v>
      </c>
      <c r="S252" s="15">
        <v>1694.2098052800004</v>
      </c>
      <c r="T252" s="15">
        <v>156.88394825287693</v>
      </c>
      <c r="U252" s="15">
        <v>177.91998907338197</v>
      </c>
      <c r="V252" s="15">
        <v>113.40866357251389</v>
      </c>
      <c r="W252" s="15">
        <f t="shared" si="48"/>
        <v>278.13991726859479</v>
      </c>
      <c r="X252" s="15">
        <f t="shared" si="49"/>
        <v>202.07605629557037</v>
      </c>
      <c r="Y252" s="15">
        <f t="shared" si="50"/>
        <v>76.06386097302439</v>
      </c>
      <c r="Z252" s="15">
        <f t="shared" si="51"/>
        <v>44.380444394107563</v>
      </c>
      <c r="AA252" s="15">
        <f t="shared" si="52"/>
        <v>10.48283601587325</v>
      </c>
      <c r="AB252" s="15">
        <f t="shared" si="53"/>
        <v>5.2513553289445527</v>
      </c>
      <c r="AC252" s="15">
        <f t="shared" si="54"/>
        <v>5.2314806869286974</v>
      </c>
      <c r="AD252" s="15">
        <f t="shared" si="55"/>
        <v>18.95862795195746</v>
      </c>
      <c r="AE252" s="15">
        <f t="shared" si="56"/>
        <v>14.938980426276842</v>
      </c>
      <c r="AF252" s="15">
        <v>34605.653539070001</v>
      </c>
      <c r="AG252" s="15">
        <v>42179.693888020003</v>
      </c>
      <c r="AH252" s="15">
        <f t="shared" si="58"/>
        <v>76785.347427090004</v>
      </c>
      <c r="AI252" s="15">
        <v>132565.70556988</v>
      </c>
      <c r="AJ252" s="15">
        <v>97039.805265229996</v>
      </c>
      <c r="AK252" s="15">
        <f t="shared" si="59"/>
        <v>306390.85826220002</v>
      </c>
      <c r="AL252" s="15">
        <f t="shared" si="60"/>
        <v>675.43433461323832</v>
      </c>
      <c r="AM252" s="15">
        <f t="shared" si="61"/>
        <v>2695.135366528235</v>
      </c>
      <c r="AN252" s="15">
        <v>79.378489921685301</v>
      </c>
      <c r="AO252" s="66">
        <v>2.1969499999999999E-2</v>
      </c>
      <c r="AP252" s="15">
        <v>168657.97566999993</v>
      </c>
      <c r="AQ252" s="15">
        <v>78339.42111999997</v>
      </c>
      <c r="AR252" s="15">
        <v>24160.972999999994</v>
      </c>
      <c r="AS252" s="15">
        <f t="shared" si="63"/>
        <v>271158.36978999991</v>
      </c>
      <c r="AT252" s="15">
        <f t="shared" si="64"/>
        <v>2385.2164405171852</v>
      </c>
    </row>
    <row r="253" spans="1:46" x14ac:dyDescent="0.25">
      <c r="A253" s="31">
        <v>41609</v>
      </c>
      <c r="B253" s="14">
        <v>2013</v>
      </c>
      <c r="C253" s="14">
        <v>12</v>
      </c>
      <c r="D253" s="15">
        <v>101.67299819541205</v>
      </c>
      <c r="E253" s="15">
        <v>110.9866560668296</v>
      </c>
      <c r="F253" s="15">
        <v>99.063835514484609</v>
      </c>
      <c r="G253" s="15">
        <v>140.31988014314899</v>
      </c>
      <c r="H253" s="15">
        <v>88.7</v>
      </c>
      <c r="I253" s="15">
        <v>162.34</v>
      </c>
      <c r="J253" s="15">
        <v>113.98254</v>
      </c>
      <c r="K253" s="15">
        <v>5272122.4358999776</v>
      </c>
      <c r="L253" s="15">
        <v>3889032.64475</v>
      </c>
      <c r="M253" s="15">
        <v>1383089.7911499776</v>
      </c>
      <c r="N253" s="15">
        <v>4935.1824792599964</v>
      </c>
      <c r="O253" s="15">
        <f t="shared" si="57"/>
        <v>1117.5065685599991</v>
      </c>
      <c r="P253" s="15">
        <v>538.71179984999947</v>
      </c>
      <c r="Q253" s="15">
        <v>578.79476870999963</v>
      </c>
      <c r="R253" s="15">
        <v>1773.7529562499972</v>
      </c>
      <c r="S253" s="15">
        <v>2043.9229544500008</v>
      </c>
      <c r="T253" s="15">
        <v>154.28076097697115</v>
      </c>
      <c r="U253" s="15">
        <v>175.11785148330495</v>
      </c>
      <c r="V253" s="15">
        <v>113.50595523018197</v>
      </c>
      <c r="W253" s="15">
        <f t="shared" si="48"/>
        <v>301.06139329847827</v>
      </c>
      <c r="X253" s="15">
        <f t="shared" si="49"/>
        <v>222.08087935117027</v>
      </c>
      <c r="Y253" s="15">
        <f t="shared" si="50"/>
        <v>78.980513947307998</v>
      </c>
      <c r="Z253" s="15">
        <f t="shared" si="51"/>
        <v>43.479502632719125</v>
      </c>
      <c r="AA253" s="15">
        <f t="shared" si="52"/>
        <v>9.8453562748648356</v>
      </c>
      <c r="AB253" s="15">
        <f t="shared" si="53"/>
        <v>4.7461104464301496</v>
      </c>
      <c r="AC253" s="15">
        <f t="shared" si="54"/>
        <v>5.099245828434686</v>
      </c>
      <c r="AD253" s="15">
        <f t="shared" si="55"/>
        <v>15.62695941946793</v>
      </c>
      <c r="AE253" s="15">
        <f t="shared" si="56"/>
        <v>18.007186938386369</v>
      </c>
      <c r="AF253" s="15">
        <v>39488.450941980002</v>
      </c>
      <c r="AG253" s="15">
        <v>44300.08967229</v>
      </c>
      <c r="AH253" s="15">
        <f t="shared" si="58"/>
        <v>83788.540614269994</v>
      </c>
      <c r="AI253" s="15">
        <v>131616.92959995</v>
      </c>
      <c r="AJ253" s="15">
        <v>95773.066763890005</v>
      </c>
      <c r="AK253" s="15">
        <f t="shared" si="59"/>
        <v>311178.53697810997</v>
      </c>
      <c r="AL253" s="15">
        <f t="shared" si="60"/>
        <v>735.09978470623651</v>
      </c>
      <c r="AM253" s="15">
        <f t="shared" si="61"/>
        <v>2730.0544186689467</v>
      </c>
      <c r="AN253" s="15">
        <v>79.575593285097483</v>
      </c>
      <c r="AO253" s="66">
        <v>2.9131810000000001E-2</v>
      </c>
      <c r="AP253" s="15">
        <v>169649.65022000001</v>
      </c>
      <c r="AQ253" s="15">
        <v>79073.668529999995</v>
      </c>
      <c r="AR253" s="15">
        <v>24695.393330000003</v>
      </c>
      <c r="AS253" s="15">
        <f t="shared" si="63"/>
        <v>273418.71208000003</v>
      </c>
      <c r="AT253" s="15">
        <f t="shared" si="64"/>
        <v>2398.7771467454577</v>
      </c>
    </row>
    <row r="254" spans="1:46" x14ac:dyDescent="0.25">
      <c r="A254" s="32">
        <v>41640</v>
      </c>
      <c r="B254" s="29">
        <v>2014</v>
      </c>
      <c r="C254" s="29">
        <v>1</v>
      </c>
      <c r="D254" s="30">
        <v>92.610285815937999</v>
      </c>
      <c r="E254" s="30">
        <v>90.571434401137651</v>
      </c>
      <c r="F254" s="30">
        <v>95.445477742619687</v>
      </c>
      <c r="G254" s="30">
        <v>97.609765921361401</v>
      </c>
      <c r="H254" s="30">
        <v>78.599999999999994</v>
      </c>
      <c r="I254" s="30">
        <v>141.69</v>
      </c>
      <c r="J254" s="30">
        <v>114.54</v>
      </c>
      <c r="K254" s="30">
        <v>4808831.8536399659</v>
      </c>
      <c r="L254" s="30">
        <v>3594043.8310999996</v>
      </c>
      <c r="M254" s="30">
        <v>1214788.0225399663</v>
      </c>
      <c r="N254" s="30">
        <v>4844.1292835099985</v>
      </c>
      <c r="O254" s="30">
        <f t="shared" si="57"/>
        <v>936.81788095999923</v>
      </c>
      <c r="P254" s="30">
        <v>452.89699699999926</v>
      </c>
      <c r="Q254" s="30">
        <v>483.92088395999997</v>
      </c>
      <c r="R254" s="30">
        <v>2286.9199467400008</v>
      </c>
      <c r="S254" s="30">
        <v>1620.3914558099991</v>
      </c>
      <c r="T254" s="30">
        <v>156.04704224566285</v>
      </c>
      <c r="U254" s="30">
        <v>178.65184091662985</v>
      </c>
      <c r="V254" s="30">
        <v>114.48588729761411</v>
      </c>
      <c r="W254" s="30">
        <f t="shared" si="48"/>
        <v>269.17337257577259</v>
      </c>
      <c r="X254" s="30">
        <f t="shared" si="49"/>
        <v>201.17586321303042</v>
      </c>
      <c r="Y254" s="30">
        <f t="shared" si="50"/>
        <v>67.997509362742164</v>
      </c>
      <c r="Z254" s="30">
        <f t="shared" si="51"/>
        <v>42.312021139490703</v>
      </c>
      <c r="AA254" s="30">
        <f t="shared" si="52"/>
        <v>8.1828241285729426</v>
      </c>
      <c r="AB254" s="30">
        <f t="shared" si="53"/>
        <v>3.9559198752826337</v>
      </c>
      <c r="AC254" s="30">
        <f t="shared" si="54"/>
        <v>4.2269042532903081</v>
      </c>
      <c r="AD254" s="30">
        <f t="shared" si="55"/>
        <v>19.97556206028252</v>
      </c>
      <c r="AE254" s="30">
        <f t="shared" si="56"/>
        <v>14.153634950635249</v>
      </c>
      <c r="AF254" s="30">
        <v>36754.750377080003</v>
      </c>
      <c r="AG254" s="30">
        <v>42230.304119929999</v>
      </c>
      <c r="AH254" s="30">
        <f t="shared" si="58"/>
        <v>78985.054497010002</v>
      </c>
      <c r="AI254" s="30">
        <v>132558.81076354001</v>
      </c>
      <c r="AJ254" s="30">
        <v>98518.081048139997</v>
      </c>
      <c r="AK254" s="30">
        <f t="shared" si="59"/>
        <v>310061.94630869001</v>
      </c>
      <c r="AL254" s="30">
        <f t="shared" si="60"/>
        <v>689.58490044534653</v>
      </c>
      <c r="AM254" s="30">
        <f t="shared" si="61"/>
        <v>2707.018913119347</v>
      </c>
      <c r="AN254" s="30">
        <v>81.158953845085506</v>
      </c>
      <c r="AO254" s="65">
        <v>2.2251630000000001E-2</v>
      </c>
      <c r="AP254" s="30">
        <v>170593.50417</v>
      </c>
      <c r="AQ254" s="30">
        <v>79391.717100000023</v>
      </c>
      <c r="AR254" s="30">
        <v>25118.463520000005</v>
      </c>
      <c r="AS254" s="30">
        <f t="shared" si="63"/>
        <v>275103.68479000003</v>
      </c>
      <c r="AT254" s="30">
        <f t="shared" si="64"/>
        <v>2401.8132075257554</v>
      </c>
    </row>
    <row r="255" spans="1:46" x14ac:dyDescent="0.25">
      <c r="A255" s="31">
        <v>41671</v>
      </c>
      <c r="B255" s="14">
        <v>2014</v>
      </c>
      <c r="C255" s="14">
        <v>2</v>
      </c>
      <c r="D255" s="15">
        <v>95.012070862080506</v>
      </c>
      <c r="E255" s="15">
        <v>94.327238520141634</v>
      </c>
      <c r="F255" s="15">
        <v>98.631513603569815</v>
      </c>
      <c r="G255" s="15">
        <v>94.838918815745501</v>
      </c>
      <c r="H255" s="15">
        <v>95.3</v>
      </c>
      <c r="I255" s="15">
        <v>134.56</v>
      </c>
      <c r="J255" s="15">
        <v>115.26</v>
      </c>
      <c r="K255" s="15">
        <v>4271442.1505700154</v>
      </c>
      <c r="L255" s="15">
        <v>3004982.0230000005</v>
      </c>
      <c r="M255" s="15">
        <v>1266460.1275700149</v>
      </c>
      <c r="N255" s="15">
        <v>5003.4944590900031</v>
      </c>
      <c r="O255" s="15">
        <f t="shared" si="57"/>
        <v>988.4945678800002</v>
      </c>
      <c r="P255" s="15">
        <v>476.85772014000048</v>
      </c>
      <c r="Q255" s="15">
        <v>511.63684773999967</v>
      </c>
      <c r="R255" s="15">
        <v>2367.1529485399988</v>
      </c>
      <c r="S255" s="15">
        <v>1647.846942670003</v>
      </c>
      <c r="T255" s="15">
        <v>156.81938183427155</v>
      </c>
      <c r="U255" s="15">
        <v>182.53475457500807</v>
      </c>
      <c r="V255" s="15">
        <v>116.39808322157066</v>
      </c>
      <c r="W255" s="15">
        <f t="shared" si="48"/>
        <v>234.00706131361815</v>
      </c>
      <c r="X255" s="15">
        <f t="shared" si="49"/>
        <v>164.62519863663434</v>
      </c>
      <c r="Y255" s="15">
        <f t="shared" si="50"/>
        <v>69.381862676983786</v>
      </c>
      <c r="Z255" s="15">
        <f t="shared" si="51"/>
        <v>42.986055445307933</v>
      </c>
      <c r="AA255" s="15">
        <f t="shared" si="52"/>
        <v>8.4923612186838344</v>
      </c>
      <c r="AB255" s="15">
        <f t="shared" si="53"/>
        <v>4.0967832711838863</v>
      </c>
      <c r="AC255" s="15">
        <f t="shared" si="54"/>
        <v>4.3955779474999481</v>
      </c>
      <c r="AD255" s="15">
        <f t="shared" si="55"/>
        <v>20.336700425160632</v>
      </c>
      <c r="AE255" s="15">
        <f t="shared" si="56"/>
        <v>14.156993801463454</v>
      </c>
      <c r="AF255" s="15">
        <v>36345.165401500002</v>
      </c>
      <c r="AG255" s="15">
        <v>43599.724410169998</v>
      </c>
      <c r="AH255" s="15">
        <f t="shared" si="58"/>
        <v>79944.88981167</v>
      </c>
      <c r="AI255" s="15">
        <v>138509.03145431</v>
      </c>
      <c r="AJ255" s="15">
        <v>100065.13239612</v>
      </c>
      <c r="AK255" s="15">
        <f t="shared" si="59"/>
        <v>318519.05366209999</v>
      </c>
      <c r="AL255" s="15">
        <f t="shared" si="60"/>
        <v>693.60480489042163</v>
      </c>
      <c r="AM255" s="15">
        <f t="shared" si="61"/>
        <v>2763.4830267404127</v>
      </c>
      <c r="AN255" s="15">
        <v>84.01250203342498</v>
      </c>
      <c r="AO255" s="66">
        <v>2.4521149999999999E-2</v>
      </c>
      <c r="AP255" s="15">
        <v>173363.85931999999</v>
      </c>
      <c r="AQ255" s="15">
        <v>79878.170270000061</v>
      </c>
      <c r="AR255" s="15">
        <v>25620.702979999998</v>
      </c>
      <c r="AS255" s="15">
        <f t="shared" si="63"/>
        <v>278862.73257000005</v>
      </c>
      <c r="AT255" s="15">
        <f t="shared" si="64"/>
        <v>2419.4233261322233</v>
      </c>
    </row>
    <row r="256" spans="1:46" x14ac:dyDescent="0.25">
      <c r="A256" s="31">
        <v>41699</v>
      </c>
      <c r="B256" s="14">
        <v>2014</v>
      </c>
      <c r="C256" s="14">
        <v>3</v>
      </c>
      <c r="D256" s="15">
        <v>100.40531529545592</v>
      </c>
      <c r="E256" s="15">
        <v>98.42157771185245</v>
      </c>
      <c r="F256" s="15">
        <v>99.187058744790164</v>
      </c>
      <c r="G256" s="15">
        <v>104.964375165381</v>
      </c>
      <c r="H256" s="15">
        <v>98.6</v>
      </c>
      <c r="I256" s="15">
        <v>139.02000000000001</v>
      </c>
      <c r="J256" s="15">
        <v>115.71</v>
      </c>
      <c r="K256" s="15">
        <v>4408181.0338999666</v>
      </c>
      <c r="L256" s="15">
        <v>3071353.1311900006</v>
      </c>
      <c r="M256" s="15">
        <v>1336827.9027099661</v>
      </c>
      <c r="N256" s="15">
        <v>4911.892678940002</v>
      </c>
      <c r="O256" s="15">
        <f t="shared" si="57"/>
        <v>1052.1481694700014</v>
      </c>
      <c r="P256" s="15">
        <v>498.68880368000038</v>
      </c>
      <c r="Q256" s="15">
        <v>553.45936579000102</v>
      </c>
      <c r="R256" s="15">
        <v>2288.4185175599987</v>
      </c>
      <c r="S256" s="15">
        <v>1571.325991910003</v>
      </c>
      <c r="T256" s="15">
        <v>157.55272863581541</v>
      </c>
      <c r="U256" s="15">
        <v>183.75443692415675</v>
      </c>
      <c r="V256" s="15">
        <v>116.63043764155098</v>
      </c>
      <c r="W256" s="15">
        <f t="shared" si="48"/>
        <v>239.89521601154098</v>
      </c>
      <c r="X256" s="15">
        <f t="shared" si="49"/>
        <v>167.14443376720629</v>
      </c>
      <c r="Y256" s="15">
        <f t="shared" si="50"/>
        <v>72.750782244334687</v>
      </c>
      <c r="Z256" s="15">
        <f t="shared" si="51"/>
        <v>42.115015413352801</v>
      </c>
      <c r="AA256" s="15">
        <f t="shared" si="52"/>
        <v>9.0212142794460473</v>
      </c>
      <c r="AB256" s="15">
        <f t="shared" si="53"/>
        <v>4.2758032445411702</v>
      </c>
      <c r="AC256" s="15">
        <f t="shared" si="54"/>
        <v>4.7454110349048753</v>
      </c>
      <c r="AD256" s="15">
        <f t="shared" si="55"/>
        <v>19.621108896059926</v>
      </c>
      <c r="AE256" s="15">
        <f t="shared" si="56"/>
        <v>13.472692237846832</v>
      </c>
      <c r="AF256" s="15">
        <v>36132.369236090002</v>
      </c>
      <c r="AG256" s="15">
        <v>44500.844044040001</v>
      </c>
      <c r="AH256" s="15">
        <f t="shared" si="58"/>
        <v>80633.213280130003</v>
      </c>
      <c r="AI256" s="15">
        <v>136817.27396165</v>
      </c>
      <c r="AJ256" s="15">
        <v>100541.86889894</v>
      </c>
      <c r="AK256" s="15">
        <f t="shared" si="59"/>
        <v>317992.35614072002</v>
      </c>
      <c r="AL256" s="15">
        <f t="shared" si="60"/>
        <v>696.85604770659415</v>
      </c>
      <c r="AM256" s="15">
        <f t="shared" si="61"/>
        <v>2748.1838746929398</v>
      </c>
      <c r="AN256" s="15">
        <v>82.840686687315781</v>
      </c>
      <c r="AO256" s="66">
        <v>2.955555E-2</v>
      </c>
      <c r="AP256" s="15">
        <v>175127.55875999999</v>
      </c>
      <c r="AQ256" s="15">
        <v>80406.806630000006</v>
      </c>
      <c r="AR256" s="15">
        <v>26027.58152</v>
      </c>
      <c r="AS256" s="15">
        <f t="shared" si="63"/>
        <v>281561.94691</v>
      </c>
      <c r="AT256" s="15">
        <f t="shared" si="64"/>
        <v>2433.3415168092647</v>
      </c>
    </row>
    <row r="257" spans="1:46" x14ac:dyDescent="0.25">
      <c r="A257" s="31">
        <v>41730</v>
      </c>
      <c r="B257" s="14">
        <v>2014</v>
      </c>
      <c r="C257" s="14">
        <v>4</v>
      </c>
      <c r="D257" s="15">
        <v>97.165949951896238</v>
      </c>
      <c r="E257" s="15">
        <v>96.832797502788395</v>
      </c>
      <c r="F257" s="15">
        <v>99.670664047163072</v>
      </c>
      <c r="G257" s="15">
        <v>99.827167602224904</v>
      </c>
      <c r="H257" s="15">
        <v>100.4</v>
      </c>
      <c r="I257" s="15">
        <v>141.41</v>
      </c>
      <c r="J257" s="15">
        <v>116.24</v>
      </c>
      <c r="K257" s="15">
        <v>4316675.8082900289</v>
      </c>
      <c r="L257" s="15">
        <v>3041627.4152900004</v>
      </c>
      <c r="M257" s="15">
        <v>1275048.3930000286</v>
      </c>
      <c r="N257" s="15">
        <v>5454.8050775599959</v>
      </c>
      <c r="O257" s="15">
        <f t="shared" si="57"/>
        <v>1233.0037540899991</v>
      </c>
      <c r="P257" s="15">
        <v>591.32945710999968</v>
      </c>
      <c r="Q257" s="15">
        <v>641.67429697999944</v>
      </c>
      <c r="R257" s="15">
        <v>2400.7267287699979</v>
      </c>
      <c r="S257" s="15">
        <v>1821.0745946999987</v>
      </c>
      <c r="T257" s="15">
        <v>155.23977483089334</v>
      </c>
      <c r="U257" s="15">
        <v>178.21437875311642</v>
      </c>
      <c r="V257" s="15">
        <v>114.79943136174342</v>
      </c>
      <c r="W257" s="15">
        <f t="shared" si="48"/>
        <v>242.21815537510571</v>
      </c>
      <c r="X257" s="15">
        <f t="shared" si="49"/>
        <v>170.67239111517603</v>
      </c>
      <c r="Y257" s="15">
        <f t="shared" si="50"/>
        <v>71.545764259929669</v>
      </c>
      <c r="Z257" s="15">
        <f t="shared" si="51"/>
        <v>47.515959032683796</v>
      </c>
      <c r="AA257" s="15">
        <f t="shared" si="52"/>
        <v>10.740504020483277</v>
      </c>
      <c r="AB257" s="15">
        <f t="shared" si="53"/>
        <v>5.1509789734643103</v>
      </c>
      <c r="AC257" s="15">
        <f t="shared" si="54"/>
        <v>5.5895250470189657</v>
      </c>
      <c r="AD257" s="15">
        <f t="shared" si="55"/>
        <v>20.91235732000353</v>
      </c>
      <c r="AE257" s="15">
        <f t="shared" si="56"/>
        <v>15.863097692196989</v>
      </c>
      <c r="AF257" s="15">
        <v>36848.487845739997</v>
      </c>
      <c r="AG257" s="15">
        <v>43231.698100310001</v>
      </c>
      <c r="AH257" s="15">
        <f t="shared" si="58"/>
        <v>80080.185946049998</v>
      </c>
      <c r="AI257" s="15">
        <v>137554.84730483001</v>
      </c>
      <c r="AJ257" s="15">
        <v>100516.9337883</v>
      </c>
      <c r="AK257" s="15">
        <f t="shared" si="59"/>
        <v>318151.96703917999</v>
      </c>
      <c r="AL257" s="15">
        <f t="shared" si="60"/>
        <v>688.92107661777356</v>
      </c>
      <c r="AM257" s="15">
        <f t="shared" si="61"/>
        <v>2737.0265574602545</v>
      </c>
      <c r="AN257" s="15">
        <v>79.733486297245435</v>
      </c>
      <c r="AO257" s="66">
        <v>2.684303E-2</v>
      </c>
      <c r="AP257" s="15">
        <v>177746.11174000002</v>
      </c>
      <c r="AQ257" s="15">
        <v>81290.943649999987</v>
      </c>
      <c r="AR257" s="15">
        <v>26487.499639999998</v>
      </c>
      <c r="AS257" s="15">
        <f t="shared" si="63"/>
        <v>285524.55502999999</v>
      </c>
      <c r="AT257" s="15">
        <f t="shared" si="64"/>
        <v>2456.3365023227807</v>
      </c>
    </row>
    <row r="258" spans="1:46" x14ac:dyDescent="0.25">
      <c r="A258" s="31">
        <v>41760</v>
      </c>
      <c r="B258" s="14">
        <v>2014</v>
      </c>
      <c r="C258" s="14">
        <v>5</v>
      </c>
      <c r="D258" s="15">
        <v>102.08245358504671</v>
      </c>
      <c r="E258" s="15">
        <v>99.600348747431525</v>
      </c>
      <c r="F258" s="15">
        <v>100.11431549984833</v>
      </c>
      <c r="G258" s="15">
        <v>105.44102928154599</v>
      </c>
      <c r="H258" s="15">
        <v>97.2</v>
      </c>
      <c r="I258" s="15">
        <v>146.94999999999999</v>
      </c>
      <c r="J258" s="15">
        <v>116.81</v>
      </c>
      <c r="K258" s="15">
        <v>5495866.5258399807</v>
      </c>
      <c r="L258" s="15">
        <v>4041162.0263799992</v>
      </c>
      <c r="M258" s="15">
        <v>1454704.4994599815</v>
      </c>
      <c r="N258" s="15">
        <v>5423.3911840699975</v>
      </c>
      <c r="O258" s="15">
        <f t="shared" si="57"/>
        <v>1182.5132061699996</v>
      </c>
      <c r="P258" s="15">
        <v>544.47522539000011</v>
      </c>
      <c r="Q258" s="15">
        <v>638.03798077999954</v>
      </c>
      <c r="R258" s="15">
        <v>2560.7927470299951</v>
      </c>
      <c r="S258" s="15">
        <v>1680.0852308700016</v>
      </c>
      <c r="T258" s="15">
        <v>155.09382367235028</v>
      </c>
      <c r="U258" s="15">
        <v>177.07141224868354</v>
      </c>
      <c r="V258" s="15">
        <v>114.17051179469462</v>
      </c>
      <c r="W258" s="15">
        <f t="shared" ref="W258:W296" si="65">K258/$U258/100</f>
        <v>310.37570977981738</v>
      </c>
      <c r="X258" s="15">
        <f t="shared" ref="X258:X296" si="66">L258/$U258/100</f>
        <v>228.22216048655497</v>
      </c>
      <c r="Y258" s="15">
        <f t="shared" ref="Y258:Y296" si="67">M258/$U258/100</f>
        <v>82.153549293262415</v>
      </c>
      <c r="Z258" s="15">
        <f t="shared" ref="Z258:Z285" si="68">N258/$V258</f>
        <v>47.502556472922954</v>
      </c>
      <c r="AA258" s="15">
        <f t="shared" ref="AA258:AA285" si="69">O258/$V258</f>
        <v>10.35743107026126</v>
      </c>
      <c r="AB258" s="15">
        <f t="shared" ref="AB258:AB285" si="70">P258/$V258</f>
        <v>4.7689654432757065</v>
      </c>
      <c r="AC258" s="15">
        <f t="shared" ref="AC258:AC285" si="71">Q258/$V258</f>
        <v>5.5884656269855535</v>
      </c>
      <c r="AD258" s="15">
        <f t="shared" ref="AD258:AD285" si="72">R258/$V258</f>
        <v>22.429546007772142</v>
      </c>
      <c r="AE258" s="15">
        <f t="shared" ref="AE258:AE285" si="73">S258/$V258</f>
        <v>14.715579394889543</v>
      </c>
      <c r="AF258" s="15">
        <v>36083.443580790001</v>
      </c>
      <c r="AG258" s="15">
        <v>42585.585255719998</v>
      </c>
      <c r="AH258" s="15">
        <f t="shared" si="58"/>
        <v>78669.028836509999</v>
      </c>
      <c r="AI258" s="15">
        <v>137008.07428043001</v>
      </c>
      <c r="AJ258" s="15">
        <v>101154.12094237001</v>
      </c>
      <c r="AK258" s="15">
        <f t="shared" si="59"/>
        <v>316831.22405931004</v>
      </c>
      <c r="AL258" s="15">
        <f t="shared" si="60"/>
        <v>673.47854495770912</v>
      </c>
      <c r="AM258" s="15">
        <f t="shared" si="61"/>
        <v>2712.3638734638303</v>
      </c>
      <c r="AN258" s="15">
        <v>78.45900849608195</v>
      </c>
      <c r="AO258" s="66">
        <v>2.6491319999999999E-2</v>
      </c>
      <c r="AP258" s="15">
        <v>180448.86787000002</v>
      </c>
      <c r="AQ258" s="15">
        <v>82285.222050000011</v>
      </c>
      <c r="AR258" s="15">
        <v>27015.2461</v>
      </c>
      <c r="AS258" s="15">
        <f t="shared" si="63"/>
        <v>289749.33602000005</v>
      </c>
      <c r="AT258" s="15">
        <f t="shared" si="64"/>
        <v>2480.5182434723056</v>
      </c>
    </row>
    <row r="259" spans="1:46" x14ac:dyDescent="0.25">
      <c r="A259" s="31">
        <v>41791</v>
      </c>
      <c r="B259" s="14">
        <v>2014</v>
      </c>
      <c r="C259" s="14">
        <v>6</v>
      </c>
      <c r="D259" s="15">
        <v>94.608953894631057</v>
      </c>
      <c r="E259" s="15">
        <v>95.028715823068822</v>
      </c>
      <c r="F259" s="15">
        <v>100.0165624237216</v>
      </c>
      <c r="G259" s="15">
        <v>102.551560238448</v>
      </c>
      <c r="H259" s="15">
        <v>79.2</v>
      </c>
      <c r="I259" s="15">
        <v>146.03</v>
      </c>
      <c r="J259" s="15">
        <v>116.91</v>
      </c>
      <c r="K259" s="15">
        <v>4704814.491670005</v>
      </c>
      <c r="L259" s="15">
        <v>3426084.0981000001</v>
      </c>
      <c r="M259" s="15">
        <v>1278730.393570005</v>
      </c>
      <c r="N259" s="15">
        <v>4923.4658923500001</v>
      </c>
      <c r="O259" s="15">
        <f t="shared" ref="O259:O301" si="74">P259+Q259</f>
        <v>1078.1603904000003</v>
      </c>
      <c r="P259" s="15">
        <v>502.09024678000071</v>
      </c>
      <c r="Q259" s="15">
        <v>576.07014361999973</v>
      </c>
      <c r="R259" s="15">
        <v>2320.9357142300009</v>
      </c>
      <c r="S259" s="15">
        <v>1524.3697877199988</v>
      </c>
      <c r="T259" s="15">
        <v>154.74336618053925</v>
      </c>
      <c r="U259" s="15">
        <v>175.5594604587065</v>
      </c>
      <c r="V259" s="15">
        <v>113.4520107659291</v>
      </c>
      <c r="W259" s="15">
        <f t="shared" si="65"/>
        <v>267.98980125463697</v>
      </c>
      <c r="X259" s="15">
        <f t="shared" si="66"/>
        <v>195.15234833532952</v>
      </c>
      <c r="Y259" s="15">
        <f t="shared" si="67"/>
        <v>72.837452919307438</v>
      </c>
      <c r="Z259" s="15">
        <f t="shared" si="68"/>
        <v>43.396902876476574</v>
      </c>
      <c r="AA259" s="15">
        <f t="shared" si="69"/>
        <v>9.503228573219646</v>
      </c>
      <c r="AB259" s="15">
        <f t="shared" si="70"/>
        <v>4.4255738033228758</v>
      </c>
      <c r="AC259" s="15">
        <f t="shared" si="71"/>
        <v>5.0776547698967711</v>
      </c>
      <c r="AD259" s="15">
        <f t="shared" si="72"/>
        <v>20.45742246929839</v>
      </c>
      <c r="AE259" s="15">
        <f t="shared" si="73"/>
        <v>13.43625183395854</v>
      </c>
      <c r="AF259" s="15">
        <v>37065.426248759999</v>
      </c>
      <c r="AG259" s="15">
        <v>44817.124428329997</v>
      </c>
      <c r="AH259" s="15">
        <f t="shared" ref="AH259:AH303" si="75">AG259+AF259</f>
        <v>81882.550677089996</v>
      </c>
      <c r="AI259" s="15">
        <v>138429.02896530999</v>
      </c>
      <c r="AJ259" s="15">
        <v>101220.61450568</v>
      </c>
      <c r="AK259" s="15">
        <f t="shared" ref="AK259:AK303" si="76">AH259+AI259+AJ259</f>
        <v>321532.19414807996</v>
      </c>
      <c r="AL259" s="15">
        <f t="shared" ref="AL259:AL299" si="77">AH259/$J259</f>
        <v>700.38962173543746</v>
      </c>
      <c r="AM259" s="15">
        <f t="shared" ref="AM259:AM299" si="78">AK259/$J259</f>
        <v>2750.2539915155244</v>
      </c>
      <c r="AN259" s="15">
        <v>77.218783868290132</v>
      </c>
      <c r="AO259" s="66">
        <v>2.6825089999999999E-2</v>
      </c>
      <c r="AP259" s="15">
        <v>183437.22514999995</v>
      </c>
      <c r="AQ259" s="15">
        <v>82920.915760000018</v>
      </c>
      <c r="AR259" s="15">
        <v>27443.704919999989</v>
      </c>
      <c r="AS259" s="15">
        <f t="shared" si="63"/>
        <v>293801.84582999995</v>
      </c>
      <c r="AT259" s="15">
        <f t="shared" si="64"/>
        <v>2513.0600105209132</v>
      </c>
    </row>
    <row r="260" spans="1:46" x14ac:dyDescent="0.25">
      <c r="A260" s="31">
        <v>41821</v>
      </c>
      <c r="B260" s="14">
        <v>2014</v>
      </c>
      <c r="C260" s="14">
        <v>7</v>
      </c>
      <c r="D260" s="15">
        <v>104.0358143489028</v>
      </c>
      <c r="E260" s="15">
        <v>101.92239187132732</v>
      </c>
      <c r="F260" s="15">
        <v>100.48321209269903</v>
      </c>
      <c r="G260" s="15">
        <v>107.851936648623</v>
      </c>
      <c r="H260" s="15">
        <v>113.6</v>
      </c>
      <c r="I260" s="15">
        <v>147.75</v>
      </c>
      <c r="J260" s="15">
        <v>117.09</v>
      </c>
      <c r="K260" s="15">
        <v>5048930.4197799629</v>
      </c>
      <c r="L260" s="15">
        <v>3583295.2838399997</v>
      </c>
      <c r="M260" s="15">
        <v>1465635.1359399632</v>
      </c>
      <c r="N260" s="15">
        <v>6084.1822534099902</v>
      </c>
      <c r="O260" s="15">
        <f t="shared" si="74"/>
        <v>1320.1773839500004</v>
      </c>
      <c r="P260" s="15">
        <v>598.48964940000008</v>
      </c>
      <c r="Q260" s="15">
        <v>721.6877345500003</v>
      </c>
      <c r="R260" s="15">
        <v>2630.1685400099932</v>
      </c>
      <c r="S260" s="15">
        <v>2133.8363294499977</v>
      </c>
      <c r="T260" s="15">
        <v>154.4790441888897</v>
      </c>
      <c r="U260" s="15">
        <v>173.68321610210182</v>
      </c>
      <c r="V260" s="15">
        <v>112.43157090597362</v>
      </c>
      <c r="W260" s="15">
        <f t="shared" si="65"/>
        <v>290.69765824763903</v>
      </c>
      <c r="X260" s="15">
        <f t="shared" si="66"/>
        <v>206.31212181915814</v>
      </c>
      <c r="Y260" s="15">
        <f t="shared" si="67"/>
        <v>84.385536428480876</v>
      </c>
      <c r="Z260" s="15">
        <f t="shared" si="68"/>
        <v>54.114535662747116</v>
      </c>
      <c r="AA260" s="15">
        <f t="shared" si="69"/>
        <v>11.742052283998266</v>
      </c>
      <c r="AB260" s="15">
        <f t="shared" si="70"/>
        <v>5.323145843977545</v>
      </c>
      <c r="AC260" s="15">
        <f t="shared" si="71"/>
        <v>6.4189064400207201</v>
      </c>
      <c r="AD260" s="15">
        <f t="shared" si="72"/>
        <v>23.393505212246833</v>
      </c>
      <c r="AE260" s="15">
        <f t="shared" si="73"/>
        <v>18.978978166502028</v>
      </c>
      <c r="AF260" s="15">
        <v>37916.317072110003</v>
      </c>
      <c r="AG260" s="15">
        <v>43520.579999080001</v>
      </c>
      <c r="AH260" s="15">
        <f t="shared" si="75"/>
        <v>81436.897071190004</v>
      </c>
      <c r="AI260" s="15">
        <v>141652.48083096</v>
      </c>
      <c r="AJ260" s="15">
        <v>102464.40929453001</v>
      </c>
      <c r="AK260" s="15">
        <f t="shared" si="76"/>
        <v>325553.78719668003</v>
      </c>
      <c r="AL260" s="15">
        <f t="shared" si="77"/>
        <v>695.5068500400547</v>
      </c>
      <c r="AM260" s="15">
        <f t="shared" si="78"/>
        <v>2780.3722537934923</v>
      </c>
      <c r="AN260" s="15">
        <v>75.989174120633379</v>
      </c>
      <c r="AO260" s="66">
        <v>3.676898E-2</v>
      </c>
      <c r="AP260" s="15">
        <v>183634.52236999999</v>
      </c>
      <c r="AQ260" s="15">
        <v>83816.507959999988</v>
      </c>
      <c r="AR260" s="15">
        <v>27868.925299999999</v>
      </c>
      <c r="AS260" s="15">
        <f t="shared" si="63"/>
        <v>295319.95562999998</v>
      </c>
      <c r="AT260" s="15">
        <f t="shared" si="64"/>
        <v>2522.1620602100948</v>
      </c>
    </row>
    <row r="261" spans="1:46" x14ac:dyDescent="0.25">
      <c r="A261" s="31">
        <v>41852</v>
      </c>
      <c r="B261" s="14">
        <v>2014</v>
      </c>
      <c r="C261" s="14">
        <v>8</v>
      </c>
      <c r="D261" s="15">
        <v>98.807468713297368</v>
      </c>
      <c r="E261" s="15">
        <v>97.875744064147014</v>
      </c>
      <c r="F261" s="15">
        <v>100.9800980540994</v>
      </c>
      <c r="G261" s="15">
        <v>108.35302581732699</v>
      </c>
      <c r="H261" s="15">
        <v>68.5</v>
      </c>
      <c r="I261" s="15">
        <v>148.32</v>
      </c>
      <c r="J261" s="15">
        <v>117.33</v>
      </c>
      <c r="K261" s="15">
        <v>4813090.5806599949</v>
      </c>
      <c r="L261" s="15">
        <v>3492624.1625400004</v>
      </c>
      <c r="M261" s="15">
        <v>1320466.4181199945</v>
      </c>
      <c r="N261" s="15">
        <v>4901.9335257200019</v>
      </c>
      <c r="O261" s="15">
        <f t="shared" si="74"/>
        <v>1246.65210183</v>
      </c>
      <c r="P261" s="15">
        <v>607.34528421999994</v>
      </c>
      <c r="Q261" s="15">
        <v>639.30681761000005</v>
      </c>
      <c r="R261" s="15">
        <v>2042.0602304600011</v>
      </c>
      <c r="S261" s="15">
        <v>1613.221193430001</v>
      </c>
      <c r="T261" s="15">
        <v>154.94912120073221</v>
      </c>
      <c r="U261" s="15">
        <v>175.39385095338415</v>
      </c>
      <c r="V261" s="15">
        <v>113.19447931954798</v>
      </c>
      <c r="W261" s="15">
        <f t="shared" si="65"/>
        <v>274.41615281821987</v>
      </c>
      <c r="X261" s="15">
        <f t="shared" si="66"/>
        <v>199.13036537798945</v>
      </c>
      <c r="Y261" s="15">
        <f t="shared" si="67"/>
        <v>75.285787440230479</v>
      </c>
      <c r="Z261" s="15">
        <f t="shared" si="68"/>
        <v>43.305411670138476</v>
      </c>
      <c r="AA261" s="15">
        <f t="shared" si="69"/>
        <v>11.013364868358124</v>
      </c>
      <c r="AB261" s="15">
        <f t="shared" si="70"/>
        <v>5.3655026982849963</v>
      </c>
      <c r="AC261" s="15">
        <f t="shared" si="71"/>
        <v>5.647862170073128</v>
      </c>
      <c r="AD261" s="15">
        <f t="shared" si="72"/>
        <v>18.040281140348423</v>
      </c>
      <c r="AE261" s="15">
        <f t="shared" si="73"/>
        <v>14.251765661431934</v>
      </c>
      <c r="AF261" s="15">
        <v>37061.397719089997</v>
      </c>
      <c r="AG261" s="15">
        <v>44347.35157449</v>
      </c>
      <c r="AH261" s="15">
        <f t="shared" si="75"/>
        <v>81408.749293579996</v>
      </c>
      <c r="AI261" s="15">
        <v>141507.72480341</v>
      </c>
      <c r="AJ261" s="15">
        <v>103456.62730907</v>
      </c>
      <c r="AK261" s="15">
        <f t="shared" si="76"/>
        <v>326373.10140606004</v>
      </c>
      <c r="AL261" s="15">
        <f t="shared" si="77"/>
        <v>693.8442793282195</v>
      </c>
      <c r="AM261" s="15">
        <f t="shared" si="78"/>
        <v>2781.6679570958836</v>
      </c>
      <c r="AN261" s="15">
        <v>77.267957673423766</v>
      </c>
      <c r="AO261" s="66">
        <v>4.0629999999999999E-2</v>
      </c>
      <c r="AP261" s="15">
        <v>184867.95503999994</v>
      </c>
      <c r="AQ261" s="15">
        <v>84740.83563999999</v>
      </c>
      <c r="AR261" s="15">
        <v>28277.920320000001</v>
      </c>
      <c r="AS261" s="15">
        <f t="shared" si="63"/>
        <v>297886.71099999989</v>
      </c>
      <c r="AT261" s="15">
        <f t="shared" si="64"/>
        <v>2538.8793232762287</v>
      </c>
    </row>
    <row r="262" spans="1:46" x14ac:dyDescent="0.25">
      <c r="A262" s="31">
        <v>41883</v>
      </c>
      <c r="B262" s="14">
        <v>2014</v>
      </c>
      <c r="C262" s="14">
        <v>9</v>
      </c>
      <c r="D262" s="15">
        <v>103.14446223008679</v>
      </c>
      <c r="E262" s="15">
        <v>103.92408118931604</v>
      </c>
      <c r="F262" s="15">
        <v>101.65749832864974</v>
      </c>
      <c r="G262" s="15">
        <v>105.061001254098</v>
      </c>
      <c r="H262" s="15">
        <v>69</v>
      </c>
      <c r="I262" s="15">
        <v>153.44999999999999</v>
      </c>
      <c r="J262" s="15">
        <v>117.49</v>
      </c>
      <c r="K262" s="15">
        <v>5077247.4973699711</v>
      </c>
      <c r="L262" s="15">
        <v>3683361.6918600001</v>
      </c>
      <c r="M262" s="15">
        <v>1393885.805509971</v>
      </c>
      <c r="N262" s="15">
        <v>5791.336343060002</v>
      </c>
      <c r="O262" s="15">
        <f t="shared" si="74"/>
        <v>1333.203616440001</v>
      </c>
      <c r="P262" s="15">
        <v>652.41690792000009</v>
      </c>
      <c r="Q262" s="15">
        <v>680.78670852000107</v>
      </c>
      <c r="R262" s="15">
        <v>2487.8172046699988</v>
      </c>
      <c r="S262" s="15">
        <v>1970.3155219500018</v>
      </c>
      <c r="T262" s="15">
        <v>154.58361736886178</v>
      </c>
      <c r="U262" s="15">
        <v>176.93137043820471</v>
      </c>
      <c r="V262" s="15">
        <v>114.45674092101075</v>
      </c>
      <c r="W262" s="15">
        <f t="shared" si="65"/>
        <v>286.96140683221904</v>
      </c>
      <c r="X262" s="15">
        <f t="shared" si="66"/>
        <v>208.18024993179239</v>
      </c>
      <c r="Y262" s="15">
        <f t="shared" si="67"/>
        <v>78.781156900426623</v>
      </c>
      <c r="Z262" s="15">
        <f t="shared" si="68"/>
        <v>50.598473243762356</v>
      </c>
      <c r="AA262" s="15">
        <f t="shared" si="69"/>
        <v>11.648100458845633</v>
      </c>
      <c r="AB262" s="15">
        <f t="shared" si="70"/>
        <v>5.7001178145571005</v>
      </c>
      <c r="AC262" s="15">
        <f t="shared" si="71"/>
        <v>5.9479826442885333</v>
      </c>
      <c r="AD262" s="15">
        <f t="shared" si="72"/>
        <v>21.735873174887089</v>
      </c>
      <c r="AE262" s="15">
        <f t="shared" si="73"/>
        <v>17.21449961002963</v>
      </c>
      <c r="AF262" s="15">
        <v>37005.185982909999</v>
      </c>
      <c r="AG262" s="15">
        <v>44686.836190169997</v>
      </c>
      <c r="AH262" s="15">
        <f t="shared" si="75"/>
        <v>81692.022173079997</v>
      </c>
      <c r="AI262" s="15">
        <v>135870.07775097</v>
      </c>
      <c r="AJ262" s="15">
        <v>105045.56910371</v>
      </c>
      <c r="AK262" s="15">
        <f t="shared" si="76"/>
        <v>322607.66902775998</v>
      </c>
      <c r="AL262" s="15">
        <f t="shared" si="77"/>
        <v>695.31042789241633</v>
      </c>
      <c r="AM262" s="15">
        <f t="shared" si="78"/>
        <v>2745.8308709486764</v>
      </c>
      <c r="AN262" s="15">
        <v>79.854841638548962</v>
      </c>
      <c r="AO262" s="66">
        <v>3.06821E-2</v>
      </c>
      <c r="AP262" s="15">
        <v>186236.34578000003</v>
      </c>
      <c r="AQ262" s="15">
        <v>85937.41267000002</v>
      </c>
      <c r="AR262" s="15">
        <v>28237.74913</v>
      </c>
      <c r="AS262" s="15">
        <f t="shared" si="63"/>
        <v>300411.50758000009</v>
      </c>
      <c r="AT262" s="15">
        <f t="shared" si="64"/>
        <v>2556.9112910034905</v>
      </c>
    </row>
    <row r="263" spans="1:46" x14ac:dyDescent="0.25">
      <c r="A263" s="31">
        <v>41913</v>
      </c>
      <c r="B263" s="14">
        <v>2014</v>
      </c>
      <c r="C263" s="14">
        <v>10</v>
      </c>
      <c r="D263" s="15">
        <v>106.82112990135629</v>
      </c>
      <c r="E263" s="15">
        <v>106.02535405676805</v>
      </c>
      <c r="F263" s="15">
        <v>102.05327389518064</v>
      </c>
      <c r="G263" s="15">
        <v>111.552657851351</v>
      </c>
      <c r="H263" s="15">
        <v>97.8</v>
      </c>
      <c r="I263" s="15">
        <v>163.21</v>
      </c>
      <c r="J263" s="15">
        <v>117.68</v>
      </c>
      <c r="K263" s="15">
        <v>4322277.6423400287</v>
      </c>
      <c r="L263" s="15">
        <v>2992927.4049300002</v>
      </c>
      <c r="M263" s="15">
        <v>1329350.2374100285</v>
      </c>
      <c r="N263" s="15">
        <v>5847.1328345299962</v>
      </c>
      <c r="O263" s="15">
        <f t="shared" si="74"/>
        <v>1350.8383089500007</v>
      </c>
      <c r="P263" s="15">
        <v>656.20932418999951</v>
      </c>
      <c r="Q263" s="15">
        <v>694.62898476000112</v>
      </c>
      <c r="R263" s="15">
        <v>2430.710134269998</v>
      </c>
      <c r="S263" s="15">
        <v>2065.584391309997</v>
      </c>
      <c r="T263" s="15">
        <v>152.06508353897971</v>
      </c>
      <c r="U263" s="15">
        <v>176.15343108811672</v>
      </c>
      <c r="V263" s="15">
        <v>115.84081433326693</v>
      </c>
      <c r="W263" s="15">
        <f t="shared" si="65"/>
        <v>245.37005130362223</v>
      </c>
      <c r="X263" s="15">
        <f t="shared" si="66"/>
        <v>169.904576166493</v>
      </c>
      <c r="Y263" s="15">
        <f t="shared" si="67"/>
        <v>75.46547513712926</v>
      </c>
      <c r="Z263" s="15">
        <f t="shared" si="68"/>
        <v>50.475584690799501</v>
      </c>
      <c r="AA263" s="15">
        <f t="shared" si="69"/>
        <v>11.661160332175511</v>
      </c>
      <c r="AB263" s="15">
        <f t="shared" si="70"/>
        <v>5.6647506145988018</v>
      </c>
      <c r="AC263" s="15">
        <f t="shared" si="71"/>
        <v>5.996409717576709</v>
      </c>
      <c r="AD263" s="15">
        <f t="shared" si="72"/>
        <v>20.983192739624513</v>
      </c>
      <c r="AE263" s="15">
        <f t="shared" si="73"/>
        <v>17.831231618999475</v>
      </c>
      <c r="AF263" s="15">
        <v>38190.15250135</v>
      </c>
      <c r="AG263" s="15">
        <v>44025.212781770002</v>
      </c>
      <c r="AH263" s="15">
        <f t="shared" si="75"/>
        <v>82215.365283120002</v>
      </c>
      <c r="AI263" s="15">
        <v>141003.77567685</v>
      </c>
      <c r="AJ263" s="15">
        <v>106475.44181672001</v>
      </c>
      <c r="AK263" s="15">
        <f t="shared" si="76"/>
        <v>329694.58277669002</v>
      </c>
      <c r="AL263" s="15">
        <f t="shared" si="77"/>
        <v>698.63498711012915</v>
      </c>
      <c r="AM263" s="15">
        <f t="shared" si="78"/>
        <v>2801.6195001418255</v>
      </c>
      <c r="AN263" s="15">
        <v>82.353406734908987</v>
      </c>
      <c r="AO263" s="66">
        <v>3.5695129999999999E-2</v>
      </c>
      <c r="AP263" s="15">
        <v>187934.81002999999</v>
      </c>
      <c r="AQ263" s="15">
        <v>87126.546659999964</v>
      </c>
      <c r="AR263" s="15">
        <v>28740.898730000001</v>
      </c>
      <c r="AS263" s="15">
        <f t="shared" si="63"/>
        <v>303802.25541999994</v>
      </c>
      <c r="AT263" s="15">
        <f t="shared" si="64"/>
        <v>2581.5963240992514</v>
      </c>
    </row>
    <row r="264" spans="1:46" x14ac:dyDescent="0.25">
      <c r="A264" s="31">
        <v>41944</v>
      </c>
      <c r="B264" s="14">
        <v>2014</v>
      </c>
      <c r="C264" s="14">
        <v>11</v>
      </c>
      <c r="D264" s="15">
        <v>101.42921172348984</v>
      </c>
      <c r="E264" s="15">
        <v>103.58004576452616</v>
      </c>
      <c r="F264" s="15">
        <v>102.00776916835352</v>
      </c>
      <c r="G264" s="15">
        <v>116.75046563137001</v>
      </c>
      <c r="H264" s="15">
        <v>63.8</v>
      </c>
      <c r="I264" s="15">
        <v>164.25</v>
      </c>
      <c r="J264" s="15">
        <v>117.84</v>
      </c>
      <c r="K264" s="15">
        <v>3794686.0402399949</v>
      </c>
      <c r="L264" s="15">
        <v>2536922.8812799999</v>
      </c>
      <c r="M264" s="15">
        <v>1257763.158959995</v>
      </c>
      <c r="N264" s="15">
        <v>5354.2781452500021</v>
      </c>
      <c r="O264" s="15">
        <f t="shared" si="74"/>
        <v>1305.5812287099998</v>
      </c>
      <c r="P264" s="15">
        <v>613.67888346000029</v>
      </c>
      <c r="Q264" s="15">
        <v>691.90234524999937</v>
      </c>
      <c r="R264" s="15">
        <v>2064.9301182799991</v>
      </c>
      <c r="S264" s="15">
        <v>1983.766798260001</v>
      </c>
      <c r="T264" s="15">
        <v>147.14050104852615</v>
      </c>
      <c r="U264" s="15">
        <v>172.63941062469902</v>
      </c>
      <c r="V264" s="15">
        <v>117.32963350978633</v>
      </c>
      <c r="W264" s="15">
        <f t="shared" si="65"/>
        <v>219.80415865119386</v>
      </c>
      <c r="X264" s="15">
        <f t="shared" si="66"/>
        <v>146.94923204962851</v>
      </c>
      <c r="Y264" s="15">
        <f t="shared" si="67"/>
        <v>72.854926601565353</v>
      </c>
      <c r="Z264" s="15">
        <f t="shared" si="68"/>
        <v>45.634491347860624</v>
      </c>
      <c r="AA264" s="15">
        <f t="shared" si="69"/>
        <v>11.127463622402798</v>
      </c>
      <c r="AB264" s="15">
        <f t="shared" si="70"/>
        <v>5.2303826842586538</v>
      </c>
      <c r="AC264" s="15">
        <f t="shared" si="71"/>
        <v>5.8970809381441436</v>
      </c>
      <c r="AD264" s="15">
        <f t="shared" si="72"/>
        <v>17.599391189675586</v>
      </c>
      <c r="AE264" s="15">
        <f t="shared" si="73"/>
        <v>16.907636535782217</v>
      </c>
      <c r="AF264" s="15">
        <v>39301.382032000001</v>
      </c>
      <c r="AG264" s="15">
        <v>46462.368859399998</v>
      </c>
      <c r="AH264" s="15">
        <f t="shared" si="75"/>
        <v>85763.750891400006</v>
      </c>
      <c r="AI264" s="15">
        <v>141050.65770489999</v>
      </c>
      <c r="AJ264" s="15">
        <v>107070.41169212</v>
      </c>
      <c r="AK264" s="15">
        <f t="shared" si="76"/>
        <v>333884.82028842001</v>
      </c>
      <c r="AL264" s="15">
        <f t="shared" si="77"/>
        <v>727.79829337576382</v>
      </c>
      <c r="AM264" s="15">
        <f t="shared" si="78"/>
        <v>2833.3742387001021</v>
      </c>
      <c r="AN264" s="15">
        <v>84.738035122453454</v>
      </c>
      <c r="AO264" s="66">
        <v>3.2909430000000003E-2</v>
      </c>
      <c r="AP264" s="15">
        <v>192799.09793000005</v>
      </c>
      <c r="AQ264" s="15">
        <v>88684.708809999996</v>
      </c>
      <c r="AR264" s="15">
        <v>29178.386049999997</v>
      </c>
      <c r="AS264" s="15">
        <f t="shared" si="63"/>
        <v>310662.19279</v>
      </c>
      <c r="AT264" s="15">
        <f t="shared" si="64"/>
        <v>2636.3050983537</v>
      </c>
    </row>
    <row r="265" spans="1:46" x14ac:dyDescent="0.25">
      <c r="A265" s="31">
        <v>41974</v>
      </c>
      <c r="B265" s="14">
        <v>2014</v>
      </c>
      <c r="C265" s="14">
        <v>12</v>
      </c>
      <c r="D265" s="15">
        <v>103.8768836778185</v>
      </c>
      <c r="E265" s="15">
        <v>111.89027034749493</v>
      </c>
      <c r="F265" s="15">
        <v>99.75255639930522</v>
      </c>
      <c r="G265" s="15">
        <v>156.041490306583</v>
      </c>
      <c r="H265" s="15">
        <v>107.1</v>
      </c>
      <c r="I265" s="15">
        <v>167.85</v>
      </c>
      <c r="J265" s="15">
        <v>118.15</v>
      </c>
      <c r="K265" s="15">
        <v>3794710.5223099999</v>
      </c>
      <c r="L265" s="15">
        <v>2443696.9343999992</v>
      </c>
      <c r="M265" s="15">
        <v>1351013.5879100007</v>
      </c>
      <c r="N265" s="15">
        <v>5488.8420316899974</v>
      </c>
      <c r="O265" s="15">
        <f t="shared" si="74"/>
        <v>1223.4278069799993</v>
      </c>
      <c r="P265" s="15">
        <v>598.95505488999936</v>
      </c>
      <c r="Q265" s="15">
        <v>624.47275209000009</v>
      </c>
      <c r="R265" s="15">
        <v>2096.818711579996</v>
      </c>
      <c r="S265" s="15">
        <v>2168.595513130002</v>
      </c>
      <c r="T265" s="15">
        <v>149.62176364053033</v>
      </c>
      <c r="U265" s="15">
        <v>182.35517962409597</v>
      </c>
      <c r="V265" s="15">
        <v>121.87744295155376</v>
      </c>
      <c r="W265" s="15">
        <f t="shared" si="65"/>
        <v>208.09447420864905</v>
      </c>
      <c r="X265" s="15">
        <f t="shared" si="66"/>
        <v>134.00754173461905</v>
      </c>
      <c r="Y265" s="15">
        <f t="shared" si="67"/>
        <v>74.086932474029993</v>
      </c>
      <c r="Z265" s="15">
        <f t="shared" si="68"/>
        <v>45.035749838235532</v>
      </c>
      <c r="AA265" s="15">
        <f t="shared" si="69"/>
        <v>10.038180793359043</v>
      </c>
      <c r="AB265" s="15">
        <f t="shared" si="70"/>
        <v>4.9144045065671733</v>
      </c>
      <c r="AC265" s="15">
        <f t="shared" si="71"/>
        <v>5.1237762867918697</v>
      </c>
      <c r="AD265" s="15">
        <f t="shared" si="72"/>
        <v>17.204321495434399</v>
      </c>
      <c r="AE265" s="15">
        <f t="shared" si="73"/>
        <v>17.793247549442089</v>
      </c>
      <c r="AF265" s="15">
        <v>45328.400055890001</v>
      </c>
      <c r="AG265" s="15">
        <v>48277.61295622</v>
      </c>
      <c r="AH265" s="15">
        <f t="shared" si="75"/>
        <v>93606.013012109994</v>
      </c>
      <c r="AI265" s="15">
        <v>138741.55667905</v>
      </c>
      <c r="AJ265" s="15">
        <v>107117.08201562001</v>
      </c>
      <c r="AK265" s="15">
        <f t="shared" si="76"/>
        <v>339464.65170678002</v>
      </c>
      <c r="AL265" s="15">
        <f t="shared" si="77"/>
        <v>792.26418122818438</v>
      </c>
      <c r="AM265" s="15">
        <f t="shared" si="78"/>
        <v>2873.1667516443504</v>
      </c>
      <c r="AN265" s="15">
        <v>91.742548100338638</v>
      </c>
      <c r="AO265" s="66">
        <v>3.6382190000000002E-2</v>
      </c>
      <c r="AP265" s="15">
        <v>196965.28043000001</v>
      </c>
      <c r="AQ265" s="15">
        <v>89381.963060000038</v>
      </c>
      <c r="AR265" s="15">
        <v>29249.117299999991</v>
      </c>
      <c r="AS265" s="15">
        <f t="shared" si="63"/>
        <v>315596.36079000001</v>
      </c>
      <c r="AT265" s="15">
        <f t="shared" si="64"/>
        <v>2671.1499008887008</v>
      </c>
    </row>
    <row r="266" spans="1:46" x14ac:dyDescent="0.25">
      <c r="A266" s="32">
        <v>42005</v>
      </c>
      <c r="B266" s="29">
        <v>2015</v>
      </c>
      <c r="C266" s="29">
        <v>1</v>
      </c>
      <c r="D266" s="30">
        <v>90.597652599847549</v>
      </c>
      <c r="E266" s="30">
        <v>89.25780172422661</v>
      </c>
      <c r="F266" s="30">
        <v>96.730945349180217</v>
      </c>
      <c r="G266" s="30">
        <v>105.02890173096699</v>
      </c>
      <c r="H266" s="30">
        <v>86.9</v>
      </c>
      <c r="I266" s="30">
        <v>145.63999999999999</v>
      </c>
      <c r="J266" s="30">
        <v>118.91</v>
      </c>
      <c r="K266" s="30">
        <v>2916976.1161500011</v>
      </c>
      <c r="L266" s="30">
        <v>1889088.1298200004</v>
      </c>
      <c r="M266" s="30">
        <v>1027887.9863300007</v>
      </c>
      <c r="N266" s="30">
        <v>4885.0440575500006</v>
      </c>
      <c r="O266" s="30">
        <f t="shared" si="74"/>
        <v>875.21406123999998</v>
      </c>
      <c r="P266" s="30">
        <v>457.97713683999956</v>
      </c>
      <c r="Q266" s="30">
        <v>417.23692440000042</v>
      </c>
      <c r="R266" s="30">
        <v>2043.8795167399983</v>
      </c>
      <c r="S266" s="30">
        <v>1965.9504795700027</v>
      </c>
      <c r="T266" s="30">
        <v>136.86092714316328</v>
      </c>
      <c r="U266" s="30">
        <v>167.99136539227507</v>
      </c>
      <c r="V266" s="30">
        <v>122.74603782023763</v>
      </c>
      <c r="W266" s="30">
        <f t="shared" si="65"/>
        <v>173.63845512765477</v>
      </c>
      <c r="X266" s="30">
        <f t="shared" si="66"/>
        <v>112.45150162383693</v>
      </c>
      <c r="Y266" s="30">
        <f t="shared" si="67"/>
        <v>61.186953503817833</v>
      </c>
      <c r="Z266" s="30">
        <f t="shared" si="68"/>
        <v>39.79797755023408</v>
      </c>
      <c r="AA266" s="30">
        <f t="shared" si="69"/>
        <v>7.1302836065613509</v>
      </c>
      <c r="AB266" s="30">
        <f t="shared" si="70"/>
        <v>3.7310950721742242</v>
      </c>
      <c r="AC266" s="30">
        <f t="shared" si="71"/>
        <v>3.3991885343871271</v>
      </c>
      <c r="AD266" s="30">
        <f t="shared" si="72"/>
        <v>16.65128710495139</v>
      </c>
      <c r="AE266" s="30">
        <f t="shared" si="73"/>
        <v>16.016406838721345</v>
      </c>
      <c r="AF266" s="30">
        <v>41965.502957119999</v>
      </c>
      <c r="AG266" s="30">
        <v>46380.640851559998</v>
      </c>
      <c r="AH266" s="30">
        <f t="shared" si="75"/>
        <v>88346.143808680004</v>
      </c>
      <c r="AI266" s="30">
        <v>136815.01200207</v>
      </c>
      <c r="AJ266" s="30">
        <v>109331.07405753</v>
      </c>
      <c r="AK266" s="30">
        <f t="shared" si="76"/>
        <v>334492.22986828</v>
      </c>
      <c r="AL266" s="30">
        <f t="shared" si="77"/>
        <v>742.96647724060222</v>
      </c>
      <c r="AM266" s="30">
        <f t="shared" si="78"/>
        <v>2812.9865433376503</v>
      </c>
      <c r="AN266" s="30">
        <v>90.418701630876257</v>
      </c>
      <c r="AO266" s="65">
        <v>3.7979609999999997E-2</v>
      </c>
      <c r="AP266" s="30">
        <v>194203.31505999996</v>
      </c>
      <c r="AQ266" s="30">
        <v>89590.214769999991</v>
      </c>
      <c r="AR266" s="30">
        <v>36648.03250999999</v>
      </c>
      <c r="AS266" s="30">
        <f t="shared" si="63"/>
        <v>320441.56233999995</v>
      </c>
      <c r="AT266" s="30">
        <f t="shared" si="64"/>
        <v>2694.824340593726</v>
      </c>
    </row>
    <row r="267" spans="1:46" x14ac:dyDescent="0.25">
      <c r="A267" s="31">
        <v>42036</v>
      </c>
      <c r="B267" s="14">
        <v>2015</v>
      </c>
      <c r="C267" s="14">
        <v>2</v>
      </c>
      <c r="D267" s="15">
        <v>95.204396473201044</v>
      </c>
      <c r="E267" s="15">
        <v>93.275205183124228</v>
      </c>
      <c r="F267" s="15">
        <v>99.946368253608412</v>
      </c>
      <c r="G267" s="15">
        <v>99.289445839797907</v>
      </c>
      <c r="H267" s="15">
        <v>95.5</v>
      </c>
      <c r="I267" s="15">
        <v>137.44</v>
      </c>
      <c r="J267" s="15">
        <v>120.28</v>
      </c>
      <c r="K267" s="15">
        <v>3160956.7144499975</v>
      </c>
      <c r="L267" s="15">
        <v>2040987.7406499998</v>
      </c>
      <c r="M267" s="15">
        <v>1119968.9737999977</v>
      </c>
      <c r="N267" s="15">
        <v>4587.0793516300037</v>
      </c>
      <c r="O267" s="15">
        <f t="shared" si="74"/>
        <v>1075.05945161</v>
      </c>
      <c r="P267" s="15">
        <v>529.05363569000042</v>
      </c>
      <c r="Q267" s="15">
        <v>546.00581591999946</v>
      </c>
      <c r="R267" s="15">
        <v>1755.6364074000007</v>
      </c>
      <c r="S267" s="15">
        <v>1756.383492620002</v>
      </c>
      <c r="T267" s="15">
        <v>123.72901133735228</v>
      </c>
      <c r="U267" s="15">
        <v>150.607311080367</v>
      </c>
      <c r="V267" s="15">
        <v>121.72352260193038</v>
      </c>
      <c r="W267" s="15">
        <f t="shared" si="65"/>
        <v>209.88069515186081</v>
      </c>
      <c r="X267" s="15">
        <f t="shared" si="66"/>
        <v>135.51717549494586</v>
      </c>
      <c r="Y267" s="15">
        <f t="shared" si="67"/>
        <v>74.36351965691496</v>
      </c>
      <c r="Z267" s="15">
        <f t="shared" si="68"/>
        <v>37.684411801250796</v>
      </c>
      <c r="AA267" s="15">
        <f t="shared" si="69"/>
        <v>8.8319778185005546</v>
      </c>
      <c r="AB267" s="15">
        <f t="shared" si="70"/>
        <v>4.3463549557315417</v>
      </c>
      <c r="AC267" s="15">
        <f t="shared" si="71"/>
        <v>4.485622862769012</v>
      </c>
      <c r="AD267" s="15">
        <f t="shared" si="72"/>
        <v>14.423148212210535</v>
      </c>
      <c r="AE267" s="15">
        <f t="shared" si="73"/>
        <v>14.429285770539703</v>
      </c>
      <c r="AF267" s="15">
        <v>41367.83141726</v>
      </c>
      <c r="AG267" s="15">
        <v>45389.931565829997</v>
      </c>
      <c r="AH267" s="15">
        <f t="shared" si="75"/>
        <v>86757.762983089997</v>
      </c>
      <c r="AI267" s="15">
        <v>144696.89002334001</v>
      </c>
      <c r="AJ267" s="15">
        <v>112547.24986245</v>
      </c>
      <c r="AK267" s="15">
        <f t="shared" si="76"/>
        <v>344001.90286888002</v>
      </c>
      <c r="AL267" s="15">
        <f t="shared" si="77"/>
        <v>721.29832875864645</v>
      </c>
      <c r="AM267" s="15">
        <f t="shared" si="78"/>
        <v>2860.0091691792486</v>
      </c>
      <c r="AN267" s="15">
        <v>90.172968794813229</v>
      </c>
      <c r="AO267" s="66">
        <v>3.8225589999999997E-2</v>
      </c>
      <c r="AP267" s="15">
        <v>197593.90511000002</v>
      </c>
      <c r="AQ267" s="15">
        <v>90186.186319999964</v>
      </c>
      <c r="AR267" s="15">
        <v>37202.547800000015</v>
      </c>
      <c r="AS267" s="15">
        <f t="shared" si="63"/>
        <v>324982.63922999997</v>
      </c>
      <c r="AT267" s="15">
        <f t="shared" si="64"/>
        <v>2701.8842636348518</v>
      </c>
    </row>
    <row r="268" spans="1:46" x14ac:dyDescent="0.25">
      <c r="A268" s="31">
        <v>42064</v>
      </c>
      <c r="B268" s="14">
        <v>2015</v>
      </c>
      <c r="C268" s="14">
        <v>3</v>
      </c>
      <c r="D268" s="15">
        <v>101.71420101090241</v>
      </c>
      <c r="E268" s="15">
        <v>98.943569889350158</v>
      </c>
      <c r="F268" s="15">
        <v>100.67458083245988</v>
      </c>
      <c r="G268" s="15">
        <v>109.857216686261</v>
      </c>
      <c r="H268" s="15">
        <v>92.5</v>
      </c>
      <c r="I268" s="15">
        <v>143.46</v>
      </c>
      <c r="J268" s="15">
        <v>120.98</v>
      </c>
      <c r="K268" s="15">
        <v>3461943.5147800087</v>
      </c>
      <c r="L268" s="15">
        <v>2291703.3176099998</v>
      </c>
      <c r="M268" s="15">
        <v>1170240.1971700089</v>
      </c>
      <c r="N268" s="15">
        <v>4641.2150451899997</v>
      </c>
      <c r="O268" s="15">
        <f t="shared" si="74"/>
        <v>1095.1093002900002</v>
      </c>
      <c r="P268" s="15">
        <v>550.56427046000067</v>
      </c>
      <c r="Q268" s="15">
        <v>544.54502982999952</v>
      </c>
      <c r="R268" s="15">
        <v>2070.4294633100017</v>
      </c>
      <c r="S268" s="15">
        <v>1475.6762815899988</v>
      </c>
      <c r="T268" s="15">
        <v>136.83076264836336</v>
      </c>
      <c r="U268" s="15">
        <v>173.79461691036116</v>
      </c>
      <c r="V268" s="15">
        <v>127.0142865146414</v>
      </c>
      <c r="W268" s="15">
        <f t="shared" si="65"/>
        <v>199.19739611760193</v>
      </c>
      <c r="X268" s="15">
        <f t="shared" si="66"/>
        <v>131.86273305530528</v>
      </c>
      <c r="Y268" s="15">
        <f t="shared" si="67"/>
        <v>67.334663062296627</v>
      </c>
      <c r="Z268" s="15">
        <f t="shared" si="68"/>
        <v>36.540889789236346</v>
      </c>
      <c r="AA268" s="15">
        <f t="shared" si="69"/>
        <v>8.6219379751722887</v>
      </c>
      <c r="AB268" s="15">
        <f t="shared" si="70"/>
        <v>4.3346641198235218</v>
      </c>
      <c r="AC268" s="15">
        <f t="shared" si="71"/>
        <v>4.2872738553487668</v>
      </c>
      <c r="AD268" s="15">
        <f t="shared" si="72"/>
        <v>16.300760490209388</v>
      </c>
      <c r="AE268" s="15">
        <f t="shared" si="73"/>
        <v>11.618191323854678</v>
      </c>
      <c r="AF268" s="15">
        <v>41516.307948310001</v>
      </c>
      <c r="AG268" s="15">
        <v>46556.394030349999</v>
      </c>
      <c r="AH268" s="15">
        <f t="shared" si="75"/>
        <v>88072.701978659999</v>
      </c>
      <c r="AI268" s="15">
        <v>143546.68067946</v>
      </c>
      <c r="AJ268" s="15">
        <v>112885.68692044</v>
      </c>
      <c r="AK268" s="15">
        <f t="shared" si="76"/>
        <v>344505.06957856001</v>
      </c>
      <c r="AL268" s="15">
        <f t="shared" si="77"/>
        <v>727.99389964175896</v>
      </c>
      <c r="AM268" s="15">
        <f t="shared" si="78"/>
        <v>2847.6200163544386</v>
      </c>
      <c r="AN268" s="15">
        <v>95.144305221467704</v>
      </c>
      <c r="AO268" s="66">
        <v>3.55409E-2</v>
      </c>
      <c r="AP268" s="15">
        <v>199686.22561999998</v>
      </c>
      <c r="AQ268" s="15">
        <v>91228.958439999973</v>
      </c>
      <c r="AR268" s="15">
        <v>38332.829089999999</v>
      </c>
      <c r="AS268" s="15">
        <f t="shared" si="63"/>
        <v>329248.01314999996</v>
      </c>
      <c r="AT268" s="15">
        <f t="shared" si="64"/>
        <v>2721.5077959166802</v>
      </c>
    </row>
    <row r="269" spans="1:46" x14ac:dyDescent="0.25">
      <c r="A269" s="31">
        <v>42095</v>
      </c>
      <c r="B269" s="14">
        <v>2015</v>
      </c>
      <c r="C269" s="14">
        <v>4</v>
      </c>
      <c r="D269" s="15">
        <v>95.887991589300583</v>
      </c>
      <c r="E269" s="15">
        <v>94.797380757333343</v>
      </c>
      <c r="F269" s="15">
        <v>101.24840096757659</v>
      </c>
      <c r="G269" s="15">
        <v>99.591449909522296</v>
      </c>
      <c r="H269" s="15">
        <v>105.4</v>
      </c>
      <c r="I269" s="15">
        <v>145.72999999999999</v>
      </c>
      <c r="J269" s="15">
        <v>121.63</v>
      </c>
      <c r="K269" s="15">
        <v>3219706.3186200042</v>
      </c>
      <c r="L269" s="15">
        <v>1960365.2878800002</v>
      </c>
      <c r="M269" s="15">
        <v>1259341.030740004</v>
      </c>
      <c r="N269" s="15">
        <v>4461.1539625400019</v>
      </c>
      <c r="O269" s="15">
        <f t="shared" si="74"/>
        <v>1081.2487283300006</v>
      </c>
      <c r="P269" s="15">
        <v>545.25055214000076</v>
      </c>
      <c r="Q269" s="15">
        <v>535.99817618999998</v>
      </c>
      <c r="R269" s="15">
        <v>1981.6259997600023</v>
      </c>
      <c r="S269" s="15">
        <v>1398.2792344499994</v>
      </c>
      <c r="T269" s="15">
        <v>131.27791140469046</v>
      </c>
      <c r="U269" s="15">
        <v>164.60364460811672</v>
      </c>
      <c r="V269" s="15">
        <v>125.38563635484192</v>
      </c>
      <c r="W269" s="15">
        <f t="shared" si="65"/>
        <v>195.60358619551721</v>
      </c>
      <c r="X269" s="15">
        <f t="shared" si="66"/>
        <v>119.09610461828943</v>
      </c>
      <c r="Y269" s="15">
        <f t="shared" si="67"/>
        <v>76.507481577227793</v>
      </c>
      <c r="Z269" s="15">
        <f t="shared" si="68"/>
        <v>35.579465816283104</v>
      </c>
      <c r="AA269" s="15">
        <f t="shared" si="69"/>
        <v>8.6233858978077986</v>
      </c>
      <c r="AB269" s="15">
        <f t="shared" si="70"/>
        <v>4.348588626187925</v>
      </c>
      <c r="AC269" s="15">
        <f t="shared" si="71"/>
        <v>4.2747972716198746</v>
      </c>
      <c r="AD269" s="15">
        <f t="shared" si="72"/>
        <v>15.804250449804249</v>
      </c>
      <c r="AE269" s="15">
        <f t="shared" si="73"/>
        <v>11.151829468671059</v>
      </c>
      <c r="AF269" s="15">
        <v>42020.774277320001</v>
      </c>
      <c r="AG269" s="15">
        <v>43882.131877200001</v>
      </c>
      <c r="AH269" s="15">
        <f t="shared" si="75"/>
        <v>85902.906154519995</v>
      </c>
      <c r="AI269" s="15">
        <v>142640.97820295001</v>
      </c>
      <c r="AJ269" s="15">
        <v>114295.91246750001</v>
      </c>
      <c r="AK269" s="15">
        <f t="shared" si="76"/>
        <v>342839.79682496999</v>
      </c>
      <c r="AL269" s="15">
        <f t="shared" si="77"/>
        <v>706.26413018597384</v>
      </c>
      <c r="AM269" s="15">
        <f t="shared" si="78"/>
        <v>2818.7108182600509</v>
      </c>
      <c r="AN269" s="15">
        <v>91.777671372873058</v>
      </c>
      <c r="AO269" s="66">
        <v>3.5252690000000003E-2</v>
      </c>
      <c r="AP269" s="15">
        <v>199783.60810999994</v>
      </c>
      <c r="AQ269" s="15">
        <v>92068.869190000027</v>
      </c>
      <c r="AR269" s="15">
        <v>38632.495290000006</v>
      </c>
      <c r="AS269" s="15">
        <f t="shared" si="63"/>
        <v>330484.97258999996</v>
      </c>
      <c r="AT269" s="15">
        <f t="shared" ref="AT269:AT301" si="79">AS269/J269</f>
        <v>2717.1337054180708</v>
      </c>
    </row>
    <row r="270" spans="1:46" x14ac:dyDescent="0.25">
      <c r="A270" s="31">
        <v>42125</v>
      </c>
      <c r="B270" s="14">
        <v>2015</v>
      </c>
      <c r="C270" s="14">
        <v>5</v>
      </c>
      <c r="D270" s="15">
        <v>100.55243005473677</v>
      </c>
      <c r="E270" s="15">
        <v>98.247305089750085</v>
      </c>
      <c r="F270" s="15">
        <v>101.35119683017197</v>
      </c>
      <c r="G270" s="15">
        <v>108.65118942242199</v>
      </c>
      <c r="H270" s="15">
        <v>75.2</v>
      </c>
      <c r="I270" s="15">
        <v>151.08000000000001</v>
      </c>
      <c r="J270" s="15">
        <v>121.95</v>
      </c>
      <c r="K270" s="15">
        <v>3381083.5757100102</v>
      </c>
      <c r="L270" s="15">
        <v>2163639.4233900001</v>
      </c>
      <c r="M270" s="15">
        <v>1217444.1523200101</v>
      </c>
      <c r="N270" s="15">
        <v>4439.6040035900005</v>
      </c>
      <c r="O270" s="15">
        <f t="shared" si="74"/>
        <v>1054.1450857299997</v>
      </c>
      <c r="P270" s="15">
        <v>493.91332750000038</v>
      </c>
      <c r="Q270" s="15">
        <v>560.2317582299994</v>
      </c>
      <c r="R270" s="15">
        <v>2044.4044297300024</v>
      </c>
      <c r="S270" s="15">
        <v>1341.0544881299984</v>
      </c>
      <c r="T270" s="15">
        <v>135.35792361399075</v>
      </c>
      <c r="U270" s="15">
        <v>166.97612786162628</v>
      </c>
      <c r="V270" s="15">
        <v>123.35896074898673</v>
      </c>
      <c r="W270" s="15">
        <f t="shared" si="65"/>
        <v>202.48903954174372</v>
      </c>
      <c r="X270" s="15">
        <f t="shared" si="66"/>
        <v>129.57776965477461</v>
      </c>
      <c r="Y270" s="15">
        <f t="shared" si="67"/>
        <v>72.911269886969137</v>
      </c>
      <c r="Z270" s="15">
        <f t="shared" si="68"/>
        <v>35.989311004522769</v>
      </c>
      <c r="AA270" s="15">
        <f t="shared" si="69"/>
        <v>8.5453466803679952</v>
      </c>
      <c r="AB270" s="15">
        <f t="shared" si="70"/>
        <v>4.0038706916883404</v>
      </c>
      <c r="AC270" s="15">
        <f t="shared" si="71"/>
        <v>4.5414759886796556</v>
      </c>
      <c r="AD270" s="15">
        <f t="shared" si="72"/>
        <v>16.572808471449409</v>
      </c>
      <c r="AE270" s="15">
        <f t="shared" si="73"/>
        <v>10.871155852705364</v>
      </c>
      <c r="AF270" s="15">
        <v>41663.88673649</v>
      </c>
      <c r="AG270" s="15">
        <v>43868.330884690004</v>
      </c>
      <c r="AH270" s="15">
        <f t="shared" si="75"/>
        <v>85532.217621179996</v>
      </c>
      <c r="AI270" s="15">
        <v>144067.66041103</v>
      </c>
      <c r="AJ270" s="15">
        <v>117095.74747962</v>
      </c>
      <c r="AK270" s="15">
        <f t="shared" si="76"/>
        <v>346695.62551182997</v>
      </c>
      <c r="AL270" s="15">
        <f t="shared" si="77"/>
        <v>701.37119820565806</v>
      </c>
      <c r="AM270" s="15">
        <f t="shared" si="78"/>
        <v>2842.9325585225911</v>
      </c>
      <c r="AN270" s="15">
        <v>90.372623315116229</v>
      </c>
      <c r="AO270" s="66">
        <v>3.698829E-2</v>
      </c>
      <c r="AP270" s="15">
        <v>204178.89573999998</v>
      </c>
      <c r="AQ270" s="15">
        <v>93004.671400000007</v>
      </c>
      <c r="AR270" s="15">
        <v>39515.907750000006</v>
      </c>
      <c r="AS270" s="15">
        <f t="shared" si="63"/>
        <v>336699.47489000001</v>
      </c>
      <c r="AT270" s="15">
        <f t="shared" si="79"/>
        <v>2760.9633037310373</v>
      </c>
    </row>
    <row r="271" spans="1:46" x14ac:dyDescent="0.25">
      <c r="A271" s="31">
        <v>42156</v>
      </c>
      <c r="B271" s="14">
        <v>2015</v>
      </c>
      <c r="C271" s="14">
        <v>6</v>
      </c>
      <c r="D271" s="15">
        <v>99.309511424813437</v>
      </c>
      <c r="E271" s="15">
        <v>98.948569286280005</v>
      </c>
      <c r="F271" s="15">
        <v>101.19038453683986</v>
      </c>
      <c r="G271" s="15">
        <v>108.591252122667</v>
      </c>
      <c r="H271" s="15">
        <v>103.3</v>
      </c>
      <c r="I271" s="15">
        <v>151.33000000000001</v>
      </c>
      <c r="J271" s="15">
        <v>122.08</v>
      </c>
      <c r="K271" s="15">
        <v>3217407.6600799812</v>
      </c>
      <c r="L271" s="15">
        <v>1968289.7664399997</v>
      </c>
      <c r="M271" s="15">
        <v>1249117.8936399815</v>
      </c>
      <c r="N271" s="15">
        <v>4221.1508454999985</v>
      </c>
      <c r="O271" s="15">
        <f t="shared" si="74"/>
        <v>910.00335959000108</v>
      </c>
      <c r="P271" s="15">
        <v>458.92923190000107</v>
      </c>
      <c r="Q271" s="15">
        <v>451.07412768999995</v>
      </c>
      <c r="R271" s="15">
        <v>1871.7467068899978</v>
      </c>
      <c r="S271" s="15">
        <v>1439.4007790199992</v>
      </c>
      <c r="T271" s="15">
        <v>142.27696436779925</v>
      </c>
      <c r="U271" s="15">
        <v>178.87121354824529</v>
      </c>
      <c r="V271" s="15">
        <v>125.72043151401971</v>
      </c>
      <c r="W271" s="15">
        <f t="shared" si="65"/>
        <v>179.87285915137926</v>
      </c>
      <c r="X271" s="15">
        <f t="shared" si="66"/>
        <v>110.03949307411116</v>
      </c>
      <c r="Y271" s="15">
        <f t="shared" si="67"/>
        <v>69.833366077268124</v>
      </c>
      <c r="Z271" s="15">
        <f t="shared" si="68"/>
        <v>33.575694854573236</v>
      </c>
      <c r="AA271" s="15">
        <f t="shared" si="69"/>
        <v>7.2383092281108032</v>
      </c>
      <c r="AB271" s="15">
        <f t="shared" si="70"/>
        <v>3.6503949785506711</v>
      </c>
      <c r="AC271" s="15">
        <f t="shared" si="71"/>
        <v>3.5879142495601317</v>
      </c>
      <c r="AD271" s="15">
        <f t="shared" si="72"/>
        <v>14.888166420915203</v>
      </c>
      <c r="AE271" s="15">
        <f t="shared" si="73"/>
        <v>11.449219205547227</v>
      </c>
      <c r="AF271" s="15">
        <v>43159.615540450002</v>
      </c>
      <c r="AG271" s="15">
        <v>47269.216705209998</v>
      </c>
      <c r="AH271" s="15">
        <f t="shared" si="75"/>
        <v>90428.83224566</v>
      </c>
      <c r="AI271" s="15">
        <v>144099.44931502</v>
      </c>
      <c r="AJ271" s="15">
        <v>117576.19972549001</v>
      </c>
      <c r="AK271" s="15">
        <f t="shared" si="76"/>
        <v>352104.48128617002</v>
      </c>
      <c r="AL271" s="15">
        <f t="shared" si="77"/>
        <v>740.73420908961339</v>
      </c>
      <c r="AM271" s="15">
        <f t="shared" si="78"/>
        <v>2884.2110197097809</v>
      </c>
      <c r="AN271" s="15">
        <v>94.951303987710816</v>
      </c>
      <c r="AO271" s="66"/>
      <c r="AP271" s="15">
        <v>207498.28724000006</v>
      </c>
      <c r="AQ271" s="15">
        <v>94494.038619999992</v>
      </c>
      <c r="AR271" s="15">
        <v>39651.246559999985</v>
      </c>
      <c r="AS271" s="15">
        <f t="shared" si="63"/>
        <v>341643.57242000004</v>
      </c>
      <c r="AT271" s="15">
        <f t="shared" si="79"/>
        <v>2798.5220545543912</v>
      </c>
    </row>
    <row r="272" spans="1:46" x14ac:dyDescent="0.25">
      <c r="A272" s="31">
        <v>42186</v>
      </c>
      <c r="B272" s="14">
        <v>2015</v>
      </c>
      <c r="C272" s="14">
        <v>7</v>
      </c>
      <c r="D272" s="15">
        <v>105.45114583491313</v>
      </c>
      <c r="E272" s="15">
        <v>104.69923871177242</v>
      </c>
      <c r="F272" s="15">
        <v>101.57846688456196</v>
      </c>
      <c r="G272" s="15">
        <v>112.995604965488</v>
      </c>
      <c r="H272" s="15">
        <v>97.8</v>
      </c>
      <c r="I272" s="15">
        <v>152.85</v>
      </c>
      <c r="J272" s="15">
        <v>122.31</v>
      </c>
      <c r="K272" s="15">
        <v>3043778.0217899922</v>
      </c>
      <c r="L272" s="15">
        <v>1818778.3149800003</v>
      </c>
      <c r="M272" s="15">
        <v>1224999.706809992</v>
      </c>
      <c r="N272" s="15">
        <v>4967.8185940699996</v>
      </c>
      <c r="O272" s="15">
        <f t="shared" si="74"/>
        <v>1085.2727540799999</v>
      </c>
      <c r="P272" s="15">
        <v>571.34486235999975</v>
      </c>
      <c r="Q272" s="15">
        <v>513.92789172000016</v>
      </c>
      <c r="R272" s="15">
        <v>2193.2747980700001</v>
      </c>
      <c r="S272" s="15">
        <v>1689.2710419199989</v>
      </c>
      <c r="T272" s="15">
        <v>143.19923990072439</v>
      </c>
      <c r="U272" s="15">
        <v>185.94700655017306</v>
      </c>
      <c r="V272" s="15">
        <v>129.8519508058034</v>
      </c>
      <c r="W272" s="15">
        <f t="shared" si="65"/>
        <v>163.6906169268558</v>
      </c>
      <c r="X272" s="15">
        <f t="shared" si="66"/>
        <v>97.811647991722282</v>
      </c>
      <c r="Y272" s="15">
        <f t="shared" si="67"/>
        <v>65.878968935133514</v>
      </c>
      <c r="Z272" s="15">
        <f t="shared" si="68"/>
        <v>38.257558421278453</v>
      </c>
      <c r="AA272" s="15">
        <f t="shared" si="69"/>
        <v>8.3577701170084886</v>
      </c>
      <c r="AB272" s="15">
        <f t="shared" si="70"/>
        <v>4.3999713428599874</v>
      </c>
      <c r="AC272" s="15">
        <f t="shared" si="71"/>
        <v>3.9577987741485012</v>
      </c>
      <c r="AD272" s="15">
        <f t="shared" si="72"/>
        <v>16.890580268217096</v>
      </c>
      <c r="AE272" s="15">
        <f t="shared" si="73"/>
        <v>13.009208036052865</v>
      </c>
      <c r="AF272" s="15">
        <v>44579.45212573</v>
      </c>
      <c r="AG272" s="15">
        <v>44824.89311918</v>
      </c>
      <c r="AH272" s="15">
        <f t="shared" si="75"/>
        <v>89404.34524491</v>
      </c>
      <c r="AI272" s="15">
        <v>149762.18206448</v>
      </c>
      <c r="AJ272" s="15">
        <v>118118.43880837</v>
      </c>
      <c r="AK272" s="15">
        <f t="shared" si="76"/>
        <v>357284.96611776005</v>
      </c>
      <c r="AL272" s="15">
        <f t="shared" si="77"/>
        <v>730.96513159112089</v>
      </c>
      <c r="AM272" s="15">
        <f t="shared" si="78"/>
        <v>2921.1427202825612</v>
      </c>
      <c r="AN272" s="15">
        <v>101.06863106730459</v>
      </c>
      <c r="AO272" s="66"/>
      <c r="AP272" s="15">
        <v>211187.60226000001</v>
      </c>
      <c r="AQ272" s="15">
        <v>95315.421030000027</v>
      </c>
      <c r="AR272" s="15">
        <v>40431.458210000012</v>
      </c>
      <c r="AS272" s="15">
        <f t="shared" si="63"/>
        <v>346934.48150000005</v>
      </c>
      <c r="AT272" s="15">
        <f t="shared" si="79"/>
        <v>2836.5177131878017</v>
      </c>
    </row>
    <row r="273" spans="1:46" x14ac:dyDescent="0.25">
      <c r="A273" s="31">
        <v>42217</v>
      </c>
      <c r="B273" s="14">
        <v>2015</v>
      </c>
      <c r="C273" s="14">
        <v>8</v>
      </c>
      <c r="D273" s="15">
        <v>102.27208595720528</v>
      </c>
      <c r="E273" s="15">
        <v>102.59881863965481</v>
      </c>
      <c r="F273" s="15">
        <v>101.65168043908382</v>
      </c>
      <c r="G273" s="15">
        <v>115.175411609512</v>
      </c>
      <c r="H273" s="15">
        <v>81.8</v>
      </c>
      <c r="I273" s="15">
        <v>153.57</v>
      </c>
      <c r="J273" s="15">
        <v>122.9</v>
      </c>
      <c r="K273" s="15">
        <v>2868451.0586499865</v>
      </c>
      <c r="L273" s="15">
        <v>1759764.7440499996</v>
      </c>
      <c r="M273" s="15">
        <v>1108686.3145999869</v>
      </c>
      <c r="N273" s="15">
        <v>4438.2722343200003</v>
      </c>
      <c r="O273" s="15">
        <f t="shared" si="74"/>
        <v>1019.9906220600021</v>
      </c>
      <c r="P273" s="15">
        <v>541.48384199000134</v>
      </c>
      <c r="Q273" s="15">
        <v>478.50678007000084</v>
      </c>
      <c r="R273" s="15">
        <v>1991.6027737899994</v>
      </c>
      <c r="S273" s="15">
        <v>1426.6788384699985</v>
      </c>
      <c r="T273" s="15">
        <v>141.97465194200311</v>
      </c>
      <c r="U273" s="15">
        <v>194.53967101820407</v>
      </c>
      <c r="V273" s="15">
        <v>137.02422816833098</v>
      </c>
      <c r="W273" s="15">
        <f t="shared" si="65"/>
        <v>147.44812940398006</v>
      </c>
      <c r="X273" s="15">
        <f t="shared" si="66"/>
        <v>90.457886293296411</v>
      </c>
      <c r="Y273" s="15">
        <f t="shared" si="67"/>
        <v>56.99024311068365</v>
      </c>
      <c r="Z273" s="15">
        <f t="shared" si="68"/>
        <v>32.390419516668899</v>
      </c>
      <c r="AA273" s="15">
        <f t="shared" si="69"/>
        <v>7.4438705891265311</v>
      </c>
      <c r="AB273" s="15">
        <f t="shared" si="70"/>
        <v>3.9517379461156419</v>
      </c>
      <c r="AC273" s="15">
        <f t="shared" si="71"/>
        <v>3.4921326430108897</v>
      </c>
      <c r="AD273" s="15">
        <f t="shared" si="72"/>
        <v>14.534676096429919</v>
      </c>
      <c r="AE273" s="15">
        <f t="shared" si="73"/>
        <v>10.411872831112449</v>
      </c>
      <c r="AF273" s="15">
        <v>44537.060703019997</v>
      </c>
      <c r="AG273" s="15">
        <v>46961.211638189998</v>
      </c>
      <c r="AH273" s="15">
        <f t="shared" si="75"/>
        <v>91498.272341209988</v>
      </c>
      <c r="AI273" s="15">
        <v>152216.12923147</v>
      </c>
      <c r="AJ273" s="15">
        <v>119114.6020818</v>
      </c>
      <c r="AK273" s="15">
        <f t="shared" si="76"/>
        <v>362829.00365447998</v>
      </c>
      <c r="AL273" s="15">
        <f t="shared" si="77"/>
        <v>744.49367242644416</v>
      </c>
      <c r="AM273" s="15">
        <f t="shared" si="78"/>
        <v>2952.2294845767287</v>
      </c>
      <c r="AN273" s="15">
        <v>110.46341962496938</v>
      </c>
      <c r="AO273" s="66"/>
      <c r="AP273" s="15">
        <v>217992.17157999999</v>
      </c>
      <c r="AQ273" s="15">
        <v>96204.391909999991</v>
      </c>
      <c r="AR273" s="15">
        <v>41015.67267</v>
      </c>
      <c r="AS273" s="15">
        <f t="shared" si="63"/>
        <v>355212.23615999997</v>
      </c>
      <c r="AT273" s="15">
        <f t="shared" si="79"/>
        <v>2890.2541591537833</v>
      </c>
    </row>
    <row r="274" spans="1:46" x14ac:dyDescent="0.25">
      <c r="A274" s="31">
        <v>42248</v>
      </c>
      <c r="B274" s="14">
        <v>2015</v>
      </c>
      <c r="C274" s="14">
        <v>9</v>
      </c>
      <c r="D274" s="15">
        <v>106.33353156027589</v>
      </c>
      <c r="E274" s="15">
        <v>105.48853521126847</v>
      </c>
      <c r="F274" s="15">
        <v>101.93456683388047</v>
      </c>
      <c r="G274" s="15">
        <v>108.180388718457</v>
      </c>
      <c r="H274" s="15">
        <v>102.2</v>
      </c>
      <c r="I274" s="15">
        <v>158.54</v>
      </c>
      <c r="J274" s="15">
        <v>123.78</v>
      </c>
      <c r="K274" s="15">
        <v>2898168.2106700004</v>
      </c>
      <c r="L274" s="15">
        <v>1694904.0881299989</v>
      </c>
      <c r="M274" s="15">
        <v>1203264.1225400015</v>
      </c>
      <c r="N274" s="15">
        <v>4498.4345976899949</v>
      </c>
      <c r="O274" s="15">
        <f t="shared" si="74"/>
        <v>1027.9635874499991</v>
      </c>
      <c r="P274" s="15">
        <v>538.15439327999923</v>
      </c>
      <c r="Q274" s="15">
        <v>489.8091941699999</v>
      </c>
      <c r="R274" s="15">
        <v>1982.0840806200001</v>
      </c>
      <c r="S274" s="15">
        <v>1488.3869296199969</v>
      </c>
      <c r="T274" s="15">
        <v>136.53263154915038</v>
      </c>
      <c r="U274" s="15">
        <v>188.9107907713487</v>
      </c>
      <c r="V274" s="15">
        <v>138.36310677374053</v>
      </c>
      <c r="W274" s="15">
        <f t="shared" si="65"/>
        <v>153.41464607905041</v>
      </c>
      <c r="X274" s="15">
        <f t="shared" si="66"/>
        <v>89.719813315558767</v>
      </c>
      <c r="Y274" s="15">
        <f t="shared" si="67"/>
        <v>63.69483276349164</v>
      </c>
      <c r="Z274" s="15">
        <f t="shared" si="68"/>
        <v>32.511806814558589</v>
      </c>
      <c r="AA274" s="15">
        <f t="shared" si="69"/>
        <v>7.4294630369277952</v>
      </c>
      <c r="AB274" s="15">
        <f t="shared" si="70"/>
        <v>3.8894356004886541</v>
      </c>
      <c r="AC274" s="15">
        <f t="shared" si="71"/>
        <v>3.5400274364391415</v>
      </c>
      <c r="AD274" s="15">
        <f t="shared" si="72"/>
        <v>14.325235439106036</v>
      </c>
      <c r="AE274" s="15">
        <f t="shared" si="73"/>
        <v>10.757108338524766</v>
      </c>
      <c r="AF274" s="15">
        <v>46582.430281289999</v>
      </c>
      <c r="AG274" s="15">
        <v>44277.600071629997</v>
      </c>
      <c r="AH274" s="15">
        <f t="shared" si="75"/>
        <v>90860.030352920003</v>
      </c>
      <c r="AI274" s="15">
        <v>152612.48617357001</v>
      </c>
      <c r="AJ274" s="15">
        <v>119116.74900173</v>
      </c>
      <c r="AK274" s="15">
        <f t="shared" si="76"/>
        <v>362589.26552821998</v>
      </c>
      <c r="AL274" s="15">
        <f t="shared" si="77"/>
        <v>734.04451731232837</v>
      </c>
      <c r="AM274" s="15">
        <f t="shared" si="78"/>
        <v>2929.3041325595409</v>
      </c>
      <c r="AN274" s="15">
        <v>111.506401579398</v>
      </c>
      <c r="AO274" s="66"/>
      <c r="AP274" s="15">
        <v>218154.99013000002</v>
      </c>
      <c r="AQ274" s="15">
        <v>97218.095619999993</v>
      </c>
      <c r="AR274" s="15">
        <v>41751.190660000007</v>
      </c>
      <c r="AS274" s="15">
        <f t="shared" si="63"/>
        <v>357124.27641000005</v>
      </c>
      <c r="AT274" s="15">
        <f t="shared" si="79"/>
        <v>2885.1533075618036</v>
      </c>
    </row>
    <row r="275" spans="1:46" x14ac:dyDescent="0.25">
      <c r="A275" s="31">
        <v>42278</v>
      </c>
      <c r="B275" s="14">
        <v>2015</v>
      </c>
      <c r="C275" s="14">
        <v>10</v>
      </c>
      <c r="D275" s="15">
        <v>109.5226930432972</v>
      </c>
      <c r="E275" s="15">
        <v>108.07743195131198</v>
      </c>
      <c r="F275" s="15">
        <v>102.38767744500761</v>
      </c>
      <c r="G275" s="15">
        <v>110.359949990608</v>
      </c>
      <c r="H275" s="15">
        <v>91</v>
      </c>
      <c r="I275" s="15">
        <v>168.73</v>
      </c>
      <c r="J275" s="15">
        <v>124.62</v>
      </c>
      <c r="K275" s="15">
        <v>2815522.0119300056</v>
      </c>
      <c r="L275" s="15">
        <v>1664962.2319499999</v>
      </c>
      <c r="M275" s="15">
        <v>1150559.7799800057</v>
      </c>
      <c r="N275" s="15">
        <v>4515.4291097899959</v>
      </c>
      <c r="O275" s="15">
        <f t="shared" si="74"/>
        <v>1024.3738990299996</v>
      </c>
      <c r="P275" s="15">
        <v>547.87894050999944</v>
      </c>
      <c r="Q275" s="15">
        <v>476.49495852000013</v>
      </c>
      <c r="R275" s="15">
        <v>1793.3754537099996</v>
      </c>
      <c r="S275" s="15">
        <v>1697.6797570499964</v>
      </c>
      <c r="T275" s="15">
        <v>131.97102025398672</v>
      </c>
      <c r="U275" s="15">
        <v>178.81602817738087</v>
      </c>
      <c r="V275" s="15">
        <v>135.49643537894752</v>
      </c>
      <c r="W275" s="15">
        <f t="shared" si="65"/>
        <v>157.45355942796587</v>
      </c>
      <c r="X275" s="15">
        <f t="shared" si="66"/>
        <v>93.110346366624384</v>
      </c>
      <c r="Y275" s="15">
        <f t="shared" si="67"/>
        <v>64.343213061341473</v>
      </c>
      <c r="Z275" s="15">
        <f t="shared" si="68"/>
        <v>33.32507676059182</v>
      </c>
      <c r="AA275" s="15">
        <f t="shared" si="69"/>
        <v>7.5601538606170564</v>
      </c>
      <c r="AB275" s="15">
        <f t="shared" si="70"/>
        <v>4.043493387687489</v>
      </c>
      <c r="AC275" s="15">
        <f t="shared" si="71"/>
        <v>3.516660472929567</v>
      </c>
      <c r="AD275" s="15">
        <f t="shared" si="72"/>
        <v>13.235591391717465</v>
      </c>
      <c r="AE275" s="15">
        <f t="shared" si="73"/>
        <v>12.5293315082573</v>
      </c>
      <c r="AF275" s="15">
        <v>46602.380127769997</v>
      </c>
      <c r="AG275" s="15">
        <v>45094.005049059997</v>
      </c>
      <c r="AH275" s="15">
        <f t="shared" si="75"/>
        <v>91696.385176829994</v>
      </c>
      <c r="AI275" s="15">
        <v>159196.19202111001</v>
      </c>
      <c r="AJ275" s="15">
        <v>119793.02451364</v>
      </c>
      <c r="AK275" s="15">
        <f t="shared" si="76"/>
        <v>370685.60171158001</v>
      </c>
      <c r="AL275" s="15">
        <f t="shared" si="77"/>
        <v>735.807937544776</v>
      </c>
      <c r="AM275" s="15">
        <f t="shared" si="78"/>
        <v>2974.5273769184719</v>
      </c>
      <c r="AN275" s="15">
        <v>105.71926539785692</v>
      </c>
      <c r="AO275" s="66"/>
      <c r="AP275" s="15">
        <v>219392.06671000001</v>
      </c>
      <c r="AQ275" s="15">
        <v>98170.020329999999</v>
      </c>
      <c r="AR275" s="15">
        <v>42022.115760000015</v>
      </c>
      <c r="AS275" s="15">
        <f t="shared" si="63"/>
        <v>359584.20280000003</v>
      </c>
      <c r="AT275" s="15">
        <f t="shared" si="79"/>
        <v>2885.4453763440861</v>
      </c>
    </row>
    <row r="276" spans="1:46" x14ac:dyDescent="0.25">
      <c r="A276" s="31">
        <v>42309</v>
      </c>
      <c r="B276" s="14">
        <v>2015</v>
      </c>
      <c r="C276" s="14">
        <v>11</v>
      </c>
      <c r="D276" s="15">
        <v>108.68132140955463</v>
      </c>
      <c r="E276" s="15">
        <v>108.17342297401241</v>
      </c>
      <c r="F276" s="15">
        <v>102.81260324118028</v>
      </c>
      <c r="G276" s="15">
        <v>115.173391051265</v>
      </c>
      <c r="H276" s="15">
        <v>81.5</v>
      </c>
      <c r="I276" s="15">
        <v>170.36</v>
      </c>
      <c r="J276" s="15">
        <v>125.37</v>
      </c>
      <c r="K276" s="15">
        <v>2444534.5537500014</v>
      </c>
      <c r="L276" s="15">
        <v>1413897.5175100002</v>
      </c>
      <c r="M276" s="15">
        <v>1030637.0362400012</v>
      </c>
      <c r="N276" s="15">
        <v>4243.0229361800075</v>
      </c>
      <c r="O276" s="15">
        <f t="shared" si="74"/>
        <v>1000.9372539000011</v>
      </c>
      <c r="P276" s="15">
        <v>512.48980793000055</v>
      </c>
      <c r="Q276" s="15">
        <v>488.44744597000056</v>
      </c>
      <c r="R276" s="15">
        <v>1780.7441228000023</v>
      </c>
      <c r="S276" s="15">
        <v>1461.3415594800042</v>
      </c>
      <c r="T276" s="15">
        <v>131.25892474913067</v>
      </c>
      <c r="U276" s="15">
        <v>179.68327958401329</v>
      </c>
      <c r="V276" s="15">
        <v>136.89223793919837</v>
      </c>
      <c r="W276" s="15">
        <f t="shared" si="65"/>
        <v>136.04685752671978</v>
      </c>
      <c r="X276" s="15">
        <f t="shared" si="66"/>
        <v>78.688318734126497</v>
      </c>
      <c r="Y276" s="15">
        <f t="shared" si="67"/>
        <v>57.358538792593293</v>
      </c>
      <c r="Z276" s="15">
        <f t="shared" si="68"/>
        <v>30.99535079603692</v>
      </c>
      <c r="AA276" s="15">
        <f t="shared" si="69"/>
        <v>7.3118627393948685</v>
      </c>
      <c r="AB276" s="15">
        <f t="shared" si="70"/>
        <v>3.7437462901119818</v>
      </c>
      <c r="AC276" s="15">
        <f t="shared" si="71"/>
        <v>3.5681164492828867</v>
      </c>
      <c r="AD276" s="15">
        <f t="shared" si="72"/>
        <v>13.008364459575365</v>
      </c>
      <c r="AE276" s="15">
        <f t="shared" si="73"/>
        <v>10.675123597066689</v>
      </c>
      <c r="AF276" s="15">
        <v>48150.12529394</v>
      </c>
      <c r="AG276" s="15">
        <v>48513.36919523</v>
      </c>
      <c r="AH276" s="15">
        <f t="shared" si="75"/>
        <v>96663.49448917</v>
      </c>
      <c r="AI276" s="15">
        <v>158519.92495453</v>
      </c>
      <c r="AJ276" s="15">
        <v>119681.10035927</v>
      </c>
      <c r="AK276" s="15">
        <f t="shared" si="76"/>
        <v>374864.51980297</v>
      </c>
      <c r="AL276" s="15">
        <f t="shared" si="77"/>
        <v>771.02571978280287</v>
      </c>
      <c r="AM276" s="15">
        <f t="shared" si="78"/>
        <v>2990.0655643532741</v>
      </c>
      <c r="AN276" s="15">
        <v>106.7275497482014</v>
      </c>
      <c r="AO276" s="66"/>
      <c r="AP276" s="15">
        <v>223065.23434000005</v>
      </c>
      <c r="AQ276" s="15">
        <v>99363.307170000015</v>
      </c>
      <c r="AR276" s="15">
        <v>42774.103190000002</v>
      </c>
      <c r="AS276" s="15">
        <f t="shared" si="63"/>
        <v>365202.64470000006</v>
      </c>
      <c r="AT276" s="15">
        <f t="shared" si="79"/>
        <v>2912.9986815027523</v>
      </c>
    </row>
    <row r="277" spans="1:46" x14ac:dyDescent="0.25">
      <c r="A277" s="31">
        <v>42339</v>
      </c>
      <c r="B277" s="14">
        <v>2015</v>
      </c>
      <c r="C277" s="14">
        <v>12</v>
      </c>
      <c r="D277" s="15">
        <v>108.65128535687543</v>
      </c>
      <c r="E277" s="15">
        <v>117.07090255154795</v>
      </c>
      <c r="F277" s="15">
        <v>101.02723771526998</v>
      </c>
      <c r="G277" s="15">
        <v>155.47964088005401</v>
      </c>
      <c r="H277" s="15">
        <v>187</v>
      </c>
      <c r="I277" s="15">
        <v>174.33</v>
      </c>
      <c r="J277" s="15">
        <v>126.15</v>
      </c>
      <c r="K277" s="15">
        <v>2588993.9088499895</v>
      </c>
      <c r="L277" s="15">
        <v>1416059.4561800002</v>
      </c>
      <c r="M277" s="15">
        <v>1172934.4526699893</v>
      </c>
      <c r="N277" s="15">
        <v>4159.3747339199972</v>
      </c>
      <c r="O277" s="15">
        <f t="shared" si="74"/>
        <v>875.26252825000063</v>
      </c>
      <c r="P277" s="15">
        <v>465.53211321000026</v>
      </c>
      <c r="Q277" s="15">
        <v>409.73041504000037</v>
      </c>
      <c r="R277" s="15">
        <v>1823.5948125499986</v>
      </c>
      <c r="S277" s="15">
        <v>1460.5173931199984</v>
      </c>
      <c r="T277" s="15">
        <v>129.35444004488551</v>
      </c>
      <c r="U277" s="15">
        <v>183.79459714156954</v>
      </c>
      <c r="V277" s="15">
        <v>142.08603668941976</v>
      </c>
      <c r="W277" s="15">
        <f t="shared" si="65"/>
        <v>140.86343935647858</v>
      </c>
      <c r="X277" s="15">
        <f t="shared" si="66"/>
        <v>77.045760767889547</v>
      </c>
      <c r="Y277" s="15">
        <f t="shared" si="67"/>
        <v>63.817678588589054</v>
      </c>
      <c r="Z277" s="15">
        <f t="shared" si="68"/>
        <v>29.273634699318201</v>
      </c>
      <c r="AA277" s="15">
        <f t="shared" si="69"/>
        <v>6.1600882721727421</v>
      </c>
      <c r="AB277" s="15">
        <f t="shared" si="70"/>
        <v>3.2764100122490465</v>
      </c>
      <c r="AC277" s="15">
        <f t="shared" si="71"/>
        <v>2.8836782599236956</v>
      </c>
      <c r="AD277" s="15">
        <f t="shared" si="72"/>
        <v>12.834440702545052</v>
      </c>
      <c r="AE277" s="15">
        <f t="shared" si="73"/>
        <v>10.279105724600409</v>
      </c>
      <c r="AF277" s="15">
        <v>54083.813651609998</v>
      </c>
      <c r="AG277" s="15">
        <v>49285.505593690003</v>
      </c>
      <c r="AH277" s="15">
        <f t="shared" si="75"/>
        <v>103369.31924529999</v>
      </c>
      <c r="AI277" s="15">
        <v>157725.44826956</v>
      </c>
      <c r="AJ277" s="15">
        <v>120756.04793046</v>
      </c>
      <c r="AK277" s="15">
        <f t="shared" si="76"/>
        <v>381850.81544531998</v>
      </c>
      <c r="AL277" s="15">
        <f t="shared" si="77"/>
        <v>819.41592743004355</v>
      </c>
      <c r="AM277" s="15">
        <f t="shared" si="78"/>
        <v>3026.9585053136739</v>
      </c>
      <c r="AN277" s="15">
        <v>113.81594117510761</v>
      </c>
      <c r="AO277" s="66"/>
      <c r="AP277" s="15">
        <v>222921.17732000005</v>
      </c>
      <c r="AQ277" s="15">
        <v>100152.92215999999</v>
      </c>
      <c r="AR277" s="15">
        <v>43484.735809999998</v>
      </c>
      <c r="AS277" s="15">
        <f t="shared" si="63"/>
        <v>366558.83529000002</v>
      </c>
      <c r="AT277" s="15">
        <f t="shared" si="79"/>
        <v>2905.7378936979785</v>
      </c>
    </row>
    <row r="278" spans="1:46" x14ac:dyDescent="0.25">
      <c r="A278" s="32">
        <v>42370</v>
      </c>
      <c r="B278" s="29">
        <f>B266+1</f>
        <v>2016</v>
      </c>
      <c r="C278" s="29">
        <f>C266</f>
        <v>1</v>
      </c>
      <c r="D278" s="30">
        <v>97.410847927445175</v>
      </c>
      <c r="E278" s="30">
        <v>94.001623557243349</v>
      </c>
      <c r="F278" s="30">
        <v>98.604618766583357</v>
      </c>
      <c r="G278" s="30">
        <v>108.584913674481</v>
      </c>
      <c r="H278" s="30">
        <v>63.3</v>
      </c>
      <c r="I278" s="30">
        <v>149.58000000000001</v>
      </c>
      <c r="J278" s="30">
        <v>127.78</v>
      </c>
      <c r="K278" s="30">
        <v>1919053.13478</v>
      </c>
      <c r="L278" s="30">
        <v>1069648.1537700004</v>
      </c>
      <c r="M278" s="30">
        <v>849404.98100999952</v>
      </c>
      <c r="N278" s="30">
        <v>3519.6065496700012</v>
      </c>
      <c r="O278" s="30">
        <f t="shared" si="74"/>
        <v>766.0478503400011</v>
      </c>
      <c r="P278" s="30">
        <v>417.16348406000094</v>
      </c>
      <c r="Q278" s="30">
        <v>348.88436628000022</v>
      </c>
      <c r="R278" s="30">
        <v>1571.5783740000011</v>
      </c>
      <c r="S278" s="30">
        <v>1181.9803253299995</v>
      </c>
      <c r="T278" s="30">
        <v>120.97998648155854</v>
      </c>
      <c r="U278" s="30">
        <v>172.32631716178469</v>
      </c>
      <c r="V278" s="30">
        <v>142.44200398224797</v>
      </c>
      <c r="W278" s="30">
        <f t="shared" si="65"/>
        <v>111.36158228103605</v>
      </c>
      <c r="X278" s="30">
        <f t="shared" si="66"/>
        <v>62.071085333169705</v>
      </c>
      <c r="Y278" s="30">
        <f t="shared" si="67"/>
        <v>49.290496947866338</v>
      </c>
      <c r="Z278" s="30">
        <f t="shared" si="68"/>
        <v>24.709049657210922</v>
      </c>
      <c r="AA278" s="30">
        <f t="shared" si="69"/>
        <v>5.3779631634182206</v>
      </c>
      <c r="AB278" s="30">
        <f t="shared" si="70"/>
        <v>2.9286549781480926</v>
      </c>
      <c r="AC278" s="30">
        <f t="shared" si="71"/>
        <v>2.4493081852701288</v>
      </c>
      <c r="AD278" s="30">
        <f t="shared" si="72"/>
        <v>11.033110529643077</v>
      </c>
      <c r="AE278" s="30">
        <f t="shared" si="73"/>
        <v>8.2979759641496305</v>
      </c>
      <c r="AF278" s="30">
        <v>50384.20715396</v>
      </c>
      <c r="AG278" s="30">
        <v>45368.735999329998</v>
      </c>
      <c r="AH278" s="30">
        <f t="shared" si="75"/>
        <v>95752.943153289991</v>
      </c>
      <c r="AI278" s="30">
        <v>157475.60549245999</v>
      </c>
      <c r="AJ278" s="30">
        <v>122975.25467238</v>
      </c>
      <c r="AK278" s="30">
        <f t="shared" si="76"/>
        <v>376203.80331812997</v>
      </c>
      <c r="AL278" s="30">
        <f t="shared" si="77"/>
        <v>749.35782715049299</v>
      </c>
      <c r="AM278" s="30">
        <f t="shared" si="78"/>
        <v>2944.1524754901388</v>
      </c>
      <c r="AN278" s="30">
        <v>113.03751753527224</v>
      </c>
      <c r="AO278" s="65"/>
      <c r="AP278" s="30">
        <v>224584.34975999992</v>
      </c>
      <c r="AQ278" s="30">
        <v>100276.95819999999</v>
      </c>
      <c r="AR278" s="30">
        <v>43850.579749999997</v>
      </c>
      <c r="AS278" s="30">
        <f t="shared" si="63"/>
        <v>368711.88770999986</v>
      </c>
      <c r="AT278" s="30">
        <f t="shared" si="79"/>
        <v>2885.5211121458747</v>
      </c>
    </row>
    <row r="279" spans="1:46" x14ac:dyDescent="0.25">
      <c r="A279" s="31">
        <v>42401</v>
      </c>
      <c r="B279" s="14">
        <f t="shared" ref="B279:B325" si="80">B267+1</f>
        <v>2016</v>
      </c>
      <c r="C279" s="14">
        <f t="shared" ref="C279:C325" si="81">C267</f>
        <v>2</v>
      </c>
      <c r="D279" s="15">
        <v>101.148977222559</v>
      </c>
      <c r="E279" s="15">
        <v>100.86676194963525</v>
      </c>
      <c r="F279" s="15">
        <v>101.74893140977142</v>
      </c>
      <c r="G279" s="15">
        <v>105.526613407978</v>
      </c>
      <c r="H279" s="15">
        <v>69.7</v>
      </c>
      <c r="I279" s="15">
        <v>142.71</v>
      </c>
      <c r="J279" s="15">
        <v>129.41</v>
      </c>
      <c r="K279" s="15">
        <v>2328722.5827700058</v>
      </c>
      <c r="L279" s="15">
        <v>1193862.45771</v>
      </c>
      <c r="M279" s="15">
        <v>1134860.1250600058</v>
      </c>
      <c r="N279" s="15">
        <v>3464.1679317100029</v>
      </c>
      <c r="O279" s="15">
        <f t="shared" si="74"/>
        <v>816.68720459000031</v>
      </c>
      <c r="P279" s="15">
        <v>454.6646208600003</v>
      </c>
      <c r="Q279" s="15">
        <v>362.02258373000001</v>
      </c>
      <c r="R279" s="15">
        <v>1660.7824033000015</v>
      </c>
      <c r="S279" s="15">
        <v>986.69832382000016</v>
      </c>
      <c r="T279" s="15">
        <v>117.67348541663665</v>
      </c>
      <c r="U279" s="15">
        <v>169.6610280683141</v>
      </c>
      <c r="V279" s="15">
        <v>144.17948739056169</v>
      </c>
      <c r="W279" s="15">
        <f t="shared" si="65"/>
        <v>137.25736601291516</v>
      </c>
      <c r="X279" s="15">
        <f t="shared" si="66"/>
        <v>70.367512875690622</v>
      </c>
      <c r="Y279" s="15">
        <f t="shared" si="67"/>
        <v>66.88985313722452</v>
      </c>
      <c r="Z279" s="15">
        <f t="shared" si="68"/>
        <v>24.026773810937929</v>
      </c>
      <c r="AA279" s="15">
        <f t="shared" si="69"/>
        <v>5.6643786114852182</v>
      </c>
      <c r="AB279" s="15">
        <f t="shared" si="70"/>
        <v>3.1534625978269615</v>
      </c>
      <c r="AC279" s="15">
        <f t="shared" si="71"/>
        <v>2.5109160136582562</v>
      </c>
      <c r="AD279" s="15">
        <f t="shared" si="72"/>
        <v>11.518853571737141</v>
      </c>
      <c r="AE279" s="15">
        <f t="shared" si="73"/>
        <v>6.8435416277155641</v>
      </c>
      <c r="AF279" s="15">
        <v>49093.802914979999</v>
      </c>
      <c r="AG279" s="15">
        <v>47744.020678419998</v>
      </c>
      <c r="AH279" s="15">
        <f t="shared" si="75"/>
        <v>96837.823593399997</v>
      </c>
      <c r="AI279" s="15">
        <v>163541.60901757999</v>
      </c>
      <c r="AJ279" s="15">
        <v>126254.54672298</v>
      </c>
      <c r="AK279" s="15">
        <f t="shared" si="76"/>
        <v>386633.97933395999</v>
      </c>
      <c r="AL279" s="15">
        <f t="shared" si="77"/>
        <v>748.3024773464183</v>
      </c>
      <c r="AM279" s="15">
        <f t="shared" si="78"/>
        <v>2987.6669448571206</v>
      </c>
      <c r="AN279" s="15">
        <v>114.97233968321572</v>
      </c>
      <c r="AO279" s="64"/>
      <c r="AP279" s="15">
        <v>227923.81602000003</v>
      </c>
      <c r="AQ279" s="15">
        <v>100996.49932</v>
      </c>
      <c r="AR279" s="15">
        <v>44438.410600000003</v>
      </c>
      <c r="AS279" s="15">
        <f t="shared" si="63"/>
        <v>373358.72594000003</v>
      </c>
      <c r="AT279" s="15">
        <f t="shared" si="79"/>
        <v>2885.0840425005799</v>
      </c>
    </row>
    <row r="280" spans="1:46" x14ac:dyDescent="0.25">
      <c r="A280" s="31">
        <v>42430</v>
      </c>
      <c r="B280" s="14">
        <f t="shared" si="80"/>
        <v>2016</v>
      </c>
      <c r="C280" s="14">
        <f t="shared" si="81"/>
        <v>3</v>
      </c>
      <c r="D280" s="15">
        <v>102.11229808063415</v>
      </c>
      <c r="E280" s="15">
        <v>101.31513300241299</v>
      </c>
      <c r="F280" s="15">
        <v>101.7406001541999</v>
      </c>
      <c r="G280" s="15">
        <v>105.726334131971</v>
      </c>
      <c r="H280" s="15">
        <v>70.900000000000006</v>
      </c>
      <c r="I280" s="15">
        <v>145.9</v>
      </c>
      <c r="J280" s="15">
        <v>130.63</v>
      </c>
      <c r="K280" s="15">
        <v>2334998.4414700037</v>
      </c>
      <c r="L280" s="15">
        <v>1207826.3399200002</v>
      </c>
      <c r="M280" s="15">
        <v>1127172.1015500035</v>
      </c>
      <c r="N280" s="15">
        <v>3591.8920062900002</v>
      </c>
      <c r="O280" s="15">
        <f t="shared" si="74"/>
        <v>879.79341248999935</v>
      </c>
      <c r="P280" s="15">
        <v>505.92173086999946</v>
      </c>
      <c r="Q280" s="15">
        <v>373.87168161999995</v>
      </c>
      <c r="R280" s="15">
        <v>1731.3555113200016</v>
      </c>
      <c r="S280" s="15">
        <v>980.74308247999988</v>
      </c>
      <c r="T280" s="15">
        <v>121.79772783229946</v>
      </c>
      <c r="U280" s="15">
        <v>170.60764876412293</v>
      </c>
      <c r="V280" s="15">
        <v>140.07457429668045</v>
      </c>
      <c r="W280" s="15">
        <f t="shared" si="65"/>
        <v>136.86364347581528</v>
      </c>
      <c r="X280" s="15">
        <f t="shared" si="66"/>
        <v>70.795556276020491</v>
      </c>
      <c r="Y280" s="15">
        <f t="shared" si="67"/>
        <v>66.068087199794789</v>
      </c>
      <c r="Z280" s="15">
        <f t="shared" si="68"/>
        <v>25.64271227897726</v>
      </c>
      <c r="AA280" s="15">
        <f t="shared" si="69"/>
        <v>6.2808929950883243</v>
      </c>
      <c r="AB280" s="15">
        <f t="shared" si="70"/>
        <v>3.6118027372936945</v>
      </c>
      <c r="AC280" s="15">
        <f t="shared" si="71"/>
        <v>2.6690902577946303</v>
      </c>
      <c r="AD280" s="15">
        <f t="shared" si="72"/>
        <v>12.360241107375844</v>
      </c>
      <c r="AE280" s="15">
        <f t="shared" si="73"/>
        <v>7.0015781765130942</v>
      </c>
      <c r="AF280" s="15">
        <v>49448.636513960002</v>
      </c>
      <c r="AG280" s="15">
        <v>46707.24364642</v>
      </c>
      <c r="AH280" s="15">
        <f t="shared" si="75"/>
        <v>96155.880160380009</v>
      </c>
      <c r="AI280" s="15">
        <v>162117.14579344</v>
      </c>
      <c r="AJ280" s="15">
        <v>131244.33922279999</v>
      </c>
      <c r="AK280" s="15">
        <f t="shared" si="76"/>
        <v>389517.36517661996</v>
      </c>
      <c r="AL280" s="15">
        <f t="shared" si="77"/>
        <v>736.09339478205629</v>
      </c>
      <c r="AM280" s="15">
        <f t="shared" si="78"/>
        <v>2981.8369836685292</v>
      </c>
      <c r="AN280" s="15">
        <v>106.4533914578484</v>
      </c>
      <c r="AO280" s="64"/>
      <c r="AP280" s="15">
        <v>226458.81289</v>
      </c>
      <c r="AQ280" s="15">
        <v>101642.78682000002</v>
      </c>
      <c r="AR280" s="15">
        <v>45012.063600000001</v>
      </c>
      <c r="AS280" s="15">
        <f t="shared" si="63"/>
        <v>373113.66331000003</v>
      </c>
      <c r="AT280" s="15">
        <f t="shared" si="79"/>
        <v>2856.263211436883</v>
      </c>
    </row>
    <row r="281" spans="1:46" x14ac:dyDescent="0.25">
      <c r="A281" s="31">
        <v>42461</v>
      </c>
      <c r="B281" s="14">
        <f t="shared" si="80"/>
        <v>2016</v>
      </c>
      <c r="C281" s="14">
        <f t="shared" si="81"/>
        <v>4</v>
      </c>
      <c r="D281" s="15">
        <v>104.46581291232123</v>
      </c>
      <c r="E281" s="15">
        <v>103.57187918001569</v>
      </c>
      <c r="F281" s="15">
        <v>102.28665355145236</v>
      </c>
      <c r="G281" s="15">
        <v>105.53559582198601</v>
      </c>
      <c r="H281" s="15">
        <v>74.900000000000006</v>
      </c>
      <c r="I281" s="15">
        <v>149.88999999999999</v>
      </c>
      <c r="J281" s="15">
        <v>131.28</v>
      </c>
      <c r="K281" s="15">
        <v>2463792.9433199973</v>
      </c>
      <c r="L281" s="15">
        <v>1351850.5684700001</v>
      </c>
      <c r="M281" s="15">
        <v>1111942.3748499972</v>
      </c>
      <c r="N281" s="15">
        <v>3701.2295323700032</v>
      </c>
      <c r="O281" s="15">
        <f t="shared" si="74"/>
        <v>898.48222608999947</v>
      </c>
      <c r="P281" s="15">
        <v>484.34842314999963</v>
      </c>
      <c r="Q281" s="15">
        <v>414.13380293999984</v>
      </c>
      <c r="R281" s="15">
        <v>1730.402462480002</v>
      </c>
      <c r="S281" s="15">
        <v>1072.3448438000007</v>
      </c>
      <c r="T281" s="15">
        <v>122.32884809838032</v>
      </c>
      <c r="U281" s="15">
        <v>167.32211018963693</v>
      </c>
      <c r="V281" s="15">
        <v>136.78058184204576</v>
      </c>
      <c r="W281" s="15">
        <f t="shared" si="65"/>
        <v>147.24849815291128</v>
      </c>
      <c r="X281" s="15">
        <f t="shared" si="66"/>
        <v>80.793301431464172</v>
      </c>
      <c r="Y281" s="15">
        <f t="shared" si="67"/>
        <v>66.455196721447109</v>
      </c>
      <c r="Z281" s="15">
        <f t="shared" si="68"/>
        <v>27.059612428350274</v>
      </c>
      <c r="AA281" s="15">
        <f t="shared" si="69"/>
        <v>6.5687849400111986</v>
      </c>
      <c r="AB281" s="15">
        <f t="shared" si="70"/>
        <v>3.5410612868230467</v>
      </c>
      <c r="AC281" s="15">
        <f t="shared" si="71"/>
        <v>3.0277236531881524</v>
      </c>
      <c r="AD281" s="15">
        <f t="shared" si="72"/>
        <v>12.650936552370212</v>
      </c>
      <c r="AE281" s="15">
        <f t="shared" si="73"/>
        <v>7.8398909359688549</v>
      </c>
      <c r="AF281" s="15">
        <v>47966.062003500003</v>
      </c>
      <c r="AG281" s="15">
        <v>45621.999683059999</v>
      </c>
      <c r="AH281" s="15">
        <f t="shared" si="75"/>
        <v>93588.061686560002</v>
      </c>
      <c r="AI281" s="15">
        <v>159833.27333128999</v>
      </c>
      <c r="AJ281" s="15">
        <v>135771.12349980001</v>
      </c>
      <c r="AK281" s="15">
        <f t="shared" si="76"/>
        <v>389192.45851765003</v>
      </c>
      <c r="AL281" s="15">
        <f t="shared" si="77"/>
        <v>712.8889525179768</v>
      </c>
      <c r="AM281" s="15">
        <f t="shared" si="78"/>
        <v>2964.5982519625991</v>
      </c>
      <c r="AN281" s="15">
        <v>103.00728360743857</v>
      </c>
      <c r="AO281" s="64"/>
      <c r="AP281" s="15">
        <v>226811.82836000001</v>
      </c>
      <c r="AQ281" s="15">
        <v>102764.61339999997</v>
      </c>
      <c r="AR281" s="15">
        <v>45693.911229999991</v>
      </c>
      <c r="AS281" s="15">
        <f t="shared" ref="AS281:AS301" si="82">SUM(AP281:AR281)</f>
        <v>375270.35298999993</v>
      </c>
      <c r="AT281" s="15">
        <f t="shared" si="79"/>
        <v>2858.5493067489328</v>
      </c>
    </row>
    <row r="282" spans="1:46" x14ac:dyDescent="0.25">
      <c r="A282" s="31">
        <v>42491</v>
      </c>
      <c r="B282" s="14">
        <f t="shared" si="80"/>
        <v>2016</v>
      </c>
      <c r="C282" s="14">
        <f t="shared" si="81"/>
        <v>5</v>
      </c>
      <c r="D282" s="15">
        <v>105.59118071387248</v>
      </c>
      <c r="E282" s="15">
        <v>104.93448616737558</v>
      </c>
      <c r="F282" s="15">
        <v>102.01844278968943</v>
      </c>
      <c r="G282" s="15">
        <v>108.059522743928</v>
      </c>
      <c r="H282" s="15">
        <v>93.5</v>
      </c>
      <c r="I282" s="15">
        <v>153.47</v>
      </c>
      <c r="J282" s="15">
        <v>131.94999999999999</v>
      </c>
      <c r="K282" s="15">
        <v>2751470.4109200058</v>
      </c>
      <c r="L282" s="15">
        <v>1557839.5220900001</v>
      </c>
      <c r="M282" s="15">
        <v>1193630.8888300057</v>
      </c>
      <c r="N282" s="15">
        <v>3584.3570412300005</v>
      </c>
      <c r="O282" s="15">
        <f t="shared" si="74"/>
        <v>875.4622831400003</v>
      </c>
      <c r="P282" s="15">
        <v>470.05746370999981</v>
      </c>
      <c r="Q282" s="15">
        <v>405.40481943000049</v>
      </c>
      <c r="R282" s="15">
        <v>1636.8053249399984</v>
      </c>
      <c r="S282" s="15">
        <v>1072.0894331500006</v>
      </c>
      <c r="T282" s="15">
        <v>125.26295972915749</v>
      </c>
      <c r="U282" s="15">
        <v>170.9663606740296</v>
      </c>
      <c r="V282" s="15">
        <v>136.48596603791864</v>
      </c>
      <c r="W282" s="15">
        <f t="shared" si="65"/>
        <v>160.93636198796176</v>
      </c>
      <c r="X282" s="15">
        <f t="shared" si="66"/>
        <v>91.119651605629656</v>
      </c>
      <c r="Y282" s="15">
        <f t="shared" si="67"/>
        <v>69.81671038233209</v>
      </c>
      <c r="Z282" s="15">
        <f t="shared" si="68"/>
        <v>26.261725987521615</v>
      </c>
      <c r="AA282" s="15">
        <f t="shared" si="69"/>
        <v>6.4143025730336163</v>
      </c>
      <c r="AB282" s="15">
        <f t="shared" si="70"/>
        <v>3.4439985102893877</v>
      </c>
      <c r="AC282" s="15">
        <f t="shared" si="71"/>
        <v>2.9703040627442281</v>
      </c>
      <c r="AD282" s="15">
        <f t="shared" si="72"/>
        <v>11.992480783593969</v>
      </c>
      <c r="AE282" s="15">
        <f t="shared" si="73"/>
        <v>7.85494263089402</v>
      </c>
      <c r="AF282" s="15">
        <v>47566.426758670001</v>
      </c>
      <c r="AG282" s="15">
        <v>43514.447943619998</v>
      </c>
      <c r="AH282" s="15">
        <f t="shared" si="75"/>
        <v>91080.874702289992</v>
      </c>
      <c r="AI282" s="15">
        <v>156878.03123887</v>
      </c>
      <c r="AJ282" s="15">
        <v>140527.04501226</v>
      </c>
      <c r="AK282" s="15">
        <f t="shared" si="76"/>
        <v>388485.95095342002</v>
      </c>
      <c r="AL282" s="15">
        <f t="shared" si="77"/>
        <v>690.26809171875709</v>
      </c>
      <c r="AM282" s="15">
        <f t="shared" si="78"/>
        <v>2944.1906097265637</v>
      </c>
      <c r="AN282" s="15">
        <v>102.65750397043787</v>
      </c>
      <c r="AO282" s="64"/>
      <c r="AP282" s="15">
        <v>230371.57788999996</v>
      </c>
      <c r="AQ282" s="15">
        <v>104024.90879</v>
      </c>
      <c r="AR282" s="15">
        <v>46366.93187</v>
      </c>
      <c r="AS282" s="15">
        <f t="shared" si="82"/>
        <v>380763.41854999994</v>
      </c>
      <c r="AT282" s="15">
        <f t="shared" si="79"/>
        <v>2885.6644073512693</v>
      </c>
    </row>
    <row r="283" spans="1:46" x14ac:dyDescent="0.25">
      <c r="A283" s="31">
        <v>42522</v>
      </c>
      <c r="B283" s="14">
        <f t="shared" si="80"/>
        <v>2016</v>
      </c>
      <c r="C283" s="14">
        <f t="shared" si="81"/>
        <v>6</v>
      </c>
      <c r="D283" s="15">
        <v>105.66243673297932</v>
      </c>
      <c r="E283" s="15">
        <v>105.06594298229508</v>
      </c>
      <c r="F283" s="15">
        <v>101.94882512475567</v>
      </c>
      <c r="G283" s="15">
        <v>107.54998451395799</v>
      </c>
      <c r="H283" s="15">
        <v>69</v>
      </c>
      <c r="I283" s="15">
        <v>154.97999999999999</v>
      </c>
      <c r="J283" s="15">
        <v>132.58000000000001</v>
      </c>
      <c r="K283" s="15">
        <v>2780511.6463300046</v>
      </c>
      <c r="L283" s="15">
        <v>1690467.6887099999</v>
      </c>
      <c r="M283" s="15">
        <v>1090043.9576200047</v>
      </c>
      <c r="N283" s="15">
        <v>3686.2294249299966</v>
      </c>
      <c r="O283" s="15">
        <f t="shared" si="74"/>
        <v>880.25089782000032</v>
      </c>
      <c r="P283" s="15">
        <v>467.28809328999995</v>
      </c>
      <c r="Q283" s="15">
        <v>412.96280453000043</v>
      </c>
      <c r="R283" s="15">
        <v>1679.745132939998</v>
      </c>
      <c r="S283" s="15">
        <v>1126.2333941699983</v>
      </c>
      <c r="T283" s="15">
        <v>126.91602760158038</v>
      </c>
      <c r="U283" s="15">
        <v>174.53397603365747</v>
      </c>
      <c r="V283" s="15">
        <v>137.51925531546036</v>
      </c>
      <c r="W283" s="15">
        <f t="shared" si="65"/>
        <v>159.31062303845098</v>
      </c>
      <c r="X283" s="15">
        <f t="shared" si="66"/>
        <v>96.856080811681437</v>
      </c>
      <c r="Y283" s="15">
        <f t="shared" si="67"/>
        <v>62.454542226769561</v>
      </c>
      <c r="Z283" s="15">
        <f t="shared" si="68"/>
        <v>26.805187509734711</v>
      </c>
      <c r="AA283" s="15">
        <f t="shared" si="69"/>
        <v>6.4009283340050178</v>
      </c>
      <c r="AB283" s="15">
        <f t="shared" si="70"/>
        <v>3.3979830113104601</v>
      </c>
      <c r="AC283" s="15">
        <f t="shared" si="71"/>
        <v>3.0029453226945582</v>
      </c>
      <c r="AD283" s="15">
        <f t="shared" si="72"/>
        <v>12.214617720891306</v>
      </c>
      <c r="AE283" s="15">
        <f t="shared" si="73"/>
        <v>8.1896414548383873</v>
      </c>
      <c r="AF283" s="15">
        <v>49720.060842619998</v>
      </c>
      <c r="AG283" s="15">
        <v>42434.113351970002</v>
      </c>
      <c r="AH283" s="15">
        <f t="shared" si="75"/>
        <v>92154.174194589999</v>
      </c>
      <c r="AI283" s="15">
        <v>156521.97520186001</v>
      </c>
      <c r="AJ283" s="15">
        <v>145130.34444464001</v>
      </c>
      <c r="AK283" s="15">
        <f t="shared" si="76"/>
        <v>393806.49384109001</v>
      </c>
      <c r="AL283" s="15">
        <f t="shared" si="77"/>
        <v>695.08352839485588</v>
      </c>
      <c r="AM283" s="15">
        <f t="shared" si="78"/>
        <v>2970.3310743784127</v>
      </c>
      <c r="AN283" s="15">
        <v>101.56909832125132</v>
      </c>
      <c r="AO283" s="64"/>
      <c r="AP283" s="15">
        <v>229924.39890000006</v>
      </c>
      <c r="AQ283" s="15">
        <v>105613.99430999999</v>
      </c>
      <c r="AR283" s="15">
        <v>47023.559759999996</v>
      </c>
      <c r="AS283" s="15">
        <f t="shared" si="82"/>
        <v>382561.95297000004</v>
      </c>
      <c r="AT283" s="15">
        <f t="shared" si="79"/>
        <v>2885.5178229748076</v>
      </c>
    </row>
    <row r="284" spans="1:46" x14ac:dyDescent="0.25">
      <c r="A284" s="31">
        <v>42552</v>
      </c>
      <c r="B284" s="14">
        <f t="shared" si="80"/>
        <v>2016</v>
      </c>
      <c r="C284" s="14">
        <f t="shared" si="81"/>
        <v>7</v>
      </c>
      <c r="D284" s="15">
        <v>98.832435191823905</v>
      </c>
      <c r="E284" s="15">
        <v>99.750457291587367</v>
      </c>
      <c r="F284" s="15">
        <v>101.75221896781169</v>
      </c>
      <c r="G284" s="15">
        <v>110.274315421792</v>
      </c>
      <c r="H284" s="15">
        <v>69</v>
      </c>
      <c r="I284" s="15">
        <v>152.87</v>
      </c>
      <c r="J284" s="15">
        <v>133.27000000000001</v>
      </c>
      <c r="K284" s="15">
        <v>2266997.4868500028</v>
      </c>
      <c r="L284" s="15">
        <v>1443263.15949</v>
      </c>
      <c r="M284" s="15">
        <v>823734.32736000279</v>
      </c>
      <c r="N284" s="15">
        <v>3353.6742550200011</v>
      </c>
      <c r="O284" s="15">
        <f t="shared" si="74"/>
        <v>809.42068638000012</v>
      </c>
      <c r="P284" s="15">
        <v>448.60546898999957</v>
      </c>
      <c r="Q284" s="15">
        <v>360.81521739000056</v>
      </c>
      <c r="R284" s="15">
        <v>1530.2170084800014</v>
      </c>
      <c r="S284" s="15">
        <v>1014.0365601599992</v>
      </c>
      <c r="T284" s="15">
        <v>128.04569119302784</v>
      </c>
      <c r="U284" s="15">
        <v>174.88151083008495</v>
      </c>
      <c r="V284" s="15">
        <v>136.57742732354225</v>
      </c>
      <c r="W284" s="15">
        <f t="shared" si="65"/>
        <v>129.63048386816715</v>
      </c>
      <c r="X284" s="15">
        <f t="shared" si="66"/>
        <v>82.528058720414194</v>
      </c>
      <c r="Y284" s="15">
        <f t="shared" si="67"/>
        <v>47.102425147752975</v>
      </c>
      <c r="Z284" s="15">
        <f t="shared" si="68"/>
        <v>24.55511368709109</v>
      </c>
      <c r="AA284" s="15">
        <f t="shared" si="69"/>
        <v>5.9264601936199881</v>
      </c>
      <c r="AB284" s="15">
        <f t="shared" si="70"/>
        <v>3.284623804834784</v>
      </c>
      <c r="AC284" s="15">
        <f t="shared" si="71"/>
        <v>2.6418363887852041</v>
      </c>
      <c r="AD284" s="15">
        <f t="shared" si="72"/>
        <v>11.20402571982137</v>
      </c>
      <c r="AE284" s="15">
        <f t="shared" si="73"/>
        <v>7.4246277736497293</v>
      </c>
      <c r="AF284" s="15">
        <v>48973.970362350003</v>
      </c>
      <c r="AG284" s="15">
        <v>43891.948186670001</v>
      </c>
      <c r="AH284" s="15">
        <f t="shared" si="75"/>
        <v>92865.918549020003</v>
      </c>
      <c r="AI284" s="15">
        <v>154596.65203534</v>
      </c>
      <c r="AJ284" s="15">
        <v>148404.41574316</v>
      </c>
      <c r="AK284" s="15">
        <f t="shared" si="76"/>
        <v>395866.98632751999</v>
      </c>
      <c r="AL284" s="15">
        <f t="shared" si="77"/>
        <v>696.82538117370746</v>
      </c>
      <c r="AM284" s="15">
        <f t="shared" si="78"/>
        <v>2970.4133437947021</v>
      </c>
      <c r="AN284" s="15">
        <v>99.90960156956649</v>
      </c>
      <c r="AO284" s="64"/>
      <c r="AP284" s="15">
        <v>232238.85021999996</v>
      </c>
      <c r="AQ284" s="15">
        <v>106546.6992</v>
      </c>
      <c r="AR284" s="15">
        <v>47592.151889999994</v>
      </c>
      <c r="AS284" s="15">
        <f t="shared" si="82"/>
        <v>386377.70130999992</v>
      </c>
      <c r="AT284" s="15">
        <f t="shared" si="79"/>
        <v>2899.2098845201463</v>
      </c>
    </row>
    <row r="285" spans="1:46" x14ac:dyDescent="0.25">
      <c r="A285" s="31">
        <v>42583</v>
      </c>
      <c r="B285" s="14">
        <f t="shared" si="80"/>
        <v>2016</v>
      </c>
      <c r="C285" s="14">
        <f t="shared" si="81"/>
        <v>8</v>
      </c>
      <c r="D285" s="15">
        <v>112.35101231907076</v>
      </c>
      <c r="E285" s="15">
        <v>112.84074502705678</v>
      </c>
      <c r="F285" s="15">
        <v>102.11031991831511</v>
      </c>
      <c r="G285" s="15">
        <v>111.941737169747</v>
      </c>
      <c r="H285" s="15">
        <v>82.4</v>
      </c>
      <c r="I285" s="15">
        <v>158.49</v>
      </c>
      <c r="J285" s="15">
        <v>132.85</v>
      </c>
      <c r="K285" s="15">
        <v>3044377.3916800073</v>
      </c>
      <c r="L285" s="15">
        <v>1743306.4392600001</v>
      </c>
      <c r="M285" s="15">
        <v>1301070.9524200072</v>
      </c>
      <c r="N285" s="15">
        <v>4217.1028084500022</v>
      </c>
      <c r="O285" s="15">
        <f t="shared" si="74"/>
        <v>982.9070653100008</v>
      </c>
      <c r="P285" s="15">
        <v>550.71790213000111</v>
      </c>
      <c r="Q285" s="15">
        <v>432.1891631799997</v>
      </c>
      <c r="R285" s="15">
        <v>2035.5520964400043</v>
      </c>
      <c r="S285" s="15">
        <v>1198.6436466999967</v>
      </c>
      <c r="T285" s="15">
        <v>127.62854222214031</v>
      </c>
      <c r="U285" s="15">
        <v>174.34584635352536</v>
      </c>
      <c r="V285" s="15">
        <v>136.60411951589367</v>
      </c>
      <c r="W285" s="15">
        <f t="shared" si="65"/>
        <v>174.61714490787745</v>
      </c>
      <c r="X285" s="15">
        <f t="shared" si="66"/>
        <v>99.99128030415217</v>
      </c>
      <c r="Y285" s="15">
        <f t="shared" si="67"/>
        <v>74.625864603725262</v>
      </c>
      <c r="Z285" s="15">
        <f t="shared" si="68"/>
        <v>30.870978294028308</v>
      </c>
      <c r="AA285" s="15">
        <f t="shared" si="69"/>
        <v>7.1952959309959983</v>
      </c>
      <c r="AB285" s="15">
        <f t="shared" si="70"/>
        <v>4.0314882456083323</v>
      </c>
      <c r="AC285" s="15">
        <f t="shared" si="71"/>
        <v>3.1638076853876664</v>
      </c>
      <c r="AD285" s="15">
        <f t="shared" si="72"/>
        <v>14.901103302402026</v>
      </c>
      <c r="AE285" s="15">
        <f t="shared" si="73"/>
        <v>8.7745790606302787</v>
      </c>
      <c r="AF285" s="15">
        <v>48965.49218388</v>
      </c>
      <c r="AG285" s="15">
        <v>43890.420739720001</v>
      </c>
      <c r="AH285" s="15">
        <f t="shared" si="75"/>
        <v>92855.912923600001</v>
      </c>
      <c r="AI285" s="15">
        <v>153476.07200273001</v>
      </c>
      <c r="AJ285" s="15">
        <v>152277.39669863001</v>
      </c>
      <c r="AK285" s="15">
        <f t="shared" si="76"/>
        <v>398609.38162495999</v>
      </c>
      <c r="AL285" s="15">
        <f t="shared" si="77"/>
        <v>698.95305173955592</v>
      </c>
      <c r="AM285" s="15">
        <f t="shared" si="78"/>
        <v>3000.4469824987582</v>
      </c>
      <c r="AN285" s="15">
        <v>100.28757028512507</v>
      </c>
      <c r="AO285" s="64"/>
      <c r="AP285" s="15">
        <v>231830.52679000006</v>
      </c>
      <c r="AQ285" s="15">
        <v>107847.70697999999</v>
      </c>
      <c r="AR285" s="15">
        <v>48222.472470000001</v>
      </c>
      <c r="AS285" s="15">
        <f t="shared" si="82"/>
        <v>387900.70624000003</v>
      </c>
      <c r="AT285" s="15">
        <f t="shared" si="79"/>
        <v>2919.8397157696654</v>
      </c>
    </row>
    <row r="286" spans="1:46" x14ac:dyDescent="0.25">
      <c r="A286" s="31">
        <v>42614</v>
      </c>
      <c r="B286" s="14">
        <f t="shared" si="80"/>
        <v>2016</v>
      </c>
      <c r="C286" s="14">
        <f t="shared" si="81"/>
        <v>9</v>
      </c>
      <c r="D286" s="15">
        <v>111.02368688739676</v>
      </c>
      <c r="E286" s="15">
        <v>110.27236887785651</v>
      </c>
      <c r="F286" s="15">
        <v>102.74171332035962</v>
      </c>
      <c r="G286" s="15">
        <v>106.85208728185999</v>
      </c>
      <c r="H286" s="15">
        <v>85.3</v>
      </c>
      <c r="I286" s="15">
        <v>162.34</v>
      </c>
      <c r="J286" s="15">
        <v>132.78</v>
      </c>
      <c r="K286" s="15">
        <v>2797686.4727999964</v>
      </c>
      <c r="L286" s="15">
        <v>1592704.6783599998</v>
      </c>
      <c r="M286" s="15">
        <v>1204981.7944399966</v>
      </c>
      <c r="N286" s="15">
        <v>3952.6884147499977</v>
      </c>
      <c r="O286" s="15">
        <f t="shared" si="74"/>
        <v>987.22428651999928</v>
      </c>
      <c r="P286" s="15">
        <v>548.78139537999971</v>
      </c>
      <c r="Q286" s="15">
        <v>438.44289113999957</v>
      </c>
      <c r="R286" s="15">
        <v>1728.9949842699975</v>
      </c>
      <c r="S286" s="15">
        <v>1236.4691439600008</v>
      </c>
      <c r="T286" s="15">
        <v>127.8868274446785</v>
      </c>
      <c r="U286" s="15">
        <v>173.47385746648425</v>
      </c>
      <c r="V286" s="15">
        <v>135.64638433268343</v>
      </c>
      <c r="W286" s="15">
        <f t="shared" si="65"/>
        <v>161.27424118302778</v>
      </c>
      <c r="X286" s="15">
        <f t="shared" si="66"/>
        <v>91.812374591815129</v>
      </c>
      <c r="Y286" s="15">
        <f t="shared" si="67"/>
        <v>69.46186659121264</v>
      </c>
      <c r="Z286" s="15">
        <f t="shared" ref="Z286:Z289" si="83">N286/$V286</f>
        <v>29.139651854307584</v>
      </c>
      <c r="AA286" s="15">
        <f t="shared" ref="AA286:AA289" si="84">O286/$V286</f>
        <v>7.2779255516221806</v>
      </c>
      <c r="AB286" s="15">
        <f t="shared" ref="AB286:AB289" si="85">P286/$V286</f>
        <v>4.0456765440505231</v>
      </c>
      <c r="AC286" s="15">
        <f t="shared" ref="AC286:AC289" si="86">Q286/$V286</f>
        <v>3.232249007571657</v>
      </c>
      <c r="AD286" s="15">
        <f t="shared" ref="AD286:AD289" si="87">R286/$V286</f>
        <v>12.746340367093762</v>
      </c>
      <c r="AE286" s="15">
        <f t="shared" ref="AE286:AE289" si="88">S286/$V286</f>
        <v>9.1153859355916413</v>
      </c>
      <c r="AF286" s="15">
        <v>47729.148923159999</v>
      </c>
      <c r="AG286" s="15">
        <v>41863.341532079998</v>
      </c>
      <c r="AH286" s="15">
        <f t="shared" si="75"/>
        <v>89592.490455239997</v>
      </c>
      <c r="AI286" s="15">
        <v>150778.14458590999</v>
      </c>
      <c r="AJ286" s="15">
        <v>154187.08264663999</v>
      </c>
      <c r="AK286" s="15">
        <f t="shared" si="76"/>
        <v>394557.71768778993</v>
      </c>
      <c r="AL286" s="15">
        <f t="shared" si="77"/>
        <v>674.74386545594211</v>
      </c>
      <c r="AM286" s="15">
        <f t="shared" si="78"/>
        <v>2971.5146685328359</v>
      </c>
      <c r="AN286" s="15">
        <v>99.411416175406188</v>
      </c>
      <c r="AO286" s="64"/>
      <c r="AP286" s="15">
        <v>231704.47721000004</v>
      </c>
      <c r="AQ286" s="15">
        <v>109105.17037000002</v>
      </c>
      <c r="AR286" s="15">
        <v>48430.717779999992</v>
      </c>
      <c r="AS286" s="15">
        <f t="shared" si="82"/>
        <v>389240.36536000005</v>
      </c>
      <c r="AT286" s="15">
        <f t="shared" si="79"/>
        <v>2931.4683337852089</v>
      </c>
    </row>
    <row r="287" spans="1:46" x14ac:dyDescent="0.25">
      <c r="A287" s="31">
        <v>42644</v>
      </c>
      <c r="B287" s="14">
        <f t="shared" si="80"/>
        <v>2016</v>
      </c>
      <c r="C287" s="14">
        <f t="shared" si="81"/>
        <v>10</v>
      </c>
      <c r="D287" s="15">
        <v>109.90209832914482</v>
      </c>
      <c r="E287" s="15">
        <v>108.58246439978075</v>
      </c>
      <c r="F287" s="15">
        <v>102.95455350149578</v>
      </c>
      <c r="G287" s="15">
        <v>110.710984032319</v>
      </c>
      <c r="H287" s="15">
        <v>84</v>
      </c>
      <c r="I287" s="15">
        <v>171.1</v>
      </c>
      <c r="J287" s="15">
        <v>132.69999999999999</v>
      </c>
      <c r="K287" s="15">
        <v>2770014.0961799868</v>
      </c>
      <c r="L287" s="15">
        <v>1607827.8217000002</v>
      </c>
      <c r="M287" s="15">
        <v>1162186.2744799866</v>
      </c>
      <c r="N287" s="15">
        <v>3612.5820046099993</v>
      </c>
      <c r="O287" s="15">
        <f t="shared" si="74"/>
        <v>977.0589192999995</v>
      </c>
      <c r="P287" s="15">
        <v>527.99363699999935</v>
      </c>
      <c r="Q287" s="15">
        <v>449.06528230000015</v>
      </c>
      <c r="R287" s="15">
        <v>1579.6169418100005</v>
      </c>
      <c r="S287" s="15">
        <v>1055.9061434999992</v>
      </c>
      <c r="T287" s="15">
        <v>128.96848888363738</v>
      </c>
      <c r="U287" s="15">
        <v>174.91166879060006</v>
      </c>
      <c r="V287" s="15">
        <v>135.62356999345414</v>
      </c>
      <c r="W287" s="15">
        <f t="shared" si="65"/>
        <v>158.36645521324135</v>
      </c>
      <c r="X287" s="15">
        <f t="shared" si="66"/>
        <v>91.922273271822249</v>
      </c>
      <c r="Y287" s="15">
        <f t="shared" si="67"/>
        <v>66.444181941419089</v>
      </c>
      <c r="Z287" s="15">
        <f t="shared" si="83"/>
        <v>26.636830196877728</v>
      </c>
      <c r="AA287" s="15">
        <f t="shared" si="84"/>
        <v>7.2041970237706998</v>
      </c>
      <c r="AB287" s="15">
        <f t="shared" si="85"/>
        <v>3.8930816894547382</v>
      </c>
      <c r="AC287" s="15">
        <f t="shared" si="86"/>
        <v>3.3111153343159616</v>
      </c>
      <c r="AD287" s="15">
        <f t="shared" si="87"/>
        <v>11.647067997739926</v>
      </c>
      <c r="AE287" s="15">
        <f t="shared" si="88"/>
        <v>7.7855651753671022</v>
      </c>
      <c r="AF287" s="15">
        <v>48101.331326510001</v>
      </c>
      <c r="AG287" s="15">
        <v>44505.224349149998</v>
      </c>
      <c r="AH287" s="15">
        <f t="shared" si="75"/>
        <v>92606.555675659998</v>
      </c>
      <c r="AI287" s="15">
        <v>150721.04464984001</v>
      </c>
      <c r="AJ287" s="15">
        <v>153731.88597363999</v>
      </c>
      <c r="AK287" s="15">
        <f t="shared" si="76"/>
        <v>397059.48629914003</v>
      </c>
      <c r="AL287" s="15">
        <f t="shared" si="77"/>
        <v>697.86402167038432</v>
      </c>
      <c r="AM287" s="15">
        <f t="shared" si="78"/>
        <v>2992.1589020281845</v>
      </c>
      <c r="AN287" s="15">
        <v>99.697000569687177</v>
      </c>
      <c r="AO287" s="64"/>
      <c r="AP287" s="15">
        <v>231917.94027000002</v>
      </c>
      <c r="AQ287" s="15">
        <v>110399.07577</v>
      </c>
      <c r="AR287" s="15">
        <v>49058.138379999982</v>
      </c>
      <c r="AS287" s="15">
        <f t="shared" si="82"/>
        <v>391375.15441999998</v>
      </c>
      <c r="AT287" s="15">
        <f t="shared" si="79"/>
        <v>2949.3229421250944</v>
      </c>
    </row>
    <row r="288" spans="1:46" x14ac:dyDescent="0.25">
      <c r="A288" s="31">
        <v>42675</v>
      </c>
      <c r="B288" s="14">
        <f t="shared" si="80"/>
        <v>2016</v>
      </c>
      <c r="C288" s="14">
        <f t="shared" si="81"/>
        <v>11</v>
      </c>
      <c r="D288" s="15">
        <v>110.53724635311421</v>
      </c>
      <c r="E288" s="15">
        <v>111.20493732317237</v>
      </c>
      <c r="F288" s="15">
        <v>103.26000656437451</v>
      </c>
      <c r="G288" s="15">
        <v>122.139310892769</v>
      </c>
      <c r="H288" s="15">
        <v>84.8</v>
      </c>
      <c r="I288" s="15">
        <v>174.23</v>
      </c>
      <c r="J288" s="15">
        <v>132.85</v>
      </c>
      <c r="K288" s="15">
        <v>2822088.3208399937</v>
      </c>
      <c r="L288" s="15">
        <v>1570164.6800400002</v>
      </c>
      <c r="M288" s="15">
        <v>1251923.6407999934</v>
      </c>
      <c r="N288" s="15">
        <v>4164.7572875499964</v>
      </c>
      <c r="O288" s="15">
        <f t="shared" si="74"/>
        <v>1059.6105985800002</v>
      </c>
      <c r="P288" s="15">
        <v>555.21196788999964</v>
      </c>
      <c r="Q288" s="15">
        <v>504.39863069000057</v>
      </c>
      <c r="R288" s="15">
        <v>1754.519304729997</v>
      </c>
      <c r="S288" s="15">
        <v>1350.6273842399999</v>
      </c>
      <c r="T288" s="15">
        <v>133.36437446217678</v>
      </c>
      <c r="U288" s="15">
        <v>185.68779793158279</v>
      </c>
      <c r="V288" s="15">
        <v>139.23343372651996</v>
      </c>
      <c r="W288" s="15">
        <f t="shared" si="65"/>
        <v>151.98027830992967</v>
      </c>
      <c r="X288" s="15">
        <f t="shared" si="66"/>
        <v>84.55938933685519</v>
      </c>
      <c r="Y288" s="15">
        <f t="shared" si="67"/>
        <v>67.420888973074483</v>
      </c>
      <c r="Z288" s="15">
        <f t="shared" si="83"/>
        <v>29.912048967565827</v>
      </c>
      <c r="AA288" s="15">
        <f t="shared" si="84"/>
        <v>7.6103172220924327</v>
      </c>
      <c r="AB288" s="15">
        <f t="shared" si="85"/>
        <v>3.9876339542163266</v>
      </c>
      <c r="AC288" s="15">
        <f t="shared" si="86"/>
        <v>3.6226832678761061</v>
      </c>
      <c r="AD288" s="15">
        <f t="shared" si="87"/>
        <v>12.601278714250451</v>
      </c>
      <c r="AE288" s="15">
        <f t="shared" si="88"/>
        <v>9.7004530312229473</v>
      </c>
      <c r="AF288" s="15">
        <v>51529.378325090001</v>
      </c>
      <c r="AG288" s="15">
        <v>43803.72347112</v>
      </c>
      <c r="AH288" s="15">
        <f t="shared" si="75"/>
        <v>95333.101796210001</v>
      </c>
      <c r="AI288" s="15">
        <v>160646.15922107</v>
      </c>
      <c r="AJ288" s="15">
        <v>150647.3155388</v>
      </c>
      <c r="AK288" s="15">
        <f t="shared" si="76"/>
        <v>406626.57655608002</v>
      </c>
      <c r="AL288" s="15">
        <f t="shared" si="77"/>
        <v>717.59956188340243</v>
      </c>
      <c r="AM288" s="15">
        <f t="shared" si="78"/>
        <v>3060.7947049761387</v>
      </c>
      <c r="AN288" s="15">
        <v>103.72567299268663</v>
      </c>
      <c r="AO288" s="64"/>
      <c r="AP288" s="15">
        <v>234036.80705</v>
      </c>
      <c r="AQ288" s="15">
        <v>112208.97881000002</v>
      </c>
      <c r="AR288" s="15">
        <v>49410.83124</v>
      </c>
      <c r="AS288" s="15">
        <f t="shared" si="82"/>
        <v>395656.61710000003</v>
      </c>
      <c r="AT288" s="15">
        <f t="shared" si="79"/>
        <v>2978.2206782085063</v>
      </c>
    </row>
    <row r="289" spans="1:46" x14ac:dyDescent="0.25">
      <c r="A289" s="31">
        <v>42705</v>
      </c>
      <c r="B289" s="14">
        <f t="shared" si="80"/>
        <v>2016</v>
      </c>
      <c r="C289" s="14">
        <f t="shared" si="81"/>
        <v>12</v>
      </c>
      <c r="D289" s="15">
        <v>111.56750405101472</v>
      </c>
      <c r="E289" s="15">
        <v>120.99630601969713</v>
      </c>
      <c r="F289" s="15">
        <v>101.07462498587059</v>
      </c>
      <c r="G289" s="15">
        <v>166.89390317994801</v>
      </c>
      <c r="H289" s="15">
        <v>109.8</v>
      </c>
      <c r="I289" s="15">
        <v>177.85</v>
      </c>
      <c r="J289" s="15">
        <v>133.4</v>
      </c>
      <c r="K289" s="15">
        <v>3477094.3245299971</v>
      </c>
      <c r="L289" s="15">
        <v>2139622.143519999</v>
      </c>
      <c r="M289" s="15">
        <v>1337472.1810099981</v>
      </c>
      <c r="N289" s="15">
        <v>4041.0796183400057</v>
      </c>
      <c r="O289" s="15">
        <f t="shared" si="74"/>
        <v>1051.9810301400016</v>
      </c>
      <c r="P289" s="15">
        <v>540.59306627000092</v>
      </c>
      <c r="Q289" s="15">
        <v>511.38796387000076</v>
      </c>
      <c r="R289" s="15">
        <v>1729.4732366600019</v>
      </c>
      <c r="S289" s="15">
        <v>1259.6253515400026</v>
      </c>
      <c r="T289" s="15">
        <v>128.7268416669327</v>
      </c>
      <c r="U289" s="15">
        <v>176.91902393234892</v>
      </c>
      <c r="V289" s="15">
        <v>137.43755509057578</v>
      </c>
      <c r="W289" s="15">
        <f t="shared" si="65"/>
        <v>196.53592062883999</v>
      </c>
      <c r="X289" s="15">
        <f t="shared" si="66"/>
        <v>120.93793510516751</v>
      </c>
      <c r="Y289" s="15">
        <f t="shared" si="67"/>
        <v>75.597985523672492</v>
      </c>
      <c r="Z289" s="15">
        <f t="shared" si="83"/>
        <v>29.40302318152272</v>
      </c>
      <c r="AA289" s="15">
        <f t="shared" si="84"/>
        <v>7.6542472648521152</v>
      </c>
      <c r="AB289" s="15">
        <f t="shared" si="85"/>
        <v>3.9333722570496299</v>
      </c>
      <c r="AC289" s="15">
        <f t="shared" si="86"/>
        <v>3.7208750078024857</v>
      </c>
      <c r="AD289" s="15">
        <f t="shared" si="87"/>
        <v>12.583701998483772</v>
      </c>
      <c r="AE289" s="15">
        <f t="shared" si="88"/>
        <v>9.1650739181868364</v>
      </c>
      <c r="AF289" s="15">
        <v>55426.540859959998</v>
      </c>
      <c r="AG289" s="15">
        <v>46616.292020629997</v>
      </c>
      <c r="AH289" s="15">
        <f t="shared" si="75"/>
        <v>102042.83288058999</v>
      </c>
      <c r="AI289" s="15">
        <v>155649.77374536</v>
      </c>
      <c r="AJ289" s="15">
        <v>150549.23716973999</v>
      </c>
      <c r="AK289" s="15">
        <f t="shared" si="76"/>
        <v>408241.84379568999</v>
      </c>
      <c r="AL289" s="15">
        <f t="shared" si="77"/>
        <v>764.93877721581703</v>
      </c>
      <c r="AM289" s="15">
        <f t="shared" si="78"/>
        <v>3060.2836866243624</v>
      </c>
      <c r="AN289" s="15">
        <v>99.404389075559322</v>
      </c>
      <c r="AO289" s="64"/>
      <c r="AP289" s="15">
        <v>231946.37202999997</v>
      </c>
      <c r="AQ289" s="15">
        <v>113379.21827000001</v>
      </c>
      <c r="AR289" s="15">
        <v>50165.277559999988</v>
      </c>
      <c r="AS289" s="15">
        <f t="shared" si="82"/>
        <v>395490.86786</v>
      </c>
      <c r="AT289" s="15">
        <f t="shared" si="79"/>
        <v>2964.6991593703146</v>
      </c>
    </row>
    <row r="290" spans="1:46" x14ac:dyDescent="0.25">
      <c r="A290" s="32">
        <v>42736</v>
      </c>
      <c r="B290" s="29">
        <f t="shared" si="80"/>
        <v>2017</v>
      </c>
      <c r="C290" s="29">
        <f t="shared" si="81"/>
        <v>1</v>
      </c>
      <c r="D290" s="30">
        <v>97.278209320852682</v>
      </c>
      <c r="E290" s="30">
        <v>95.216384933097999</v>
      </c>
      <c r="F290" s="30">
        <v>98.668223431347329</v>
      </c>
      <c r="G290" s="30">
        <v>106.635276103577</v>
      </c>
      <c r="H290" s="30">
        <v>59.2</v>
      </c>
      <c r="I290" s="30">
        <v>152.09</v>
      </c>
      <c r="J290" s="30">
        <v>134.77000000000001</v>
      </c>
      <c r="K290" s="30">
        <v>2785044.4449099908</v>
      </c>
      <c r="L290" s="30">
        <v>1848945.02899</v>
      </c>
      <c r="M290" s="30">
        <v>936099.41591999074</v>
      </c>
      <c r="N290" s="30">
        <v>3530.1659026699967</v>
      </c>
      <c r="O290" s="30">
        <f t="shared" si="74"/>
        <v>850.73881310999968</v>
      </c>
      <c r="P290" s="30">
        <v>450.32223190000013</v>
      </c>
      <c r="Q290" s="30">
        <v>400.41658120999955</v>
      </c>
      <c r="R290" s="30">
        <v>1606.2302426200004</v>
      </c>
      <c r="S290" s="30">
        <v>1073.1968469399965</v>
      </c>
      <c r="T290" s="30">
        <v>128.27170172437653</v>
      </c>
      <c r="U290" s="30">
        <v>175.17335356481837</v>
      </c>
      <c r="V290" s="30">
        <v>136.56430156451938</v>
      </c>
      <c r="W290" s="30">
        <f t="shared" si="65"/>
        <v>158.98790473743239</v>
      </c>
      <c r="X290" s="30">
        <f t="shared" si="66"/>
        <v>105.54944524172997</v>
      </c>
      <c r="Y290" s="30">
        <f t="shared" si="67"/>
        <v>53.438459495702425</v>
      </c>
      <c r="Z290" s="30">
        <f t="shared" ref="Z290:Z292" si="89">N290/$V290</f>
        <v>25.849844082438928</v>
      </c>
      <c r="AA290" s="30">
        <f t="shared" ref="AA290:AA292" si="90">O290/$V290</f>
        <v>6.2295841838876962</v>
      </c>
      <c r="AB290" s="30">
        <f t="shared" ref="AB290:AB292" si="91">P290/$V290</f>
        <v>3.2975105993365825</v>
      </c>
      <c r="AC290" s="30">
        <f t="shared" ref="AC290:AC292" si="92">Q290/$V290</f>
        <v>2.9320735845511132</v>
      </c>
      <c r="AD290" s="30">
        <f t="shared" ref="AD290:AD292" si="93">R290/$V290</f>
        <v>11.761713890222929</v>
      </c>
      <c r="AE290" s="30">
        <f t="shared" ref="AE290:AE292" si="94">S290/$V290</f>
        <v>7.8585460083283039</v>
      </c>
      <c r="AF290" s="30">
        <v>50627.778062639998</v>
      </c>
      <c r="AG290" s="30">
        <v>44442.010194199996</v>
      </c>
      <c r="AH290" s="30">
        <f t="shared" si="75"/>
        <v>95069.788256839995</v>
      </c>
      <c r="AI290" s="30">
        <v>155244.72649646999</v>
      </c>
      <c r="AJ290" s="30">
        <v>153886.81168833</v>
      </c>
      <c r="AK290" s="30">
        <f t="shared" si="76"/>
        <v>404201.32644163998</v>
      </c>
      <c r="AL290" s="30">
        <f t="shared" si="77"/>
        <v>705.42248465415139</v>
      </c>
      <c r="AM290" s="30">
        <f t="shared" si="78"/>
        <v>2999.1936368749716</v>
      </c>
      <c r="AN290" s="30">
        <v>96.896821109694343</v>
      </c>
      <c r="AO290" s="65"/>
      <c r="AP290" s="30">
        <v>229539.30229999995</v>
      </c>
      <c r="AQ290" s="30">
        <v>113833.37246</v>
      </c>
      <c r="AR290" s="30">
        <v>50369.910120000008</v>
      </c>
      <c r="AS290" s="30">
        <f t="shared" si="82"/>
        <v>393742.58487999998</v>
      </c>
      <c r="AT290" s="30">
        <f t="shared" si="79"/>
        <v>2921.5892622987308</v>
      </c>
    </row>
    <row r="291" spans="1:46" x14ac:dyDescent="0.25">
      <c r="A291" s="31">
        <v>42767</v>
      </c>
      <c r="B291" s="14">
        <f t="shared" si="80"/>
        <v>2017</v>
      </c>
      <c r="C291" s="14">
        <f t="shared" si="81"/>
        <v>2</v>
      </c>
      <c r="D291" s="15">
        <v>98.038109532135906</v>
      </c>
      <c r="E291" s="15">
        <v>95.874746670172357</v>
      </c>
      <c r="F291" s="15">
        <v>101.2962583253591</v>
      </c>
      <c r="G291" s="15">
        <v>97.256928490136502</v>
      </c>
      <c r="H291" s="15">
        <v>74.400000000000006</v>
      </c>
      <c r="I291" s="15">
        <v>143.74</v>
      </c>
      <c r="J291" s="15">
        <v>136.12</v>
      </c>
      <c r="K291" s="15">
        <v>2714580.8699099673</v>
      </c>
      <c r="L291" s="15">
        <v>1626857.1662599999</v>
      </c>
      <c r="M291" s="15">
        <v>1087723.7036499674</v>
      </c>
      <c r="N291" s="15">
        <v>3646.7508806500018</v>
      </c>
      <c r="O291" s="15">
        <f t="shared" si="74"/>
        <v>866.59869649000007</v>
      </c>
      <c r="P291" s="15">
        <v>447.82969693000035</v>
      </c>
      <c r="Q291" s="15">
        <v>418.76899955999966</v>
      </c>
      <c r="R291" s="15">
        <v>1782.1688025599999</v>
      </c>
      <c r="S291" s="15">
        <v>997.98338160000094</v>
      </c>
      <c r="T291" s="15">
        <v>126.5969882325727</v>
      </c>
      <c r="U291" s="15">
        <v>171.50571423997894</v>
      </c>
      <c r="V291" s="15">
        <v>135.47377124399193</v>
      </c>
      <c r="W291" s="15">
        <f t="shared" si="65"/>
        <v>158.27932509068455</v>
      </c>
      <c r="X291" s="15">
        <f t="shared" si="66"/>
        <v>94.857315598454292</v>
      </c>
      <c r="Y291" s="15">
        <f t="shared" si="67"/>
        <v>63.422009492230252</v>
      </c>
      <c r="Z291" s="15">
        <f t="shared" si="89"/>
        <v>26.918501250563878</v>
      </c>
      <c r="AA291" s="15">
        <f t="shared" si="90"/>
        <v>6.3968005653967683</v>
      </c>
      <c r="AB291" s="15">
        <f t="shared" si="91"/>
        <v>3.3056560898673659</v>
      </c>
      <c r="AC291" s="15">
        <f t="shared" si="92"/>
        <v>3.0911444755294024</v>
      </c>
      <c r="AD291" s="15">
        <f t="shared" si="93"/>
        <v>13.155083719860913</v>
      </c>
      <c r="AE291" s="15">
        <f t="shared" si="94"/>
        <v>7.366616965306191</v>
      </c>
      <c r="AF291" s="15">
        <v>48850.976052639999</v>
      </c>
      <c r="AG291" s="15">
        <v>47657.41577693</v>
      </c>
      <c r="AH291" s="15">
        <f t="shared" si="75"/>
        <v>96508.391829569999</v>
      </c>
      <c r="AI291" s="15">
        <v>158251.54856944</v>
      </c>
      <c r="AJ291" s="15">
        <v>155310.28914979001</v>
      </c>
      <c r="AK291" s="15">
        <f t="shared" si="76"/>
        <v>410070.22954880004</v>
      </c>
      <c r="AL291" s="15">
        <f t="shared" si="77"/>
        <v>708.99494438414627</v>
      </c>
      <c r="AM291" s="15">
        <f t="shared" si="78"/>
        <v>3012.5641312724069</v>
      </c>
      <c r="AN291" s="15">
        <v>94.38525519015198</v>
      </c>
      <c r="AO291" s="64"/>
      <c r="AP291" s="15">
        <v>231891.72773000004</v>
      </c>
      <c r="AQ291" s="15">
        <v>114563.53362999996</v>
      </c>
      <c r="AR291" s="15">
        <v>51063.607090000005</v>
      </c>
      <c r="AS291" s="15">
        <f t="shared" si="82"/>
        <v>397518.86845000001</v>
      </c>
      <c r="AT291" s="15">
        <f t="shared" si="79"/>
        <v>2920.356071481046</v>
      </c>
    </row>
    <row r="292" spans="1:46" x14ac:dyDescent="0.25">
      <c r="A292" s="31">
        <v>42795</v>
      </c>
      <c r="B292" s="14">
        <f t="shared" si="80"/>
        <v>2017</v>
      </c>
      <c r="C292" s="14">
        <f t="shared" si="81"/>
        <v>3</v>
      </c>
      <c r="D292" s="15">
        <v>107.16722711803325</v>
      </c>
      <c r="E292" s="15">
        <v>105.00436687003794</v>
      </c>
      <c r="F292" s="15">
        <v>101.53031902715273</v>
      </c>
      <c r="G292" s="15">
        <v>109.766159288146</v>
      </c>
      <c r="H292" s="15">
        <v>76.3</v>
      </c>
      <c r="I292" s="15">
        <v>148.80000000000001</v>
      </c>
      <c r="J292" s="15">
        <v>136.76</v>
      </c>
      <c r="K292" s="15">
        <v>3336405.7494099797</v>
      </c>
      <c r="L292" s="15">
        <v>1973671.8211999999</v>
      </c>
      <c r="M292" s="15">
        <v>1362733.9282099798</v>
      </c>
      <c r="N292" s="15">
        <v>4123.1909713299992</v>
      </c>
      <c r="O292" s="15">
        <f t="shared" si="74"/>
        <v>932.64030462999904</v>
      </c>
      <c r="P292" s="15">
        <v>500.41690818999933</v>
      </c>
      <c r="Q292" s="15">
        <v>432.22339643999976</v>
      </c>
      <c r="R292" s="15">
        <v>1911.4601325799995</v>
      </c>
      <c r="S292" s="15">
        <v>1279.0905341200003</v>
      </c>
      <c r="T292" s="15">
        <v>124.45155510357628</v>
      </c>
      <c r="U292" s="15">
        <v>170.04055528615424</v>
      </c>
      <c r="V292" s="15">
        <v>136.63192488405306</v>
      </c>
      <c r="W292" s="15">
        <f t="shared" si="65"/>
        <v>196.21235321157826</v>
      </c>
      <c r="X292" s="15">
        <f t="shared" si="66"/>
        <v>116.07065254983371</v>
      </c>
      <c r="Y292" s="15">
        <f t="shared" si="67"/>
        <v>80.141700661744551</v>
      </c>
      <c r="Z292" s="15">
        <f t="shared" si="89"/>
        <v>30.177361365793331</v>
      </c>
      <c r="AA292" s="15">
        <f t="shared" si="90"/>
        <v>6.8259325587445616</v>
      </c>
      <c r="AB292" s="15">
        <f t="shared" si="91"/>
        <v>3.662518175123838</v>
      </c>
      <c r="AC292" s="15">
        <f t="shared" si="92"/>
        <v>3.163414383620724</v>
      </c>
      <c r="AD292" s="15">
        <f t="shared" si="93"/>
        <v>13.989849987124749</v>
      </c>
      <c r="AE292" s="15">
        <f t="shared" si="94"/>
        <v>9.3615788199240164</v>
      </c>
      <c r="AF292" s="15">
        <v>48781.537102950002</v>
      </c>
      <c r="AG292" s="15">
        <v>44697.365002259998</v>
      </c>
      <c r="AH292" s="15">
        <f t="shared" si="75"/>
        <v>93478.90210521</v>
      </c>
      <c r="AI292" s="15">
        <v>156647.29093734999</v>
      </c>
      <c r="AJ292" s="15">
        <v>158821.17303136</v>
      </c>
      <c r="AK292" s="15">
        <f t="shared" si="76"/>
        <v>408947.36607391998</v>
      </c>
      <c r="AL292" s="15">
        <f t="shared" si="77"/>
        <v>683.52516894713369</v>
      </c>
      <c r="AM292" s="15">
        <f t="shared" si="78"/>
        <v>2990.2556747142439</v>
      </c>
      <c r="AN292" s="15">
        <v>95.86869168253088</v>
      </c>
      <c r="AO292" s="64"/>
      <c r="AP292" s="15">
        <v>232931.02086999998</v>
      </c>
      <c r="AQ292" s="15">
        <v>115564.36687000001</v>
      </c>
      <c r="AR292" s="15">
        <v>51296.331219999985</v>
      </c>
      <c r="AS292" s="15">
        <f t="shared" si="82"/>
        <v>399791.71895999997</v>
      </c>
      <c r="AT292" s="15">
        <f t="shared" si="79"/>
        <v>2923.3088546358586</v>
      </c>
    </row>
    <row r="293" spans="1:46" x14ac:dyDescent="0.25">
      <c r="A293" s="31">
        <v>42826</v>
      </c>
      <c r="B293" s="14">
        <f t="shared" si="80"/>
        <v>2017</v>
      </c>
      <c r="C293" s="14">
        <f t="shared" si="81"/>
        <v>4</v>
      </c>
      <c r="D293" s="15">
        <v>96.892463559785483</v>
      </c>
      <c r="E293" s="15">
        <v>97.882956403311667</v>
      </c>
      <c r="F293" s="15">
        <v>101.12300559303749</v>
      </c>
      <c r="G293" s="15">
        <v>102.848995775671</v>
      </c>
      <c r="H293" s="15">
        <v>69</v>
      </c>
      <c r="I293" s="15">
        <v>149.76</v>
      </c>
      <c r="J293" s="15">
        <v>137.4</v>
      </c>
      <c r="K293" s="15">
        <v>2684272.6339099896</v>
      </c>
      <c r="L293" s="15">
        <v>1663005.8770899998</v>
      </c>
      <c r="M293" s="15">
        <v>1021266.7568199898</v>
      </c>
      <c r="N293" s="15">
        <v>4033.2601433999948</v>
      </c>
      <c r="O293" s="15">
        <f t="shared" si="74"/>
        <v>812.1227506299997</v>
      </c>
      <c r="P293" s="15">
        <v>428.39649983999959</v>
      </c>
      <c r="Q293" s="15">
        <v>383.72625079000017</v>
      </c>
      <c r="R293" s="15">
        <v>1891.5277313999968</v>
      </c>
      <c r="S293" s="15">
        <v>1329.6096613699983</v>
      </c>
      <c r="T293" s="15">
        <v>124.61419256836335</v>
      </c>
      <c r="U293" s="15">
        <v>168.03746117333779</v>
      </c>
      <c r="V293" s="15">
        <v>134.84616616293721</v>
      </c>
      <c r="W293" s="15">
        <f t="shared" si="65"/>
        <v>159.74251307814322</v>
      </c>
      <c r="X293" s="15">
        <f t="shared" si="66"/>
        <v>98.96637722790507</v>
      </c>
      <c r="Y293" s="15">
        <f t="shared" si="67"/>
        <v>60.776135850238163</v>
      </c>
      <c r="Z293" s="15">
        <f t="shared" ref="Z293:Z295" si="95">N293/$V293</f>
        <v>29.910083899059682</v>
      </c>
      <c r="AA293" s="15">
        <f t="shared" ref="AA293:AA295" si="96">O293/$V293</f>
        <v>6.0225868761348114</v>
      </c>
      <c r="AB293" s="15">
        <f t="shared" ref="AB293:AB295" si="97">P293/$V293</f>
        <v>3.1769275466264268</v>
      </c>
      <c r="AC293" s="15">
        <f t="shared" ref="AC293:AC295" si="98">Q293/$V293</f>
        <v>2.845659329508385</v>
      </c>
      <c r="AD293" s="15">
        <f t="shared" ref="AD293:AD295" si="99">R293/$V293</f>
        <v>14.027300777053073</v>
      </c>
      <c r="AE293" s="15">
        <f t="shared" ref="AE293:AE295" si="100">S293/$V293</f>
        <v>9.8601962458717995</v>
      </c>
      <c r="AF293" s="15">
        <v>47939.46051877</v>
      </c>
      <c r="AG293" s="15">
        <v>43616.908454980003</v>
      </c>
      <c r="AH293" s="15">
        <f t="shared" si="75"/>
        <v>91556.36897375001</v>
      </c>
      <c r="AI293" s="15">
        <v>159780.56733044999</v>
      </c>
      <c r="AJ293" s="15">
        <v>159434.11936924001</v>
      </c>
      <c r="AK293" s="15">
        <f t="shared" si="76"/>
        <v>410771.05567343999</v>
      </c>
      <c r="AL293" s="15">
        <f t="shared" si="77"/>
        <v>666.34911916848625</v>
      </c>
      <c r="AM293" s="15">
        <f t="shared" si="78"/>
        <v>2989.6001140716153</v>
      </c>
      <c r="AN293" s="15">
        <v>94.281808667287351</v>
      </c>
      <c r="AO293" s="64"/>
      <c r="AP293" s="15">
        <v>235006.11932</v>
      </c>
      <c r="AQ293" s="15">
        <v>116304.54047999998</v>
      </c>
      <c r="AR293" s="15">
        <v>51778.022230000002</v>
      </c>
      <c r="AS293" s="15">
        <f t="shared" si="82"/>
        <v>403088.68202999997</v>
      </c>
      <c r="AT293" s="15">
        <f t="shared" si="79"/>
        <v>2933.6876421397378</v>
      </c>
    </row>
    <row r="294" spans="1:46" x14ac:dyDescent="0.25">
      <c r="A294" s="31">
        <v>42856</v>
      </c>
      <c r="B294" s="14">
        <f t="shared" si="80"/>
        <v>2017</v>
      </c>
      <c r="C294" s="14">
        <f t="shared" si="81"/>
        <v>5</v>
      </c>
      <c r="D294" s="15">
        <v>105.13553556901016</v>
      </c>
      <c r="E294" s="15">
        <v>102.77687752354679</v>
      </c>
      <c r="F294" s="15">
        <v>101.29262843578573</v>
      </c>
      <c r="G294" s="15">
        <v>107.592579408555</v>
      </c>
      <c r="H294" s="15">
        <v>72</v>
      </c>
      <c r="I294" s="15">
        <v>156.15</v>
      </c>
      <c r="J294" s="15">
        <v>137.71</v>
      </c>
      <c r="K294" s="15">
        <v>3479811.5993900062</v>
      </c>
      <c r="L294" s="15">
        <v>2105072.4205399998</v>
      </c>
      <c r="M294" s="15">
        <v>1374739.1788500063</v>
      </c>
      <c r="N294" s="15">
        <v>3727.5216975599978</v>
      </c>
      <c r="O294" s="15">
        <f t="shared" si="74"/>
        <v>860.23031680999975</v>
      </c>
      <c r="P294" s="15">
        <v>459.10657390999972</v>
      </c>
      <c r="Q294" s="15">
        <v>401.12374290000002</v>
      </c>
      <c r="R294" s="15">
        <v>1700.9672371999998</v>
      </c>
      <c r="S294" s="15">
        <v>1166.3241435499988</v>
      </c>
      <c r="T294" s="15">
        <v>122.54005509669688</v>
      </c>
      <c r="U294" s="15">
        <v>166.27005039932885</v>
      </c>
      <c r="V294" s="15">
        <v>135.68628663348034</v>
      </c>
      <c r="W294" s="15">
        <f t="shared" si="65"/>
        <v>209.28673510548549</v>
      </c>
      <c r="X294" s="15">
        <f t="shared" si="66"/>
        <v>126.60562834282374</v>
      </c>
      <c r="Y294" s="15">
        <f t="shared" si="67"/>
        <v>82.681106762661784</v>
      </c>
      <c r="Z294" s="15">
        <f t="shared" si="95"/>
        <v>27.471616992724442</v>
      </c>
      <c r="AA294" s="15">
        <f t="shared" si="96"/>
        <v>6.3398471441235502</v>
      </c>
      <c r="AB294" s="15">
        <f t="shared" si="97"/>
        <v>3.3835886094381187</v>
      </c>
      <c r="AC294" s="15">
        <f t="shared" si="98"/>
        <v>2.9562585346854315</v>
      </c>
      <c r="AD294" s="15">
        <f t="shared" si="99"/>
        <v>12.536029096254222</v>
      </c>
      <c r="AE294" s="15">
        <f t="shared" si="100"/>
        <v>8.5957407523466749</v>
      </c>
      <c r="AF294" s="15">
        <v>48984.535815739997</v>
      </c>
      <c r="AG294" s="15">
        <v>42239.864756980001</v>
      </c>
      <c r="AH294" s="15">
        <f t="shared" si="75"/>
        <v>91224.400572719998</v>
      </c>
      <c r="AI294" s="15">
        <v>158115.21436444999</v>
      </c>
      <c r="AJ294" s="15">
        <v>161414.96503965999</v>
      </c>
      <c r="AK294" s="15">
        <f t="shared" si="76"/>
        <v>410754.57997682999</v>
      </c>
      <c r="AL294" s="15">
        <f t="shared" si="77"/>
        <v>662.43846178723402</v>
      </c>
      <c r="AM294" s="15">
        <f t="shared" si="78"/>
        <v>2982.7505626085976</v>
      </c>
      <c r="AN294" s="15">
        <v>95.904936833497672</v>
      </c>
      <c r="AO294" s="64"/>
      <c r="AP294" s="15">
        <v>236203.98778000002</v>
      </c>
      <c r="AQ294" s="15">
        <v>117576.67267</v>
      </c>
      <c r="AR294" s="15">
        <v>52336.829220000007</v>
      </c>
      <c r="AS294" s="15">
        <f t="shared" si="82"/>
        <v>406117.48967000004</v>
      </c>
      <c r="AT294" s="15">
        <f t="shared" si="79"/>
        <v>2949.0776971171304</v>
      </c>
    </row>
    <row r="295" spans="1:46" x14ac:dyDescent="0.25">
      <c r="A295" s="31">
        <v>42887</v>
      </c>
      <c r="B295" s="14">
        <f t="shared" si="80"/>
        <v>2017</v>
      </c>
      <c r="C295" s="14">
        <f t="shared" si="81"/>
        <v>6</v>
      </c>
      <c r="D295" s="15">
        <v>104.48177327057496</v>
      </c>
      <c r="E295" s="15">
        <v>106.42901142398931</v>
      </c>
      <c r="F295" s="15">
        <v>100.96707963435097</v>
      </c>
      <c r="G295" s="15">
        <v>108.27811611956599</v>
      </c>
      <c r="H295" s="15">
        <v>68.900000000000006</v>
      </c>
      <c r="I295" s="15">
        <v>158.88</v>
      </c>
      <c r="J295" s="15">
        <v>137.87</v>
      </c>
      <c r="K295" s="15">
        <v>2866867.3248599921</v>
      </c>
      <c r="L295" s="15">
        <v>1553551.4870200001</v>
      </c>
      <c r="M295" s="15">
        <v>1313315.837839992</v>
      </c>
      <c r="N295" s="15">
        <v>3778.8166713199998</v>
      </c>
      <c r="O295" s="15">
        <f t="shared" si="74"/>
        <v>898.34072088999983</v>
      </c>
      <c r="P295" s="15">
        <v>502.53167178999962</v>
      </c>
      <c r="Q295" s="15">
        <v>395.80904910000015</v>
      </c>
      <c r="R295" s="15">
        <v>1723.3198617300009</v>
      </c>
      <c r="S295" s="15">
        <v>1157.1560886999987</v>
      </c>
      <c r="T295" s="15">
        <v>120.43932046805928</v>
      </c>
      <c r="U295" s="15">
        <v>164.114914348566</v>
      </c>
      <c r="V295" s="15">
        <v>136.26356717288982</v>
      </c>
      <c r="W295" s="15">
        <f t="shared" si="65"/>
        <v>174.68658081684225</v>
      </c>
      <c r="X295" s="15">
        <f t="shared" si="66"/>
        <v>94.662419511756866</v>
      </c>
      <c r="Y295" s="15">
        <f t="shared" si="67"/>
        <v>80.0241613050854</v>
      </c>
      <c r="Z295" s="15">
        <f t="shared" si="95"/>
        <v>27.731672887481917</v>
      </c>
      <c r="AA295" s="15">
        <f t="shared" si="96"/>
        <v>6.5926699229163308</v>
      </c>
      <c r="AB295" s="15">
        <f t="shared" si="97"/>
        <v>3.6879386193698611</v>
      </c>
      <c r="AC295" s="15">
        <f t="shared" si="98"/>
        <v>2.9047313035464692</v>
      </c>
      <c r="AD295" s="15">
        <f t="shared" si="99"/>
        <v>12.646959840288565</v>
      </c>
      <c r="AE295" s="15">
        <f t="shared" si="100"/>
        <v>8.4920431242770196</v>
      </c>
      <c r="AF295" s="15">
        <v>49245.264394539998</v>
      </c>
      <c r="AG295" s="15">
        <v>43810.127153870002</v>
      </c>
      <c r="AH295" s="15">
        <f t="shared" si="75"/>
        <v>93055.39154841</v>
      </c>
      <c r="AI295" s="15">
        <v>161349.01303947001</v>
      </c>
      <c r="AJ295" s="15">
        <v>160671.19513117999</v>
      </c>
      <c r="AK295" s="15">
        <f t="shared" si="76"/>
        <v>415075.59971906</v>
      </c>
      <c r="AL295" s="15">
        <f t="shared" si="77"/>
        <v>674.9502542134619</v>
      </c>
      <c r="AM295" s="15">
        <f t="shared" si="78"/>
        <v>3010.6303018717631</v>
      </c>
      <c r="AN295" s="15">
        <v>97.911758817704666</v>
      </c>
      <c r="AO295" s="64"/>
      <c r="AP295" s="15">
        <v>238805.71429000003</v>
      </c>
      <c r="AQ295" s="15">
        <v>118591.4411</v>
      </c>
      <c r="AR295" s="15">
        <v>52450.91728999999</v>
      </c>
      <c r="AS295" s="15">
        <f t="shared" si="82"/>
        <v>409848.07268000004</v>
      </c>
      <c r="AT295" s="15">
        <f t="shared" si="79"/>
        <v>2972.7139528541384</v>
      </c>
    </row>
    <row r="296" spans="1:46" x14ac:dyDescent="0.25">
      <c r="A296" s="31">
        <v>42917</v>
      </c>
      <c r="B296" s="14">
        <f t="shared" si="80"/>
        <v>2017</v>
      </c>
      <c r="C296" s="14">
        <f t="shared" si="81"/>
        <v>7</v>
      </c>
      <c r="D296" s="15">
        <v>105.2280387965622</v>
      </c>
      <c r="E296" s="15">
        <v>105.19338748422989</v>
      </c>
      <c r="F296" s="15">
        <v>100.6914196989233</v>
      </c>
      <c r="G296" s="15">
        <v>113.603309016754</v>
      </c>
      <c r="H296" s="15">
        <v>73.5</v>
      </c>
      <c r="I296" s="15">
        <v>158.1</v>
      </c>
      <c r="J296" s="15">
        <v>137.80000000000001</v>
      </c>
      <c r="K296" s="15">
        <v>3113352.9392199991</v>
      </c>
      <c r="L296" s="15">
        <v>1872218.3600200003</v>
      </c>
      <c r="M296" s="15">
        <v>1241134.5791999989</v>
      </c>
      <c r="N296" s="15">
        <v>3750.2082689499989</v>
      </c>
      <c r="O296" s="15">
        <f t="shared" si="74"/>
        <v>886.81023923000078</v>
      </c>
      <c r="P296" s="15">
        <v>493.74966455000015</v>
      </c>
      <c r="Q296" s="15">
        <v>393.06057468000063</v>
      </c>
      <c r="R296" s="15">
        <v>1717.7857652500006</v>
      </c>
      <c r="S296" s="15">
        <v>1145.6122644699976</v>
      </c>
      <c r="T296" s="15">
        <v>123.94439125074403</v>
      </c>
      <c r="U296" s="15">
        <v>170.7220324665048</v>
      </c>
      <c r="V296" s="15">
        <v>137.7408293701067</v>
      </c>
      <c r="W296" s="15">
        <f t="shared" si="65"/>
        <v>182.36386330691269</v>
      </c>
      <c r="X296" s="15">
        <f t="shared" si="66"/>
        <v>109.66471831263632</v>
      </c>
      <c r="Y296" s="15">
        <f t="shared" si="67"/>
        <v>72.699144994276352</v>
      </c>
      <c r="Z296" s="15">
        <f t="shared" ref="Z296:Z298" si="101">N296/$V296</f>
        <v>27.226555017127627</v>
      </c>
      <c r="AA296" s="15">
        <f t="shared" ref="AA296:AA298" si="102">O296/$V296</f>
        <v>6.4382525013491856</v>
      </c>
      <c r="AB296" s="15">
        <f t="shared" ref="AB296:AB298" si="103">P296/$V296</f>
        <v>3.5846282239473473</v>
      </c>
      <c r="AC296" s="15">
        <f t="shared" ref="AC296:AC298" si="104">Q296/$V296</f>
        <v>2.8536242774018383</v>
      </c>
      <c r="AD296" s="15">
        <f t="shared" ref="AD296:AD298" si="105">R296/$V296</f>
        <v>12.471144344821292</v>
      </c>
      <c r="AE296" s="15">
        <f t="shared" ref="AE296:AE298" si="106">S296/$V296</f>
        <v>8.3171581709571516</v>
      </c>
      <c r="AF296" s="15">
        <v>49775.077077059999</v>
      </c>
      <c r="AG296" s="15">
        <v>44691.718554109997</v>
      </c>
      <c r="AH296" s="15">
        <f t="shared" si="75"/>
        <v>94466.795631169996</v>
      </c>
      <c r="AI296" s="15">
        <v>163885.54964399</v>
      </c>
      <c r="AJ296" s="15">
        <v>159803.99050724</v>
      </c>
      <c r="AK296" s="15">
        <f t="shared" si="76"/>
        <v>418156.33578239998</v>
      </c>
      <c r="AL296" s="15">
        <f t="shared" si="77"/>
        <v>685.53552707670531</v>
      </c>
      <c r="AM296" s="15">
        <f t="shared" si="78"/>
        <v>3034.5162248359939</v>
      </c>
      <c r="AN296" s="15">
        <v>100.80241683282594</v>
      </c>
      <c r="AO296" s="64"/>
      <c r="AP296" s="15">
        <v>237741.24297000002</v>
      </c>
      <c r="AQ296" s="15">
        <v>119413.06554000004</v>
      </c>
      <c r="AR296" s="15">
        <v>52950.193109999986</v>
      </c>
      <c r="AS296" s="15">
        <f t="shared" si="82"/>
        <v>410104.50162000005</v>
      </c>
      <c r="AT296" s="15">
        <f t="shared" si="79"/>
        <v>2976.084917416546</v>
      </c>
    </row>
    <row r="297" spans="1:46" x14ac:dyDescent="0.25">
      <c r="A297" s="31">
        <v>42948</v>
      </c>
      <c r="B297" s="14">
        <f t="shared" si="80"/>
        <v>2017</v>
      </c>
      <c r="C297" s="14">
        <f t="shared" si="81"/>
        <v>8</v>
      </c>
      <c r="D297" s="15">
        <v>108.86186232315866</v>
      </c>
      <c r="E297" s="15">
        <v>109.65203723857408</v>
      </c>
      <c r="F297" s="15">
        <v>100.96471340122378</v>
      </c>
      <c r="G297" s="15">
        <v>110.98875631748299</v>
      </c>
      <c r="H297" s="15">
        <v>79.5</v>
      </c>
      <c r="I297" s="15">
        <v>161.66</v>
      </c>
      <c r="J297" s="15">
        <v>137.99</v>
      </c>
      <c r="K297" s="15">
        <v>3167648.2117900127</v>
      </c>
      <c r="L297" s="15">
        <v>1881209.1336300005</v>
      </c>
      <c r="M297" s="15">
        <v>1286439.0781600121</v>
      </c>
      <c r="N297" s="15">
        <v>4191.1028387899978</v>
      </c>
      <c r="O297" s="15">
        <f t="shared" si="74"/>
        <v>975.81694210999933</v>
      </c>
      <c r="P297" s="15">
        <v>565.67258300999902</v>
      </c>
      <c r="Q297" s="15">
        <v>410.14435910000032</v>
      </c>
      <c r="R297" s="15">
        <v>1878.9782033699989</v>
      </c>
      <c r="S297" s="15">
        <v>1336.3076933099999</v>
      </c>
      <c r="T297" s="15">
        <v>125.55562071922905</v>
      </c>
      <c r="U297" s="15">
        <v>171.35443998504175</v>
      </c>
      <c r="V297" s="15">
        <v>136.47691676681626</v>
      </c>
      <c r="W297" s="15">
        <f t="shared" ref="W297:W298" si="107">K297/$U297/100</f>
        <v>184.85941841171609</v>
      </c>
      <c r="X297" s="15">
        <f t="shared" ref="X297:X298" si="108">L297/$U297/100</f>
        <v>109.7846740238665</v>
      </c>
      <c r="Y297" s="15">
        <f t="shared" ref="Y297:Y298" si="109">M297/$U297/100</f>
        <v>75.074744387849591</v>
      </c>
      <c r="Z297" s="15">
        <f t="shared" si="101"/>
        <v>30.709243277754393</v>
      </c>
      <c r="AA297" s="15">
        <f t="shared" si="102"/>
        <v>7.1500511971359595</v>
      </c>
      <c r="AB297" s="15">
        <f t="shared" si="103"/>
        <v>4.144822409613079</v>
      </c>
      <c r="AC297" s="15">
        <f t="shared" si="104"/>
        <v>3.0052287875228805</v>
      </c>
      <c r="AD297" s="15">
        <f t="shared" si="105"/>
        <v>13.767736316760519</v>
      </c>
      <c r="AE297" s="15">
        <f t="shared" si="106"/>
        <v>9.7914557638579147</v>
      </c>
      <c r="AF297" s="15">
        <v>50623.411035040001</v>
      </c>
      <c r="AG297" s="15">
        <v>43004.437420690003</v>
      </c>
      <c r="AH297" s="15">
        <f t="shared" si="75"/>
        <v>93627.848455730011</v>
      </c>
      <c r="AI297" s="15">
        <v>161418.12771299001</v>
      </c>
      <c r="AJ297" s="15">
        <v>161653.20724863</v>
      </c>
      <c r="AK297" s="15">
        <f t="shared" si="76"/>
        <v>416699.18341735005</v>
      </c>
      <c r="AL297" s="15">
        <f t="shared" si="77"/>
        <v>678.51183749351401</v>
      </c>
      <c r="AM297" s="15">
        <f t="shared" si="78"/>
        <v>3019.7781246275094</v>
      </c>
      <c r="AN297" s="15">
        <v>99.670327796592844</v>
      </c>
      <c r="AO297" s="64"/>
      <c r="AP297" s="15">
        <v>237049.19699000005</v>
      </c>
      <c r="AQ297" s="15">
        <v>120283.31429000001</v>
      </c>
      <c r="AR297" s="15">
        <v>53560.928020000014</v>
      </c>
      <c r="AS297" s="15">
        <f t="shared" si="82"/>
        <v>410893.43930000009</v>
      </c>
      <c r="AT297" s="15">
        <f t="shared" si="79"/>
        <v>2977.7044662656717</v>
      </c>
    </row>
    <row r="298" spans="1:46" x14ac:dyDescent="0.25">
      <c r="A298" s="31">
        <v>42979</v>
      </c>
      <c r="B298" s="14">
        <f t="shared" si="80"/>
        <v>2017</v>
      </c>
      <c r="C298" s="14">
        <f t="shared" si="81"/>
        <v>9</v>
      </c>
      <c r="D298" s="15">
        <v>108.78603691624302</v>
      </c>
      <c r="E298" s="15">
        <v>108.32692890528701</v>
      </c>
      <c r="F298" s="15">
        <v>101.459334868138</v>
      </c>
      <c r="G298" s="15">
        <v>108.361107492681</v>
      </c>
      <c r="H298" s="15">
        <v>81.599999999999994</v>
      </c>
      <c r="I298" s="15">
        <v>163.22</v>
      </c>
      <c r="J298" s="15">
        <v>138.05000000000001</v>
      </c>
      <c r="K298" s="15">
        <v>3394125.5313099832</v>
      </c>
      <c r="L298" s="15">
        <v>2158458.6259599999</v>
      </c>
      <c r="M298" s="15">
        <v>1235666.9053499834</v>
      </c>
      <c r="N298" s="15">
        <v>3732.5902333400018</v>
      </c>
      <c r="O298" s="15">
        <f t="shared" si="74"/>
        <v>958.54296927000087</v>
      </c>
      <c r="P298" s="15">
        <v>535.48486230000117</v>
      </c>
      <c r="Q298" s="15">
        <v>423.0581069699997</v>
      </c>
      <c r="R298" s="15">
        <v>1660.8503768399992</v>
      </c>
      <c r="S298" s="15">
        <v>1113.1968872300013</v>
      </c>
      <c r="T298" s="15">
        <v>127.89855643556282</v>
      </c>
      <c r="U298" s="15">
        <v>173.54587584107517</v>
      </c>
      <c r="V298" s="15">
        <v>135.69025380556982</v>
      </c>
      <c r="W298" s="15">
        <f t="shared" si="107"/>
        <v>195.57511896267459</v>
      </c>
      <c r="X298" s="15">
        <f t="shared" si="108"/>
        <v>124.37395100858581</v>
      </c>
      <c r="Y298" s="15">
        <f t="shared" si="109"/>
        <v>71.201167954088788</v>
      </c>
      <c r="Z298" s="15">
        <f t="shared" si="101"/>
        <v>27.508167526080538</v>
      </c>
      <c r="AA298" s="15">
        <f t="shared" si="102"/>
        <v>7.0641991033747669</v>
      </c>
      <c r="AB298" s="15">
        <f t="shared" si="103"/>
        <v>3.9463767461684895</v>
      </c>
      <c r="AC298" s="15">
        <f t="shared" si="104"/>
        <v>3.1178223572062769</v>
      </c>
      <c r="AD298" s="15">
        <f t="shared" si="105"/>
        <v>12.240012309357361</v>
      </c>
      <c r="AE298" s="15">
        <f t="shared" si="106"/>
        <v>8.203956113348406</v>
      </c>
      <c r="AF298" s="15">
        <v>49976.558086470002</v>
      </c>
      <c r="AG298" s="15">
        <v>43330.054008179999</v>
      </c>
      <c r="AH298" s="15">
        <f t="shared" si="75"/>
        <v>93306.612094650001</v>
      </c>
      <c r="AI298" s="15">
        <v>159527.5282002</v>
      </c>
      <c r="AJ298" s="15">
        <v>161996.65134814</v>
      </c>
      <c r="AK298" s="15">
        <f t="shared" si="76"/>
        <v>414830.79164298996</v>
      </c>
      <c r="AL298" s="15">
        <f t="shared" si="77"/>
        <v>675.88998257624041</v>
      </c>
      <c r="AM298" s="15">
        <f t="shared" si="78"/>
        <v>3004.9314860049976</v>
      </c>
      <c r="AN298" s="15">
        <v>98.826623118872192</v>
      </c>
      <c r="AO298" s="64"/>
      <c r="AP298" s="15">
        <v>238496.85854999998</v>
      </c>
      <c r="AQ298" s="15">
        <v>121318.18859999999</v>
      </c>
      <c r="AR298" s="15">
        <v>54207.176849999996</v>
      </c>
      <c r="AS298" s="15">
        <f t="shared" si="82"/>
        <v>414022.22399999999</v>
      </c>
      <c r="AT298" s="15">
        <f t="shared" si="79"/>
        <v>2999.0744223107567</v>
      </c>
    </row>
    <row r="299" spans="1:46" x14ac:dyDescent="0.25">
      <c r="A299" s="31">
        <v>43009</v>
      </c>
      <c r="B299" s="14">
        <f t="shared" si="80"/>
        <v>2017</v>
      </c>
      <c r="C299" s="14">
        <f t="shared" si="81"/>
        <v>10</v>
      </c>
      <c r="D299" s="15">
        <v>109.55085946984261</v>
      </c>
      <c r="E299" s="15">
        <v>109.33780321975946</v>
      </c>
      <c r="F299" s="15">
        <v>101.41869392424938</v>
      </c>
      <c r="G299" s="15">
        <v>109.96151101433701</v>
      </c>
      <c r="H299" s="15">
        <v>75</v>
      </c>
      <c r="I299" s="15">
        <v>172.86</v>
      </c>
      <c r="J299" s="15">
        <v>138.07</v>
      </c>
      <c r="K299" s="15">
        <v>3268538.8937299955</v>
      </c>
      <c r="L299" s="15">
        <v>2044362.5267800002</v>
      </c>
      <c r="M299" s="15">
        <v>1224176.3669499953</v>
      </c>
      <c r="N299" s="15">
        <v>3940.2585881099967</v>
      </c>
      <c r="O299" s="15">
        <f t="shared" si="74"/>
        <v>1008.0368677799997</v>
      </c>
      <c r="P299" s="15">
        <v>562.10796728999935</v>
      </c>
      <c r="Q299" s="15">
        <v>445.92890049000044</v>
      </c>
      <c r="R299" s="15">
        <v>1698.9162076499993</v>
      </c>
      <c r="S299" s="15">
        <v>1233.3055126799975</v>
      </c>
      <c r="T299" s="15">
        <v>130.53068360142115</v>
      </c>
      <c r="U299" s="15">
        <v>178.0015374595398</v>
      </c>
      <c r="V299" s="15">
        <v>136.36758235563383</v>
      </c>
      <c r="W299" s="15">
        <f t="shared" ref="W299:W302" si="110">K299/$U299/100</f>
        <v>183.62419450859758</v>
      </c>
      <c r="X299" s="15">
        <f t="shared" ref="X299:X302" si="111">L299/$U299/100</f>
        <v>114.8508353330762</v>
      </c>
      <c r="Y299" s="15">
        <f t="shared" ref="Y299:Y302" si="112">M299/$U299/100</f>
        <v>68.773359175521378</v>
      </c>
      <c r="Z299" s="15">
        <f t="shared" ref="Z299:Z301" si="113">N299/$V299</f>
        <v>28.894393521138866</v>
      </c>
      <c r="AA299" s="15">
        <f t="shared" ref="AA299:AA301" si="114">O299/$V299</f>
        <v>7.3920564577520658</v>
      </c>
      <c r="AB299" s="15">
        <f t="shared" ref="AB299:AB301" si="115">P299/$V299</f>
        <v>4.122005813845659</v>
      </c>
      <c r="AC299" s="15">
        <f t="shared" ref="AC299:AC301" si="116">Q299/$V299</f>
        <v>3.2700506439064072</v>
      </c>
      <c r="AD299" s="15">
        <f t="shared" ref="AD299:AD301" si="117">R299/$V299</f>
        <v>12.458358345162896</v>
      </c>
      <c r="AE299" s="15">
        <f t="shared" ref="AE299:AE301" si="118">S299/$V299</f>
        <v>9.0439787182239009</v>
      </c>
      <c r="AF299" s="15">
        <v>50056.164756910002</v>
      </c>
      <c r="AG299" s="15">
        <v>44789.028672890003</v>
      </c>
      <c r="AH299" s="15">
        <f t="shared" si="75"/>
        <v>94845.193429800012</v>
      </c>
      <c r="AI299" s="15">
        <v>161040.01838582</v>
      </c>
      <c r="AJ299" s="15">
        <v>161758.05327434</v>
      </c>
      <c r="AK299" s="15">
        <f t="shared" si="76"/>
        <v>417643.26508996001</v>
      </c>
      <c r="AL299" s="15">
        <f t="shared" si="77"/>
        <v>686.93556478452967</v>
      </c>
      <c r="AM299" s="15">
        <f t="shared" si="78"/>
        <v>3024.8661192870286</v>
      </c>
      <c r="AN299" s="15">
        <v>99.848788293582885</v>
      </c>
      <c r="AO299" s="64"/>
      <c r="AP299" s="15">
        <v>238675.59828999997</v>
      </c>
      <c r="AQ299" s="15">
        <v>122339.36405999999</v>
      </c>
      <c r="AR299" s="15">
        <v>54700.687280000006</v>
      </c>
      <c r="AS299" s="15">
        <f t="shared" si="82"/>
        <v>415715.64962999994</v>
      </c>
      <c r="AT299" s="15">
        <f t="shared" si="79"/>
        <v>3010.9049730571446</v>
      </c>
    </row>
    <row r="300" spans="1:46" x14ac:dyDescent="0.25">
      <c r="A300" s="31">
        <v>43040</v>
      </c>
      <c r="B300" s="14">
        <f t="shared" si="80"/>
        <v>2017</v>
      </c>
      <c r="C300" s="14">
        <f t="shared" si="81"/>
        <v>11</v>
      </c>
      <c r="D300" s="15">
        <v>110.82105595273585</v>
      </c>
      <c r="E300" s="15">
        <v>112.15760664023223</v>
      </c>
      <c r="F300" s="15">
        <v>101.70367420414776</v>
      </c>
      <c r="G300" s="15">
        <v>119.960737057762</v>
      </c>
      <c r="H300" s="15">
        <v>78.599999999999994</v>
      </c>
      <c r="I300" s="15">
        <v>176.66</v>
      </c>
      <c r="J300" s="15">
        <v>138.32</v>
      </c>
      <c r="K300" s="15">
        <v>3047964.2268900131</v>
      </c>
      <c r="L300" s="15">
        <v>1831016.7205699997</v>
      </c>
      <c r="M300" s="15">
        <v>1216947.5063200134</v>
      </c>
      <c r="N300" s="15">
        <v>3986.2948711899971</v>
      </c>
      <c r="O300" s="15">
        <f t="shared" si="74"/>
        <v>995.8069957900002</v>
      </c>
      <c r="P300" s="15">
        <v>571.69444719000035</v>
      </c>
      <c r="Q300" s="15">
        <v>424.11254859999985</v>
      </c>
      <c r="R300" s="15">
        <v>1747.6396288900005</v>
      </c>
      <c r="S300" s="15">
        <v>1242.8482465099962</v>
      </c>
      <c r="T300" s="15">
        <v>133.48353080342827</v>
      </c>
      <c r="U300" s="15">
        <v>184.1389227615777</v>
      </c>
      <c r="V300" s="15">
        <v>137.94879537067837</v>
      </c>
      <c r="W300" s="15">
        <f t="shared" si="110"/>
        <v>165.52525566995439</v>
      </c>
      <c r="X300" s="15">
        <f t="shared" si="111"/>
        <v>99.436702089367188</v>
      </c>
      <c r="Y300" s="15">
        <f t="shared" si="112"/>
        <v>66.088553580587188</v>
      </c>
      <c r="Z300" s="15">
        <f t="shared" si="113"/>
        <v>28.896916863090649</v>
      </c>
      <c r="AA300" s="15">
        <f t="shared" si="114"/>
        <v>7.2186711969045829</v>
      </c>
      <c r="AB300" s="15">
        <f t="shared" si="115"/>
        <v>4.1442511016773729</v>
      </c>
      <c r="AC300" s="15">
        <f t="shared" si="116"/>
        <v>3.0744200952272096</v>
      </c>
      <c r="AD300" s="15">
        <f t="shared" si="117"/>
        <v>12.668755998876009</v>
      </c>
      <c r="AE300" s="15">
        <f t="shared" si="118"/>
        <v>9.0094896673100564</v>
      </c>
      <c r="AF300" s="15">
        <v>53854.03023905</v>
      </c>
      <c r="AG300" s="15">
        <v>44210.950934400003</v>
      </c>
      <c r="AH300" s="15">
        <f t="shared" si="75"/>
        <v>98064.981173450011</v>
      </c>
      <c r="AI300" s="15">
        <v>168204.47176352001</v>
      </c>
      <c r="AJ300" s="15">
        <v>162125.13349956</v>
      </c>
      <c r="AK300" s="15">
        <f t="shared" si="76"/>
        <v>428394.58643653005</v>
      </c>
      <c r="AL300" s="15">
        <f t="shared" ref="AL300:AL303" si="119">AH300/$J300</f>
        <v>708.97181299486704</v>
      </c>
      <c r="AM300" s="15">
        <f t="shared" ref="AM300:AM303" si="120">AK300/$J300</f>
        <v>3097.1268539367416</v>
      </c>
      <c r="AN300" s="15">
        <v>101.64735924645343</v>
      </c>
      <c r="AO300" s="64"/>
      <c r="AP300" s="15">
        <v>239355.67389999999</v>
      </c>
      <c r="AQ300" s="15">
        <v>124007.52153000001</v>
      </c>
      <c r="AR300" s="15">
        <v>55043.59924000001</v>
      </c>
      <c r="AS300" s="15">
        <f t="shared" si="82"/>
        <v>418406.79467000003</v>
      </c>
      <c r="AT300" s="15">
        <f t="shared" si="79"/>
        <v>3024.9189898062468</v>
      </c>
    </row>
    <row r="301" spans="1:46" x14ac:dyDescent="0.25">
      <c r="A301" s="31">
        <v>43070</v>
      </c>
      <c r="B301" s="14">
        <f t="shared" si="80"/>
        <v>2017</v>
      </c>
      <c r="C301" s="14">
        <f t="shared" si="81"/>
        <v>12</v>
      </c>
      <c r="D301" s="15">
        <v>110.74654907459377</v>
      </c>
      <c r="E301" s="15">
        <v>120.82220799336244</v>
      </c>
      <c r="F301" s="15">
        <v>99.51724299982267</v>
      </c>
      <c r="G301" s="15">
        <v>160.066809439259</v>
      </c>
      <c r="H301" s="15">
        <v>90.1</v>
      </c>
      <c r="I301" s="15">
        <v>180.73</v>
      </c>
      <c r="J301" s="15">
        <v>138.85</v>
      </c>
      <c r="K301" s="15">
        <v>3956306.4084299882</v>
      </c>
      <c r="L301" s="15">
        <v>2760293.2475999999</v>
      </c>
      <c r="M301" s="15">
        <v>1196013.1608299883</v>
      </c>
      <c r="N301" s="15">
        <v>3635.5441336900026</v>
      </c>
      <c r="O301" s="15">
        <f t="shared" si="74"/>
        <v>914.41940997000029</v>
      </c>
      <c r="P301" s="15">
        <v>500.84396635000076</v>
      </c>
      <c r="Q301" s="15">
        <v>413.57544361999959</v>
      </c>
      <c r="R301" s="15">
        <v>1633.1033031099996</v>
      </c>
      <c r="S301" s="15">
        <v>1088.0214206100025</v>
      </c>
      <c r="T301" s="15">
        <v>135.15994224006073</v>
      </c>
      <c r="U301" s="15">
        <v>185.95685190575247</v>
      </c>
      <c r="V301" s="15">
        <v>137.58281397861961</v>
      </c>
      <c r="W301" s="15">
        <f t="shared" si="110"/>
        <v>212.75400007498203</v>
      </c>
      <c r="X301" s="15">
        <f t="shared" si="111"/>
        <v>148.43729711013739</v>
      </c>
      <c r="Y301" s="15">
        <f t="shared" si="112"/>
        <v>64.316702964844623</v>
      </c>
      <c r="Z301" s="15">
        <f t="shared" si="113"/>
        <v>26.424405989071911</v>
      </c>
      <c r="AA301" s="15">
        <f t="shared" si="114"/>
        <v>6.6463200128476885</v>
      </c>
      <c r="AB301" s="15">
        <f t="shared" si="115"/>
        <v>3.6403090754331568</v>
      </c>
      <c r="AC301" s="15">
        <f t="shared" si="116"/>
        <v>3.0060109374145325</v>
      </c>
      <c r="AD301" s="15">
        <f t="shared" si="117"/>
        <v>11.869965847360733</v>
      </c>
      <c r="AE301" s="15">
        <f t="shared" si="118"/>
        <v>7.9081201288634864</v>
      </c>
      <c r="AF301" s="15">
        <v>59497.960040749997</v>
      </c>
      <c r="AG301" s="15">
        <v>49040.782521560002</v>
      </c>
      <c r="AH301" s="15">
        <f t="shared" si="75"/>
        <v>108538.74256231</v>
      </c>
      <c r="AI301" s="15">
        <v>168742.90248257</v>
      </c>
      <c r="AJ301" s="15">
        <v>159841.32956896999</v>
      </c>
      <c r="AK301" s="15">
        <f t="shared" si="76"/>
        <v>437122.97461385</v>
      </c>
      <c r="AL301" s="15">
        <f t="shared" si="119"/>
        <v>781.6978218387469</v>
      </c>
      <c r="AM301" s="15">
        <f t="shared" si="120"/>
        <v>3148.1669039528269</v>
      </c>
      <c r="AN301" s="15"/>
      <c r="AO301" s="64"/>
      <c r="AP301" s="15">
        <v>239657.66876000003</v>
      </c>
      <c r="AQ301" s="15">
        <v>124362.93369000003</v>
      </c>
      <c r="AR301" s="15">
        <v>55874.297179999994</v>
      </c>
      <c r="AS301" s="15">
        <f t="shared" si="82"/>
        <v>419894.89963000006</v>
      </c>
      <c r="AT301" s="15">
        <f t="shared" si="79"/>
        <v>3024.0900225423125</v>
      </c>
    </row>
    <row r="302" spans="1:46" x14ac:dyDescent="0.25">
      <c r="A302" s="32">
        <v>43101</v>
      </c>
      <c r="B302" s="29">
        <f t="shared" si="80"/>
        <v>2018</v>
      </c>
      <c r="C302" s="29">
        <f t="shared" si="81"/>
        <v>1</v>
      </c>
      <c r="D302" s="30">
        <v>98.270105413411116</v>
      </c>
      <c r="E302" s="30">
        <v>98.144347347376538</v>
      </c>
      <c r="F302" s="30">
        <v>97.104924589343909</v>
      </c>
      <c r="G302" s="30">
        <v>113.767608444469</v>
      </c>
      <c r="H302" s="30">
        <v>64.2</v>
      </c>
      <c r="I302" s="30">
        <v>155.77000000000001</v>
      </c>
      <c r="J302" s="30">
        <v>139.72</v>
      </c>
      <c r="K302" s="30">
        <v>3192308.5563299982</v>
      </c>
      <c r="L302" s="30">
        <v>2114765.8208499998</v>
      </c>
      <c r="M302" s="30">
        <v>1077542.7354799984</v>
      </c>
      <c r="N302" s="30"/>
      <c r="O302" s="30"/>
      <c r="P302" s="30"/>
      <c r="Q302" s="30"/>
      <c r="R302" s="30"/>
      <c r="S302" s="30"/>
      <c r="T302" s="30">
        <v>136.12279129139708</v>
      </c>
      <c r="U302" s="30">
        <v>184.67525039399061</v>
      </c>
      <c r="V302" s="30">
        <v>135.6681336328592</v>
      </c>
      <c r="W302" s="30">
        <f t="shared" si="110"/>
        <v>172.86065942888669</v>
      </c>
      <c r="X302" s="30">
        <f t="shared" si="111"/>
        <v>114.51268192886202</v>
      </c>
      <c r="Y302" s="30">
        <f t="shared" si="112"/>
        <v>58.347977500024662</v>
      </c>
      <c r="Z302" s="30"/>
      <c r="AA302" s="30"/>
      <c r="AB302" s="30"/>
      <c r="AC302" s="30"/>
      <c r="AD302" s="30"/>
      <c r="AE302" s="30"/>
      <c r="AF302" s="30">
        <v>55369.850529069998</v>
      </c>
      <c r="AG302" s="30">
        <v>44258.796624030001</v>
      </c>
      <c r="AH302" s="30">
        <f t="shared" si="75"/>
        <v>99628.647153099999</v>
      </c>
      <c r="AI302" s="30">
        <v>165718.56826634001</v>
      </c>
      <c r="AJ302" s="30">
        <v>163018.10647206</v>
      </c>
      <c r="AK302" s="30">
        <f t="shared" si="76"/>
        <v>428365.32189150003</v>
      </c>
      <c r="AL302" s="30">
        <f t="shared" si="119"/>
        <v>713.05931257586599</v>
      </c>
      <c r="AM302" s="30">
        <f t="shared" si="120"/>
        <v>3065.8840673597197</v>
      </c>
      <c r="AN302" s="30"/>
      <c r="AO302" s="65"/>
      <c r="AP302" s="30"/>
      <c r="AQ302" s="30"/>
      <c r="AR302" s="30"/>
      <c r="AS302" s="30"/>
      <c r="AT302" s="30"/>
    </row>
    <row r="303" spans="1:46" x14ac:dyDescent="0.25">
      <c r="A303" s="31">
        <v>43132</v>
      </c>
      <c r="B303" s="14">
        <f t="shared" si="80"/>
        <v>2018</v>
      </c>
      <c r="C303" s="14">
        <f t="shared" si="81"/>
        <v>2</v>
      </c>
      <c r="D303" s="15"/>
      <c r="E303" s="15"/>
      <c r="F303" s="15"/>
      <c r="G303" s="15"/>
      <c r="H303" s="15"/>
      <c r="I303" s="15"/>
      <c r="J303" s="15">
        <v>140.71</v>
      </c>
      <c r="K303" s="15"/>
      <c r="L303" s="15"/>
      <c r="M303" s="15"/>
      <c r="N303" s="15"/>
      <c r="O303" s="15"/>
      <c r="P303" s="15"/>
      <c r="Q303" s="15"/>
      <c r="R303" s="15"/>
      <c r="S303" s="15"/>
      <c r="T303" s="15">
        <v>134.48566360307899</v>
      </c>
      <c r="U303" s="15">
        <v>182.62036743924233</v>
      </c>
      <c r="V303" s="15">
        <v>135.79169894140398</v>
      </c>
      <c r="W303" s="15"/>
      <c r="X303" s="15"/>
      <c r="Y303" s="15"/>
      <c r="Z303" s="15"/>
      <c r="AA303" s="15"/>
      <c r="AB303" s="15"/>
      <c r="AC303" s="15"/>
      <c r="AD303" s="15"/>
      <c r="AE303" s="15"/>
      <c r="AF303" s="15">
        <v>54708.931255609998</v>
      </c>
      <c r="AG303" s="15">
        <v>46033.761087719999</v>
      </c>
      <c r="AH303" s="15">
        <f t="shared" si="75"/>
        <v>100742.69234333</v>
      </c>
      <c r="AI303" s="15">
        <v>167675.77061437999</v>
      </c>
      <c r="AJ303" s="15">
        <v>165904.25666760001</v>
      </c>
      <c r="AK303" s="15">
        <f t="shared" si="76"/>
        <v>434322.71962530998</v>
      </c>
      <c r="AL303" s="15">
        <f t="shared" si="119"/>
        <v>715.95972101009158</v>
      </c>
      <c r="AM303" s="15">
        <f t="shared" si="120"/>
        <v>3086.6514080400111</v>
      </c>
      <c r="AN303" s="15"/>
      <c r="AO303" s="64"/>
      <c r="AP303" s="15"/>
      <c r="AQ303" s="15"/>
      <c r="AR303" s="15"/>
      <c r="AS303" s="15"/>
      <c r="AT303" s="15"/>
    </row>
    <row r="304" spans="1:46" x14ac:dyDescent="0.25">
      <c r="A304" s="31">
        <v>43160</v>
      </c>
      <c r="B304" s="14">
        <f t="shared" si="80"/>
        <v>2018</v>
      </c>
      <c r="C304" s="14">
        <f t="shared" si="81"/>
        <v>3</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64"/>
      <c r="AP304" s="15"/>
      <c r="AQ304" s="15"/>
      <c r="AR304" s="15"/>
      <c r="AS304" s="15"/>
      <c r="AT304" s="15"/>
    </row>
    <row r="305" spans="1:46" x14ac:dyDescent="0.25">
      <c r="A305" s="31">
        <v>43191</v>
      </c>
      <c r="B305" s="14">
        <f t="shared" si="80"/>
        <v>2018</v>
      </c>
      <c r="C305" s="14">
        <f t="shared" si="81"/>
        <v>4</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64"/>
      <c r="AP305" s="15"/>
      <c r="AQ305" s="15"/>
      <c r="AR305" s="15"/>
      <c r="AS305" s="15"/>
      <c r="AT305" s="15"/>
    </row>
    <row r="306" spans="1:46" x14ac:dyDescent="0.25">
      <c r="A306" s="31">
        <v>43221</v>
      </c>
      <c r="B306" s="14">
        <f t="shared" si="80"/>
        <v>2018</v>
      </c>
      <c r="C306" s="14">
        <f t="shared" si="81"/>
        <v>5</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64"/>
      <c r="AP306" s="15"/>
      <c r="AQ306" s="15"/>
      <c r="AR306" s="15"/>
      <c r="AS306" s="15"/>
      <c r="AT306" s="15"/>
    </row>
    <row r="307" spans="1:46" hidden="1" x14ac:dyDescent="0.25">
      <c r="A307" s="31">
        <v>43252</v>
      </c>
      <c r="B307" s="14">
        <f t="shared" si="80"/>
        <v>2018</v>
      </c>
      <c r="C307" s="14">
        <f t="shared" si="81"/>
        <v>6</v>
      </c>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64"/>
      <c r="AP307" s="15"/>
      <c r="AQ307" s="15"/>
      <c r="AR307" s="15"/>
      <c r="AS307" s="15"/>
      <c r="AT307" s="15"/>
    </row>
    <row r="308" spans="1:46" hidden="1" x14ac:dyDescent="0.25">
      <c r="A308" s="31">
        <v>43282</v>
      </c>
      <c r="B308" s="14">
        <f t="shared" si="80"/>
        <v>2018</v>
      </c>
      <c r="C308" s="14">
        <f t="shared" si="81"/>
        <v>7</v>
      </c>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64"/>
      <c r="AP308" s="15"/>
      <c r="AQ308" s="15"/>
      <c r="AR308" s="15"/>
      <c r="AS308" s="15"/>
      <c r="AT308" s="15"/>
    </row>
    <row r="309" spans="1:46" hidden="1" x14ac:dyDescent="0.25">
      <c r="A309" s="31">
        <v>43313</v>
      </c>
      <c r="B309" s="14">
        <f t="shared" si="80"/>
        <v>2018</v>
      </c>
      <c r="C309" s="14">
        <f t="shared" si="81"/>
        <v>8</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64"/>
      <c r="AP309" s="15"/>
      <c r="AQ309" s="15"/>
      <c r="AR309" s="15"/>
      <c r="AS309" s="15"/>
      <c r="AT309" s="15"/>
    </row>
    <row r="310" spans="1:46" hidden="1" x14ac:dyDescent="0.25">
      <c r="A310" s="31">
        <v>43344</v>
      </c>
      <c r="B310" s="14">
        <f t="shared" si="80"/>
        <v>2018</v>
      </c>
      <c r="C310" s="14">
        <f t="shared" si="81"/>
        <v>9</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64"/>
      <c r="AP310" s="15"/>
      <c r="AQ310" s="15"/>
      <c r="AR310" s="15"/>
      <c r="AS310" s="15"/>
      <c r="AT310" s="15"/>
    </row>
    <row r="311" spans="1:46" hidden="1" x14ac:dyDescent="0.25">
      <c r="A311" s="31">
        <v>43374</v>
      </c>
      <c r="B311" s="14">
        <f t="shared" si="80"/>
        <v>2018</v>
      </c>
      <c r="C311" s="14">
        <f t="shared" si="81"/>
        <v>10</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64"/>
      <c r="AP311" s="15"/>
      <c r="AQ311" s="15"/>
      <c r="AR311" s="15"/>
      <c r="AS311" s="15"/>
      <c r="AT311" s="15"/>
    </row>
    <row r="312" spans="1:46" hidden="1" x14ac:dyDescent="0.25">
      <c r="A312" s="31">
        <v>43405</v>
      </c>
      <c r="B312" s="14">
        <f t="shared" si="80"/>
        <v>2018</v>
      </c>
      <c r="C312" s="14">
        <f t="shared" si="81"/>
        <v>11</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64"/>
      <c r="AP312" s="15"/>
      <c r="AQ312" s="15"/>
      <c r="AR312" s="15"/>
      <c r="AS312" s="15"/>
      <c r="AT312" s="15"/>
    </row>
    <row r="313" spans="1:46" hidden="1" x14ac:dyDescent="0.25">
      <c r="A313" s="31">
        <v>43435</v>
      </c>
      <c r="B313" s="14">
        <f t="shared" si="80"/>
        <v>2018</v>
      </c>
      <c r="C313" s="14">
        <f t="shared" si="81"/>
        <v>12</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64"/>
      <c r="AP313" s="15"/>
      <c r="AQ313" s="15"/>
      <c r="AR313" s="15"/>
      <c r="AS313" s="15"/>
      <c r="AT313" s="15"/>
    </row>
    <row r="314" spans="1:46" hidden="1" x14ac:dyDescent="0.25">
      <c r="A314" s="31">
        <v>43466</v>
      </c>
      <c r="B314" s="14">
        <f t="shared" si="80"/>
        <v>2019</v>
      </c>
      <c r="C314" s="14">
        <f t="shared" si="81"/>
        <v>1</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64"/>
      <c r="AP314" s="15"/>
      <c r="AQ314" s="15"/>
      <c r="AR314" s="15"/>
      <c r="AS314" s="15"/>
      <c r="AT314" s="15"/>
    </row>
    <row r="315" spans="1:46" hidden="1" x14ac:dyDescent="0.25">
      <c r="A315" s="31">
        <v>43497</v>
      </c>
      <c r="B315" s="14">
        <f t="shared" si="80"/>
        <v>2019</v>
      </c>
      <c r="C315" s="14">
        <f t="shared" si="81"/>
        <v>2</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64"/>
      <c r="AP315" s="15"/>
      <c r="AQ315" s="15"/>
      <c r="AR315" s="15"/>
      <c r="AS315" s="15"/>
      <c r="AT315" s="15"/>
    </row>
    <row r="316" spans="1:46" hidden="1" x14ac:dyDescent="0.25">
      <c r="A316" s="31">
        <v>43525</v>
      </c>
      <c r="B316" s="14">
        <f t="shared" si="80"/>
        <v>2019</v>
      </c>
      <c r="C316" s="14">
        <f t="shared" si="81"/>
        <v>3</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64"/>
      <c r="AP316" s="15"/>
      <c r="AQ316" s="15"/>
      <c r="AR316" s="15"/>
      <c r="AS316" s="15"/>
      <c r="AT316" s="15"/>
    </row>
    <row r="317" spans="1:46" hidden="1" x14ac:dyDescent="0.25">
      <c r="A317" s="31">
        <v>43556</v>
      </c>
      <c r="B317" s="14">
        <f t="shared" si="80"/>
        <v>2019</v>
      </c>
      <c r="C317" s="14">
        <f t="shared" si="81"/>
        <v>4</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64"/>
      <c r="AP317" s="15"/>
      <c r="AQ317" s="15"/>
      <c r="AR317" s="15"/>
      <c r="AS317" s="15"/>
      <c r="AT317" s="15"/>
    </row>
    <row r="318" spans="1:46" hidden="1" x14ac:dyDescent="0.25">
      <c r="A318" s="31">
        <v>43586</v>
      </c>
      <c r="B318" s="14">
        <f t="shared" si="80"/>
        <v>2019</v>
      </c>
      <c r="C318" s="14">
        <f t="shared" si="81"/>
        <v>5</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64"/>
      <c r="AP318" s="15"/>
      <c r="AQ318" s="15"/>
      <c r="AR318" s="15"/>
      <c r="AS318" s="15"/>
      <c r="AT318" s="15"/>
    </row>
    <row r="319" spans="1:46" hidden="1" x14ac:dyDescent="0.25">
      <c r="A319" s="31">
        <v>43617</v>
      </c>
      <c r="B319" s="14">
        <f t="shared" si="80"/>
        <v>2019</v>
      </c>
      <c r="C319" s="14">
        <f t="shared" si="81"/>
        <v>6</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64"/>
      <c r="AP319" s="15"/>
      <c r="AQ319" s="15"/>
      <c r="AR319" s="15"/>
      <c r="AS319" s="15"/>
      <c r="AT319" s="15"/>
    </row>
    <row r="320" spans="1:46" hidden="1" x14ac:dyDescent="0.25">
      <c r="A320" s="31">
        <v>43647</v>
      </c>
      <c r="B320" s="14">
        <f t="shared" si="80"/>
        <v>2019</v>
      </c>
      <c r="C320" s="14">
        <f t="shared" si="81"/>
        <v>7</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64"/>
      <c r="AP320" s="15"/>
      <c r="AQ320" s="15"/>
      <c r="AR320" s="15"/>
      <c r="AS320" s="15"/>
      <c r="AT320" s="15"/>
    </row>
    <row r="321" spans="1:46" hidden="1" x14ac:dyDescent="0.25">
      <c r="A321" s="31">
        <v>43678</v>
      </c>
      <c r="B321" s="14">
        <f t="shared" si="80"/>
        <v>2019</v>
      </c>
      <c r="C321" s="14">
        <f t="shared" si="81"/>
        <v>8</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64"/>
      <c r="AP321" s="15"/>
      <c r="AQ321" s="15"/>
      <c r="AR321" s="15"/>
      <c r="AS321" s="15"/>
      <c r="AT321" s="15"/>
    </row>
    <row r="322" spans="1:46" hidden="1" x14ac:dyDescent="0.25">
      <c r="A322" s="31">
        <v>43709</v>
      </c>
      <c r="B322" s="14">
        <f t="shared" si="80"/>
        <v>2019</v>
      </c>
      <c r="C322" s="14">
        <f t="shared" si="81"/>
        <v>9</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64"/>
      <c r="AP322" s="15"/>
      <c r="AQ322" s="15"/>
      <c r="AR322" s="15"/>
      <c r="AS322" s="15"/>
      <c r="AT322" s="15"/>
    </row>
    <row r="323" spans="1:46" hidden="1" x14ac:dyDescent="0.25">
      <c r="A323" s="31">
        <v>43739</v>
      </c>
      <c r="B323" s="14">
        <f t="shared" si="80"/>
        <v>2019</v>
      </c>
      <c r="C323" s="14">
        <f t="shared" si="81"/>
        <v>10</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64"/>
      <c r="AP323" s="15"/>
      <c r="AQ323" s="15"/>
      <c r="AR323" s="15"/>
      <c r="AS323" s="15"/>
      <c r="AT323" s="15"/>
    </row>
    <row r="324" spans="1:46" hidden="1" x14ac:dyDescent="0.25">
      <c r="A324" s="31">
        <v>43770</v>
      </c>
      <c r="B324" s="14">
        <f t="shared" si="80"/>
        <v>2019</v>
      </c>
      <c r="C324" s="14">
        <f t="shared" si="81"/>
        <v>11</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64"/>
      <c r="AP324" s="15"/>
      <c r="AQ324" s="15"/>
      <c r="AR324" s="15"/>
      <c r="AS324" s="15"/>
      <c r="AT324" s="15"/>
    </row>
    <row r="325" spans="1:46" hidden="1" x14ac:dyDescent="0.25">
      <c r="A325" s="31">
        <v>43800</v>
      </c>
      <c r="B325" s="14">
        <f t="shared" si="80"/>
        <v>2019</v>
      </c>
      <c r="C325" s="14">
        <f t="shared" si="81"/>
        <v>12</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64"/>
      <c r="AP325" s="15"/>
      <c r="AQ325" s="15"/>
      <c r="AR325" s="15"/>
      <c r="AS325" s="15"/>
      <c r="AT325" s="15"/>
    </row>
    <row r="326" spans="1:46" hidden="1" x14ac:dyDescent="0.25">
      <c r="A326" s="31"/>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64"/>
      <c r="AP326" s="15"/>
      <c r="AQ326" s="15"/>
      <c r="AR326" s="15"/>
      <c r="AS326" s="15"/>
      <c r="AT326" s="15"/>
    </row>
    <row r="327" spans="1:46" x14ac:dyDescent="0.25">
      <c r="A327" s="31"/>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64"/>
      <c r="AP327" s="15"/>
      <c r="AQ327" s="15"/>
      <c r="AR327" s="15"/>
      <c r="AS327" s="15"/>
      <c r="AT327" s="15"/>
    </row>
    <row r="328" spans="1:46" x14ac:dyDescent="0.25">
      <c r="A328" s="31"/>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64"/>
      <c r="AP328" s="15"/>
      <c r="AQ328" s="15"/>
      <c r="AR328" s="15"/>
      <c r="AS328" s="15"/>
      <c r="AT328" s="15"/>
    </row>
    <row r="330" spans="1:46" s="5" customFormat="1" ht="77.25" customHeight="1" x14ac:dyDescent="0.25">
      <c r="A330" s="28" t="s">
        <v>47</v>
      </c>
      <c r="B330" s="28"/>
      <c r="C330" s="28"/>
      <c r="D330" s="25" t="s">
        <v>17</v>
      </c>
      <c r="E330" s="25" t="s">
        <v>86</v>
      </c>
      <c r="F330" s="25" t="s">
        <v>87</v>
      </c>
      <c r="G330" s="25" t="s">
        <v>88</v>
      </c>
      <c r="H330" s="25" t="s">
        <v>90</v>
      </c>
      <c r="I330" s="25" t="s">
        <v>93</v>
      </c>
      <c r="J330" s="25" t="s">
        <v>53</v>
      </c>
      <c r="K330" s="25" t="s">
        <v>54</v>
      </c>
      <c r="L330" s="25" t="s">
        <v>70</v>
      </c>
      <c r="M330" s="25" t="s">
        <v>71</v>
      </c>
      <c r="N330" s="25" t="s">
        <v>55</v>
      </c>
      <c r="O330" s="25" t="s">
        <v>56</v>
      </c>
      <c r="P330" s="25" t="s">
        <v>78</v>
      </c>
      <c r="Q330" s="25" t="s">
        <v>79</v>
      </c>
      <c r="R330" s="25" t="s">
        <v>58</v>
      </c>
      <c r="S330" s="25" t="s">
        <v>57</v>
      </c>
      <c r="T330" s="5" t="s">
        <v>105</v>
      </c>
      <c r="U330" s="5" t="s">
        <v>106</v>
      </c>
      <c r="V330" s="5" t="s">
        <v>107</v>
      </c>
      <c r="AF330" s="5" t="s">
        <v>190</v>
      </c>
      <c r="AG330" s="5" t="s">
        <v>191</v>
      </c>
      <c r="AH330" s="5" t="s">
        <v>200</v>
      </c>
      <c r="AI330" s="5" t="s">
        <v>195</v>
      </c>
      <c r="AJ330" s="5" t="s">
        <v>197</v>
      </c>
      <c r="AK330" s="5" t="s">
        <v>199</v>
      </c>
      <c r="AL330" s="5" t="s">
        <v>60</v>
      </c>
      <c r="AM330" s="5" t="s">
        <v>167</v>
      </c>
      <c r="AN330" s="5" t="s">
        <v>168</v>
      </c>
      <c r="AO330" s="68" t="s">
        <v>100</v>
      </c>
      <c r="AP330" s="5" t="s">
        <v>203</v>
      </c>
      <c r="AQ330" s="5" t="s">
        <v>203</v>
      </c>
      <c r="AR330" s="5" t="s">
        <v>203</v>
      </c>
      <c r="AS330" s="5" t="s">
        <v>207</v>
      </c>
      <c r="AT330" s="5" t="s">
        <v>171</v>
      </c>
    </row>
    <row r="331" spans="1:46" s="69" customFormat="1" ht="99.75" customHeight="1" x14ac:dyDescent="0.25">
      <c r="A331" s="69" t="s">
        <v>5</v>
      </c>
      <c r="D331" s="70" t="s">
        <v>62</v>
      </c>
      <c r="E331" s="70" t="s">
        <v>63</v>
      </c>
      <c r="F331" s="70" t="s">
        <v>61</v>
      </c>
      <c r="G331" s="70" t="s">
        <v>161</v>
      </c>
      <c r="H331" s="70" t="s">
        <v>162</v>
      </c>
      <c r="I331" s="70" t="s">
        <v>95</v>
      </c>
      <c r="J331" s="70" t="s">
        <v>96</v>
      </c>
      <c r="K331" s="70" t="s">
        <v>64</v>
      </c>
      <c r="L331" s="70" t="s">
        <v>73</v>
      </c>
      <c r="M331" s="70" t="s">
        <v>72</v>
      </c>
      <c r="N331" s="70" t="s">
        <v>69</v>
      </c>
      <c r="O331" s="70" t="s">
        <v>82</v>
      </c>
      <c r="P331" s="70" t="s">
        <v>80</v>
      </c>
      <c r="Q331" s="70" t="s">
        <v>81</v>
      </c>
      <c r="R331" s="70" t="s">
        <v>83</v>
      </c>
      <c r="S331" s="70" t="s">
        <v>84</v>
      </c>
      <c r="T331" s="69" t="s">
        <v>101</v>
      </c>
      <c r="U331" s="69" t="s">
        <v>102</v>
      </c>
      <c r="V331" s="69" t="s">
        <v>103</v>
      </c>
      <c r="AF331" s="3" t="s">
        <v>194</v>
      </c>
      <c r="AG331" s="3" t="s">
        <v>194</v>
      </c>
      <c r="AH331" s="3"/>
      <c r="AI331" s="3" t="s">
        <v>194</v>
      </c>
      <c r="AJ331" s="3" t="s">
        <v>194</v>
      </c>
      <c r="AK331" s="3"/>
      <c r="AL331" s="69" t="s">
        <v>166</v>
      </c>
      <c r="AM331" s="69" t="s">
        <v>166</v>
      </c>
      <c r="AN331" s="69" t="s">
        <v>209</v>
      </c>
      <c r="AO331" s="68" t="s">
        <v>98</v>
      </c>
      <c r="AT331" s="69" t="s">
        <v>166</v>
      </c>
    </row>
    <row r="332" spans="1:46" s="69" customFormat="1" x14ac:dyDescent="0.25">
      <c r="A332" s="69" t="s">
        <v>6</v>
      </c>
      <c r="D332" s="70" t="s">
        <v>33</v>
      </c>
      <c r="E332" s="70" t="s">
        <v>33</v>
      </c>
      <c r="F332" s="70" t="s">
        <v>33</v>
      </c>
      <c r="G332" s="70" t="s">
        <v>33</v>
      </c>
      <c r="H332" s="70" t="s">
        <v>33</v>
      </c>
      <c r="I332" s="70" t="s">
        <v>33</v>
      </c>
      <c r="J332" s="70" t="s">
        <v>33</v>
      </c>
      <c r="K332" s="70" t="s">
        <v>33</v>
      </c>
      <c r="L332" s="70" t="s">
        <v>33</v>
      </c>
      <c r="M332" s="70" t="s">
        <v>33</v>
      </c>
      <c r="N332" s="70" t="s">
        <v>66</v>
      </c>
      <c r="O332" s="70" t="s">
        <v>66</v>
      </c>
      <c r="P332" s="70" t="s">
        <v>66</v>
      </c>
      <c r="Q332" s="70" t="s">
        <v>66</v>
      </c>
      <c r="R332" s="70" t="s">
        <v>66</v>
      </c>
      <c r="S332" s="70" t="s">
        <v>66</v>
      </c>
      <c r="T332" s="69" t="s">
        <v>66</v>
      </c>
      <c r="U332" s="69" t="s">
        <v>66</v>
      </c>
      <c r="V332" s="69" t="s">
        <v>66</v>
      </c>
      <c r="AO332" s="68" t="s">
        <v>66</v>
      </c>
      <c r="AT332" s="70"/>
    </row>
    <row r="333" spans="1:46" s="69" customFormat="1" ht="105" x14ac:dyDescent="0.25">
      <c r="A333" s="69" t="s">
        <v>7</v>
      </c>
      <c r="D333" s="72" t="s">
        <v>188</v>
      </c>
      <c r="E333" s="72"/>
      <c r="G333" s="73" t="s">
        <v>85</v>
      </c>
      <c r="H333" s="73" t="s">
        <v>91</v>
      </c>
      <c r="I333" s="73" t="s">
        <v>92</v>
      </c>
      <c r="J333" s="73" t="s">
        <v>97</v>
      </c>
      <c r="K333" s="73" t="s">
        <v>65</v>
      </c>
      <c r="N333" s="73" t="s">
        <v>67</v>
      </c>
      <c r="O333" s="73"/>
      <c r="P333" s="73"/>
      <c r="Q333" s="73"/>
      <c r="R333" s="73"/>
      <c r="T333" s="73" t="s">
        <v>104</v>
      </c>
      <c r="W333" s="73"/>
      <c r="X333" s="73"/>
      <c r="Y333" s="73"/>
      <c r="Z333" s="73"/>
      <c r="AA333" s="73"/>
      <c r="AB333" s="73"/>
      <c r="AC333" s="73"/>
      <c r="AD333" s="73"/>
      <c r="AE333" s="73"/>
      <c r="AF333" s="73" t="s">
        <v>189</v>
      </c>
      <c r="AG333" s="73" t="s">
        <v>189</v>
      </c>
      <c r="AH333" s="73"/>
      <c r="AI333" s="73" t="s">
        <v>189</v>
      </c>
      <c r="AJ333" s="73" t="s">
        <v>189</v>
      </c>
      <c r="AK333" s="73"/>
      <c r="AL333" s="73"/>
      <c r="AM333" s="73"/>
      <c r="AN333" s="73"/>
      <c r="AO333" s="68" t="s">
        <v>99</v>
      </c>
      <c r="AP333" s="3" t="s">
        <v>201</v>
      </c>
      <c r="AQ333" s="3" t="s">
        <v>201</v>
      </c>
      <c r="AR333" s="3" t="s">
        <v>201</v>
      </c>
      <c r="AS333" s="3"/>
    </row>
    <row r="334" spans="1:46" s="69" customFormat="1" ht="205.5" customHeight="1" x14ac:dyDescent="0.25">
      <c r="A334" s="69" t="s">
        <v>8</v>
      </c>
      <c r="D334" s="75" t="s">
        <v>183</v>
      </c>
      <c r="E334" s="75" t="s">
        <v>183</v>
      </c>
      <c r="F334" s="75" t="s">
        <v>183</v>
      </c>
      <c r="G334" s="70" t="s">
        <v>160</v>
      </c>
      <c r="H334" s="70" t="s">
        <v>163</v>
      </c>
      <c r="I334" s="70" t="s">
        <v>94</v>
      </c>
      <c r="J334" s="70" t="s">
        <v>174</v>
      </c>
      <c r="K334" s="70" t="s">
        <v>175</v>
      </c>
      <c r="L334" s="70"/>
      <c r="M334" s="70"/>
      <c r="N334" s="70" t="s">
        <v>68</v>
      </c>
      <c r="O334" s="70"/>
      <c r="P334" s="70"/>
      <c r="Q334" s="70"/>
      <c r="R334" s="70"/>
      <c r="S334" s="70"/>
      <c r="T334" s="3" t="s">
        <v>182</v>
      </c>
      <c r="W334" s="3"/>
      <c r="X334" s="3"/>
      <c r="Y334" s="3"/>
      <c r="Z334" s="3"/>
      <c r="AA334" s="3"/>
      <c r="AB334" s="3"/>
      <c r="AC334" s="3"/>
      <c r="AD334" s="3"/>
      <c r="AE334" s="3"/>
      <c r="AF334" s="3"/>
      <c r="AG334" s="3"/>
      <c r="AH334" s="3"/>
      <c r="AI334" s="3"/>
      <c r="AJ334" s="3"/>
      <c r="AK334" s="3"/>
      <c r="AO334" s="68" t="s">
        <v>176</v>
      </c>
      <c r="AP334" s="3" t="s">
        <v>202</v>
      </c>
      <c r="AQ334" s="3" t="s">
        <v>202</v>
      </c>
      <c r="AR334" s="3" t="s">
        <v>202</v>
      </c>
      <c r="AS334" s="3"/>
    </row>
    <row r="335" spans="1:46" s="69" customFormat="1" ht="15" customHeight="1" x14ac:dyDescent="0.25">
      <c r="A335" s="69" t="s">
        <v>14</v>
      </c>
      <c r="D335" s="70"/>
      <c r="E335" s="70"/>
      <c r="F335" s="70"/>
      <c r="G335" s="70"/>
      <c r="H335" s="70"/>
      <c r="I335" s="70"/>
      <c r="J335" s="70"/>
      <c r="K335" s="70"/>
      <c r="L335" s="70"/>
      <c r="M335" s="70"/>
      <c r="N335" s="70"/>
      <c r="O335" s="70"/>
      <c r="P335" s="70"/>
      <c r="Q335" s="70"/>
      <c r="R335" s="70"/>
      <c r="S335" s="70"/>
      <c r="AL335" s="14"/>
      <c r="AM335" s="14"/>
      <c r="AN335" s="14"/>
      <c r="AO335" s="67"/>
      <c r="AP335" s="14"/>
      <c r="AQ335" s="14"/>
      <c r="AR335" s="14"/>
      <c r="AS335" s="14"/>
      <c r="AT335" s="14"/>
    </row>
    <row r="336" spans="1:46" x14ac:dyDescent="0.25">
      <c r="AO336" s="71"/>
    </row>
    <row r="337" spans="41:41" x14ac:dyDescent="0.25">
      <c r="AO337" s="71"/>
    </row>
    <row r="338" spans="41:41" x14ac:dyDescent="0.25">
      <c r="AO338" s="74"/>
    </row>
    <row r="339" spans="41:41" x14ac:dyDescent="0.25">
      <c r="AO339" s="71"/>
    </row>
    <row r="340" spans="41:41" x14ac:dyDescent="0.25">
      <c r="AO340" s="71"/>
    </row>
  </sheetData>
  <hyperlinks>
    <hyperlink ref="H333" r:id="rId1"/>
    <hyperlink ref="J333" r:id="rId2"/>
    <hyperlink ref="T333" r:id="rId3"/>
    <hyperlink ref="I333" r:id="rId4"/>
    <hyperlink ref="G333" r:id="rId5"/>
    <hyperlink ref="K333" r:id="rId6"/>
    <hyperlink ref="N333" r:id="rId7"/>
    <hyperlink ref="AO333" r:id="rId8"/>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9"/>
  <sheetViews>
    <sheetView workbookViewId="0">
      <pane xSplit="1" ySplit="4" topLeftCell="B200" activePane="bottomRight" state="frozen"/>
      <selection pane="topRight" activeCell="B1" sqref="B1"/>
      <selection pane="bottomLeft" activeCell="A5" sqref="A5"/>
      <selection pane="bottomRight" activeCell="A223" sqref="A223"/>
    </sheetView>
  </sheetViews>
  <sheetFormatPr defaultRowHeight="15" x14ac:dyDescent="0.25"/>
  <sheetData>
    <row r="1" spans="1:4" x14ac:dyDescent="0.25">
      <c r="B1" s="79" t="s">
        <v>429</v>
      </c>
    </row>
    <row r="2" spans="1:4" x14ac:dyDescent="0.25">
      <c r="B2" t="s">
        <v>431</v>
      </c>
    </row>
    <row r="3" spans="1:4" x14ac:dyDescent="0.25">
      <c r="B3" t="s">
        <v>432</v>
      </c>
    </row>
    <row r="4" spans="1:4" x14ac:dyDescent="0.25">
      <c r="B4" t="s">
        <v>433</v>
      </c>
    </row>
    <row r="5" spans="1:4" x14ac:dyDescent="0.25">
      <c r="B5" s="15"/>
      <c r="C5" s="80"/>
    </row>
    <row r="6" spans="1:4" x14ac:dyDescent="0.25">
      <c r="A6" t="s">
        <v>210</v>
      </c>
      <c r="B6" s="15">
        <v>77.290000000000006</v>
      </c>
      <c r="C6" s="80"/>
    </row>
    <row r="7" spans="1:4" x14ac:dyDescent="0.25">
      <c r="A7" t="s">
        <v>211</v>
      </c>
      <c r="B7" s="15">
        <v>77.23</v>
      </c>
      <c r="C7" s="80"/>
      <c r="D7" s="81"/>
    </row>
    <row r="8" spans="1:4" x14ac:dyDescent="0.25">
      <c r="A8" t="s">
        <v>212</v>
      </c>
      <c r="B8" s="15">
        <v>80.17</v>
      </c>
      <c r="C8" s="80"/>
    </row>
    <row r="9" spans="1:4" x14ac:dyDescent="0.25">
      <c r="A9" t="s">
        <v>213</v>
      </c>
      <c r="B9" s="15">
        <v>79.59</v>
      </c>
      <c r="C9" s="80"/>
    </row>
    <row r="10" spans="1:4" x14ac:dyDescent="0.25">
      <c r="A10" t="s">
        <v>214</v>
      </c>
      <c r="B10" s="15">
        <v>81.91</v>
      </c>
      <c r="C10" s="80"/>
      <c r="D10" s="81"/>
    </row>
    <row r="11" spans="1:4" x14ac:dyDescent="0.25">
      <c r="A11" t="s">
        <v>215</v>
      </c>
      <c r="B11" s="15">
        <v>82.17</v>
      </c>
      <c r="C11" s="80"/>
    </row>
    <row r="12" spans="1:4" x14ac:dyDescent="0.25">
      <c r="A12" t="s">
        <v>216</v>
      </c>
      <c r="B12" s="15">
        <v>83.68</v>
      </c>
      <c r="C12" s="80"/>
    </row>
    <row r="13" spans="1:4" x14ac:dyDescent="0.25">
      <c r="A13" t="s">
        <v>217</v>
      </c>
      <c r="B13" s="15">
        <v>83.63</v>
      </c>
      <c r="C13" s="80"/>
      <c r="D13" s="81"/>
    </row>
    <row r="14" spans="1:4" x14ac:dyDescent="0.25">
      <c r="A14" t="s">
        <v>218</v>
      </c>
      <c r="B14" s="15">
        <v>85.21</v>
      </c>
      <c r="C14" s="80"/>
    </row>
    <row r="15" spans="1:4" x14ac:dyDescent="0.25">
      <c r="A15" t="s">
        <v>219</v>
      </c>
      <c r="B15" s="15">
        <v>89.39</v>
      </c>
      <c r="C15" s="80"/>
    </row>
    <row r="16" spans="1:4" x14ac:dyDescent="0.25">
      <c r="A16" t="s">
        <v>220</v>
      </c>
      <c r="B16" s="15">
        <v>92.11</v>
      </c>
      <c r="C16" s="80"/>
      <c r="D16" s="81"/>
    </row>
    <row r="17" spans="1:4" x14ac:dyDescent="0.25">
      <c r="A17" t="s">
        <v>221</v>
      </c>
      <c r="B17" s="15">
        <v>92.82</v>
      </c>
      <c r="C17" s="80"/>
    </row>
    <row r="18" spans="1:4" x14ac:dyDescent="0.25">
      <c r="A18" t="s">
        <v>222</v>
      </c>
      <c r="B18" s="15">
        <v>81.5</v>
      </c>
      <c r="C18" s="80">
        <f t="shared" ref="C18:C68" si="0">B18/B6-1</f>
        <v>5.4470177254495988E-2</v>
      </c>
    </row>
    <row r="19" spans="1:4" x14ac:dyDescent="0.25">
      <c r="A19" t="s">
        <v>223</v>
      </c>
      <c r="B19" s="15">
        <v>76.39</v>
      </c>
      <c r="C19" s="80">
        <f t="shared" si="0"/>
        <v>-1.0876602356597265E-2</v>
      </c>
      <c r="D19" s="81"/>
    </row>
    <row r="20" spans="1:4" x14ac:dyDescent="0.25">
      <c r="A20" t="s">
        <v>224</v>
      </c>
      <c r="B20" s="15">
        <v>79.14</v>
      </c>
      <c r="C20" s="80">
        <f t="shared" si="0"/>
        <v>-1.2847698640389149E-2</v>
      </c>
      <c r="D20" s="81">
        <f>AVERAGE(C18:C20)</f>
        <v>1.0248625419169858E-2</v>
      </c>
    </row>
    <row r="21" spans="1:4" x14ac:dyDescent="0.25">
      <c r="A21" t="s">
        <v>225</v>
      </c>
      <c r="B21" s="15">
        <v>80.290000000000006</v>
      </c>
      <c r="C21" s="80">
        <f t="shared" si="0"/>
        <v>8.7950747581355682E-3</v>
      </c>
    </row>
    <row r="22" spans="1:4" x14ac:dyDescent="0.25">
      <c r="A22" t="s">
        <v>226</v>
      </c>
      <c r="B22" s="15">
        <v>83.25</v>
      </c>
      <c r="C22" s="80">
        <f t="shared" si="0"/>
        <v>1.635941887437431E-2</v>
      </c>
    </row>
    <row r="23" spans="1:4" x14ac:dyDescent="0.25">
      <c r="A23" t="s">
        <v>227</v>
      </c>
      <c r="B23" s="15">
        <v>82.88</v>
      </c>
      <c r="C23" s="80">
        <f t="shared" si="0"/>
        <v>8.6406230984543697E-3</v>
      </c>
      <c r="D23" s="81">
        <f>AVERAGE(C21:C23)</f>
        <v>1.1265038910321415E-2</v>
      </c>
    </row>
    <row r="24" spans="1:4" x14ac:dyDescent="0.25">
      <c r="A24" t="s">
        <v>228</v>
      </c>
      <c r="B24" s="15">
        <v>83.45</v>
      </c>
      <c r="C24" s="80">
        <f t="shared" si="0"/>
        <v>-2.7485659655832606E-3</v>
      </c>
    </row>
    <row r="25" spans="1:4" x14ac:dyDescent="0.25">
      <c r="A25" t="s">
        <v>229</v>
      </c>
      <c r="B25" s="15">
        <v>85.63</v>
      </c>
      <c r="C25" s="80">
        <f t="shared" si="0"/>
        <v>2.3914863087408866E-2</v>
      </c>
    </row>
    <row r="26" spans="1:4" x14ac:dyDescent="0.25">
      <c r="A26" t="s">
        <v>230</v>
      </c>
      <c r="B26" s="15">
        <v>87.39</v>
      </c>
      <c r="C26" s="80">
        <f t="shared" si="0"/>
        <v>2.5583851660603285E-2</v>
      </c>
      <c r="D26" s="81">
        <f>AVERAGE(C24:C26)</f>
        <v>1.5583382927476297E-2</v>
      </c>
    </row>
    <row r="27" spans="1:4" x14ac:dyDescent="0.25">
      <c r="A27" t="s">
        <v>231</v>
      </c>
      <c r="B27" s="15">
        <v>92.51</v>
      </c>
      <c r="C27" s="80">
        <f t="shared" si="0"/>
        <v>3.490323302382814E-2</v>
      </c>
    </row>
    <row r="28" spans="1:4" x14ac:dyDescent="0.25">
      <c r="A28" t="s">
        <v>232</v>
      </c>
      <c r="B28" s="15">
        <v>93.49</v>
      </c>
      <c r="C28" s="80">
        <f t="shared" si="0"/>
        <v>1.4982086635544345E-2</v>
      </c>
    </row>
    <row r="29" spans="1:4" x14ac:dyDescent="0.25">
      <c r="A29" t="s">
        <v>233</v>
      </c>
      <c r="B29" s="15">
        <v>94.95</v>
      </c>
      <c r="C29" s="80">
        <f t="shared" si="0"/>
        <v>2.2947640594699559E-2</v>
      </c>
      <c r="D29" s="81">
        <f>AVERAGE(C27:C29)</f>
        <v>2.4277653418024014E-2</v>
      </c>
    </row>
    <row r="30" spans="1:4" x14ac:dyDescent="0.25">
      <c r="A30" t="s">
        <v>234</v>
      </c>
      <c r="B30" s="15">
        <v>82</v>
      </c>
      <c r="C30" s="80">
        <f t="shared" si="0"/>
        <v>6.1349693251533388E-3</v>
      </c>
    </row>
    <row r="31" spans="1:4" x14ac:dyDescent="0.25">
      <c r="A31" t="s">
        <v>235</v>
      </c>
      <c r="B31" s="15">
        <v>78.08</v>
      </c>
      <c r="C31" s="80">
        <f t="shared" si="0"/>
        <v>2.2123314569969965E-2</v>
      </c>
    </row>
    <row r="32" spans="1:4" x14ac:dyDescent="0.25">
      <c r="A32" t="s">
        <v>236</v>
      </c>
      <c r="B32" s="15">
        <v>79.42</v>
      </c>
      <c r="C32" s="80">
        <f t="shared" si="0"/>
        <v>3.5380338640385034E-3</v>
      </c>
      <c r="D32" s="81">
        <f>AVERAGE(C30:C32)</f>
        <v>1.059877258638727E-2</v>
      </c>
    </row>
    <row r="33" spans="1:4" x14ac:dyDescent="0.25">
      <c r="A33" t="s">
        <v>237</v>
      </c>
      <c r="B33" s="15">
        <v>84.46</v>
      </c>
      <c r="C33" s="80">
        <f t="shared" si="0"/>
        <v>5.1936729356083955E-2</v>
      </c>
    </row>
    <row r="34" spans="1:4" x14ac:dyDescent="0.25">
      <c r="A34" t="s">
        <v>238</v>
      </c>
      <c r="B34" s="15">
        <v>86.78</v>
      </c>
      <c r="C34" s="80">
        <f t="shared" si="0"/>
        <v>4.2402402402402339E-2</v>
      </c>
    </row>
    <row r="35" spans="1:4" x14ac:dyDescent="0.25">
      <c r="A35" t="s">
        <v>239</v>
      </c>
      <c r="B35" s="15">
        <v>85.63</v>
      </c>
      <c r="C35" s="80">
        <f t="shared" si="0"/>
        <v>3.3180501930502038E-2</v>
      </c>
      <c r="D35" s="81">
        <f>AVERAGE(C33:C35)</f>
        <v>4.2506544562996108E-2</v>
      </c>
    </row>
    <row r="36" spans="1:4" x14ac:dyDescent="0.25">
      <c r="A36" t="s">
        <v>240</v>
      </c>
      <c r="B36" s="15">
        <v>86.33</v>
      </c>
      <c r="C36" s="80">
        <f t="shared" si="0"/>
        <v>3.4511683642899804E-2</v>
      </c>
    </row>
    <row r="37" spans="1:4" x14ac:dyDescent="0.25">
      <c r="A37" t="s">
        <v>241</v>
      </c>
      <c r="B37" s="15">
        <v>87.52</v>
      </c>
      <c r="C37" s="80">
        <f t="shared" si="0"/>
        <v>2.2071703842111434E-2</v>
      </c>
    </row>
    <row r="38" spans="1:4" x14ac:dyDescent="0.25">
      <c r="A38" t="s">
        <v>242</v>
      </c>
      <c r="B38" s="15">
        <v>89.58</v>
      </c>
      <c r="C38" s="80">
        <f t="shared" si="0"/>
        <v>2.5060075523515302E-2</v>
      </c>
      <c r="D38" s="81">
        <f>AVERAGE(C36:C38)</f>
        <v>2.7214487669508847E-2</v>
      </c>
    </row>
    <row r="39" spans="1:4" x14ac:dyDescent="0.25">
      <c r="A39" t="s">
        <v>243</v>
      </c>
      <c r="B39" s="15">
        <v>95.46</v>
      </c>
      <c r="C39" s="80">
        <f t="shared" si="0"/>
        <v>3.1888444492487178E-2</v>
      </c>
    </row>
    <row r="40" spans="1:4" x14ac:dyDescent="0.25">
      <c r="A40" t="s">
        <v>244</v>
      </c>
      <c r="B40" s="15">
        <v>95.65</v>
      </c>
      <c r="C40" s="80">
        <f t="shared" si="0"/>
        <v>2.3104075302171401E-2</v>
      </c>
    </row>
    <row r="41" spans="1:4" x14ac:dyDescent="0.25">
      <c r="A41" t="s">
        <v>245</v>
      </c>
      <c r="B41" s="15">
        <v>97.03</v>
      </c>
      <c r="C41" s="80">
        <f t="shared" si="0"/>
        <v>2.1906266456029444E-2</v>
      </c>
      <c r="D41" s="81">
        <f>AVERAGE(C39:C41)</f>
        <v>2.563292875022934E-2</v>
      </c>
    </row>
    <row r="42" spans="1:4" x14ac:dyDescent="0.25">
      <c r="A42" t="s">
        <v>246</v>
      </c>
      <c r="B42" s="15">
        <v>84.65</v>
      </c>
      <c r="C42" s="80">
        <f t="shared" si="0"/>
        <v>3.2317073170731847E-2</v>
      </c>
    </row>
    <row r="43" spans="1:4" x14ac:dyDescent="0.25">
      <c r="A43" t="s">
        <v>247</v>
      </c>
      <c r="B43" s="15">
        <v>80.7</v>
      </c>
      <c r="C43" s="80">
        <f t="shared" si="0"/>
        <v>3.3555327868852514E-2</v>
      </c>
    </row>
    <row r="44" spans="1:4" x14ac:dyDescent="0.25">
      <c r="A44" t="s">
        <v>248</v>
      </c>
      <c r="B44" s="15">
        <v>83.54</v>
      </c>
      <c r="C44" s="80">
        <f t="shared" si="0"/>
        <v>5.1876101737597713E-2</v>
      </c>
      <c r="D44" s="81">
        <f>AVERAGE(C42:C44)</f>
        <v>3.9249500925727356E-2</v>
      </c>
    </row>
    <row r="45" spans="1:4" x14ac:dyDescent="0.25">
      <c r="A45" t="s">
        <v>249</v>
      </c>
      <c r="B45" s="15">
        <v>85.73</v>
      </c>
      <c r="C45" s="80">
        <f t="shared" si="0"/>
        <v>1.5036703765096027E-2</v>
      </c>
    </row>
    <row r="46" spans="1:4" x14ac:dyDescent="0.25">
      <c r="A46" t="s">
        <v>250</v>
      </c>
      <c r="B46" s="15">
        <v>89.17</v>
      </c>
      <c r="C46" s="80">
        <f t="shared" si="0"/>
        <v>2.7540908043327983E-2</v>
      </c>
    </row>
    <row r="47" spans="1:4" x14ac:dyDescent="0.25">
      <c r="A47" t="s">
        <v>251</v>
      </c>
      <c r="B47" s="15">
        <v>87.97</v>
      </c>
      <c r="C47" s="80">
        <f t="shared" si="0"/>
        <v>2.7326871423566601E-2</v>
      </c>
      <c r="D47" s="81">
        <f>AVERAGE(C45:C47)</f>
        <v>2.3301494410663537E-2</v>
      </c>
    </row>
    <row r="48" spans="1:4" x14ac:dyDescent="0.25">
      <c r="A48" t="s">
        <v>252</v>
      </c>
      <c r="B48" s="15">
        <v>90.01</v>
      </c>
      <c r="C48" s="80">
        <f t="shared" si="0"/>
        <v>4.2627128460558383E-2</v>
      </c>
    </row>
    <row r="49" spans="1:4" x14ac:dyDescent="0.25">
      <c r="A49" t="s">
        <v>253</v>
      </c>
      <c r="B49" s="15">
        <v>89.99</v>
      </c>
      <c r="C49" s="80">
        <f t="shared" si="0"/>
        <v>2.822212065813523E-2</v>
      </c>
    </row>
    <row r="50" spans="1:4" x14ac:dyDescent="0.25">
      <c r="A50" t="s">
        <v>254</v>
      </c>
      <c r="B50" s="15">
        <v>93.43</v>
      </c>
      <c r="C50" s="80">
        <f t="shared" si="0"/>
        <v>4.2978343380218886E-2</v>
      </c>
      <c r="D50" s="81">
        <f>AVERAGE(C48:C50)</f>
        <v>3.7942530832970833E-2</v>
      </c>
    </row>
    <row r="51" spans="1:4" x14ac:dyDescent="0.25">
      <c r="A51" t="s">
        <v>255</v>
      </c>
      <c r="B51" s="15">
        <v>99.6</v>
      </c>
      <c r="C51" s="80">
        <f t="shared" si="0"/>
        <v>4.3368950345694435E-2</v>
      </c>
    </row>
    <row r="52" spans="1:4" x14ac:dyDescent="0.25">
      <c r="A52" t="s">
        <v>256</v>
      </c>
      <c r="B52" s="15">
        <v>100.43</v>
      </c>
      <c r="C52" s="80">
        <f t="shared" si="0"/>
        <v>4.9973863042341859E-2</v>
      </c>
    </row>
    <row r="53" spans="1:4" x14ac:dyDescent="0.25">
      <c r="A53" t="s">
        <v>257</v>
      </c>
      <c r="B53" s="15">
        <v>102.49</v>
      </c>
      <c r="C53" s="80">
        <f t="shared" si="0"/>
        <v>5.6271256312480533E-2</v>
      </c>
      <c r="D53" s="81">
        <f>AVERAGE(C51:C53)</f>
        <v>4.9871356566838942E-2</v>
      </c>
    </row>
    <row r="54" spans="1:4" x14ac:dyDescent="0.25">
      <c r="A54" t="s">
        <v>258</v>
      </c>
      <c r="B54" s="15">
        <v>89.8</v>
      </c>
      <c r="C54" s="80">
        <f t="shared" si="0"/>
        <v>6.0838747784996983E-2</v>
      </c>
    </row>
    <row r="55" spans="1:4" x14ac:dyDescent="0.25">
      <c r="A55" t="s">
        <v>259</v>
      </c>
      <c r="B55" s="15">
        <v>85.51</v>
      </c>
      <c r="C55" s="80">
        <f t="shared" si="0"/>
        <v>5.9603469640644446E-2</v>
      </c>
    </row>
    <row r="56" spans="1:4" x14ac:dyDescent="0.25">
      <c r="A56" t="s">
        <v>260</v>
      </c>
      <c r="B56" s="15">
        <v>88.88</v>
      </c>
      <c r="C56" s="80">
        <f t="shared" si="0"/>
        <v>6.3921474742638207E-2</v>
      </c>
      <c r="D56" s="81">
        <f>AVERAGE(C54:C56)</f>
        <v>6.145456405609321E-2</v>
      </c>
    </row>
    <row r="57" spans="1:4" x14ac:dyDescent="0.25">
      <c r="A57" t="s">
        <v>261</v>
      </c>
      <c r="B57" s="15">
        <v>88.88</v>
      </c>
      <c r="C57" s="80">
        <f t="shared" si="0"/>
        <v>3.6743263734981824E-2</v>
      </c>
    </row>
    <row r="58" spans="1:4" x14ac:dyDescent="0.25">
      <c r="A58" t="s">
        <v>262</v>
      </c>
      <c r="B58" s="15">
        <v>92.89</v>
      </c>
      <c r="C58" s="80">
        <f t="shared" si="0"/>
        <v>4.1718066614332194E-2</v>
      </c>
    </row>
    <row r="59" spans="1:4" x14ac:dyDescent="0.25">
      <c r="A59" t="s">
        <v>263</v>
      </c>
      <c r="B59" s="15">
        <v>92.53</v>
      </c>
      <c r="C59" s="80">
        <f t="shared" si="0"/>
        <v>5.1835853131749543E-2</v>
      </c>
      <c r="D59" s="81">
        <f>AVERAGE(C57:C59)</f>
        <v>4.3432394493687854E-2</v>
      </c>
    </row>
    <row r="60" spans="1:4" x14ac:dyDescent="0.25">
      <c r="A60" t="s">
        <v>264</v>
      </c>
      <c r="B60" s="15">
        <v>93.31</v>
      </c>
      <c r="C60" s="80">
        <f t="shared" si="0"/>
        <v>3.6662593045217129E-2</v>
      </c>
    </row>
    <row r="61" spans="1:4" x14ac:dyDescent="0.25">
      <c r="A61" t="s">
        <v>265</v>
      </c>
      <c r="B61" s="15">
        <v>94.75</v>
      </c>
      <c r="C61" s="80">
        <f t="shared" si="0"/>
        <v>5.289476608512067E-2</v>
      </c>
    </row>
    <row r="62" spans="1:4" x14ac:dyDescent="0.25">
      <c r="A62" t="s">
        <v>266</v>
      </c>
      <c r="B62" s="15">
        <v>97.5</v>
      </c>
      <c r="C62" s="80">
        <f t="shared" si="0"/>
        <v>4.3562025045488451E-2</v>
      </c>
      <c r="D62" s="81">
        <f>AVERAGE(C60:C62)</f>
        <v>4.4373128058608748E-2</v>
      </c>
    </row>
    <row r="63" spans="1:4" x14ac:dyDescent="0.25">
      <c r="A63" t="s">
        <v>267</v>
      </c>
      <c r="B63" s="15">
        <v>105.35</v>
      </c>
      <c r="C63" s="80">
        <f t="shared" si="0"/>
        <v>5.7730923694779168E-2</v>
      </c>
    </row>
    <row r="64" spans="1:4" x14ac:dyDescent="0.25">
      <c r="A64" t="s">
        <v>268</v>
      </c>
      <c r="B64" s="15">
        <v>107.41</v>
      </c>
      <c r="C64" s="80">
        <f t="shared" si="0"/>
        <v>6.9501145076172444E-2</v>
      </c>
    </row>
    <row r="65" spans="1:4" x14ac:dyDescent="0.25">
      <c r="A65" t="s">
        <v>269</v>
      </c>
      <c r="B65" s="15">
        <v>109.45</v>
      </c>
      <c r="C65" s="80">
        <f t="shared" si="0"/>
        <v>6.7909064298956157E-2</v>
      </c>
      <c r="D65" s="81">
        <f>AVERAGE(C63:C65)</f>
        <v>6.5047044356635927E-2</v>
      </c>
    </row>
    <row r="66" spans="1:4" x14ac:dyDescent="0.25">
      <c r="A66" t="s">
        <v>270</v>
      </c>
      <c r="B66" s="15">
        <v>94.2</v>
      </c>
      <c r="C66" s="80">
        <f t="shared" si="0"/>
        <v>4.8997772828507813E-2</v>
      </c>
    </row>
    <row r="67" spans="1:4" x14ac:dyDescent="0.25">
      <c r="A67" t="s">
        <v>271</v>
      </c>
      <c r="B67" s="15">
        <v>89.68</v>
      </c>
      <c r="C67" s="80">
        <f t="shared" si="0"/>
        <v>4.876622617237758E-2</v>
      </c>
    </row>
    <row r="68" spans="1:4" x14ac:dyDescent="0.25">
      <c r="A68" t="s">
        <v>272</v>
      </c>
      <c r="B68" s="15">
        <v>91.6</v>
      </c>
      <c r="C68" s="80">
        <f t="shared" si="0"/>
        <v>3.0603060306030549E-2</v>
      </c>
      <c r="D68" s="81">
        <f>AVERAGE(C66:C68)</f>
        <v>4.2789019768971981E-2</v>
      </c>
    </row>
    <row r="69" spans="1:4" x14ac:dyDescent="0.25">
      <c r="A69" t="s">
        <v>273</v>
      </c>
      <c r="B69" s="15">
        <v>95.94</v>
      </c>
      <c r="C69" s="80">
        <f t="shared" ref="C69:C132" si="1">B69/B57-1</f>
        <v>7.9432943294329483E-2</v>
      </c>
    </row>
    <row r="70" spans="1:4" x14ac:dyDescent="0.25">
      <c r="A70" t="s">
        <v>274</v>
      </c>
      <c r="B70" s="15">
        <v>97.13</v>
      </c>
      <c r="C70" s="80">
        <f t="shared" si="1"/>
        <v>4.5645387016901573E-2</v>
      </c>
    </row>
    <row r="71" spans="1:4" x14ac:dyDescent="0.25">
      <c r="A71" t="s">
        <v>275</v>
      </c>
      <c r="B71" s="15">
        <v>97.35</v>
      </c>
      <c r="C71" s="80">
        <f t="shared" si="1"/>
        <v>5.2091213660434343E-2</v>
      </c>
      <c r="D71" s="81">
        <f>AVERAGE(C69:C71)</f>
        <v>5.9056514657221802E-2</v>
      </c>
    </row>
    <row r="72" spans="1:4" x14ac:dyDescent="0.25">
      <c r="A72" t="s">
        <v>276</v>
      </c>
      <c r="B72" s="15">
        <v>97.29</v>
      </c>
      <c r="C72" s="80">
        <f t="shared" si="1"/>
        <v>4.2653520522987876E-2</v>
      </c>
    </row>
    <row r="73" spans="1:4" x14ac:dyDescent="0.25">
      <c r="A73" t="s">
        <v>277</v>
      </c>
      <c r="B73" s="15">
        <v>100.19</v>
      </c>
      <c r="C73" s="80">
        <f t="shared" si="1"/>
        <v>5.7414248021108172E-2</v>
      </c>
    </row>
    <row r="74" spans="1:4" x14ac:dyDescent="0.25">
      <c r="A74" t="s">
        <v>278</v>
      </c>
      <c r="B74" s="15">
        <v>103.22</v>
      </c>
      <c r="C74" s="80">
        <f t="shared" si="1"/>
        <v>5.8666666666666645E-2</v>
      </c>
      <c r="D74" s="81">
        <f>AVERAGE(C72:C74)</f>
        <v>5.2911478403587564E-2</v>
      </c>
    </row>
    <row r="75" spans="1:4" x14ac:dyDescent="0.25">
      <c r="A75" t="s">
        <v>279</v>
      </c>
      <c r="B75" s="15">
        <v>109.63</v>
      </c>
      <c r="C75" s="80">
        <f t="shared" si="1"/>
        <v>4.062648315140005E-2</v>
      </c>
    </row>
    <row r="76" spans="1:4" x14ac:dyDescent="0.25">
      <c r="A76" t="s">
        <v>280</v>
      </c>
      <c r="B76" s="15">
        <v>110.79</v>
      </c>
      <c r="C76" s="80">
        <f t="shared" si="1"/>
        <v>3.1468205939856775E-2</v>
      </c>
    </row>
    <row r="77" spans="1:4" x14ac:dyDescent="0.25">
      <c r="A77" t="s">
        <v>281</v>
      </c>
      <c r="B77" s="15">
        <v>112.97</v>
      </c>
      <c r="C77" s="80">
        <f t="shared" si="1"/>
        <v>3.2160804020100464E-2</v>
      </c>
      <c r="D77" s="81">
        <f>AVERAGE(C75:C77)</f>
        <v>3.4751831037119096E-2</v>
      </c>
    </row>
    <row r="78" spans="1:4" x14ac:dyDescent="0.25">
      <c r="A78" t="s">
        <v>282</v>
      </c>
      <c r="B78" s="15">
        <v>97.97</v>
      </c>
      <c r="C78" s="80">
        <f t="shared" si="1"/>
        <v>4.0021231422505243E-2</v>
      </c>
    </row>
    <row r="79" spans="1:4" x14ac:dyDescent="0.25">
      <c r="A79" t="s">
        <v>283</v>
      </c>
      <c r="B79" s="15">
        <v>93.82</v>
      </c>
      <c r="C79" s="80">
        <f t="shared" si="1"/>
        <v>4.6164139161462892E-2</v>
      </c>
    </row>
    <row r="80" spans="1:4" x14ac:dyDescent="0.25">
      <c r="A80" t="s">
        <v>284</v>
      </c>
      <c r="B80" s="15">
        <v>97.62</v>
      </c>
      <c r="C80" s="80">
        <f t="shared" si="1"/>
        <v>6.5720524017467419E-2</v>
      </c>
      <c r="D80" s="81">
        <f>AVERAGE(C78:C80)</f>
        <v>5.0635298200478518E-2</v>
      </c>
    </row>
    <row r="81" spans="1:4" x14ac:dyDescent="0.25">
      <c r="A81" t="s">
        <v>285</v>
      </c>
      <c r="B81" s="15">
        <v>99.15</v>
      </c>
      <c r="C81" s="80">
        <f t="shared" si="1"/>
        <v>3.3458411507192087E-2</v>
      </c>
    </row>
    <row r="82" spans="1:4" x14ac:dyDescent="0.25">
      <c r="A82" t="s">
        <v>286</v>
      </c>
      <c r="B82" s="15">
        <v>103.48</v>
      </c>
      <c r="C82" s="80">
        <f t="shared" si="1"/>
        <v>6.5376299804385862E-2</v>
      </c>
    </row>
    <row r="83" spans="1:4" x14ac:dyDescent="0.25">
      <c r="A83" t="s">
        <v>287</v>
      </c>
      <c r="B83" s="15">
        <v>103.66</v>
      </c>
      <c r="C83" s="80">
        <f t="shared" si="1"/>
        <v>6.4817668207498791E-2</v>
      </c>
      <c r="D83" s="81">
        <f>AVERAGE(C81:C83)</f>
        <v>5.455079317302558E-2</v>
      </c>
    </row>
    <row r="84" spans="1:4" x14ac:dyDescent="0.25">
      <c r="A84" t="s">
        <v>288</v>
      </c>
      <c r="B84" s="15">
        <v>104.46</v>
      </c>
      <c r="C84" s="80">
        <f t="shared" si="1"/>
        <v>7.3697193956213214E-2</v>
      </c>
    </row>
    <row r="85" spans="1:4" x14ac:dyDescent="0.25">
      <c r="A85" t="s">
        <v>289</v>
      </c>
      <c r="B85" s="15">
        <v>106.98</v>
      </c>
      <c r="C85" s="80">
        <f t="shared" si="1"/>
        <v>6.7771234654157242E-2</v>
      </c>
    </row>
    <row r="86" spans="1:4" x14ac:dyDescent="0.25">
      <c r="A86" t="s">
        <v>290</v>
      </c>
      <c r="B86" s="15">
        <v>110.88</v>
      </c>
      <c r="C86" s="80">
        <f t="shared" si="1"/>
        <v>7.4210424336368819E-2</v>
      </c>
      <c r="D86" s="81">
        <f>AVERAGE(C84:C86)</f>
        <v>7.189295098224642E-2</v>
      </c>
    </row>
    <row r="87" spans="1:4" x14ac:dyDescent="0.25">
      <c r="A87" t="s">
        <v>291</v>
      </c>
      <c r="B87" s="15">
        <v>117.78</v>
      </c>
      <c r="C87" s="80">
        <f t="shared" si="1"/>
        <v>7.4340965064307207E-2</v>
      </c>
    </row>
    <row r="88" spans="1:4" x14ac:dyDescent="0.25">
      <c r="A88" t="s">
        <v>292</v>
      </c>
      <c r="B88" s="15">
        <v>119.82</v>
      </c>
      <c r="C88" s="80">
        <f t="shared" si="1"/>
        <v>8.1505551042512669E-2</v>
      </c>
    </row>
    <row r="89" spans="1:4" x14ac:dyDescent="0.25">
      <c r="A89" t="s">
        <v>293</v>
      </c>
      <c r="B89" s="15">
        <v>119.95</v>
      </c>
      <c r="C89" s="80">
        <f t="shared" si="1"/>
        <v>6.1786314950871946E-2</v>
      </c>
      <c r="D89" s="81">
        <f>AVERAGE(C87:C89)</f>
        <v>7.2544277019230607E-2</v>
      </c>
    </row>
    <row r="90" spans="1:4" x14ac:dyDescent="0.25">
      <c r="A90" t="s">
        <v>294</v>
      </c>
      <c r="B90" s="15">
        <v>105.02</v>
      </c>
      <c r="C90" s="80">
        <f t="shared" si="1"/>
        <v>7.1960804327855454E-2</v>
      </c>
    </row>
    <row r="91" spans="1:4" x14ac:dyDescent="0.25">
      <c r="A91" t="s">
        <v>295</v>
      </c>
      <c r="B91" s="15">
        <v>100.65</v>
      </c>
      <c r="C91" s="80">
        <f t="shared" si="1"/>
        <v>7.2798976764016254E-2</v>
      </c>
    </row>
    <row r="92" spans="1:4" x14ac:dyDescent="0.25">
      <c r="A92" t="s">
        <v>296</v>
      </c>
      <c r="B92" s="15">
        <v>104.48</v>
      </c>
      <c r="C92" s="80">
        <f t="shared" si="1"/>
        <v>7.027248514648643E-2</v>
      </c>
      <c r="D92" s="81">
        <f>AVERAGE(C90:C92)</f>
        <v>7.1677422079452713E-2</v>
      </c>
    </row>
    <row r="93" spans="1:4" x14ac:dyDescent="0.25">
      <c r="A93" t="s">
        <v>297</v>
      </c>
      <c r="B93" s="15">
        <v>104.72</v>
      </c>
      <c r="C93" s="80">
        <f t="shared" si="1"/>
        <v>5.617750882501249E-2</v>
      </c>
    </row>
    <row r="94" spans="1:4" x14ac:dyDescent="0.25">
      <c r="A94" t="s">
        <v>298</v>
      </c>
      <c r="B94" s="15">
        <v>109.26</v>
      </c>
      <c r="C94" s="80">
        <f t="shared" si="1"/>
        <v>5.5856204097410211E-2</v>
      </c>
    </row>
    <row r="95" spans="1:4" x14ac:dyDescent="0.25">
      <c r="A95" t="s">
        <v>299</v>
      </c>
      <c r="B95" s="15">
        <v>110.14</v>
      </c>
      <c r="C95" s="80">
        <f t="shared" si="1"/>
        <v>6.2512058653289682E-2</v>
      </c>
      <c r="D95" s="81">
        <f>AVERAGE(C93:C95)</f>
        <v>5.8181923858570794E-2</v>
      </c>
    </row>
    <row r="96" spans="1:4" x14ac:dyDescent="0.25">
      <c r="A96" t="s">
        <v>300</v>
      </c>
      <c r="B96" s="15">
        <v>109.81</v>
      </c>
      <c r="C96" s="80">
        <f t="shared" si="1"/>
        <v>5.1215776373731758E-2</v>
      </c>
    </row>
    <row r="97" spans="1:4" x14ac:dyDescent="0.25">
      <c r="A97" t="s">
        <v>301</v>
      </c>
      <c r="B97" s="15">
        <v>113.15</v>
      </c>
      <c r="C97" s="80">
        <f t="shared" si="1"/>
        <v>5.7674331650775956E-2</v>
      </c>
    </row>
    <row r="98" spans="1:4" x14ac:dyDescent="0.25">
      <c r="A98" t="s">
        <v>302</v>
      </c>
      <c r="B98" s="15">
        <v>117.91</v>
      </c>
      <c r="C98" s="80">
        <f t="shared" si="1"/>
        <v>6.3401875901875959E-2</v>
      </c>
      <c r="D98" s="81">
        <f>AVERAGE(C96:C98)</f>
        <v>5.743066130879456E-2</v>
      </c>
    </row>
    <row r="99" spans="1:4" x14ac:dyDescent="0.25">
      <c r="A99" t="s">
        <v>303</v>
      </c>
      <c r="B99" s="15">
        <v>125.8</v>
      </c>
      <c r="C99" s="80">
        <f t="shared" si="1"/>
        <v>6.8093054848021639E-2</v>
      </c>
    </row>
    <row r="100" spans="1:4" x14ac:dyDescent="0.25">
      <c r="A100" t="s">
        <v>304</v>
      </c>
      <c r="B100" s="15">
        <v>128.41999999999999</v>
      </c>
      <c r="C100" s="80">
        <f t="shared" si="1"/>
        <v>7.1774328158904943E-2</v>
      </c>
    </row>
    <row r="101" spans="1:4" x14ac:dyDescent="0.25">
      <c r="A101" t="s">
        <v>305</v>
      </c>
      <c r="B101" s="15">
        <v>128.38</v>
      </c>
      <c r="C101" s="80">
        <f t="shared" si="1"/>
        <v>7.0279283034597739E-2</v>
      </c>
      <c r="D101" s="81">
        <f>AVERAGE(C99:C101)</f>
        <v>7.0048888680508112E-2</v>
      </c>
    </row>
    <row r="102" spans="1:4" x14ac:dyDescent="0.25">
      <c r="A102" t="s">
        <v>306</v>
      </c>
      <c r="B102" s="15">
        <v>111.9</v>
      </c>
      <c r="C102" s="80">
        <f t="shared" si="1"/>
        <v>6.5511331175014398E-2</v>
      </c>
    </row>
    <row r="103" spans="1:4" x14ac:dyDescent="0.25">
      <c r="A103" t="s">
        <v>307</v>
      </c>
      <c r="B103" s="15">
        <v>106.93</v>
      </c>
      <c r="C103" s="80">
        <f t="shared" si="1"/>
        <v>6.2394436164928013E-2</v>
      </c>
    </row>
    <row r="104" spans="1:4" x14ac:dyDescent="0.25">
      <c r="A104" t="s">
        <v>308</v>
      </c>
      <c r="B104" s="15">
        <v>106.45</v>
      </c>
      <c r="C104" s="80">
        <f t="shared" si="1"/>
        <v>1.8855283307810167E-2</v>
      </c>
      <c r="D104" s="81">
        <f>AVERAGE(C102:C104)</f>
        <v>4.8920350215917528E-2</v>
      </c>
    </row>
    <row r="105" spans="1:4" x14ac:dyDescent="0.25">
      <c r="A105" t="s">
        <v>309</v>
      </c>
      <c r="B105" s="15">
        <v>112.79</v>
      </c>
      <c r="C105" s="80">
        <f t="shared" si="1"/>
        <v>7.7062643239113937E-2</v>
      </c>
    </row>
    <row r="106" spans="1:4" x14ac:dyDescent="0.25">
      <c r="A106" t="s">
        <v>310</v>
      </c>
      <c r="B106" s="15">
        <v>114.87</v>
      </c>
      <c r="C106" s="80">
        <f t="shared" si="1"/>
        <v>5.1345414607358641E-2</v>
      </c>
    </row>
    <row r="107" spans="1:4" x14ac:dyDescent="0.25">
      <c r="A107" t="s">
        <v>311</v>
      </c>
      <c r="B107" s="15">
        <v>114.58</v>
      </c>
      <c r="C107" s="80">
        <f t="shared" si="1"/>
        <v>4.0312329762120847E-2</v>
      </c>
      <c r="D107" s="81">
        <f>AVERAGE(C105:C107)</f>
        <v>5.6240129202864475E-2</v>
      </c>
    </row>
    <row r="108" spans="1:4" x14ac:dyDescent="0.25">
      <c r="A108" t="s">
        <v>312</v>
      </c>
      <c r="B108" s="15">
        <v>116.27</v>
      </c>
      <c r="C108" s="80">
        <f t="shared" si="1"/>
        <v>5.8828886258082136E-2</v>
      </c>
    </row>
    <row r="109" spans="1:4" x14ac:dyDescent="0.25">
      <c r="A109" t="s">
        <v>313</v>
      </c>
      <c r="B109" s="15">
        <v>116.93</v>
      </c>
      <c r="C109" s="80">
        <f t="shared" si="1"/>
        <v>3.3406981882456943E-2</v>
      </c>
    </row>
    <row r="110" spans="1:4" x14ac:dyDescent="0.25">
      <c r="A110" t="s">
        <v>314</v>
      </c>
      <c r="B110" s="15">
        <v>120.67</v>
      </c>
      <c r="C110" s="80">
        <f t="shared" si="1"/>
        <v>2.3407683826647485E-2</v>
      </c>
      <c r="D110" s="81">
        <f>AVERAGE(C108:C110)</f>
        <v>3.8547850655728855E-2</v>
      </c>
    </row>
    <row r="111" spans="1:4" x14ac:dyDescent="0.25">
      <c r="A111" t="s">
        <v>315</v>
      </c>
      <c r="B111" s="15">
        <v>127.83</v>
      </c>
      <c r="C111" s="80">
        <f t="shared" si="1"/>
        <v>1.6136724960254423E-2</v>
      </c>
    </row>
    <row r="112" spans="1:4" x14ac:dyDescent="0.25">
      <c r="A112" t="s">
        <v>316</v>
      </c>
      <c r="B112" s="15">
        <v>126.82</v>
      </c>
      <c r="C112" s="80">
        <f t="shared" si="1"/>
        <v>-1.2459118517364809E-2</v>
      </c>
    </row>
    <row r="113" spans="1:4" x14ac:dyDescent="0.25">
      <c r="A113" t="s">
        <v>317</v>
      </c>
      <c r="B113" s="15">
        <v>128.88</v>
      </c>
      <c r="C113" s="80">
        <f t="shared" si="1"/>
        <v>3.8946876460508317E-3</v>
      </c>
      <c r="D113" s="81">
        <f>AVERAGE(C111:C113)</f>
        <v>2.5240980296468152E-3</v>
      </c>
    </row>
    <row r="114" spans="1:4" x14ac:dyDescent="0.25">
      <c r="A114" t="s">
        <v>318</v>
      </c>
      <c r="B114" s="15">
        <v>111.59</v>
      </c>
      <c r="C114" s="80">
        <f t="shared" si="1"/>
        <v>-2.7703306523682025E-3</v>
      </c>
    </row>
    <row r="115" spans="1:4" x14ac:dyDescent="0.25">
      <c r="A115" t="s">
        <v>319</v>
      </c>
      <c r="B115" s="15">
        <v>107.2</v>
      </c>
      <c r="C115" s="80">
        <f t="shared" si="1"/>
        <v>2.5250163658467883E-3</v>
      </c>
    </row>
    <row r="116" spans="1:4" x14ac:dyDescent="0.25">
      <c r="A116" t="s">
        <v>320</v>
      </c>
      <c r="B116" s="15">
        <v>110.94</v>
      </c>
      <c r="C116" s="80">
        <f t="shared" si="1"/>
        <v>4.217942696101451E-2</v>
      </c>
      <c r="D116" s="81">
        <f>AVERAGE(C114:C116)</f>
        <v>1.3978037558164366E-2</v>
      </c>
    </row>
    <row r="117" spans="1:4" x14ac:dyDescent="0.25">
      <c r="A117" t="s">
        <v>321</v>
      </c>
      <c r="B117" s="15">
        <v>113.18</v>
      </c>
      <c r="C117" s="80">
        <f t="shared" si="1"/>
        <v>3.4577533469279942E-3</v>
      </c>
    </row>
    <row r="118" spans="1:4" x14ac:dyDescent="0.25">
      <c r="A118" t="s">
        <v>322</v>
      </c>
      <c r="B118" s="15">
        <v>117.93</v>
      </c>
      <c r="C118" s="80">
        <f t="shared" si="1"/>
        <v>2.6638809088534776E-2</v>
      </c>
    </row>
    <row r="119" spans="1:4" x14ac:dyDescent="0.25">
      <c r="A119" t="s">
        <v>323</v>
      </c>
      <c r="B119" s="15">
        <v>116.9</v>
      </c>
      <c r="C119" s="80">
        <f t="shared" si="1"/>
        <v>2.024786175597848E-2</v>
      </c>
      <c r="D119" s="81">
        <f>AVERAGE(C117:C119)</f>
        <v>1.6781474730480417E-2</v>
      </c>
    </row>
    <row r="120" spans="1:4" x14ac:dyDescent="0.25">
      <c r="A120" t="s">
        <v>324</v>
      </c>
      <c r="B120" s="15">
        <v>118.53</v>
      </c>
      <c r="C120" s="80">
        <f t="shared" si="1"/>
        <v>1.9437516126257881E-2</v>
      </c>
    </row>
    <row r="121" spans="1:4" x14ac:dyDescent="0.25">
      <c r="A121" t="s">
        <v>325</v>
      </c>
      <c r="B121" s="15">
        <v>118.19</v>
      </c>
      <c r="C121" s="80">
        <f t="shared" si="1"/>
        <v>1.0775677755922253E-2</v>
      </c>
    </row>
    <row r="122" spans="1:4" x14ac:dyDescent="0.25">
      <c r="A122" t="s">
        <v>326</v>
      </c>
      <c r="B122" s="15">
        <v>122.18</v>
      </c>
      <c r="C122" s="80">
        <f t="shared" si="1"/>
        <v>1.2513466478826674E-2</v>
      </c>
      <c r="D122" s="81">
        <f>AVERAGE(C120:C122)</f>
        <v>1.4242220120335602E-2</v>
      </c>
    </row>
    <row r="123" spans="1:4" x14ac:dyDescent="0.25">
      <c r="A123" t="s">
        <v>327</v>
      </c>
      <c r="B123" s="15">
        <v>129.97999999999999</v>
      </c>
      <c r="C123" s="80">
        <f t="shared" si="1"/>
        <v>1.6819213017288615E-2</v>
      </c>
    </row>
    <row r="124" spans="1:4" x14ac:dyDescent="0.25">
      <c r="A124" t="s">
        <v>328</v>
      </c>
      <c r="B124" s="15">
        <v>131.57</v>
      </c>
      <c r="C124" s="80">
        <f t="shared" si="1"/>
        <v>3.7454660148241503E-2</v>
      </c>
    </row>
    <row r="125" spans="1:4" x14ac:dyDescent="0.25">
      <c r="A125" t="s">
        <v>329</v>
      </c>
      <c r="B125" s="15">
        <v>134.37</v>
      </c>
      <c r="C125" s="80">
        <f t="shared" si="1"/>
        <v>4.2597765363128648E-2</v>
      </c>
      <c r="D125" s="81">
        <f>AVERAGE(C123:C125)</f>
        <v>3.2290546176219591E-2</v>
      </c>
    </row>
    <row r="126" spans="1:4" x14ac:dyDescent="0.25">
      <c r="A126" t="s">
        <v>330</v>
      </c>
      <c r="B126" s="15">
        <v>115.41</v>
      </c>
      <c r="C126" s="80">
        <f t="shared" si="1"/>
        <v>3.4232458105564856E-2</v>
      </c>
    </row>
    <row r="127" spans="1:4" x14ac:dyDescent="0.25">
      <c r="A127" t="s">
        <v>331</v>
      </c>
      <c r="B127" s="15">
        <v>110.5</v>
      </c>
      <c r="C127" s="80">
        <f t="shared" si="1"/>
        <v>3.0783582089552119E-2</v>
      </c>
    </row>
    <row r="128" spans="1:4" x14ac:dyDescent="0.25">
      <c r="A128" t="s">
        <v>332</v>
      </c>
      <c r="B128" s="15">
        <v>115.2</v>
      </c>
      <c r="C128" s="80">
        <f t="shared" si="1"/>
        <v>3.8399134667387758E-2</v>
      </c>
      <c r="D128" s="81">
        <f>AVERAGE(C126:C128)</f>
        <v>3.4471724954168247E-2</v>
      </c>
    </row>
    <row r="129" spans="1:4" x14ac:dyDescent="0.25">
      <c r="A129" t="s">
        <v>333</v>
      </c>
      <c r="B129" s="15">
        <v>117.01</v>
      </c>
      <c r="C129" s="80">
        <f t="shared" si="1"/>
        <v>3.383990104258694E-2</v>
      </c>
    </row>
    <row r="130" spans="1:4" x14ac:dyDescent="0.25">
      <c r="A130" t="s">
        <v>334</v>
      </c>
      <c r="B130" s="15">
        <v>121.88</v>
      </c>
      <c r="C130" s="80">
        <f t="shared" si="1"/>
        <v>3.3494445857711996E-2</v>
      </c>
    </row>
    <row r="131" spans="1:4" x14ac:dyDescent="0.25">
      <c r="A131" t="s">
        <v>335</v>
      </c>
      <c r="B131" s="15">
        <v>121.06</v>
      </c>
      <c r="C131" s="80">
        <f t="shared" si="1"/>
        <v>3.5585970915312126E-2</v>
      </c>
      <c r="D131" s="81">
        <f>AVERAGE(C129:C131)</f>
        <v>3.4306772605203685E-2</v>
      </c>
    </row>
    <row r="132" spans="1:4" x14ac:dyDescent="0.25">
      <c r="A132" t="s">
        <v>336</v>
      </c>
      <c r="B132" s="15">
        <v>120.28</v>
      </c>
      <c r="C132" s="80">
        <f t="shared" si="1"/>
        <v>1.4764194718636547E-2</v>
      </c>
    </row>
    <row r="133" spans="1:4" x14ac:dyDescent="0.25">
      <c r="A133" t="s">
        <v>337</v>
      </c>
      <c r="B133" s="15">
        <v>122.54</v>
      </c>
      <c r="C133" s="80">
        <f t="shared" ref="C133:C196" si="2">B133/B121-1</f>
        <v>3.6805144259243638E-2</v>
      </c>
    </row>
    <row r="134" spans="1:4" x14ac:dyDescent="0.25">
      <c r="A134" t="s">
        <v>338</v>
      </c>
      <c r="B134" s="15">
        <v>126.88</v>
      </c>
      <c r="C134" s="80">
        <f t="shared" si="2"/>
        <v>3.84678343427729E-2</v>
      </c>
      <c r="D134" s="81">
        <f>AVERAGE(C132:C134)</f>
        <v>3.0012391106884362E-2</v>
      </c>
    </row>
    <row r="135" spans="1:4" x14ac:dyDescent="0.25">
      <c r="A135" t="s">
        <v>339</v>
      </c>
      <c r="B135" s="15">
        <v>136.30000000000001</v>
      </c>
      <c r="C135" s="80">
        <f t="shared" si="2"/>
        <v>4.8622865056162645E-2</v>
      </c>
    </row>
    <row r="136" spans="1:4" x14ac:dyDescent="0.25">
      <c r="A136" t="s">
        <v>340</v>
      </c>
      <c r="B136" s="15">
        <v>138.25</v>
      </c>
      <c r="C136" s="80">
        <f t="shared" si="2"/>
        <v>5.0771452458767241E-2</v>
      </c>
    </row>
    <row r="137" spans="1:4" x14ac:dyDescent="0.25">
      <c r="A137" t="s">
        <v>341</v>
      </c>
      <c r="B137" s="15">
        <v>140.81</v>
      </c>
      <c r="C137" s="80">
        <f t="shared" si="2"/>
        <v>4.7927364739153155E-2</v>
      </c>
      <c r="D137" s="81">
        <f>AVERAGE(C135:C137)</f>
        <v>4.9107227418027678E-2</v>
      </c>
    </row>
    <row r="138" spans="1:4" x14ac:dyDescent="0.25">
      <c r="A138" t="s">
        <v>342</v>
      </c>
      <c r="B138" s="15">
        <v>121.99</v>
      </c>
      <c r="C138" s="80">
        <f t="shared" si="2"/>
        <v>5.7014123559483654E-2</v>
      </c>
    </row>
    <row r="139" spans="1:4" x14ac:dyDescent="0.25">
      <c r="A139" t="s">
        <v>343</v>
      </c>
      <c r="B139" s="15">
        <v>115.43</v>
      </c>
      <c r="C139" s="80">
        <f t="shared" si="2"/>
        <v>4.4615384615384723E-2</v>
      </c>
    </row>
    <row r="140" spans="1:4" x14ac:dyDescent="0.25">
      <c r="A140" t="s">
        <v>344</v>
      </c>
      <c r="B140" s="15">
        <v>121.37</v>
      </c>
      <c r="C140" s="80">
        <f t="shared" si="2"/>
        <v>5.3559027777777768E-2</v>
      </c>
      <c r="D140" s="81">
        <f>AVERAGE(C138:C140)</f>
        <v>5.1729511984215382E-2</v>
      </c>
    </row>
    <row r="141" spans="1:4" x14ac:dyDescent="0.25">
      <c r="A141" t="s">
        <v>345</v>
      </c>
      <c r="B141" s="15">
        <v>123.44</v>
      </c>
      <c r="C141" s="80">
        <f t="shared" si="2"/>
        <v>5.4952568156567683E-2</v>
      </c>
    </row>
    <row r="142" spans="1:4" x14ac:dyDescent="0.25">
      <c r="A142" t="s">
        <v>346</v>
      </c>
      <c r="B142" s="15">
        <v>128.85</v>
      </c>
      <c r="C142" s="80">
        <f t="shared" si="2"/>
        <v>5.7187397440104926E-2</v>
      </c>
    </row>
    <row r="143" spans="1:4" x14ac:dyDescent="0.25">
      <c r="A143" t="s">
        <v>347</v>
      </c>
      <c r="B143" s="15">
        <v>128.72999999999999</v>
      </c>
      <c r="C143" s="80">
        <f t="shared" si="2"/>
        <v>6.3357013051379418E-2</v>
      </c>
      <c r="D143" s="81">
        <f>AVERAGE(C141:C143)</f>
        <v>5.8498992882684009E-2</v>
      </c>
    </row>
    <row r="144" spans="1:4" x14ac:dyDescent="0.25">
      <c r="A144" t="s">
        <v>348</v>
      </c>
      <c r="B144" s="15">
        <v>129.49</v>
      </c>
      <c r="C144" s="80">
        <f t="shared" si="2"/>
        <v>7.6571333555038201E-2</v>
      </c>
    </row>
    <row r="145" spans="1:4" x14ac:dyDescent="0.25">
      <c r="A145" t="s">
        <v>349</v>
      </c>
      <c r="B145" s="15">
        <v>132.69</v>
      </c>
      <c r="C145" s="80">
        <f t="shared" si="2"/>
        <v>8.2830096295087197E-2</v>
      </c>
    </row>
    <row r="146" spans="1:4" x14ac:dyDescent="0.25">
      <c r="A146" t="s">
        <v>350</v>
      </c>
      <c r="B146" s="15">
        <v>135.33000000000001</v>
      </c>
      <c r="C146" s="80">
        <f t="shared" si="2"/>
        <v>6.6598360655737876E-2</v>
      </c>
      <c r="D146" s="81">
        <f>AVERAGE(C144:C146)</f>
        <v>7.533326350195442E-2</v>
      </c>
    </row>
    <row r="147" spans="1:4" x14ac:dyDescent="0.25">
      <c r="A147" t="s">
        <v>351</v>
      </c>
      <c r="B147" s="15">
        <v>144.94999999999999</v>
      </c>
      <c r="C147" s="80">
        <f t="shared" si="2"/>
        <v>6.3462949376375422E-2</v>
      </c>
    </row>
    <row r="148" spans="1:4" x14ac:dyDescent="0.25">
      <c r="A148" t="s">
        <v>352</v>
      </c>
      <c r="B148" s="15">
        <v>147.1</v>
      </c>
      <c r="C148" s="80">
        <f t="shared" si="2"/>
        <v>6.4014466546111981E-2</v>
      </c>
    </row>
    <row r="149" spans="1:4" x14ac:dyDescent="0.25">
      <c r="A149" t="s">
        <v>353</v>
      </c>
      <c r="B149" s="15">
        <v>148.55000000000001</v>
      </c>
      <c r="C149" s="80">
        <f t="shared" si="2"/>
        <v>5.4967686954051631E-2</v>
      </c>
      <c r="D149" s="81">
        <f>AVERAGE(C147:C149)</f>
        <v>6.081503429217968E-2</v>
      </c>
    </row>
    <row r="150" spans="1:4" x14ac:dyDescent="0.25">
      <c r="A150" t="s">
        <v>354</v>
      </c>
      <c r="B150" s="30">
        <v>128.47999999999999</v>
      </c>
      <c r="C150" s="80">
        <f t="shared" si="2"/>
        <v>5.3201082055906124E-2</v>
      </c>
    </row>
    <row r="151" spans="1:4" x14ac:dyDescent="0.25">
      <c r="A151" t="s">
        <v>355</v>
      </c>
      <c r="B151" s="15">
        <v>122.41</v>
      </c>
      <c r="C151" s="80">
        <f t="shared" si="2"/>
        <v>6.0469548644199955E-2</v>
      </c>
    </row>
    <row r="152" spans="1:4" x14ac:dyDescent="0.25">
      <c r="A152" t="s">
        <v>356</v>
      </c>
      <c r="B152" s="15">
        <v>128.18</v>
      </c>
      <c r="C152" s="80">
        <f t="shared" si="2"/>
        <v>5.6109417483727553E-2</v>
      </c>
      <c r="D152" s="81">
        <f>AVERAGE(C150:C152)</f>
        <v>5.6593349394611213E-2</v>
      </c>
    </row>
    <row r="153" spans="1:4" x14ac:dyDescent="0.25">
      <c r="A153" t="s">
        <v>357</v>
      </c>
      <c r="B153" s="15">
        <v>129.08000000000001</v>
      </c>
      <c r="C153" s="80">
        <f t="shared" si="2"/>
        <v>4.5690213869086227E-2</v>
      </c>
    </row>
    <row r="154" spans="1:4" x14ac:dyDescent="0.25">
      <c r="A154" t="s">
        <v>358</v>
      </c>
      <c r="B154" s="15">
        <v>135.59</v>
      </c>
      <c r="C154" s="80">
        <f t="shared" si="2"/>
        <v>5.2308886301901447E-2</v>
      </c>
    </row>
    <row r="155" spans="1:4" x14ac:dyDescent="0.25">
      <c r="A155" t="s">
        <v>359</v>
      </c>
      <c r="B155" s="15">
        <v>135.41</v>
      </c>
      <c r="C155" s="80">
        <f t="shared" si="2"/>
        <v>5.1891555969859393E-2</v>
      </c>
      <c r="D155" s="81">
        <f>AVERAGE(C153:C155)</f>
        <v>4.9963552046949022E-2</v>
      </c>
    </row>
    <row r="156" spans="1:4" x14ac:dyDescent="0.25">
      <c r="A156" t="s">
        <v>360</v>
      </c>
      <c r="B156" s="15">
        <v>134.13</v>
      </c>
      <c r="C156" s="80">
        <f t="shared" si="2"/>
        <v>3.583288284809627E-2</v>
      </c>
    </row>
    <row r="157" spans="1:4" x14ac:dyDescent="0.25">
      <c r="A157" t="s">
        <v>361</v>
      </c>
      <c r="B157" s="15">
        <v>134.37</v>
      </c>
      <c r="C157" s="80">
        <f t="shared" si="2"/>
        <v>1.2661089758082777E-2</v>
      </c>
    </row>
    <row r="158" spans="1:4" x14ac:dyDescent="0.25">
      <c r="A158" t="s">
        <v>362</v>
      </c>
      <c r="B158" s="15">
        <v>139.15</v>
      </c>
      <c r="C158" s="80">
        <f t="shared" si="2"/>
        <v>2.8227296238823474E-2</v>
      </c>
      <c r="D158" s="81">
        <f>AVERAGE(C156:C158)</f>
        <v>2.5573756281667508E-2</v>
      </c>
    </row>
    <row r="159" spans="1:4" x14ac:dyDescent="0.25">
      <c r="A159" t="s">
        <v>363</v>
      </c>
      <c r="B159" s="15">
        <v>148.41999999999999</v>
      </c>
      <c r="C159" s="80">
        <f t="shared" si="2"/>
        <v>2.393928941014134E-2</v>
      </c>
    </row>
    <row r="160" spans="1:4" x14ac:dyDescent="0.25">
      <c r="A160" t="s">
        <v>364</v>
      </c>
      <c r="B160" s="15">
        <v>151.52000000000001</v>
      </c>
      <c r="C160" s="80">
        <f t="shared" si="2"/>
        <v>3.004758667573082E-2</v>
      </c>
    </row>
    <row r="161" spans="1:4" x14ac:dyDescent="0.25">
      <c r="A161" t="s">
        <v>365</v>
      </c>
      <c r="B161" s="15">
        <v>152.9</v>
      </c>
      <c r="C161" s="80">
        <f t="shared" si="2"/>
        <v>2.9283069673510465E-2</v>
      </c>
      <c r="D161" s="81">
        <f>AVERAGE(C159:C161)</f>
        <v>2.7756648586460875E-2</v>
      </c>
    </row>
    <row r="162" spans="1:4" x14ac:dyDescent="0.25">
      <c r="A162" t="s">
        <v>366</v>
      </c>
      <c r="B162" s="30">
        <v>134.88</v>
      </c>
      <c r="C162" s="80">
        <f t="shared" si="2"/>
        <v>4.9813200498131982E-2</v>
      </c>
    </row>
    <row r="163" spans="1:4" x14ac:dyDescent="0.25">
      <c r="A163" t="s">
        <v>367</v>
      </c>
      <c r="B163" s="15">
        <v>125.77</v>
      </c>
      <c r="C163" s="80">
        <f t="shared" si="2"/>
        <v>2.744873784821511E-2</v>
      </c>
    </row>
    <row r="164" spans="1:4" x14ac:dyDescent="0.25">
      <c r="A164" t="s">
        <v>368</v>
      </c>
      <c r="B164" s="15">
        <v>129.16</v>
      </c>
      <c r="C164" s="80">
        <f t="shared" si="2"/>
        <v>7.6454985177094592E-3</v>
      </c>
      <c r="D164" s="81">
        <f>AVERAGE(C162:C164)</f>
        <v>2.8302478954685517E-2</v>
      </c>
    </row>
    <row r="165" spans="1:4" x14ac:dyDescent="0.25">
      <c r="A165" t="s">
        <v>369</v>
      </c>
      <c r="B165" s="15">
        <v>136.81</v>
      </c>
      <c r="C165" s="80">
        <f t="shared" si="2"/>
        <v>5.9885342423303234E-2</v>
      </c>
    </row>
    <row r="166" spans="1:4" x14ac:dyDescent="0.25">
      <c r="A166" t="s">
        <v>370</v>
      </c>
      <c r="B166" s="15">
        <v>141.18</v>
      </c>
      <c r="C166" s="80">
        <f t="shared" si="2"/>
        <v>4.122722914669219E-2</v>
      </c>
    </row>
    <row r="167" spans="1:4" x14ac:dyDescent="0.25">
      <c r="A167" t="s">
        <v>371</v>
      </c>
      <c r="B167" s="15">
        <v>140.68</v>
      </c>
      <c r="C167" s="80">
        <f t="shared" si="2"/>
        <v>3.8918839081308665E-2</v>
      </c>
      <c r="D167" s="81">
        <f>AVERAGE(C165:C167)</f>
        <v>4.6677136883768032E-2</v>
      </c>
    </row>
    <row r="168" spans="1:4" x14ac:dyDescent="0.25">
      <c r="A168" t="s">
        <v>372</v>
      </c>
      <c r="B168" s="15">
        <v>142.57</v>
      </c>
      <c r="C168" s="80">
        <f t="shared" si="2"/>
        <v>6.2924028927160203E-2</v>
      </c>
    </row>
    <row r="169" spans="1:4" x14ac:dyDescent="0.25">
      <c r="A169" t="s">
        <v>373</v>
      </c>
      <c r="B169" s="15">
        <v>142.53</v>
      </c>
      <c r="C169" s="80">
        <f t="shared" si="2"/>
        <v>6.0727841035945529E-2</v>
      </c>
    </row>
    <row r="170" spans="1:4" x14ac:dyDescent="0.25">
      <c r="A170" t="s">
        <v>374</v>
      </c>
      <c r="B170" s="15">
        <v>147.27000000000001</v>
      </c>
      <c r="C170" s="80">
        <f t="shared" si="2"/>
        <v>5.8354293927416423E-2</v>
      </c>
      <c r="D170" s="81">
        <f>AVERAGE(C168:C170)</f>
        <v>6.0668721296840721E-2</v>
      </c>
    </row>
    <row r="171" spans="1:4" x14ac:dyDescent="0.25">
      <c r="A171" t="s">
        <v>375</v>
      </c>
      <c r="B171" s="15">
        <v>157.38</v>
      </c>
      <c r="C171" s="80">
        <f t="shared" si="2"/>
        <v>6.0369222476755136E-2</v>
      </c>
    </row>
    <row r="172" spans="1:4" x14ac:dyDescent="0.25">
      <c r="A172" t="s">
        <v>376</v>
      </c>
      <c r="B172" s="15">
        <v>160.31</v>
      </c>
      <c r="C172" s="80">
        <f t="shared" si="2"/>
        <v>5.8012143611404277E-2</v>
      </c>
    </row>
    <row r="173" spans="1:4" x14ac:dyDescent="0.25">
      <c r="A173" t="s">
        <v>377</v>
      </c>
      <c r="B173" s="15">
        <v>162.34</v>
      </c>
      <c r="C173" s="80">
        <f t="shared" si="2"/>
        <v>6.1739699149771177E-2</v>
      </c>
      <c r="D173" s="81">
        <f>AVERAGE(C171:C173)</f>
        <v>6.0040355079310194E-2</v>
      </c>
    </row>
    <row r="174" spans="1:4" x14ac:dyDescent="0.25">
      <c r="A174" t="s">
        <v>378</v>
      </c>
      <c r="B174" s="30">
        <v>141.69</v>
      </c>
      <c r="C174" s="80">
        <f t="shared" si="2"/>
        <v>5.0489323843416312E-2</v>
      </c>
    </row>
    <row r="175" spans="1:4" x14ac:dyDescent="0.25">
      <c r="A175" t="s">
        <v>379</v>
      </c>
      <c r="B175" s="15">
        <v>134.56</v>
      </c>
      <c r="C175" s="80">
        <f t="shared" si="2"/>
        <v>6.9889480798282611E-2</v>
      </c>
    </row>
    <row r="176" spans="1:4" x14ac:dyDescent="0.25">
      <c r="A176" t="s">
        <v>380</v>
      </c>
      <c r="B176" s="15">
        <v>139.02000000000001</v>
      </c>
      <c r="C176" s="80">
        <f t="shared" si="2"/>
        <v>7.6339423970269493E-2</v>
      </c>
      <c r="D176" s="81">
        <f>AVERAGE(C174:C176)</f>
        <v>6.5572742870656134E-2</v>
      </c>
    </row>
    <row r="177" spans="1:4" x14ac:dyDescent="0.25">
      <c r="A177" t="s">
        <v>381</v>
      </c>
      <c r="B177" s="15">
        <v>141.41</v>
      </c>
      <c r="C177" s="80">
        <f t="shared" si="2"/>
        <v>3.3623273152547206E-2</v>
      </c>
    </row>
    <row r="178" spans="1:4" x14ac:dyDescent="0.25">
      <c r="A178" t="s">
        <v>382</v>
      </c>
      <c r="B178" s="15">
        <v>146.94999999999999</v>
      </c>
      <c r="C178" s="80">
        <f t="shared" si="2"/>
        <v>4.0869811588043481E-2</v>
      </c>
    </row>
    <row r="179" spans="1:4" x14ac:dyDescent="0.25">
      <c r="A179" t="s">
        <v>383</v>
      </c>
      <c r="B179" s="15">
        <v>146.03</v>
      </c>
      <c r="C179" s="80">
        <f t="shared" si="2"/>
        <v>3.8029570656809675E-2</v>
      </c>
      <c r="D179" s="81">
        <f>AVERAGE(C177:C179)</f>
        <v>3.7507551799133454E-2</v>
      </c>
    </row>
    <row r="180" spans="1:4" x14ac:dyDescent="0.25">
      <c r="A180" t="s">
        <v>384</v>
      </c>
      <c r="B180" s="15">
        <v>147.75</v>
      </c>
      <c r="C180" s="80">
        <f t="shared" si="2"/>
        <v>3.6333029389072014E-2</v>
      </c>
    </row>
    <row r="181" spans="1:4" x14ac:dyDescent="0.25">
      <c r="A181" t="s">
        <v>385</v>
      </c>
      <c r="B181" s="15">
        <v>148.32</v>
      </c>
      <c r="C181" s="80">
        <f t="shared" si="2"/>
        <v>4.0623026731214429E-2</v>
      </c>
    </row>
    <row r="182" spans="1:4" x14ac:dyDescent="0.25">
      <c r="A182" t="s">
        <v>386</v>
      </c>
      <c r="B182" s="15">
        <v>153.44999999999999</v>
      </c>
      <c r="C182" s="80">
        <f t="shared" si="2"/>
        <v>4.1963740069260291E-2</v>
      </c>
      <c r="D182" s="81">
        <f>AVERAGE(C180:C182)</f>
        <v>3.9639932063182247E-2</v>
      </c>
    </row>
    <row r="183" spans="1:4" x14ac:dyDescent="0.25">
      <c r="A183" t="s">
        <v>387</v>
      </c>
      <c r="B183" s="15">
        <v>163.21</v>
      </c>
      <c r="C183" s="80">
        <f t="shared" si="2"/>
        <v>3.704409708984624E-2</v>
      </c>
    </row>
    <row r="184" spans="1:4" x14ac:dyDescent="0.25">
      <c r="A184" t="s">
        <v>388</v>
      </c>
      <c r="B184" s="15">
        <v>164.25</v>
      </c>
      <c r="C184" s="80">
        <f t="shared" si="2"/>
        <v>2.4577381323685366E-2</v>
      </c>
    </row>
    <row r="185" spans="1:4" x14ac:dyDescent="0.25">
      <c r="A185" t="s">
        <v>389</v>
      </c>
      <c r="B185" s="15">
        <v>167.85</v>
      </c>
      <c r="C185" s="80">
        <f t="shared" si="2"/>
        <v>3.3941111247997924E-2</v>
      </c>
      <c r="D185" s="81">
        <f>AVERAGE(C183:C185)</f>
        <v>3.1854196553843174E-2</v>
      </c>
    </row>
    <row r="186" spans="1:4" x14ac:dyDescent="0.25">
      <c r="A186" t="s">
        <v>390</v>
      </c>
      <c r="B186" s="30">
        <v>145.63999999999999</v>
      </c>
      <c r="C186" s="80">
        <f t="shared" si="2"/>
        <v>2.7877761309901716E-2</v>
      </c>
    </row>
    <row r="187" spans="1:4" x14ac:dyDescent="0.25">
      <c r="A187" t="s">
        <v>391</v>
      </c>
      <c r="B187" s="15">
        <v>137.44</v>
      </c>
      <c r="C187" s="80">
        <f t="shared" si="2"/>
        <v>2.1403091557669507E-2</v>
      </c>
    </row>
    <row r="188" spans="1:4" x14ac:dyDescent="0.25">
      <c r="A188" t="s">
        <v>392</v>
      </c>
      <c r="B188" s="15">
        <v>143.46</v>
      </c>
      <c r="C188" s="80">
        <f t="shared" si="2"/>
        <v>3.1937850668968482E-2</v>
      </c>
      <c r="D188" s="81">
        <f>AVERAGE(C186:C188)</f>
        <v>2.7072901178846569E-2</v>
      </c>
    </row>
    <row r="189" spans="1:4" x14ac:dyDescent="0.25">
      <c r="A189" t="s">
        <v>393</v>
      </c>
      <c r="B189" s="15">
        <v>145.72999999999999</v>
      </c>
      <c r="C189" s="80">
        <f t="shared" si="2"/>
        <v>3.0549466091506883E-2</v>
      </c>
    </row>
    <row r="190" spans="1:4" x14ac:dyDescent="0.25">
      <c r="A190" t="s">
        <v>394</v>
      </c>
      <c r="B190" s="15">
        <v>151.08000000000001</v>
      </c>
      <c r="C190" s="80">
        <f t="shared" si="2"/>
        <v>2.8104797550187355E-2</v>
      </c>
    </row>
    <row r="191" spans="1:4" x14ac:dyDescent="0.25">
      <c r="A191" t="s">
        <v>395</v>
      </c>
      <c r="B191" s="15">
        <v>151.33000000000001</v>
      </c>
      <c r="C191" s="80">
        <f t="shared" si="2"/>
        <v>3.6293912209820034E-2</v>
      </c>
      <c r="D191" s="81">
        <f>AVERAGE(C189:C191)</f>
        <v>3.1649391950504757E-2</v>
      </c>
    </row>
    <row r="192" spans="1:4" x14ac:dyDescent="0.25">
      <c r="A192" t="s">
        <v>396</v>
      </c>
      <c r="B192" s="15">
        <v>152.85</v>
      </c>
      <c r="C192" s="80">
        <f t="shared" si="2"/>
        <v>3.4517766497461855E-2</v>
      </c>
    </row>
    <row r="193" spans="1:4" x14ac:dyDescent="0.25">
      <c r="A193" t="s">
        <v>397</v>
      </c>
      <c r="B193" s="15">
        <v>153.57</v>
      </c>
      <c r="C193" s="80">
        <f t="shared" si="2"/>
        <v>3.5396440129449758E-2</v>
      </c>
    </row>
    <row r="194" spans="1:4" x14ac:dyDescent="0.25">
      <c r="A194" t="s">
        <v>398</v>
      </c>
      <c r="B194" s="15">
        <v>158.54</v>
      </c>
      <c r="C194" s="80">
        <f t="shared" si="2"/>
        <v>3.3170413815575062E-2</v>
      </c>
      <c r="D194" s="81">
        <f>AVERAGE(C192:C194)</f>
        <v>3.436154014749556E-2</v>
      </c>
    </row>
    <row r="195" spans="1:4" x14ac:dyDescent="0.25">
      <c r="A195" t="s">
        <v>399</v>
      </c>
      <c r="B195" s="15">
        <v>168.73</v>
      </c>
      <c r="C195" s="80">
        <f t="shared" si="2"/>
        <v>3.3821457018564871E-2</v>
      </c>
    </row>
    <row r="196" spans="1:4" x14ac:dyDescent="0.25">
      <c r="A196" t="s">
        <v>400</v>
      </c>
      <c r="B196" s="15">
        <v>170.36</v>
      </c>
      <c r="C196" s="80">
        <f t="shared" si="2"/>
        <v>3.719939117199389E-2</v>
      </c>
    </row>
    <row r="197" spans="1:4" x14ac:dyDescent="0.25">
      <c r="A197" t="s">
        <v>401</v>
      </c>
      <c r="B197" s="15">
        <v>174.33</v>
      </c>
      <c r="C197" s="80">
        <f t="shared" ref="C197:C200" si="3">B197/B185-1</f>
        <v>3.86058981233246E-2</v>
      </c>
      <c r="D197" s="81">
        <f>AVERAGE(C195:C197)</f>
        <v>3.6542248771294451E-2</v>
      </c>
    </row>
    <row r="198" spans="1:4" x14ac:dyDescent="0.25">
      <c r="A198" t="s">
        <v>402</v>
      </c>
      <c r="B198" s="30">
        <v>149.58000000000001</v>
      </c>
      <c r="C198" s="80">
        <f t="shared" si="3"/>
        <v>2.7053007415545283E-2</v>
      </c>
    </row>
    <row r="199" spans="1:4" x14ac:dyDescent="0.25">
      <c r="A199" t="s">
        <v>403</v>
      </c>
      <c r="B199" s="15">
        <v>142.71</v>
      </c>
      <c r="C199" s="80">
        <f t="shared" si="3"/>
        <v>3.8344004656577502E-2</v>
      </c>
    </row>
    <row r="200" spans="1:4" x14ac:dyDescent="0.25">
      <c r="A200" t="s">
        <v>404</v>
      </c>
      <c r="B200" s="15">
        <v>145.9</v>
      </c>
      <c r="C200" s="80">
        <f t="shared" si="3"/>
        <v>1.7008225289279144E-2</v>
      </c>
      <c r="D200" s="81">
        <f>AVERAGE(C198:C200)</f>
        <v>2.7468412453800644E-2</v>
      </c>
    </row>
    <row r="201" spans="1:4" x14ac:dyDescent="0.25">
      <c r="A201" t="s">
        <v>405</v>
      </c>
      <c r="B201" s="15">
        <v>149.88999999999999</v>
      </c>
      <c r="C201" s="80">
        <f t="shared" ref="C201:C207" si="4">B201/B189-1</f>
        <v>2.8545941123996332E-2</v>
      </c>
    </row>
    <row r="202" spans="1:4" x14ac:dyDescent="0.25">
      <c r="A202" t="s">
        <v>406</v>
      </c>
      <c r="B202" s="15">
        <v>153.47</v>
      </c>
      <c r="C202" s="80">
        <f t="shared" si="4"/>
        <v>1.5819433412761263E-2</v>
      </c>
    </row>
    <row r="203" spans="1:4" x14ac:dyDescent="0.25">
      <c r="A203" t="s">
        <v>407</v>
      </c>
      <c r="B203" s="15">
        <v>154.97999999999999</v>
      </c>
      <c r="C203" s="80">
        <f t="shared" si="4"/>
        <v>2.4119473997224361E-2</v>
      </c>
      <c r="D203" s="81">
        <f>AVERAGE(C201:C203)</f>
        <v>2.2828282844660652E-2</v>
      </c>
    </row>
    <row r="204" spans="1:4" x14ac:dyDescent="0.25">
      <c r="A204" t="s">
        <v>408</v>
      </c>
      <c r="B204" s="15">
        <v>152.87</v>
      </c>
      <c r="C204" s="80">
        <f t="shared" si="4"/>
        <v>1.3084723585210511E-4</v>
      </c>
    </row>
    <row r="205" spans="1:4" x14ac:dyDescent="0.25">
      <c r="A205" t="s">
        <v>409</v>
      </c>
      <c r="B205" s="15">
        <v>158.49</v>
      </c>
      <c r="C205" s="80">
        <f t="shared" si="4"/>
        <v>3.2037507325649583E-2</v>
      </c>
    </row>
    <row r="206" spans="1:4" x14ac:dyDescent="0.25">
      <c r="A206" t="s">
        <v>410</v>
      </c>
      <c r="B206" s="15">
        <v>162.34</v>
      </c>
      <c r="C206" s="80">
        <f t="shared" si="4"/>
        <v>2.3968714519994938E-2</v>
      </c>
      <c r="D206" s="81">
        <f>AVERAGE(C204:C206)</f>
        <v>1.8712356360498877E-2</v>
      </c>
    </row>
    <row r="207" spans="1:4" x14ac:dyDescent="0.25">
      <c r="A207" t="s">
        <v>411</v>
      </c>
      <c r="B207" s="15">
        <v>171.1</v>
      </c>
      <c r="C207" s="80">
        <f t="shared" si="4"/>
        <v>1.4046109168494025E-2</v>
      </c>
    </row>
    <row r="208" spans="1:4" x14ac:dyDescent="0.25">
      <c r="A208" t="s">
        <v>412</v>
      </c>
      <c r="B208" s="15">
        <v>174.23</v>
      </c>
      <c r="C208" s="80">
        <f t="shared" ref="C208:C224" si="5">B208/B196-1</f>
        <v>2.2716600140878063E-2</v>
      </c>
    </row>
    <row r="209" spans="1:4" x14ac:dyDescent="0.25">
      <c r="A209" s="14" t="s">
        <v>413</v>
      </c>
      <c r="B209" s="15">
        <v>177.85</v>
      </c>
      <c r="C209" s="80">
        <f t="shared" si="5"/>
        <v>2.0191590661389203E-2</v>
      </c>
      <c r="D209" s="81">
        <f>AVERAGE(C207:C209)</f>
        <v>1.8984766656920431E-2</v>
      </c>
    </row>
    <row r="210" spans="1:4" x14ac:dyDescent="0.25">
      <c r="A210" s="14" t="s">
        <v>414</v>
      </c>
      <c r="B210" s="15">
        <v>152.09</v>
      </c>
      <c r="C210" s="80">
        <f t="shared" si="5"/>
        <v>1.6780318224361546E-2</v>
      </c>
    </row>
    <row r="211" spans="1:4" x14ac:dyDescent="0.25">
      <c r="A211" s="14" t="s">
        <v>415</v>
      </c>
      <c r="B211" s="15">
        <v>143.74</v>
      </c>
      <c r="C211" s="80">
        <f t="shared" si="5"/>
        <v>7.2174339569757162E-3</v>
      </c>
    </row>
    <row r="212" spans="1:4" x14ac:dyDescent="0.25">
      <c r="A212" s="14" t="s">
        <v>416</v>
      </c>
      <c r="B212" s="15">
        <v>148.80000000000001</v>
      </c>
      <c r="C212" s="80">
        <f t="shared" si="5"/>
        <v>1.9876627827279059E-2</v>
      </c>
      <c r="D212" s="81">
        <f>AVERAGE(C210:C212)</f>
        <v>1.4624793336205441E-2</v>
      </c>
    </row>
    <row r="213" spans="1:4" x14ac:dyDescent="0.25">
      <c r="A213" s="14" t="s">
        <v>417</v>
      </c>
      <c r="B213" s="15">
        <v>149.76</v>
      </c>
      <c r="C213" s="80">
        <f t="shared" si="5"/>
        <v>-8.6730268863832727E-4</v>
      </c>
    </row>
    <row r="214" spans="1:4" x14ac:dyDescent="0.25">
      <c r="A214" s="14" t="s">
        <v>418</v>
      </c>
      <c r="B214" s="15">
        <v>156.15</v>
      </c>
      <c r="C214" s="80">
        <f t="shared" si="5"/>
        <v>1.7462696292435131E-2</v>
      </c>
    </row>
    <row r="215" spans="1:4" x14ac:dyDescent="0.25">
      <c r="A215" s="14" t="s">
        <v>419</v>
      </c>
      <c r="B215" s="15">
        <v>158.88</v>
      </c>
      <c r="C215" s="80">
        <f t="shared" si="5"/>
        <v>2.51645373596594E-2</v>
      </c>
      <c r="D215" s="81">
        <f>AVERAGE(C213:C215)</f>
        <v>1.3919976987818735E-2</v>
      </c>
    </row>
    <row r="216" spans="1:4" x14ac:dyDescent="0.25">
      <c r="A216" s="14" t="s">
        <v>420</v>
      </c>
      <c r="B216" s="15">
        <v>158.1</v>
      </c>
      <c r="C216" s="80">
        <f t="shared" si="5"/>
        <v>3.4212075619807658E-2</v>
      </c>
    </row>
    <row r="217" spans="1:4" x14ac:dyDescent="0.25">
      <c r="A217" s="14" t="s">
        <v>421</v>
      </c>
      <c r="B217" s="15">
        <v>161.66</v>
      </c>
      <c r="C217" s="80">
        <f t="shared" si="5"/>
        <v>2.0001261909268653E-2</v>
      </c>
    </row>
    <row r="218" spans="1:4" x14ac:dyDescent="0.25">
      <c r="A218" s="14" t="s">
        <v>422</v>
      </c>
      <c r="B218" s="15">
        <v>163.22</v>
      </c>
      <c r="C218" s="80">
        <f t="shared" si="5"/>
        <v>5.4207219416040342E-3</v>
      </c>
      <c r="D218" s="81">
        <f>AVERAGE(C216:C218)</f>
        <v>1.9878019823560116E-2</v>
      </c>
    </row>
    <row r="219" spans="1:4" x14ac:dyDescent="0.25">
      <c r="A219" s="14" t="s">
        <v>423</v>
      </c>
      <c r="B219" s="15">
        <v>172.86</v>
      </c>
      <c r="C219" s="80">
        <f t="shared" si="5"/>
        <v>1.028638223261269E-2</v>
      </c>
    </row>
    <row r="220" spans="1:4" x14ac:dyDescent="0.25">
      <c r="A220" s="14" t="s">
        <v>424</v>
      </c>
      <c r="B220" s="15">
        <v>176.66</v>
      </c>
      <c r="C220" s="80">
        <f t="shared" si="5"/>
        <v>1.394708144406831E-2</v>
      </c>
    </row>
    <row r="221" spans="1:4" x14ac:dyDescent="0.25">
      <c r="A221" s="14" t="s">
        <v>425</v>
      </c>
      <c r="B221" s="15">
        <v>180.73</v>
      </c>
      <c r="C221" s="80">
        <f t="shared" si="5"/>
        <v>1.6193421422546983E-2</v>
      </c>
      <c r="D221" s="81">
        <f>AVERAGE(C219:C221)</f>
        <v>1.3475628366409328E-2</v>
      </c>
    </row>
    <row r="222" spans="1:4" x14ac:dyDescent="0.25">
      <c r="A222" s="14" t="s">
        <v>426</v>
      </c>
      <c r="B222" s="15">
        <v>155.77000000000001</v>
      </c>
      <c r="C222" s="80">
        <f t="shared" si="5"/>
        <v>2.419619961864683E-2</v>
      </c>
    </row>
    <row r="223" spans="1:4" x14ac:dyDescent="0.25">
      <c r="A223" s="85" t="s">
        <v>427</v>
      </c>
      <c r="B223" s="85">
        <v>149.265450086518</v>
      </c>
      <c r="C223" s="80">
        <f t="shared" si="5"/>
        <v>3.8440587773187707E-2</v>
      </c>
    </row>
    <row r="224" spans="1:4" x14ac:dyDescent="0.25">
      <c r="A224" s="86" t="s">
        <v>428</v>
      </c>
      <c r="B224" s="86">
        <v>152.57215237447201</v>
      </c>
      <c r="C224" s="80">
        <f t="shared" si="5"/>
        <v>2.535048638758064E-2</v>
      </c>
      <c r="D224" s="81">
        <f>AVERAGE(C222:C224)</f>
        <v>2.9329091259805058E-2</v>
      </c>
    </row>
    <row r="225" spans="1:4" x14ac:dyDescent="0.25">
      <c r="A225" s="86"/>
      <c r="B225" s="86"/>
      <c r="C225" s="80"/>
    </row>
    <row r="226" spans="1:4" x14ac:dyDescent="0.25">
      <c r="A226" s="86"/>
      <c r="B226" s="86"/>
      <c r="C226" s="80"/>
    </row>
    <row r="227" spans="1:4" x14ac:dyDescent="0.25">
      <c r="A227" s="86"/>
      <c r="B227" s="86"/>
      <c r="C227" s="80"/>
      <c r="D227" s="81"/>
    </row>
    <row r="228" spans="1:4" x14ac:dyDescent="0.25">
      <c r="A228" s="86"/>
      <c r="B228" s="86"/>
      <c r="C228" s="80"/>
    </row>
    <row r="229" spans="1:4" x14ac:dyDescent="0.25">
      <c r="A229" s="86"/>
      <c r="B229" s="86"/>
      <c r="C229" s="80"/>
    </row>
    <row r="230" spans="1:4" x14ac:dyDescent="0.25">
      <c r="A230" s="86"/>
      <c r="B230" s="86"/>
      <c r="C230" s="80"/>
      <c r="D230" s="81"/>
    </row>
    <row r="231" spans="1:4" x14ac:dyDescent="0.25">
      <c r="A231" s="86"/>
      <c r="B231" s="86"/>
      <c r="C231" s="80"/>
    </row>
    <row r="232" spans="1:4" x14ac:dyDescent="0.25">
      <c r="C232" s="80"/>
    </row>
    <row r="233" spans="1:4" x14ac:dyDescent="0.25">
      <c r="D233" s="81"/>
    </row>
    <row r="236" spans="1:4" x14ac:dyDescent="0.25">
      <c r="D236" s="81"/>
    </row>
    <row r="239" spans="1:4" x14ac:dyDescent="0.25">
      <c r="D239" s="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zoomScale="80" zoomScaleNormal="80" workbookViewId="0">
      <pane xSplit="1" ySplit="1" topLeftCell="B51" activePane="bottomRight" state="frozen"/>
      <selection activeCell="K60" sqref="K60"/>
      <selection pane="topRight" activeCell="K60" sqref="K60"/>
      <selection pane="bottomLeft" activeCell="K60" sqref="K60"/>
      <selection pane="bottomRight" activeCell="D58" sqref="C6:D58"/>
    </sheetView>
  </sheetViews>
  <sheetFormatPr defaultRowHeight="15" x14ac:dyDescent="0.25"/>
  <cols>
    <col min="1" max="1" width="9.85546875" bestFit="1" customWidth="1"/>
    <col min="2" max="2" width="12.28515625" customWidth="1"/>
    <col min="6" max="6" width="9.140625" customWidth="1"/>
    <col min="9" max="9" width="11.42578125" bestFit="1" customWidth="1"/>
    <col min="10" max="10" width="10.42578125" bestFit="1" customWidth="1"/>
    <col min="11" max="11" width="12" bestFit="1" customWidth="1"/>
    <col min="12" max="23" width="5.7109375" customWidth="1"/>
    <col min="24" max="26" width="5.5703125" bestFit="1" customWidth="1"/>
  </cols>
  <sheetData>
    <row r="1" spans="1:4" x14ac:dyDescent="0.25">
      <c r="B1" t="s">
        <v>132</v>
      </c>
      <c r="C1" t="s">
        <v>133</v>
      </c>
      <c r="D1" t="s">
        <v>186</v>
      </c>
    </row>
    <row r="2" spans="1:4" x14ac:dyDescent="0.25">
      <c r="A2" s="10">
        <f>quarterly!A58</f>
        <v>38047</v>
      </c>
      <c r="B2" s="38">
        <f>quarterly!E58</f>
        <v>74952</v>
      </c>
      <c r="D2" s="38"/>
    </row>
    <row r="3" spans="1:4" x14ac:dyDescent="0.25">
      <c r="A3" s="10">
        <f>quarterly!A59</f>
        <v>38139</v>
      </c>
      <c r="B3" s="38">
        <f>quarterly!E59</f>
        <v>77712</v>
      </c>
    </row>
    <row r="4" spans="1:4" x14ac:dyDescent="0.25">
      <c r="A4" s="10">
        <f>quarterly!A60</f>
        <v>38231</v>
      </c>
      <c r="B4" s="38">
        <f>quarterly!E60</f>
        <v>80884</v>
      </c>
    </row>
    <row r="5" spans="1:4" x14ac:dyDescent="0.25">
      <c r="A5" s="10">
        <f>quarterly!A61</f>
        <v>38322</v>
      </c>
      <c r="B5" s="38">
        <f>quarterly!E61</f>
        <v>91318</v>
      </c>
    </row>
    <row r="6" spans="1:4" x14ac:dyDescent="0.25">
      <c r="A6" s="10">
        <f>quarterly!A62</f>
        <v>38412</v>
      </c>
      <c r="B6" s="38">
        <f>quarterly!E62</f>
        <v>78094</v>
      </c>
      <c r="C6" s="39">
        <f t="shared" ref="C6:C49" si="0">100*(B6/B2-1)</f>
        <v>4.1920162237165215</v>
      </c>
      <c r="D6" s="50">
        <v>4.2789019768971981</v>
      </c>
    </row>
    <row r="7" spans="1:4" x14ac:dyDescent="0.25">
      <c r="A7" s="10">
        <f>quarterly!A63</f>
        <v>38504</v>
      </c>
      <c r="B7" s="38">
        <f>quarterly!E63</f>
        <v>82378</v>
      </c>
      <c r="C7" s="39">
        <f t="shared" si="0"/>
        <v>6.0042207123738978</v>
      </c>
      <c r="D7" s="50">
        <v>5.9056514657221806</v>
      </c>
    </row>
    <row r="8" spans="1:4" x14ac:dyDescent="0.25">
      <c r="A8" s="10">
        <f>quarterly!A64</f>
        <v>38596</v>
      </c>
      <c r="B8" s="38">
        <f>quarterly!E64</f>
        <v>85283</v>
      </c>
      <c r="C8" s="39">
        <f t="shared" si="0"/>
        <v>5.4386528856139593</v>
      </c>
      <c r="D8" s="50">
        <v>5.2911478403587564</v>
      </c>
    </row>
    <row r="9" spans="1:4" x14ac:dyDescent="0.25">
      <c r="A9" s="10">
        <f>quarterly!A65</f>
        <v>38687</v>
      </c>
      <c r="B9" s="38">
        <f>quarterly!E65</f>
        <v>94401</v>
      </c>
      <c r="C9" s="39">
        <f t="shared" si="0"/>
        <v>3.3761142381567799</v>
      </c>
      <c r="D9" s="50">
        <v>3.4782286343956339</v>
      </c>
    </row>
    <row r="10" spans="1:4" x14ac:dyDescent="0.25">
      <c r="A10" s="10">
        <f>quarterly!A66</f>
        <v>38777</v>
      </c>
      <c r="B10" s="38">
        <f>quarterly!E66</f>
        <v>82240</v>
      </c>
      <c r="C10" s="39">
        <f t="shared" si="0"/>
        <v>5.3089866058852131</v>
      </c>
      <c r="D10" s="50">
        <v>5.0671688302370788</v>
      </c>
    </row>
    <row r="11" spans="1:4" x14ac:dyDescent="0.25">
      <c r="A11" s="10">
        <f>quarterly!A67</f>
        <v>38869</v>
      </c>
      <c r="B11" s="38">
        <f>quarterly!E67</f>
        <v>87140</v>
      </c>
      <c r="C11" s="39">
        <f t="shared" si="0"/>
        <v>5.780669596251431</v>
      </c>
      <c r="D11" s="50">
        <v>5.4516474905411751</v>
      </c>
    </row>
    <row r="12" spans="1:4" x14ac:dyDescent="0.25">
      <c r="A12" s="10">
        <f>quarterly!A68</f>
        <v>38961</v>
      </c>
      <c r="B12" s="38">
        <f>quarterly!E68</f>
        <v>91779</v>
      </c>
      <c r="C12" s="39">
        <f t="shared" si="0"/>
        <v>7.6169928356178751</v>
      </c>
      <c r="D12" s="50">
        <v>7.1892950982246422</v>
      </c>
    </row>
    <row r="13" spans="1:4" x14ac:dyDescent="0.25">
      <c r="A13" s="10">
        <f>quarterly!A69</f>
        <v>39052</v>
      </c>
      <c r="B13" s="38">
        <f>quarterly!E69</f>
        <v>101779</v>
      </c>
      <c r="C13" s="39">
        <f t="shared" si="0"/>
        <v>7.8155951737799434</v>
      </c>
      <c r="D13" s="50">
        <v>7.2542454091427677</v>
      </c>
    </row>
    <row r="14" spans="1:4" x14ac:dyDescent="0.25">
      <c r="A14" s="10">
        <f>quarterly!A70</f>
        <v>39142</v>
      </c>
      <c r="B14" s="38">
        <f>quarterly!E70</f>
        <v>88705</v>
      </c>
      <c r="C14" s="39">
        <f t="shared" si="0"/>
        <v>7.8611381322957197</v>
      </c>
      <c r="D14" s="50">
        <v>7.167502280036679</v>
      </c>
    </row>
    <row r="15" spans="1:4" x14ac:dyDescent="0.25">
      <c r="A15" s="10">
        <f>quarterly!A71</f>
        <v>39234</v>
      </c>
      <c r="B15" s="38">
        <f>quarterly!E71</f>
        <v>92597</v>
      </c>
      <c r="C15" s="39">
        <f t="shared" si="0"/>
        <v>6.2623364700481909</v>
      </c>
      <c r="D15" s="50">
        <v>5.8215938748686993</v>
      </c>
    </row>
    <row r="16" spans="1:4" x14ac:dyDescent="0.25">
      <c r="A16" s="10">
        <f>quarterly!A72</f>
        <v>39326</v>
      </c>
      <c r="B16" s="38">
        <f>quarterly!E72</f>
        <v>97460</v>
      </c>
      <c r="C16" s="39">
        <f t="shared" si="0"/>
        <v>6.1898691421784946</v>
      </c>
      <c r="D16" s="50">
        <v>5.7462571449837352</v>
      </c>
    </row>
    <row r="17" spans="1:4" x14ac:dyDescent="0.25">
      <c r="A17" s="10">
        <f>quarterly!A73</f>
        <v>39417</v>
      </c>
      <c r="B17" s="38">
        <f>quarterly!E73</f>
        <v>109221</v>
      </c>
      <c r="C17" s="39">
        <f t="shared" si="0"/>
        <v>7.3119209267137553</v>
      </c>
      <c r="D17" s="50">
        <v>7.0046421514570412</v>
      </c>
    </row>
    <row r="18" spans="1:4" x14ac:dyDescent="0.25">
      <c r="A18" s="10">
        <f>quarterly!A74</f>
        <v>39508</v>
      </c>
      <c r="B18" s="38">
        <f>quarterly!E74</f>
        <v>93187</v>
      </c>
      <c r="C18" s="39">
        <f t="shared" si="0"/>
        <v>5.0527027788737966</v>
      </c>
      <c r="D18" s="50">
        <v>4.8889225814424373</v>
      </c>
    </row>
    <row r="19" spans="1:4" x14ac:dyDescent="0.25">
      <c r="A19" s="10">
        <f>quarterly!A75</f>
        <v>39600</v>
      </c>
      <c r="B19" s="38">
        <f>quarterly!E75</f>
        <v>97737</v>
      </c>
      <c r="C19" s="39">
        <f t="shared" si="0"/>
        <v>5.5509357754570887</v>
      </c>
      <c r="D19" s="50">
        <v>5.6241695605214828</v>
      </c>
    </row>
    <row r="20" spans="1:4" x14ac:dyDescent="0.25">
      <c r="A20" s="10">
        <f>quarterly!A76</f>
        <v>39692</v>
      </c>
      <c r="B20" s="38">
        <f>quarterly!E76</f>
        <v>101145</v>
      </c>
      <c r="C20" s="39">
        <f t="shared" si="0"/>
        <v>3.7810383747178378</v>
      </c>
      <c r="D20" s="50">
        <v>3.8459172042836665</v>
      </c>
    </row>
    <row r="21" spans="1:4" x14ac:dyDescent="0.25">
      <c r="A21" s="10">
        <f>quarterly!A77</f>
        <v>39783</v>
      </c>
      <c r="B21" s="38">
        <f>quarterly!E77</f>
        <v>109675</v>
      </c>
      <c r="C21" s="39">
        <f t="shared" si="0"/>
        <v>0.41567097902417416</v>
      </c>
      <c r="D21" s="50">
        <v>0.24983628834481428</v>
      </c>
    </row>
    <row r="22" spans="1:4" x14ac:dyDescent="0.25">
      <c r="A22" s="10">
        <f>quarterly!A78</f>
        <v>39873</v>
      </c>
      <c r="B22" s="38">
        <f>quarterly!E78</f>
        <v>94243</v>
      </c>
      <c r="C22" s="39">
        <f t="shared" si="0"/>
        <v>1.1332052754139621</v>
      </c>
      <c r="D22" s="50">
        <v>1.4004766081219997</v>
      </c>
    </row>
    <row r="23" spans="1:4" x14ac:dyDescent="0.25">
      <c r="A23" s="10">
        <f>quarterly!A79</f>
        <v>39965</v>
      </c>
      <c r="B23" s="38">
        <f>quarterly!E79</f>
        <v>99010</v>
      </c>
      <c r="C23" s="39">
        <f t="shared" si="0"/>
        <v>1.3024750094641657</v>
      </c>
      <c r="D23" s="50">
        <v>1.6781505115448809</v>
      </c>
    </row>
    <row r="24" spans="1:4" x14ac:dyDescent="0.25">
      <c r="A24" s="10">
        <f>quarterly!A80</f>
        <v>40057</v>
      </c>
      <c r="B24" s="38">
        <f>quarterly!E80</f>
        <v>102316</v>
      </c>
      <c r="C24" s="39">
        <f t="shared" si="0"/>
        <v>1.1577438331108914</v>
      </c>
      <c r="D24" s="50">
        <v>1.4298167818441878</v>
      </c>
    </row>
    <row r="25" spans="1:4" x14ac:dyDescent="0.25">
      <c r="A25" s="10">
        <f>quarterly!A81</f>
        <v>40148</v>
      </c>
      <c r="B25" s="38">
        <f>quarterly!E81</f>
        <v>112810</v>
      </c>
      <c r="C25" s="39">
        <f t="shared" si="0"/>
        <v>2.8584454068839804</v>
      </c>
      <c r="D25" s="50">
        <v>3.2316600095174972</v>
      </c>
    </row>
    <row r="26" spans="1:4" x14ac:dyDescent="0.25">
      <c r="A26" s="10">
        <f>quarterly!A82</f>
        <v>40238</v>
      </c>
      <c r="B26" s="38">
        <f>quarterly!E82</f>
        <v>97551</v>
      </c>
      <c r="C26" s="39">
        <f t="shared" si="0"/>
        <v>3.5100750188342911</v>
      </c>
      <c r="D26" s="50">
        <v>3.4439556437406185</v>
      </c>
    </row>
    <row r="27" spans="1:4" x14ac:dyDescent="0.25">
      <c r="A27" s="10">
        <f>quarterly!A83</f>
        <v>40330</v>
      </c>
      <c r="B27" s="38">
        <f>quarterly!E83</f>
        <v>102651</v>
      </c>
      <c r="C27" s="39">
        <f t="shared" si="0"/>
        <v>3.6774063225936793</v>
      </c>
      <c r="D27" s="50">
        <v>3.4335287004975568</v>
      </c>
    </row>
    <row r="28" spans="1:4" x14ac:dyDescent="0.25">
      <c r="A28" s="10">
        <f>quarterly!A84</f>
        <v>40422</v>
      </c>
      <c r="B28" s="38">
        <f>quarterly!E84</f>
        <v>105625</v>
      </c>
      <c r="C28" s="39">
        <f t="shared" si="0"/>
        <v>3.2340982837483878</v>
      </c>
      <c r="D28" s="50">
        <v>3.0012310206861308</v>
      </c>
    </row>
    <row r="29" spans="1:4" x14ac:dyDescent="0.25">
      <c r="A29" s="10">
        <f>quarterly!A85</f>
        <v>40513</v>
      </c>
      <c r="B29" s="38">
        <f>quarterly!E85</f>
        <v>118772</v>
      </c>
      <c r="C29" s="39">
        <f t="shared" si="0"/>
        <v>5.2849924652069946</v>
      </c>
      <c r="D29" s="50">
        <v>4.9080240412566978</v>
      </c>
    </row>
    <row r="30" spans="1:4" x14ac:dyDescent="0.25">
      <c r="A30" s="10">
        <f>quarterly!A86</f>
        <v>40603</v>
      </c>
      <c r="B30" s="38">
        <f>quarterly!E86</f>
        <v>103041</v>
      </c>
      <c r="C30" s="39">
        <f t="shared" si="0"/>
        <v>5.6278254451517684</v>
      </c>
      <c r="D30" s="50">
        <v>5.1730377929882856</v>
      </c>
    </row>
    <row r="31" spans="1:4" x14ac:dyDescent="0.25">
      <c r="A31" s="10">
        <f>quarterly!A87</f>
        <v>40695</v>
      </c>
      <c r="B31" s="38">
        <f>quarterly!E87</f>
        <v>109346</v>
      </c>
      <c r="C31" s="39">
        <f t="shared" si="0"/>
        <v>6.5220991514938875</v>
      </c>
      <c r="D31" s="50">
        <v>5.8469716237959188</v>
      </c>
    </row>
    <row r="32" spans="1:4" x14ac:dyDescent="0.25">
      <c r="A32" s="10">
        <f>quarterly!A88</f>
        <v>40787</v>
      </c>
      <c r="B32" s="38">
        <f>quarterly!E88</f>
        <v>113829</v>
      </c>
      <c r="C32" s="39">
        <f t="shared" si="0"/>
        <v>7.7671005917159697</v>
      </c>
      <c r="D32" s="50">
        <v>7.5304244899306649</v>
      </c>
    </row>
    <row r="33" spans="1:9" x14ac:dyDescent="0.25">
      <c r="A33" s="10">
        <f>quarterly!A89</f>
        <v>40878</v>
      </c>
      <c r="B33" s="38">
        <f>quarterly!E89</f>
        <v>126362</v>
      </c>
      <c r="C33" s="39">
        <f t="shared" si="0"/>
        <v>6.3903950426026368</v>
      </c>
      <c r="D33" s="50">
        <v>6.083924813228422</v>
      </c>
    </row>
    <row r="34" spans="1:9" x14ac:dyDescent="0.25">
      <c r="A34" s="10">
        <f>quarterly!A90</f>
        <v>40969</v>
      </c>
      <c r="B34" s="38">
        <f>quarterly!E90</f>
        <v>109115</v>
      </c>
      <c r="C34" s="39">
        <f t="shared" si="0"/>
        <v>5.894740928368325</v>
      </c>
      <c r="D34" s="50">
        <v>5.6594992067959895</v>
      </c>
    </row>
    <row r="35" spans="1:9" x14ac:dyDescent="0.25">
      <c r="A35" s="10">
        <f>quarterly!A91</f>
        <v>41061</v>
      </c>
      <c r="B35" s="38">
        <f>quarterly!E91</f>
        <v>114926</v>
      </c>
      <c r="C35" s="39">
        <f t="shared" si="0"/>
        <v>5.1030673275657135</v>
      </c>
      <c r="D35" s="50">
        <v>4.9990555719448517</v>
      </c>
    </row>
    <row r="36" spans="1:9" x14ac:dyDescent="0.25">
      <c r="A36" s="10">
        <f>quarterly!A92</f>
        <v>41153</v>
      </c>
      <c r="B36" s="38">
        <f>quarterly!E92</f>
        <v>116781</v>
      </c>
      <c r="C36" s="39">
        <f t="shared" si="0"/>
        <v>2.5933637298052314</v>
      </c>
      <c r="D36" s="50">
        <v>2.5600045631620256</v>
      </c>
    </row>
    <row r="37" spans="1:9" x14ac:dyDescent="0.25">
      <c r="A37" s="10">
        <f>quarterly!A93</f>
        <v>41244</v>
      </c>
      <c r="B37" s="38">
        <f>quarterly!E93</f>
        <v>130058</v>
      </c>
      <c r="C37" s="39">
        <f t="shared" si="0"/>
        <v>2.924929963121814</v>
      </c>
      <c r="D37" s="50">
        <v>2.7732307204642259</v>
      </c>
    </row>
    <row r="38" spans="1:9" x14ac:dyDescent="0.25">
      <c r="A38" s="10">
        <f>quarterly!A94</f>
        <v>41334</v>
      </c>
      <c r="B38" s="38">
        <f>quarterly!E94</f>
        <v>112318</v>
      </c>
      <c r="C38" s="39">
        <f t="shared" si="0"/>
        <v>2.9354350914173155</v>
      </c>
      <c r="D38" s="50">
        <v>2.830340294276386</v>
      </c>
    </row>
    <row r="39" spans="1:9" x14ac:dyDescent="0.25">
      <c r="A39" s="10">
        <f>quarterly!A95</f>
        <v>41426</v>
      </c>
      <c r="B39" s="38">
        <f>quarterly!E95</f>
        <v>120268</v>
      </c>
      <c r="C39" s="39">
        <f t="shared" si="0"/>
        <v>4.6482084123697032</v>
      </c>
      <c r="D39" s="50">
        <v>4.6650973941235883</v>
      </c>
    </row>
    <row r="40" spans="1:9" x14ac:dyDescent="0.25">
      <c r="A40" s="10">
        <f>quarterly!A96</f>
        <v>41518</v>
      </c>
      <c r="B40" s="38">
        <f>quarterly!E96</f>
        <v>123728</v>
      </c>
      <c r="C40" s="39">
        <f t="shared" si="0"/>
        <v>5.948741661742929</v>
      </c>
      <c r="D40" s="50">
        <v>6.0667931848539611</v>
      </c>
    </row>
    <row r="41" spans="1:9" x14ac:dyDescent="0.25">
      <c r="A41" s="10">
        <f>quarterly!A97</f>
        <v>41609</v>
      </c>
      <c r="B41" s="38">
        <f>quarterly!E97</f>
        <v>137517</v>
      </c>
      <c r="C41" s="39">
        <f t="shared" si="0"/>
        <v>5.7351335557981775</v>
      </c>
      <c r="D41" s="50">
        <v>6.0020748729829512</v>
      </c>
      <c r="F41" s="11"/>
      <c r="G41" s="11"/>
      <c r="H41" s="11" t="s">
        <v>128</v>
      </c>
      <c r="I41" s="11" t="s">
        <v>134</v>
      </c>
    </row>
    <row r="42" spans="1:9" x14ac:dyDescent="0.25">
      <c r="A42" s="10">
        <f>quarterly!A98</f>
        <v>41699</v>
      </c>
      <c r="B42" s="38">
        <f>quarterly!E98</f>
        <v>119609</v>
      </c>
      <c r="C42" s="39">
        <f t="shared" si="0"/>
        <v>6.4913905162129026</v>
      </c>
      <c r="D42" s="50">
        <v>6.5561118938000611</v>
      </c>
      <c r="F42" s="87">
        <v>2014</v>
      </c>
      <c r="G42" s="11" t="s">
        <v>135</v>
      </c>
      <c r="H42" s="40">
        <f>C42</f>
        <v>6.4913905162129026</v>
      </c>
      <c r="I42" s="11"/>
    </row>
    <row r="43" spans="1:9" x14ac:dyDescent="0.25">
      <c r="A43" s="10">
        <f>quarterly!A99</f>
        <v>41791</v>
      </c>
      <c r="B43" s="38">
        <f>quarterly!E99</f>
        <v>125135</v>
      </c>
      <c r="C43" s="39">
        <f t="shared" si="0"/>
        <v>4.0467954900721637</v>
      </c>
      <c r="D43" s="50">
        <v>3.7506300213742869</v>
      </c>
      <c r="F43" s="87"/>
      <c r="G43" s="11" t="s">
        <v>136</v>
      </c>
      <c r="H43" s="40">
        <f t="shared" ref="H43:H57" si="1">C43</f>
        <v>4.0467954900721637</v>
      </c>
      <c r="I43" s="11"/>
    </row>
    <row r="44" spans="1:9" x14ac:dyDescent="0.25">
      <c r="A44" s="10">
        <f>quarterly!A100</f>
        <v>41883</v>
      </c>
      <c r="B44" s="38">
        <f>quarterly!E100</f>
        <v>128692</v>
      </c>
      <c r="C44" s="39">
        <f t="shared" si="0"/>
        <v>4.0120263804474421</v>
      </c>
      <c r="D44" s="50">
        <v>3.9640583220624657</v>
      </c>
      <c r="F44" s="87"/>
      <c r="G44" s="11" t="s">
        <v>137</v>
      </c>
      <c r="H44" s="40">
        <f t="shared" si="1"/>
        <v>4.0120263804474421</v>
      </c>
      <c r="I44" s="11"/>
    </row>
    <row r="45" spans="1:9" x14ac:dyDescent="0.25">
      <c r="A45" s="10">
        <f>quarterly!A101</f>
        <v>41974</v>
      </c>
      <c r="B45" s="38">
        <f>quarterly!E101</f>
        <v>142092</v>
      </c>
      <c r="C45" s="39">
        <f t="shared" si="0"/>
        <v>3.3268614062261337</v>
      </c>
      <c r="D45" s="50">
        <v>3.1874164250444834</v>
      </c>
      <c r="F45" s="87"/>
      <c r="G45" s="11" t="s">
        <v>138</v>
      </c>
      <c r="H45" s="40">
        <f t="shared" si="1"/>
        <v>3.3268614062261337</v>
      </c>
      <c r="I45" s="11"/>
    </row>
    <row r="46" spans="1:9" x14ac:dyDescent="0.25">
      <c r="A46" s="10">
        <f>quarterly!A102</f>
        <v>42064</v>
      </c>
      <c r="B46" s="38">
        <f>quarterly!E102</f>
        <v>122761</v>
      </c>
      <c r="C46" s="39">
        <f t="shared" si="0"/>
        <v>2.6352532000100348</v>
      </c>
      <c r="D46" s="50">
        <v>2.7074752292557251</v>
      </c>
      <c r="F46" s="87">
        <v>2015</v>
      </c>
      <c r="G46" s="11" t="s">
        <v>135</v>
      </c>
      <c r="H46" s="40">
        <f t="shared" si="1"/>
        <v>2.6352532000100348</v>
      </c>
      <c r="I46" s="41"/>
    </row>
    <row r="47" spans="1:9" x14ac:dyDescent="0.25">
      <c r="A47" s="10">
        <f>quarterly!A103</f>
        <v>42156</v>
      </c>
      <c r="B47" s="38">
        <f>quarterly!E103</f>
        <v>128837</v>
      </c>
      <c r="C47" s="39">
        <f t="shared" si="0"/>
        <v>2.9584049226835107</v>
      </c>
      <c r="D47" s="50">
        <v>3.1675669846879342</v>
      </c>
      <c r="F47" s="87"/>
      <c r="G47" s="11" t="s">
        <v>136</v>
      </c>
      <c r="H47" s="40">
        <f t="shared" si="1"/>
        <v>2.9584049226835107</v>
      </c>
      <c r="I47" s="41"/>
    </row>
    <row r="48" spans="1:9" x14ac:dyDescent="0.25">
      <c r="A48" s="10">
        <f>quarterly!A104</f>
        <v>42248</v>
      </c>
      <c r="B48" s="38">
        <f>quarterly!E104</f>
        <v>132818</v>
      </c>
      <c r="C48" s="39">
        <f t="shared" si="0"/>
        <v>3.2061044975600694</v>
      </c>
      <c r="D48" s="50">
        <v>3.4359936307799024</v>
      </c>
      <c r="F48" s="87"/>
      <c r="G48" s="11" t="s">
        <v>137</v>
      </c>
      <c r="H48" s="40">
        <f t="shared" si="1"/>
        <v>3.2061044975600694</v>
      </c>
      <c r="I48" s="41"/>
    </row>
    <row r="49" spans="1:9" x14ac:dyDescent="0.25">
      <c r="A49" s="10">
        <f>quarterly!A105</f>
        <v>42339</v>
      </c>
      <c r="B49" s="38">
        <f>quarterly!E105</f>
        <v>146846</v>
      </c>
      <c r="C49" s="39">
        <f t="shared" si="0"/>
        <v>3.3457196745770412</v>
      </c>
      <c r="D49" s="50">
        <v>3.6546547888118175</v>
      </c>
      <c r="F49" s="87"/>
      <c r="G49" s="11" t="s">
        <v>138</v>
      </c>
      <c r="H49" s="40">
        <f t="shared" si="1"/>
        <v>3.3457196745770412</v>
      </c>
      <c r="I49" s="41"/>
    </row>
    <row r="50" spans="1:9" x14ac:dyDescent="0.25">
      <c r="A50" s="10">
        <f>quarterly!A106</f>
        <v>42430</v>
      </c>
      <c r="B50" s="38">
        <f>quarterly!E106</f>
        <v>125804</v>
      </c>
      <c r="C50" s="39">
        <f t="shared" ref="C50:C53" si="2">100*(B50/B46-1)</f>
        <v>2.4788002704442036</v>
      </c>
      <c r="D50" s="50">
        <v>2.7470774721186046</v>
      </c>
      <c r="F50" s="87">
        <v>2016</v>
      </c>
      <c r="G50" s="11" t="s">
        <v>135</v>
      </c>
      <c r="H50" s="40">
        <f t="shared" si="1"/>
        <v>2.4788002704442036</v>
      </c>
      <c r="I50" s="41"/>
    </row>
    <row r="51" spans="1:9" x14ac:dyDescent="0.25">
      <c r="A51" s="10">
        <f>quarterly!A107</f>
        <v>42522</v>
      </c>
      <c r="B51" s="38">
        <f>quarterly!E107</f>
        <v>131818</v>
      </c>
      <c r="C51" s="39">
        <f t="shared" si="2"/>
        <v>2.3137763220193008</v>
      </c>
      <c r="D51" s="50">
        <v>2.2802764408176301</v>
      </c>
      <c r="F51" s="87"/>
      <c r="G51" s="11" t="s">
        <v>136</v>
      </c>
      <c r="H51" s="40">
        <f t="shared" si="1"/>
        <v>2.3137763220193008</v>
      </c>
      <c r="I51" s="41"/>
    </row>
    <row r="52" spans="1:9" x14ac:dyDescent="0.25">
      <c r="A52" s="10">
        <f>quarterly!A108</f>
        <v>42614</v>
      </c>
      <c r="B52" s="38">
        <f>quarterly!E108</f>
        <v>134909</v>
      </c>
      <c r="C52" s="39">
        <f t="shared" si="2"/>
        <v>1.5743348040175187</v>
      </c>
      <c r="D52" s="50">
        <v>1.8717447343490272</v>
      </c>
      <c r="F52" s="87"/>
      <c r="G52" s="11" t="s">
        <v>137</v>
      </c>
      <c r="H52" s="40">
        <f t="shared" si="1"/>
        <v>1.5743348040175187</v>
      </c>
      <c r="I52" s="41"/>
    </row>
    <row r="53" spans="1:9" x14ac:dyDescent="0.25">
      <c r="A53" s="10">
        <f>quarterly!A109</f>
        <v>42705</v>
      </c>
      <c r="B53" s="38">
        <f>quarterly!E109</f>
        <v>149585</v>
      </c>
      <c r="C53" s="39">
        <f t="shared" si="2"/>
        <v>1.8652193454367083</v>
      </c>
      <c r="D53" s="50">
        <v>1.8987827330656588</v>
      </c>
      <c r="F53" s="87"/>
      <c r="G53" s="11" t="s">
        <v>138</v>
      </c>
      <c r="H53" s="40">
        <f t="shared" si="1"/>
        <v>1.8652193454367083</v>
      </c>
      <c r="I53" s="41"/>
    </row>
    <row r="54" spans="1:9" x14ac:dyDescent="0.25">
      <c r="A54" s="10">
        <f>quarterly!A110</f>
        <v>42795</v>
      </c>
      <c r="B54" s="38">
        <f>quarterly!E110</f>
        <v>127775</v>
      </c>
      <c r="C54" s="39">
        <f t="shared" ref="C54" si="3">100*(B54/B50-1)</f>
        <v>1.5667228387014731</v>
      </c>
      <c r="D54" s="50">
        <v>1.4624541516067882</v>
      </c>
      <c r="F54" s="87">
        <v>2017</v>
      </c>
      <c r="G54" s="11" t="s">
        <v>135</v>
      </c>
      <c r="H54" s="40">
        <f t="shared" si="1"/>
        <v>1.5667228387014731</v>
      </c>
      <c r="I54" s="41"/>
    </row>
    <row r="55" spans="1:9" x14ac:dyDescent="0.25">
      <c r="A55" s="10">
        <f>quarterly!A111</f>
        <v>42887</v>
      </c>
      <c r="B55" s="38">
        <f>quarterly!E111</f>
        <v>134045</v>
      </c>
      <c r="C55" s="39">
        <f t="shared" ref="C55" si="4">100*(B55/B51-1)</f>
        <v>1.6894506061387649</v>
      </c>
      <c r="D55" s="50">
        <v>1.3903877084479008</v>
      </c>
      <c r="F55" s="87"/>
      <c r="G55" s="11" t="s">
        <v>136</v>
      </c>
      <c r="H55" s="40">
        <f t="shared" si="1"/>
        <v>1.6894506061387649</v>
      </c>
      <c r="I55" s="41"/>
    </row>
    <row r="56" spans="1:9" x14ac:dyDescent="0.25">
      <c r="A56" s="10">
        <f>quarterly!A112</f>
        <v>42979</v>
      </c>
      <c r="B56" s="38">
        <f>quarterly!E112</f>
        <v>137911</v>
      </c>
      <c r="C56" s="39">
        <f t="shared" ref="C56" si="5">100*(B56/B52-1)</f>
        <v>2.225203655797614</v>
      </c>
      <c r="D56" s="50">
        <v>1.9793990408807509</v>
      </c>
      <c r="F56" s="87"/>
      <c r="G56" s="11" t="s">
        <v>137</v>
      </c>
      <c r="H56" s="40">
        <f t="shared" si="1"/>
        <v>2.225203655797614</v>
      </c>
      <c r="I56" s="41"/>
    </row>
    <row r="57" spans="1:9" x14ac:dyDescent="0.25">
      <c r="A57" s="10">
        <f>quarterly!A113</f>
        <v>43070</v>
      </c>
      <c r="B57" s="38">
        <f>quarterly!E113</f>
        <v>151970</v>
      </c>
      <c r="C57" s="39">
        <f t="shared" ref="C57" si="6">100*(B57/B53-1)</f>
        <v>1.5944112043319913</v>
      </c>
      <c r="D57" s="50">
        <v>1.3475628366409</v>
      </c>
      <c r="F57" s="87"/>
      <c r="G57" s="11" t="s">
        <v>138</v>
      </c>
      <c r="H57" s="40">
        <f t="shared" si="1"/>
        <v>1.5944112043319913</v>
      </c>
      <c r="I57" s="41"/>
    </row>
    <row r="58" spans="1:9" x14ac:dyDescent="0.25">
      <c r="A58" s="10">
        <f>quarterly!A114</f>
        <v>43160</v>
      </c>
      <c r="B58" s="38" t="str">
        <f>quarterly!E114</f>
        <v/>
      </c>
      <c r="C58" s="39" t="e">
        <f t="shared" ref="C58" si="7">100*(B58/B54-1)</f>
        <v>#VALUE!</v>
      </c>
      <c r="D58" s="50">
        <v>2.8558442466575835</v>
      </c>
      <c r="F58" s="87">
        <v>2018</v>
      </c>
      <c r="G58" s="11" t="s">
        <v>135</v>
      </c>
      <c r="H58" s="40" t="e">
        <f t="shared" ref="H58:H61" si="8">C58</f>
        <v>#VALUE!</v>
      </c>
      <c r="I58" s="41"/>
    </row>
    <row r="59" spans="1:9" x14ac:dyDescent="0.25">
      <c r="A59" s="10">
        <f>quarterly!A115</f>
        <v>43252</v>
      </c>
      <c r="B59" s="38"/>
      <c r="C59" s="39"/>
      <c r="F59" s="87"/>
      <c r="G59" s="11" t="s">
        <v>136</v>
      </c>
      <c r="H59" s="40">
        <f t="shared" si="8"/>
        <v>0</v>
      </c>
      <c r="I59" s="41"/>
    </row>
    <row r="60" spans="1:9" x14ac:dyDescent="0.25">
      <c r="A60" s="10">
        <f>quarterly!A116</f>
        <v>43344</v>
      </c>
      <c r="B60" s="38"/>
      <c r="C60" s="39"/>
      <c r="E60" s="80"/>
      <c r="F60" s="87"/>
      <c r="G60" s="11" t="s">
        <v>137</v>
      </c>
      <c r="H60" s="40">
        <f t="shared" si="8"/>
        <v>0</v>
      </c>
      <c r="I60" s="41"/>
    </row>
    <row r="61" spans="1:9" x14ac:dyDescent="0.25">
      <c r="A61" s="10">
        <f>quarterly!A117</f>
        <v>43435</v>
      </c>
      <c r="B61" s="38"/>
      <c r="C61" s="39"/>
      <c r="E61" s="80"/>
      <c r="F61" s="87"/>
      <c r="G61" s="11" t="s">
        <v>138</v>
      </c>
      <c r="H61" s="40">
        <f t="shared" si="8"/>
        <v>0</v>
      </c>
      <c r="I61" s="41"/>
    </row>
    <row r="62" spans="1:9" x14ac:dyDescent="0.25">
      <c r="A62" s="10">
        <f>quarterly!A118</f>
        <v>43525</v>
      </c>
      <c r="B62" s="38"/>
      <c r="C62" s="39"/>
      <c r="E62" s="80"/>
    </row>
    <row r="63" spans="1:9" x14ac:dyDescent="0.25">
      <c r="A63" s="10">
        <f>quarterly!A119</f>
        <v>43617</v>
      </c>
      <c r="B63" s="38"/>
      <c r="C63" s="39"/>
      <c r="E63" s="80"/>
    </row>
    <row r="64" spans="1:9" x14ac:dyDescent="0.25">
      <c r="A64" s="10">
        <f>quarterly!A120</f>
        <v>43709</v>
      </c>
      <c r="B64" s="38"/>
      <c r="C64" s="39"/>
      <c r="E64" s="80"/>
    </row>
    <row r="65" spans="1:5" x14ac:dyDescent="0.25">
      <c r="A65" s="10">
        <f>quarterly!A121</f>
        <v>43800</v>
      </c>
      <c r="B65" s="38"/>
      <c r="C65" s="39"/>
      <c r="E65" s="80"/>
    </row>
    <row r="66" spans="1:5" x14ac:dyDescent="0.25">
      <c r="E66" s="80"/>
    </row>
    <row r="67" spans="1:5" x14ac:dyDescent="0.25">
      <c r="E67" s="80"/>
    </row>
    <row r="68" spans="1:5" x14ac:dyDescent="0.25">
      <c r="E68" s="80"/>
    </row>
    <row r="69" spans="1:5" x14ac:dyDescent="0.25">
      <c r="E69" s="80"/>
    </row>
    <row r="70" spans="1:5" x14ac:dyDescent="0.25">
      <c r="E70" s="80"/>
    </row>
    <row r="71" spans="1:5" x14ac:dyDescent="0.25">
      <c r="E71" s="80"/>
    </row>
    <row r="72" spans="1:5" x14ac:dyDescent="0.25">
      <c r="E72" s="80"/>
    </row>
    <row r="73" spans="1:5" x14ac:dyDescent="0.25">
      <c r="E73" s="80"/>
    </row>
    <row r="74" spans="1:5" x14ac:dyDescent="0.25">
      <c r="E74" s="80"/>
    </row>
    <row r="75" spans="1:5" x14ac:dyDescent="0.25">
      <c r="E75" s="80"/>
    </row>
    <row r="76" spans="1:5" x14ac:dyDescent="0.25">
      <c r="E76" s="80"/>
    </row>
    <row r="77" spans="1:5" x14ac:dyDescent="0.25">
      <c r="E77" s="80"/>
    </row>
    <row r="78" spans="1:5" x14ac:dyDescent="0.25">
      <c r="E78" s="80"/>
    </row>
    <row r="79" spans="1:5" x14ac:dyDescent="0.25">
      <c r="E79" s="80"/>
    </row>
    <row r="80" spans="1:5" x14ac:dyDescent="0.25">
      <c r="E80" s="80"/>
    </row>
    <row r="81" spans="5:5" x14ac:dyDescent="0.25">
      <c r="E81" s="80"/>
    </row>
  </sheetData>
  <mergeCells count="5">
    <mergeCell ref="F42:F45"/>
    <mergeCell ref="F46:F49"/>
    <mergeCell ref="F50:F53"/>
    <mergeCell ref="F54:F57"/>
    <mergeCell ref="F58:F6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2"/>
  <sheetViews>
    <sheetView zoomScale="80" zoomScaleNormal="80" workbookViewId="0">
      <selection activeCell="D3" sqref="D3"/>
    </sheetView>
  </sheetViews>
  <sheetFormatPr defaultRowHeight="15" x14ac:dyDescent="0.25"/>
  <cols>
    <col min="1" max="1" width="24.7109375" style="2" customWidth="1"/>
    <col min="2" max="16384" width="9.140625" style="2"/>
  </cols>
  <sheetData>
    <row r="1" spans="1:14" x14ac:dyDescent="0.25">
      <c r="B1" s="2" t="s">
        <v>18</v>
      </c>
      <c r="C1" s="2" t="s">
        <v>19</v>
      </c>
      <c r="D1" s="2" t="s">
        <v>20</v>
      </c>
      <c r="E1" s="2" t="s">
        <v>21</v>
      </c>
      <c r="F1" s="2" t="s">
        <v>22</v>
      </c>
      <c r="G1" s="2" t="s">
        <v>23</v>
      </c>
      <c r="H1" s="2" t="s">
        <v>24</v>
      </c>
      <c r="I1" s="2" t="s">
        <v>25</v>
      </c>
      <c r="J1" s="2" t="s">
        <v>26</v>
      </c>
      <c r="K1" s="2" t="s">
        <v>27</v>
      </c>
      <c r="L1" s="2" t="s">
        <v>28</v>
      </c>
      <c r="M1" s="2" t="s">
        <v>29</v>
      </c>
      <c r="N1" s="2" t="s">
        <v>30</v>
      </c>
    </row>
    <row r="2" spans="1:14" x14ac:dyDescent="0.25">
      <c r="A2" s="4" t="s">
        <v>31</v>
      </c>
      <c r="B2" s="2">
        <v>73</v>
      </c>
      <c r="C2" s="16">
        <v>1</v>
      </c>
      <c r="D2" s="16">
        <v>1</v>
      </c>
      <c r="E2" s="16">
        <v>0</v>
      </c>
      <c r="F2" s="16">
        <v>0</v>
      </c>
      <c r="G2" s="16">
        <v>1</v>
      </c>
      <c r="H2" s="16">
        <v>0</v>
      </c>
      <c r="I2" s="16">
        <v>0</v>
      </c>
      <c r="J2" s="16">
        <v>1</v>
      </c>
      <c r="K2" s="16">
        <v>1</v>
      </c>
      <c r="L2" s="17">
        <v>-9.2123613669999997</v>
      </c>
      <c r="M2" s="17">
        <v>9.7567209999999994E-3</v>
      </c>
      <c r="N2" s="17">
        <v>21.468696000000001</v>
      </c>
    </row>
    <row r="3" spans="1:14" x14ac:dyDescent="0.25">
      <c r="A3" s="4" t="s">
        <v>115</v>
      </c>
      <c r="B3" s="2">
        <v>205</v>
      </c>
      <c r="C3" s="16">
        <v>1</v>
      </c>
      <c r="D3" s="16">
        <v>1</v>
      </c>
      <c r="E3" s="16">
        <v>0</v>
      </c>
      <c r="F3" s="16">
        <v>2</v>
      </c>
      <c r="G3" s="16">
        <v>1</v>
      </c>
      <c r="H3" s="16">
        <v>0</v>
      </c>
      <c r="I3" s="16">
        <v>0</v>
      </c>
      <c r="J3" s="16">
        <v>1</v>
      </c>
      <c r="K3" s="16">
        <v>1</v>
      </c>
      <c r="L3" s="17">
        <v>-7.1205764519999999</v>
      </c>
      <c r="M3" s="17">
        <v>2.6316525E-2</v>
      </c>
      <c r="N3" s="17">
        <v>35.386194000000003</v>
      </c>
    </row>
    <row r="4" spans="1:14" x14ac:dyDescent="0.25">
      <c r="A4" s="4" t="s">
        <v>116</v>
      </c>
      <c r="B4" s="2">
        <v>205</v>
      </c>
      <c r="C4" s="16">
        <v>1</v>
      </c>
      <c r="D4" s="16">
        <v>1</v>
      </c>
      <c r="E4" s="16">
        <v>0</v>
      </c>
      <c r="F4" s="16">
        <v>2</v>
      </c>
      <c r="G4" s="16">
        <v>1</v>
      </c>
      <c r="H4" s="16">
        <v>0</v>
      </c>
      <c r="I4" s="16">
        <v>0</v>
      </c>
      <c r="J4" s="16">
        <v>1</v>
      </c>
      <c r="K4" s="16">
        <v>1</v>
      </c>
      <c r="L4" s="17">
        <v>-6.8289109540000004</v>
      </c>
      <c r="M4" s="17">
        <v>3.1820151999999997E-2</v>
      </c>
      <c r="N4" s="17">
        <v>31.794364999999999</v>
      </c>
    </row>
    <row r="5" spans="1:14" x14ac:dyDescent="0.25">
      <c r="A5" s="4" t="s">
        <v>117</v>
      </c>
      <c r="B5" s="2">
        <v>205</v>
      </c>
      <c r="C5" s="16">
        <v>1</v>
      </c>
      <c r="D5" s="16">
        <v>1</v>
      </c>
      <c r="E5" s="16">
        <v>0</v>
      </c>
      <c r="F5" s="16">
        <v>3</v>
      </c>
      <c r="G5" s="16">
        <v>1</v>
      </c>
      <c r="H5" s="16">
        <v>1</v>
      </c>
      <c r="I5" s="16">
        <v>0</v>
      </c>
      <c r="J5" s="16">
        <v>1</v>
      </c>
      <c r="K5" s="16">
        <v>1</v>
      </c>
      <c r="L5" s="17">
        <v>-10.534654129</v>
      </c>
      <c r="M5" s="17">
        <v>4.8266569999999998E-3</v>
      </c>
      <c r="N5" s="17">
        <v>16.741273</v>
      </c>
    </row>
    <row r="6" spans="1:14" x14ac:dyDescent="0.25">
      <c r="A6" s="4" t="s">
        <v>118</v>
      </c>
      <c r="B6" s="2">
        <v>181</v>
      </c>
      <c r="C6" s="16">
        <v>1</v>
      </c>
      <c r="D6" s="16">
        <v>1</v>
      </c>
      <c r="E6" s="16">
        <v>0</v>
      </c>
      <c r="F6" s="16">
        <v>3</v>
      </c>
      <c r="G6" s="16">
        <v>1</v>
      </c>
      <c r="H6" s="16">
        <v>1</v>
      </c>
      <c r="I6" s="16">
        <v>0</v>
      </c>
      <c r="J6" s="16">
        <v>1</v>
      </c>
      <c r="K6" s="16">
        <v>1</v>
      </c>
      <c r="L6" s="17">
        <v>-6.9905652849999997</v>
      </c>
      <c r="M6" s="17">
        <v>2.8195351E-2</v>
      </c>
      <c r="N6" s="17">
        <v>42.331073000000004</v>
      </c>
    </row>
    <row r="7" spans="1:14" x14ac:dyDescent="0.25">
      <c r="A7" s="4" t="s">
        <v>39</v>
      </c>
      <c r="B7" s="2">
        <v>181</v>
      </c>
      <c r="C7" s="16">
        <v>1</v>
      </c>
      <c r="D7" s="16">
        <v>1</v>
      </c>
      <c r="E7" s="16">
        <v>0</v>
      </c>
      <c r="F7" s="16">
        <v>0</v>
      </c>
      <c r="G7" s="16">
        <v>1</v>
      </c>
      <c r="H7" s="16">
        <v>1</v>
      </c>
      <c r="I7" s="16">
        <v>0</v>
      </c>
      <c r="J7" s="16">
        <v>0</v>
      </c>
      <c r="K7" s="16">
        <v>1</v>
      </c>
      <c r="L7" s="17">
        <v>-3.541351208</v>
      </c>
      <c r="M7" s="17">
        <v>0.16438456500000001</v>
      </c>
      <c r="N7" s="17">
        <v>30.926030000000001</v>
      </c>
    </row>
    <row r="8" spans="1:14" x14ac:dyDescent="0.25">
      <c r="A8" s="4" t="s">
        <v>187</v>
      </c>
      <c r="B8" s="2">
        <v>217</v>
      </c>
      <c r="C8" s="16">
        <v>1</v>
      </c>
      <c r="D8" s="16">
        <v>1</v>
      </c>
      <c r="E8" s="16">
        <v>0</v>
      </c>
      <c r="F8" s="16">
        <v>2</v>
      </c>
      <c r="G8" s="16">
        <v>1</v>
      </c>
      <c r="H8" s="16">
        <v>1</v>
      </c>
      <c r="I8" s="16">
        <v>0</v>
      </c>
      <c r="J8" s="16">
        <v>1</v>
      </c>
      <c r="K8" s="16">
        <v>1</v>
      </c>
      <c r="L8" s="17">
        <v>-9.3301021800000008</v>
      </c>
      <c r="M8" s="17">
        <v>8.4781230000000006E-3</v>
      </c>
      <c r="N8" s="17">
        <v>34.588068</v>
      </c>
    </row>
    <row r="9" spans="1:14" x14ac:dyDescent="0.25">
      <c r="A9" s="4" t="s">
        <v>119</v>
      </c>
      <c r="B9" s="2">
        <v>302</v>
      </c>
      <c r="C9" s="16">
        <v>0</v>
      </c>
      <c r="D9" s="16">
        <v>1</v>
      </c>
      <c r="E9" s="16">
        <v>0</v>
      </c>
      <c r="F9" s="16">
        <v>0</v>
      </c>
      <c r="G9" s="16">
        <v>1</v>
      </c>
      <c r="H9" s="16">
        <v>1</v>
      </c>
      <c r="I9" s="16">
        <v>0</v>
      </c>
      <c r="J9" s="16">
        <v>0</v>
      </c>
      <c r="K9" s="16">
        <v>0</v>
      </c>
      <c r="L9" s="17">
        <v>-7.5109131590000002</v>
      </c>
      <c r="M9" s="17">
        <v>2.2670551000000001E-2</v>
      </c>
      <c r="N9" s="17">
        <v>29.187443999999999</v>
      </c>
    </row>
    <row r="10" spans="1:14" x14ac:dyDescent="0.25">
      <c r="A10" s="4" t="s">
        <v>32</v>
      </c>
      <c r="B10" s="2">
        <v>301</v>
      </c>
      <c r="C10" s="16">
        <v>1</v>
      </c>
      <c r="D10" s="16">
        <v>1</v>
      </c>
      <c r="E10" s="16">
        <v>0</v>
      </c>
      <c r="F10" s="16">
        <v>0</v>
      </c>
      <c r="G10" s="16">
        <v>1</v>
      </c>
      <c r="H10" s="16">
        <v>1</v>
      </c>
      <c r="I10" s="16">
        <v>0</v>
      </c>
      <c r="J10" s="16">
        <v>0</v>
      </c>
      <c r="K10" s="16">
        <v>1</v>
      </c>
      <c r="L10" s="17">
        <v>-4.620045567</v>
      </c>
      <c r="M10" s="17">
        <v>9.6954205000000002E-2</v>
      </c>
      <c r="N10" s="17">
        <v>31.201858999999999</v>
      </c>
    </row>
    <row r="11" spans="1:14" x14ac:dyDescent="0.25">
      <c r="A11" s="4" t="s">
        <v>120</v>
      </c>
      <c r="B11" s="2">
        <v>301</v>
      </c>
      <c r="C11" s="16">
        <v>1</v>
      </c>
      <c r="D11" s="16">
        <v>1</v>
      </c>
      <c r="E11" s="16">
        <v>0</v>
      </c>
      <c r="F11" s="16">
        <v>0</v>
      </c>
      <c r="G11" s="16">
        <v>1</v>
      </c>
      <c r="H11" s="16">
        <v>1</v>
      </c>
      <c r="I11" s="16">
        <v>0</v>
      </c>
      <c r="J11" s="16">
        <v>1</v>
      </c>
      <c r="K11" s="16">
        <v>1</v>
      </c>
      <c r="L11" s="17">
        <v>-4.0210177329999999</v>
      </c>
      <c r="M11" s="17">
        <v>0.12965971200000001</v>
      </c>
      <c r="N11" s="17">
        <v>29.490879</v>
      </c>
    </row>
    <row r="12" spans="1:14" x14ac:dyDescent="0.25">
      <c r="A12" s="4" t="s">
        <v>121</v>
      </c>
      <c r="B12" s="2">
        <v>301</v>
      </c>
      <c r="C12" s="16">
        <v>1</v>
      </c>
      <c r="D12" s="16">
        <v>1</v>
      </c>
      <c r="E12" s="16">
        <v>0</v>
      </c>
      <c r="F12" s="16">
        <v>2</v>
      </c>
      <c r="G12" s="16">
        <v>1</v>
      </c>
      <c r="H12" s="16">
        <v>0</v>
      </c>
      <c r="I12" s="16">
        <v>0</v>
      </c>
      <c r="J12" s="16">
        <v>1</v>
      </c>
      <c r="K12" s="16">
        <v>1</v>
      </c>
      <c r="L12" s="17">
        <v>-4.7729552709999998</v>
      </c>
      <c r="M12" s="17">
        <v>8.6203505999999999E-2</v>
      </c>
      <c r="N12" s="17">
        <v>46.188904999999998</v>
      </c>
    </row>
    <row r="13" spans="1:14" x14ac:dyDescent="0.25">
      <c r="A13" s="4" t="s">
        <v>122</v>
      </c>
      <c r="B13" s="2">
        <v>300</v>
      </c>
      <c r="C13" s="16">
        <v>1</v>
      </c>
      <c r="D13" s="16">
        <v>1</v>
      </c>
      <c r="E13" s="16">
        <v>0</v>
      </c>
      <c r="F13" s="16">
        <v>3</v>
      </c>
      <c r="G13" s="16">
        <v>1</v>
      </c>
      <c r="H13" s="16">
        <v>1</v>
      </c>
      <c r="I13" s="16">
        <v>0</v>
      </c>
      <c r="J13" s="16">
        <v>1</v>
      </c>
      <c r="K13" s="16">
        <v>1</v>
      </c>
      <c r="L13" s="17">
        <v>-5.062003088</v>
      </c>
      <c r="M13" s="17">
        <v>7.5194790999999997E-2</v>
      </c>
      <c r="N13" s="17">
        <v>46.987729999999999</v>
      </c>
    </row>
    <row r="14" spans="1:14" x14ac:dyDescent="0.25">
      <c r="A14" s="4" t="s">
        <v>123</v>
      </c>
      <c r="B14" s="2">
        <v>300</v>
      </c>
      <c r="C14" s="16">
        <v>1</v>
      </c>
      <c r="D14" s="16">
        <v>1</v>
      </c>
      <c r="E14" s="16">
        <v>0</v>
      </c>
      <c r="F14" s="16">
        <v>3</v>
      </c>
      <c r="G14" s="16">
        <v>1</v>
      </c>
      <c r="H14" s="16">
        <v>1</v>
      </c>
      <c r="I14" s="16">
        <v>0</v>
      </c>
      <c r="J14" s="16">
        <v>1</v>
      </c>
      <c r="K14" s="16">
        <v>1</v>
      </c>
      <c r="L14" s="17">
        <v>-4.9123296679999999</v>
      </c>
      <c r="M14" s="17">
        <v>7.9740966999999996E-2</v>
      </c>
      <c r="N14" s="17">
        <v>30.912085000000001</v>
      </c>
    </row>
    <row r="15" spans="1:14" x14ac:dyDescent="0.25">
      <c r="A15" s="4" t="s">
        <v>124</v>
      </c>
      <c r="B15" s="2">
        <v>300</v>
      </c>
      <c r="C15" s="16">
        <v>1</v>
      </c>
      <c r="D15" s="16">
        <v>1</v>
      </c>
      <c r="E15" s="16">
        <v>0</v>
      </c>
      <c r="F15" s="16">
        <v>3</v>
      </c>
      <c r="G15" s="16">
        <v>1</v>
      </c>
      <c r="H15" s="16">
        <v>0</v>
      </c>
      <c r="I15" s="16">
        <v>0</v>
      </c>
      <c r="J15" s="16">
        <v>1</v>
      </c>
      <c r="K15" s="16">
        <v>1</v>
      </c>
      <c r="L15" s="17">
        <v>-4.8836445670000002</v>
      </c>
      <c r="M15" s="17">
        <v>8.2875411999999996E-2</v>
      </c>
      <c r="N15" s="17">
        <v>46.470785999999997</v>
      </c>
    </row>
    <row r="16" spans="1:14" x14ac:dyDescent="0.25">
      <c r="A16" s="4" t="s">
        <v>125</v>
      </c>
      <c r="B16" s="2">
        <v>300</v>
      </c>
      <c r="C16" s="16">
        <v>1</v>
      </c>
      <c r="D16" s="16">
        <v>1</v>
      </c>
      <c r="E16" s="16">
        <v>0</v>
      </c>
      <c r="F16" s="16">
        <v>3</v>
      </c>
      <c r="G16" s="16">
        <v>1</v>
      </c>
      <c r="H16" s="16">
        <v>1</v>
      </c>
      <c r="I16" s="16">
        <v>0</v>
      </c>
      <c r="J16" s="16">
        <v>1</v>
      </c>
      <c r="K16" s="16">
        <v>1</v>
      </c>
      <c r="L16" s="17">
        <v>-4.3755527900000004</v>
      </c>
      <c r="M16" s="17">
        <v>0.10262305200000001</v>
      </c>
      <c r="N16" s="17">
        <v>36.000445999999997</v>
      </c>
    </row>
    <row r="17" spans="1:14" x14ac:dyDescent="0.25">
      <c r="A17" s="4" t="s">
        <v>126</v>
      </c>
      <c r="B17" s="2">
        <v>300</v>
      </c>
      <c r="C17" s="16">
        <v>1</v>
      </c>
      <c r="D17" s="16">
        <v>1</v>
      </c>
      <c r="E17" s="16">
        <v>0</v>
      </c>
      <c r="F17" s="16">
        <v>2</v>
      </c>
      <c r="G17" s="16">
        <v>1</v>
      </c>
      <c r="H17" s="16">
        <v>0</v>
      </c>
      <c r="I17" s="16">
        <v>1</v>
      </c>
      <c r="J17" s="16">
        <v>0</v>
      </c>
      <c r="K17" s="16">
        <v>0</v>
      </c>
      <c r="L17" s="17">
        <v>-4.7307176530000001</v>
      </c>
      <c r="M17" s="17">
        <v>8.8900142000000001E-2</v>
      </c>
      <c r="N17" s="17">
        <v>29.601348000000002</v>
      </c>
    </row>
    <row r="18" spans="1:14" x14ac:dyDescent="0.25">
      <c r="A18" s="4" t="s">
        <v>127</v>
      </c>
      <c r="B18" s="2">
        <v>300</v>
      </c>
      <c r="C18" s="16">
        <v>1</v>
      </c>
      <c r="D18" s="16">
        <v>1</v>
      </c>
      <c r="E18" s="16">
        <v>0</v>
      </c>
      <c r="F18" s="16">
        <v>0</v>
      </c>
      <c r="G18" s="16">
        <v>1</v>
      </c>
      <c r="H18" s="16">
        <v>1</v>
      </c>
      <c r="I18" s="16">
        <v>1</v>
      </c>
      <c r="J18" s="16">
        <v>0</v>
      </c>
      <c r="K18" s="16">
        <v>0</v>
      </c>
      <c r="L18" s="17">
        <v>-3.953784824</v>
      </c>
      <c r="M18" s="17">
        <v>0.136340244</v>
      </c>
      <c r="N18" s="17">
        <v>37.571576</v>
      </c>
    </row>
    <row r="19" spans="1:14" x14ac:dyDescent="0.25">
      <c r="A19" s="4" t="s">
        <v>41</v>
      </c>
      <c r="B19" s="2">
        <v>302</v>
      </c>
      <c r="C19" s="16">
        <v>1</v>
      </c>
      <c r="D19" s="16">
        <v>1</v>
      </c>
      <c r="E19" s="16">
        <v>0</v>
      </c>
      <c r="F19" s="16">
        <v>3</v>
      </c>
      <c r="G19" s="16">
        <v>1</v>
      </c>
      <c r="H19" s="16">
        <v>0</v>
      </c>
      <c r="I19" s="16">
        <v>0</v>
      </c>
      <c r="J19" s="16">
        <v>1</v>
      </c>
      <c r="K19" s="16">
        <v>1</v>
      </c>
      <c r="L19" s="17">
        <v>-7.4994008790000004</v>
      </c>
      <c r="M19" s="17">
        <v>2.241485E-2</v>
      </c>
      <c r="N19" s="17">
        <v>33.483123999999997</v>
      </c>
    </row>
    <row r="20" spans="1:14" x14ac:dyDescent="0.25">
      <c r="A20" s="4" t="s">
        <v>172</v>
      </c>
      <c r="B20" s="2">
        <v>302</v>
      </c>
      <c r="C20" s="16">
        <v>1</v>
      </c>
      <c r="D20" s="16">
        <v>1</v>
      </c>
      <c r="E20" s="16">
        <v>0</v>
      </c>
      <c r="F20" s="16">
        <v>2</v>
      </c>
      <c r="G20" s="16">
        <v>1</v>
      </c>
      <c r="H20" s="16">
        <v>2</v>
      </c>
      <c r="I20" s="16">
        <v>0</v>
      </c>
      <c r="J20" s="16">
        <v>1</v>
      </c>
      <c r="K20" s="16">
        <v>1</v>
      </c>
      <c r="L20" s="17">
        <v>-8.7022036099999998</v>
      </c>
      <c r="M20" s="17">
        <v>1.2382109000000001E-2</v>
      </c>
      <c r="N20" s="17">
        <v>32.766196000000001</v>
      </c>
    </row>
    <row r="21" spans="1:14" x14ac:dyDescent="0.25">
      <c r="A21" s="4" t="s">
        <v>142</v>
      </c>
      <c r="B21" s="2">
        <v>299</v>
      </c>
      <c r="C21" s="16">
        <v>1</v>
      </c>
      <c r="D21" s="16">
        <v>1</v>
      </c>
      <c r="E21" s="16">
        <v>0</v>
      </c>
      <c r="F21" s="16">
        <v>2</v>
      </c>
      <c r="G21" s="16">
        <v>1</v>
      </c>
      <c r="H21" s="16">
        <v>0</v>
      </c>
      <c r="I21" s="16">
        <v>0</v>
      </c>
      <c r="J21" s="16">
        <v>1</v>
      </c>
      <c r="K21" s="16">
        <v>1</v>
      </c>
      <c r="L21" s="17">
        <v>-7.3647005920000002</v>
      </c>
      <c r="M21" s="17">
        <v>2.3773662000000001E-2</v>
      </c>
      <c r="N21" s="17">
        <v>16.246486999999998</v>
      </c>
    </row>
    <row r="22" spans="1:14" x14ac:dyDescent="0.25">
      <c r="A22" s="4" t="s">
        <v>173</v>
      </c>
      <c r="B22" s="2">
        <v>193</v>
      </c>
      <c r="C22" s="16">
        <v>1</v>
      </c>
      <c r="D22" s="16">
        <v>1</v>
      </c>
      <c r="E22" s="16">
        <v>0</v>
      </c>
      <c r="F22" s="16">
        <v>0</v>
      </c>
      <c r="G22" s="16">
        <v>1</v>
      </c>
      <c r="H22" s="16">
        <v>2</v>
      </c>
      <c r="I22" s="16">
        <v>0</v>
      </c>
      <c r="J22" s="16">
        <v>1</v>
      </c>
      <c r="K22" s="16">
        <v>1</v>
      </c>
      <c r="L22" s="17">
        <v>-9.7731726800000001</v>
      </c>
      <c r="M22" s="17">
        <v>7.2030840000000002E-3</v>
      </c>
      <c r="N22" s="17">
        <v>11.773725000000001</v>
      </c>
    </row>
  </sheetData>
  <conditionalFormatting sqref="F2:K22">
    <cfRule type="cellIs" dxfId="12" priority="6" operator="equal">
      <formula>1</formula>
    </cfRule>
    <cfRule type="cellIs" dxfId="11" priority="7" operator="equal">
      <formula>0</formula>
    </cfRule>
    <cfRule type="cellIs" dxfId="10" priority="8" operator="greaterThanOrEqual">
      <formula>2</formula>
    </cfRule>
  </conditionalFormatting>
  <conditionalFormatting sqref="D2:D22">
    <cfRule type="cellIs" dxfId="9" priority="5"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zoomScale="80" zoomScaleNormal="80" workbookViewId="0">
      <selection activeCell="T12" sqref="T12"/>
    </sheetView>
  </sheetViews>
  <sheetFormatPr defaultRowHeight="15" x14ac:dyDescent="0.25"/>
  <cols>
    <col min="2" max="2" width="12.5703125" customWidth="1"/>
    <col min="3" max="3" width="9.28515625" bestFit="1" customWidth="1"/>
  </cols>
  <sheetData>
    <row r="1" spans="1:17" ht="18.75" x14ac:dyDescent="0.3">
      <c r="B1" s="42" t="s">
        <v>149</v>
      </c>
    </row>
    <row r="3" spans="1:17" x14ac:dyDescent="0.25">
      <c r="B3" s="11"/>
      <c r="C3" s="43">
        <v>41699</v>
      </c>
      <c r="D3" s="43">
        <v>41791</v>
      </c>
      <c r="E3" s="43">
        <v>41883</v>
      </c>
      <c r="F3" s="43">
        <v>41974</v>
      </c>
      <c r="G3" s="43">
        <v>42064</v>
      </c>
      <c r="H3" s="43">
        <v>42156</v>
      </c>
      <c r="I3" s="43">
        <v>42248</v>
      </c>
      <c r="J3" s="43">
        <v>42339</v>
      </c>
      <c r="K3" s="43">
        <v>42430</v>
      </c>
      <c r="L3" s="43">
        <v>42522</v>
      </c>
      <c r="M3" s="43">
        <v>42614</v>
      </c>
      <c r="N3" s="43">
        <v>42705</v>
      </c>
      <c r="O3" s="43">
        <v>42795</v>
      </c>
      <c r="P3" s="43">
        <v>42887</v>
      </c>
      <c r="Q3" s="43">
        <v>42979</v>
      </c>
    </row>
    <row r="4" spans="1:17" x14ac:dyDescent="0.25">
      <c r="B4" s="45" t="s">
        <v>2</v>
      </c>
      <c r="C4" s="41">
        <f>100*(INDEX(quarterly!$E:$P,MATCH(crec_trim!C$3,quarterly!$A:$A,0),MATCH(crec_trim!$B4,quarterly!$E$1:$P$1,0))/INDEX(quarterly!$E:$P,MATCH(crec_trim!C$3,quarterly!$A:$A,0)-4,MATCH(crec_trim!$B4,quarterly!$E$1:$P$1,0))-1)</f>
        <v>6.4913905162129026</v>
      </c>
      <c r="D4" s="41">
        <f>100*(INDEX(quarterly!$E:$P,MATCH(crec_trim!D$3,quarterly!$A:$A,0),MATCH(crec_trim!$B4,quarterly!$E$1:$P$1,0))/INDEX(quarterly!$E:$P,MATCH(crec_trim!D$3,quarterly!$A:$A,0)-4,MATCH(crec_trim!$B4,quarterly!$E$1:$P$1,0))-1)</f>
        <v>4.0467954900721637</v>
      </c>
      <c r="E4" s="41">
        <f>100*(INDEX(quarterly!$E:$P,MATCH(crec_trim!E$3,quarterly!$A:$A,0),MATCH(crec_trim!$B4,quarterly!$E$1:$P$1,0))/INDEX(quarterly!$E:$P,MATCH(crec_trim!E$3,quarterly!$A:$A,0)-4,MATCH(crec_trim!$B4,quarterly!$E$1:$P$1,0))-1)</f>
        <v>4.0120263804474421</v>
      </c>
      <c r="F4" s="41">
        <f>100*(INDEX(quarterly!$E:$P,MATCH(crec_trim!F$3,quarterly!$A:$A,0),MATCH(crec_trim!$B4,quarterly!$E$1:$P$1,0))/INDEX(quarterly!$E:$P,MATCH(crec_trim!F$3,quarterly!$A:$A,0)-4,MATCH(crec_trim!$B4,quarterly!$E$1:$P$1,0))-1)</f>
        <v>3.3268614062261337</v>
      </c>
      <c r="G4" s="41">
        <f>100*(INDEX(quarterly!$E:$P,MATCH(crec_trim!G$3,quarterly!$A:$A,0),MATCH(crec_trim!$B4,quarterly!$E$1:$P$1,0))/INDEX(quarterly!$E:$P,MATCH(crec_trim!G$3,quarterly!$A:$A,0)-4,MATCH(crec_trim!$B4,quarterly!$E$1:$P$1,0))-1)</f>
        <v>2.6352532000100348</v>
      </c>
      <c r="H4" s="41">
        <f>100*(INDEX(quarterly!$E:$P,MATCH(crec_trim!H$3,quarterly!$A:$A,0),MATCH(crec_trim!$B4,quarterly!$E$1:$P$1,0))/INDEX(quarterly!$E:$P,MATCH(crec_trim!H$3,quarterly!$A:$A,0)-4,MATCH(crec_trim!$B4,quarterly!$E$1:$P$1,0))-1)</f>
        <v>2.9584049226835107</v>
      </c>
      <c r="I4" s="41">
        <f>100*(INDEX(quarterly!$E:$P,MATCH(crec_trim!I$3,quarterly!$A:$A,0),MATCH(crec_trim!$B4,quarterly!$E$1:$P$1,0))/INDEX(quarterly!$E:$P,MATCH(crec_trim!I$3,quarterly!$A:$A,0)-4,MATCH(crec_trim!$B4,quarterly!$E$1:$P$1,0))-1)</f>
        <v>3.2061044975600694</v>
      </c>
      <c r="J4" s="41">
        <f>100*(INDEX(quarterly!$E:$P,MATCH(crec_trim!J$3,quarterly!$A:$A,0),MATCH(crec_trim!$B4,quarterly!$E$1:$P$1,0))/INDEX(quarterly!$E:$P,MATCH(crec_trim!J$3,quarterly!$A:$A,0)-4,MATCH(crec_trim!$B4,quarterly!$E$1:$P$1,0))-1)</f>
        <v>3.3457196745770412</v>
      </c>
      <c r="K4" s="41">
        <f>100*(INDEX(quarterly!$E:$P,MATCH(crec_trim!K$3,quarterly!$A:$A,0),MATCH(crec_trim!$B4,quarterly!$E$1:$P$1,0))/INDEX(quarterly!$E:$P,MATCH(crec_trim!K$3,quarterly!$A:$A,0)-4,MATCH(crec_trim!$B4,quarterly!$E$1:$P$1,0))-1)</f>
        <v>2.4788002704442036</v>
      </c>
      <c r="L4" s="41">
        <f>100*(INDEX(quarterly!$E:$P,MATCH(crec_trim!L$3,quarterly!$A:$A,0),MATCH(crec_trim!$B4,quarterly!$E$1:$P$1,0))/INDEX(quarterly!$E:$P,MATCH(crec_trim!L$3,quarterly!$A:$A,0)-4,MATCH(crec_trim!$B4,quarterly!$E$1:$P$1,0))-1)</f>
        <v>2.3137763220193008</v>
      </c>
      <c r="M4" s="41">
        <f>100*(INDEX(quarterly!$E:$P,MATCH(crec_trim!M$3,quarterly!$A:$A,0),MATCH(crec_trim!$B4,quarterly!$E$1:$P$1,0))/INDEX(quarterly!$E:$P,MATCH(crec_trim!M$3,quarterly!$A:$A,0)-4,MATCH(crec_trim!$B4,quarterly!$E$1:$P$1,0))-1)</f>
        <v>1.5743348040175187</v>
      </c>
      <c r="N4" s="41">
        <f>100*(INDEX(quarterly!$E:$P,MATCH(crec_trim!N$3,quarterly!$A:$A,0),MATCH(crec_trim!$B4,quarterly!$E$1:$P$1,0))/INDEX(quarterly!$E:$P,MATCH(crec_trim!N$3,quarterly!$A:$A,0)-4,MATCH(crec_trim!$B4,quarterly!$E$1:$P$1,0))-1)</f>
        <v>1.8652193454367083</v>
      </c>
      <c r="O4" s="41">
        <f>100*(INDEX(quarterly!$E:$P,MATCH(crec_trim!O$3,quarterly!$A:$A,0),MATCH(crec_trim!$B4,quarterly!$E$1:$P$1,0))/INDEX(quarterly!$E:$P,MATCH(crec_trim!O$3,quarterly!$A:$A,0)-4,MATCH(crec_trim!$B4,quarterly!$E$1:$P$1,0))-1)</f>
        <v>1.5667228387014731</v>
      </c>
      <c r="P4" s="41">
        <f>100*(INDEX(quarterly!$E:$P,MATCH(crec_trim!P$3,quarterly!$A:$A,0),MATCH(crec_trim!$B4,quarterly!$E$1:$P$1,0))/INDEX(quarterly!$E:$P,MATCH(crec_trim!P$3,quarterly!$A:$A,0)-4,MATCH(crec_trim!$B4,quarterly!$E$1:$P$1,0))-1)</f>
        <v>1.6894506061387649</v>
      </c>
      <c r="Q4" s="41">
        <f>100*(INDEX(quarterly!$E:$P,MATCH(crec_trim!Q$3,quarterly!$A:$A,0),MATCH(crec_trim!$B4,quarterly!$E$1:$P$1,0))/INDEX(quarterly!$E:$P,MATCH(crec_trim!Q$3,quarterly!$A:$A,0)-4,MATCH(crec_trim!$B4,quarterly!$E$1:$P$1,0))-1)</f>
        <v>2.225203655797614</v>
      </c>
    </row>
    <row r="5" spans="1:17" x14ac:dyDescent="0.25">
      <c r="A5" s="48" t="s">
        <v>151</v>
      </c>
      <c r="B5" s="45" t="s">
        <v>3</v>
      </c>
      <c r="C5" s="41">
        <f>100*(INDEX(quarterly!$E:$P,MATCH(crec_trim!C$3,quarterly!$A:$A,0),MATCH(crec_trim!$B5,quarterly!$E$1:$P$1,0))/INDEX(quarterly!$E:$P,MATCH(crec_trim!C$3,quarterly!$A:$A,0)-4,MATCH(crec_trim!$B5,quarterly!$E$1:$P$1,0))-1)</f>
        <v>3.9214936595934446</v>
      </c>
      <c r="D5" s="41">
        <f>100*(INDEX(quarterly!$E:$P,MATCH(crec_trim!D$3,quarterly!$A:$A,0),MATCH(crec_trim!$B5,quarterly!$E$1:$P$1,0))/INDEX(quarterly!$E:$P,MATCH(crec_trim!D$3,quarterly!$A:$A,0)-4,MATCH(crec_trim!$B5,quarterly!$E$1:$P$1,0))-1)</f>
        <v>3.9965826140489824</v>
      </c>
      <c r="E5" s="41">
        <f>100*(INDEX(quarterly!$E:$P,MATCH(crec_trim!E$3,quarterly!$A:$A,0),MATCH(crec_trim!$B5,quarterly!$E$1:$P$1,0))/INDEX(quarterly!$E:$P,MATCH(crec_trim!E$3,quarterly!$A:$A,0)-4,MATCH(crec_trim!$B5,quarterly!$E$1:$P$1,0))-1)</f>
        <v>3.9664616267608199</v>
      </c>
      <c r="F5" s="41">
        <f>100*(INDEX(quarterly!$E:$P,MATCH(crec_trim!F$3,quarterly!$A:$A,0),MATCH(crec_trim!$B5,quarterly!$E$1:$P$1,0))/INDEX(quarterly!$E:$P,MATCH(crec_trim!F$3,quarterly!$A:$A,0)-4,MATCH(crec_trim!$B5,quarterly!$E$1:$P$1,0))-1)</f>
        <v>5.1743573861876779</v>
      </c>
      <c r="G5" s="41">
        <f>100*(INDEX(quarterly!$E:$P,MATCH(crec_trim!G$3,quarterly!$A:$A,0),MATCH(crec_trim!$B5,quarterly!$E$1:$P$1,0))/INDEX(quarterly!$E:$P,MATCH(crec_trim!G$3,quarterly!$A:$A,0)-4,MATCH(crec_trim!$B5,quarterly!$E$1:$P$1,0))-1)</f>
        <v>4.1794412695298044</v>
      </c>
      <c r="H5" s="41">
        <f>100*(INDEX(quarterly!$E:$P,MATCH(crec_trim!H$3,quarterly!$A:$A,0),MATCH(crec_trim!$B5,quarterly!$E$1:$P$1,0))/INDEX(quarterly!$E:$P,MATCH(crec_trim!H$3,quarterly!$A:$A,0)-4,MATCH(crec_trim!$B5,quarterly!$E$1:$P$1,0))-1)</f>
        <v>3.276391137313639</v>
      </c>
      <c r="I5" s="41">
        <f>100*(INDEX(quarterly!$E:$P,MATCH(crec_trim!I$3,quarterly!$A:$A,0),MATCH(crec_trim!$B5,quarterly!$E$1:$P$1,0))/INDEX(quarterly!$E:$P,MATCH(crec_trim!I$3,quarterly!$A:$A,0)-4,MATCH(crec_trim!$B5,quarterly!$E$1:$P$1,0))-1)</f>
        <v>3.6579218971269478</v>
      </c>
      <c r="J5" s="41">
        <f>100*(INDEX(quarterly!$E:$P,MATCH(crec_trim!J$3,quarterly!$A:$A,0),MATCH(crec_trim!$B5,quarterly!$E$1:$P$1,0))/INDEX(quarterly!$E:$P,MATCH(crec_trim!J$3,quarterly!$A:$A,0)-4,MATCH(crec_trim!$B5,quarterly!$E$1:$P$1,0))-1)</f>
        <v>1.7349414619208137</v>
      </c>
      <c r="K5" s="41">
        <f>100*(INDEX(quarterly!$E:$P,MATCH(crec_trim!K$3,quarterly!$A:$A,0),MATCH(crec_trim!$B5,quarterly!$E$1:$P$1,0))/INDEX(quarterly!$E:$P,MATCH(crec_trim!K$3,quarterly!$A:$A,0)-4,MATCH(crec_trim!$B5,quarterly!$E$1:$P$1,0))-1)</f>
        <v>1.9505591524426213</v>
      </c>
      <c r="L5" s="41">
        <f>100*(INDEX(quarterly!$E:$P,MATCH(crec_trim!L$3,quarterly!$A:$A,0),MATCH(crec_trim!$B5,quarterly!$E$1:$P$1,0))/INDEX(quarterly!$E:$P,MATCH(crec_trim!L$3,quarterly!$A:$A,0)-4,MATCH(crec_trim!$B5,quarterly!$E$1:$P$1,0))-1)</f>
        <v>1.254006503988947</v>
      </c>
      <c r="M5" s="41">
        <f>100*(INDEX(quarterly!$E:$P,MATCH(crec_trim!M$3,quarterly!$A:$A,0),MATCH(crec_trim!$B5,quarterly!$E$1:$P$1,0))/INDEX(quarterly!$E:$P,MATCH(crec_trim!M$3,quarterly!$A:$A,0)-4,MATCH(crec_trim!$B5,quarterly!$E$1:$P$1,0))-1)</f>
        <v>0.59045546113414282</v>
      </c>
      <c r="N5" s="41">
        <f>100*(INDEX(quarterly!$E:$P,MATCH(crec_trim!N$3,quarterly!$A:$A,0),MATCH(crec_trim!$B5,quarterly!$E$1:$P$1,0))/INDEX(quarterly!$E:$P,MATCH(crec_trim!N$3,quarterly!$A:$A,0)-4,MATCH(crec_trim!$B5,quarterly!$E$1:$P$1,0))-1)</f>
        <v>2.2819102749638276</v>
      </c>
      <c r="O5" s="41">
        <f>100*(INDEX(quarterly!$E:$P,MATCH(crec_trim!O$3,quarterly!$A:$A,0),MATCH(crec_trim!$B5,quarterly!$E$1:$P$1,0))/INDEX(quarterly!$E:$P,MATCH(crec_trim!O$3,quarterly!$A:$A,0)-4,MATCH(crec_trim!$B5,quarterly!$E$1:$P$1,0))-1)</f>
        <v>1.6049511009502693</v>
      </c>
      <c r="P5" s="41">
        <f>100*(INDEX(quarterly!$E:$P,MATCH(crec_trim!P$3,quarterly!$A:$A,0),MATCH(crec_trim!$B5,quarterly!$E$1:$P$1,0))/INDEX(quarterly!$E:$P,MATCH(crec_trim!P$3,quarterly!$A:$A,0)-4,MATCH(crec_trim!$B5,quarterly!$E$1:$P$1,0))-1)</f>
        <v>1.9778645532475325</v>
      </c>
      <c r="Q5" s="41">
        <f>100*(INDEX(quarterly!$E:$P,MATCH(crec_trim!Q$3,quarterly!$A:$A,0),MATCH(crec_trim!$B5,quarterly!$E$1:$P$1,0))/INDEX(quarterly!$E:$P,MATCH(crec_trim!Q$3,quarterly!$A:$A,0)-4,MATCH(crec_trim!$B5,quarterly!$E$1:$P$1,0))-1)</f>
        <v>2.5413194604299916</v>
      </c>
    </row>
    <row r="6" spans="1:17" x14ac:dyDescent="0.25">
      <c r="A6" s="48" t="s">
        <v>152</v>
      </c>
      <c r="B6" s="45" t="s">
        <v>9</v>
      </c>
      <c r="C6" s="41">
        <f>100*(INDEX(quarterly!$E:$P,MATCH(crec_trim!C$3,quarterly!$A:$A,0),MATCH(crec_trim!$B6,quarterly!$E$1:$P$1,0))/INDEX(quarterly!$E:$P,MATCH(crec_trim!C$3,quarterly!$A:$A,0)-4,MATCH(crec_trim!$B6,quarterly!$E$1:$P$1,0))-1)</f>
        <v>7.9715864246250989</v>
      </c>
      <c r="D6" s="41">
        <f>100*(INDEX(quarterly!$E:$P,MATCH(crec_trim!D$3,quarterly!$A:$A,0),MATCH(crec_trim!$B6,quarterly!$E$1:$P$1,0))/INDEX(quarterly!$E:$P,MATCH(crec_trim!D$3,quarterly!$A:$A,0)-4,MATCH(crec_trim!$B6,quarterly!$E$1:$P$1,0))-1)</f>
        <v>4.599667379425032</v>
      </c>
      <c r="E6" s="41">
        <f>100*(INDEX(quarterly!$E:$P,MATCH(crec_trim!E$3,quarterly!$A:$A,0),MATCH(crec_trim!$B6,quarterly!$E$1:$P$1,0))/INDEX(quarterly!$E:$P,MATCH(crec_trim!E$3,quarterly!$A:$A,0)-4,MATCH(crec_trim!$B6,quarterly!$E$1:$P$1,0))-1)</f>
        <v>3.7998881014546848</v>
      </c>
      <c r="F6" s="41">
        <f>100*(INDEX(quarterly!$E:$P,MATCH(crec_trim!F$3,quarterly!$A:$A,0),MATCH(crec_trim!$B6,quarterly!$E$1:$P$1,0))/INDEX(quarterly!$E:$P,MATCH(crec_trim!F$3,quarterly!$A:$A,0)-4,MATCH(crec_trim!$B6,quarterly!$E$1:$P$1,0))-1)</f>
        <v>2.831396944469855</v>
      </c>
      <c r="G6" s="41">
        <f>100*(INDEX(quarterly!$E:$P,MATCH(crec_trim!G$3,quarterly!$A:$A,0),MATCH(crec_trim!$B6,quarterly!$E$1:$P$1,0))/INDEX(quarterly!$E:$P,MATCH(crec_trim!G$3,quarterly!$A:$A,0)-4,MATCH(crec_trim!$B6,quarterly!$E$1:$P$1,0))-1)</f>
        <v>4.0844298245614086</v>
      </c>
      <c r="H6" s="41">
        <f>100*(INDEX(quarterly!$E:$P,MATCH(crec_trim!H$3,quarterly!$A:$A,0),MATCH(crec_trim!$B6,quarterly!$E$1:$P$1,0))/INDEX(quarterly!$E:$P,MATCH(crec_trim!H$3,quarterly!$A:$A,0)-4,MATCH(crec_trim!$B6,quarterly!$E$1:$P$1,0))-1)</f>
        <v>4.5745695725253332</v>
      </c>
      <c r="I6" s="41">
        <f>100*(INDEX(quarterly!$E:$P,MATCH(crec_trim!I$3,quarterly!$A:$A,0),MATCH(crec_trim!$B6,quarterly!$E$1:$P$1,0))/INDEX(quarterly!$E:$P,MATCH(crec_trim!I$3,quarterly!$A:$A,0)-4,MATCH(crec_trim!$B6,quarterly!$E$1:$P$1,0))-1)</f>
        <v>5.6191887885729708</v>
      </c>
      <c r="J6" s="41">
        <f>100*(INDEX(quarterly!$E:$P,MATCH(crec_trim!J$3,quarterly!$A:$A,0),MATCH(crec_trim!$B6,quarterly!$E$1:$P$1,0))/INDEX(quarterly!$E:$P,MATCH(crec_trim!J$3,quarterly!$A:$A,0)-4,MATCH(crec_trim!$B6,quarterly!$E$1:$P$1,0))-1)</f>
        <v>5.5024242693830328</v>
      </c>
      <c r="K6" s="41">
        <f>100*(INDEX(quarterly!$E:$P,MATCH(crec_trim!K$3,quarterly!$A:$A,0),MATCH(crec_trim!$B6,quarterly!$E$1:$P$1,0))/INDEX(quarterly!$E:$P,MATCH(crec_trim!K$3,quarterly!$A:$A,0)-4,MATCH(crec_trim!$B6,quarterly!$E$1:$P$1,0))-1)</f>
        <v>3.9548766570099092</v>
      </c>
      <c r="L6" s="41">
        <f>100*(INDEX(quarterly!$E:$P,MATCH(crec_trim!L$3,quarterly!$A:$A,0),MATCH(crec_trim!$B6,quarterly!$E$1:$P$1,0))/INDEX(quarterly!$E:$P,MATCH(crec_trim!L$3,quarterly!$A:$A,0)-4,MATCH(crec_trim!$B6,quarterly!$E$1:$P$1,0))-1)</f>
        <v>3.5534317984361463</v>
      </c>
      <c r="M6" s="41">
        <f>100*(INDEX(quarterly!$E:$P,MATCH(crec_trim!M$3,quarterly!$A:$A,0),MATCH(crec_trim!$B6,quarterly!$E$1:$P$1,0))/INDEX(quarterly!$E:$P,MATCH(crec_trim!M$3,quarterly!$A:$A,0)-4,MATCH(crec_trim!$B6,quarterly!$E$1:$P$1,0))-1)</f>
        <v>0.90584332737944084</v>
      </c>
      <c r="N6" s="41">
        <f>100*(INDEX(quarterly!$E:$P,MATCH(crec_trim!N$3,quarterly!$A:$A,0),MATCH(crec_trim!$B6,quarterly!$E$1:$P$1,0))/INDEX(quarterly!$E:$P,MATCH(crec_trim!N$3,quarterly!$A:$A,0)-4,MATCH(crec_trim!$B6,quarterly!$E$1:$P$1,0))-1)</f>
        <v>1.0751328105236491</v>
      </c>
      <c r="O6" s="41">
        <f>100*(INDEX(quarterly!$E:$P,MATCH(crec_trim!O$3,quarterly!$A:$A,0),MATCH(crec_trim!$B6,quarterly!$E$1:$P$1,0))/INDEX(quarterly!$E:$P,MATCH(crec_trim!O$3,quarterly!$A:$A,0)-4,MATCH(crec_trim!$B6,quarterly!$E$1:$P$1,0))-1)</f>
        <v>3.766414727863876</v>
      </c>
      <c r="P6" s="41">
        <f>100*(INDEX(quarterly!$E:$P,MATCH(crec_trim!P$3,quarterly!$A:$A,0),MATCH(crec_trim!$B6,quarterly!$E$1:$P$1,0))/INDEX(quarterly!$E:$P,MATCH(crec_trim!P$3,quarterly!$A:$A,0)-4,MATCH(crec_trim!$B6,quarterly!$E$1:$P$1,0))-1)</f>
        <v>3.4818357244735365</v>
      </c>
      <c r="Q6" s="41">
        <f>100*(INDEX(quarterly!$E:$P,MATCH(crec_trim!Q$3,quarterly!$A:$A,0),MATCH(crec_trim!$B6,quarterly!$E$1:$P$1,0))/INDEX(quarterly!$E:$P,MATCH(crec_trim!Q$3,quarterly!$A:$A,0)-4,MATCH(crec_trim!$B6,quarterly!$E$1:$P$1,0))-1)</f>
        <v>4.4042651831247115</v>
      </c>
    </row>
    <row r="7" spans="1:17" x14ac:dyDescent="0.25">
      <c r="A7" s="48" t="s">
        <v>153</v>
      </c>
      <c r="B7" s="45" t="s">
        <v>10</v>
      </c>
      <c r="C7" s="41">
        <f>100*(INDEX(quarterly!$E:$P,MATCH(crec_trim!C$3,quarterly!$A:$A,0),MATCH(crec_trim!$B7,quarterly!$E$1:$P$1,0))/INDEX(quarterly!$E:$P,MATCH(crec_trim!C$3,quarterly!$A:$A,0)-4,MATCH(crec_trim!$B7,quarterly!$E$1:$P$1,0))-1)</f>
        <v>14.708566561207114</v>
      </c>
      <c r="D7" s="41">
        <f>100*(INDEX(quarterly!$E:$P,MATCH(crec_trim!D$3,quarterly!$A:$A,0),MATCH(crec_trim!$B7,quarterly!$E$1:$P$1,0))/INDEX(quarterly!$E:$P,MATCH(crec_trim!D$3,quarterly!$A:$A,0)-4,MATCH(crec_trim!$B7,quarterly!$E$1:$P$1,0))-1)</f>
        <v>14.406050719264417</v>
      </c>
      <c r="E7" s="41">
        <f>100*(INDEX(quarterly!$E:$P,MATCH(crec_trim!E$3,quarterly!$A:$A,0),MATCH(crec_trim!$B7,quarterly!$E$1:$P$1,0))/INDEX(quarterly!$E:$P,MATCH(crec_trim!E$3,quarterly!$A:$A,0)-4,MATCH(crec_trim!$B7,quarterly!$E$1:$P$1,0))-1)</f>
        <v>10.373979080097428</v>
      </c>
      <c r="F7" s="41">
        <f>100*(INDEX(quarterly!$E:$P,MATCH(crec_trim!F$3,quarterly!$A:$A,0),MATCH(crec_trim!$B7,quarterly!$E$1:$P$1,0))/INDEX(quarterly!$E:$P,MATCH(crec_trim!F$3,quarterly!$A:$A,0)-4,MATCH(crec_trim!$B7,quarterly!$E$1:$P$1,0))-1)</f>
        <v>7.3494110422598125</v>
      </c>
      <c r="G7" s="41">
        <f>100*(INDEX(quarterly!$E:$P,MATCH(crec_trim!G$3,quarterly!$A:$A,0),MATCH(crec_trim!$B7,quarterly!$E$1:$P$1,0))/INDEX(quarterly!$E:$P,MATCH(crec_trim!G$3,quarterly!$A:$A,0)-4,MATCH(crec_trim!$B7,quarterly!$E$1:$P$1,0))-1)</f>
        <v>2.7793247938048715</v>
      </c>
      <c r="H7" s="41">
        <f>100*(INDEX(quarterly!$E:$P,MATCH(crec_trim!H$3,quarterly!$A:$A,0),MATCH(crec_trim!$B7,quarterly!$E$1:$P$1,0))/INDEX(quarterly!$E:$P,MATCH(crec_trim!H$3,quarterly!$A:$A,0)-4,MATCH(crec_trim!$B7,quarterly!$E$1:$P$1,0))-1)</f>
        <v>0.13999792595664751</v>
      </c>
      <c r="I7" s="41">
        <f>100*(INDEX(quarterly!$E:$P,MATCH(crec_trim!I$3,quarterly!$A:$A,0),MATCH(crec_trim!$B7,quarterly!$E$1:$P$1,0))/INDEX(quarterly!$E:$P,MATCH(crec_trim!I$3,quarterly!$A:$A,0)-4,MATCH(crec_trim!$B7,quarterly!$E$1:$P$1,0))-1)</f>
        <v>2.1082695053875167</v>
      </c>
      <c r="J7" s="41">
        <f>100*(INDEX(quarterly!$E:$P,MATCH(crec_trim!J$3,quarterly!$A:$A,0),MATCH(crec_trim!$B7,quarterly!$E$1:$P$1,0))/INDEX(quarterly!$E:$P,MATCH(crec_trim!J$3,quarterly!$A:$A,0)-4,MATCH(crec_trim!$B7,quarterly!$E$1:$P$1,0))-1)</f>
        <v>-0.22361475857406443</v>
      </c>
      <c r="K7" s="41">
        <f>100*(INDEX(quarterly!$E:$P,MATCH(crec_trim!K$3,quarterly!$A:$A,0),MATCH(crec_trim!$B7,quarterly!$E$1:$P$1,0))/INDEX(quarterly!$E:$P,MATCH(crec_trim!K$3,quarterly!$A:$A,0)-4,MATCH(crec_trim!$B7,quarterly!$E$1:$P$1,0))-1)</f>
        <v>-2.5338665978583363</v>
      </c>
      <c r="L7" s="41">
        <f>100*(INDEX(quarterly!$E:$P,MATCH(crec_trim!L$3,quarterly!$A:$A,0),MATCH(crec_trim!$B7,quarterly!$E$1:$P$1,0))/INDEX(quarterly!$E:$P,MATCH(crec_trim!L$3,quarterly!$A:$A,0)-4,MATCH(crec_trim!$B7,quarterly!$E$1:$P$1,0))-1)</f>
        <v>-3.3604307979081427</v>
      </c>
      <c r="M7" s="41">
        <f>100*(INDEX(quarterly!$E:$P,MATCH(crec_trim!M$3,quarterly!$A:$A,0),MATCH(crec_trim!$B7,quarterly!$E$1:$P$1,0))/INDEX(quarterly!$E:$P,MATCH(crec_trim!M$3,quarterly!$A:$A,0)-4,MATCH(crec_trim!$B7,quarterly!$E$1:$P$1,0))-1)</f>
        <v>-4.7372034480128171</v>
      </c>
      <c r="N7" s="41">
        <f>100*(INDEX(quarterly!$E:$P,MATCH(crec_trim!N$3,quarterly!$A:$A,0),MATCH(crec_trim!$B7,quarterly!$E$1:$P$1,0))/INDEX(quarterly!$E:$P,MATCH(crec_trim!N$3,quarterly!$A:$A,0)-4,MATCH(crec_trim!$B7,quarterly!$E$1:$P$1,0))-1)</f>
        <v>-2.5356370364579273</v>
      </c>
      <c r="O7" s="41">
        <f>100*(INDEX(quarterly!$E:$P,MATCH(crec_trim!O$3,quarterly!$A:$A,0),MATCH(crec_trim!$B7,quarterly!$E$1:$P$1,0))/INDEX(quarterly!$E:$P,MATCH(crec_trim!O$3,quarterly!$A:$A,0)-4,MATCH(crec_trim!$B7,quarterly!$E$1:$P$1,0))-1)</f>
        <v>-0.86040293331215434</v>
      </c>
      <c r="P7" s="41">
        <f>100*(INDEX(quarterly!$E:$P,MATCH(crec_trim!P$3,quarterly!$A:$A,0),MATCH(crec_trim!$B7,quarterly!$E$1:$P$1,0))/INDEX(quarterly!$E:$P,MATCH(crec_trim!P$3,quarterly!$A:$A,0)-4,MATCH(crec_trim!$B7,quarterly!$E$1:$P$1,0))-1)</f>
        <v>0.6617016716673918</v>
      </c>
      <c r="Q7" s="41">
        <f>100*(INDEX(quarterly!$E:$P,MATCH(crec_trim!Q$3,quarterly!$A:$A,0),MATCH(crec_trim!$B7,quarterly!$E$1:$P$1,0))/INDEX(quarterly!$E:$P,MATCH(crec_trim!Q$3,quarterly!$A:$A,0)-4,MATCH(crec_trim!$B7,quarterly!$E$1:$P$1,0))-1)</f>
        <v>-1.6015374759770218E-2</v>
      </c>
    </row>
    <row r="8" spans="1:17" x14ac:dyDescent="0.25">
      <c r="A8" s="48" t="s">
        <v>154</v>
      </c>
      <c r="B8" s="45" t="s">
        <v>11</v>
      </c>
      <c r="C8" s="41">
        <f>100*(INDEX(quarterly!$E:$P,MATCH(crec_trim!C$3,quarterly!$A:$A,0),MATCH(crec_trim!$B8,quarterly!$E$1:$P$1,0))/INDEX(quarterly!$E:$P,MATCH(crec_trim!C$3,quarterly!$A:$A,0)-4,MATCH(crec_trim!$B8,quarterly!$E$1:$P$1,0))-1)</f>
        <v>2.8695564312417821</v>
      </c>
      <c r="D8" s="41">
        <f>100*(INDEX(quarterly!$E:$P,MATCH(crec_trim!D$3,quarterly!$A:$A,0),MATCH(crec_trim!$B8,quarterly!$E$1:$P$1,0))/INDEX(quarterly!$E:$P,MATCH(crec_trim!D$3,quarterly!$A:$A,0)-4,MATCH(crec_trim!$B8,quarterly!$E$1:$P$1,0))-1)</f>
        <v>-11.068849096115219</v>
      </c>
      <c r="E8" s="41">
        <f>100*(INDEX(quarterly!$E:$P,MATCH(crec_trim!E$3,quarterly!$A:$A,0),MATCH(crec_trim!$B8,quarterly!$E$1:$P$1,0))/INDEX(quarterly!$E:$P,MATCH(crec_trim!E$3,quarterly!$A:$A,0)-4,MATCH(crec_trim!$B8,quarterly!$E$1:$P$1,0))-1)</f>
        <v>5.1704048936789926</v>
      </c>
      <c r="F8" s="41">
        <f>100*(INDEX(quarterly!$E:$P,MATCH(crec_trim!F$3,quarterly!$A:$A,0),MATCH(crec_trim!$B8,quarterly!$E$1:$P$1,0))/INDEX(quarterly!$E:$P,MATCH(crec_trim!F$3,quarterly!$A:$A,0)-4,MATCH(crec_trim!$B8,quarterly!$E$1:$P$1,0))-1)</f>
        <v>-1.6696203712340263</v>
      </c>
      <c r="G8" s="41">
        <f>100*(INDEX(quarterly!$E:$P,MATCH(crec_trim!G$3,quarterly!$A:$A,0),MATCH(crec_trim!$B8,quarterly!$E$1:$P$1,0))/INDEX(quarterly!$E:$P,MATCH(crec_trim!G$3,quarterly!$A:$A,0)-4,MATCH(crec_trim!$B8,quarterly!$E$1:$P$1,0))-1)</f>
        <v>4.7588645516157602</v>
      </c>
      <c r="H8" s="41">
        <f>100*(INDEX(quarterly!$E:$P,MATCH(crec_trim!H$3,quarterly!$A:$A,0),MATCH(crec_trim!$B8,quarterly!$E$1:$P$1,0))/INDEX(quarterly!$E:$P,MATCH(crec_trim!H$3,quarterly!$A:$A,0)-4,MATCH(crec_trim!$B8,quarterly!$E$1:$P$1,0))-1)</f>
        <v>0.60550723244749971</v>
      </c>
      <c r="I8" s="41">
        <f>100*(INDEX(quarterly!$E:$P,MATCH(crec_trim!I$3,quarterly!$A:$A,0),MATCH(crec_trim!$B8,quarterly!$E$1:$P$1,0))/INDEX(quarterly!$E:$P,MATCH(crec_trim!I$3,quarterly!$A:$A,0)-4,MATCH(crec_trim!$B8,quarterly!$E$1:$P$1,0))-1)</f>
        <v>-1.5694963763098424</v>
      </c>
      <c r="J8" s="41">
        <f>100*(INDEX(quarterly!$E:$P,MATCH(crec_trim!J$3,quarterly!$A:$A,0),MATCH(crec_trim!$B8,quarterly!$E$1:$P$1,0))/INDEX(quarterly!$E:$P,MATCH(crec_trim!J$3,quarterly!$A:$A,0)-4,MATCH(crec_trim!$B8,quarterly!$E$1:$P$1,0))-1)</f>
        <v>1.3185353822803947</v>
      </c>
      <c r="K8" s="41">
        <f>100*(INDEX(quarterly!$E:$P,MATCH(crec_trim!K$3,quarterly!$A:$A,0),MATCH(crec_trim!$B8,quarterly!$E$1:$P$1,0))/INDEX(quarterly!$E:$P,MATCH(crec_trim!K$3,quarterly!$A:$A,0)-4,MATCH(crec_trim!$B8,quarterly!$E$1:$P$1,0))-1)</f>
        <v>0.3281608925976176</v>
      </c>
      <c r="L8" s="41">
        <f>100*(INDEX(quarterly!$E:$P,MATCH(crec_trim!L$3,quarterly!$A:$A,0),MATCH(crec_trim!$B8,quarterly!$E$1:$P$1,0))/INDEX(quarterly!$E:$P,MATCH(crec_trim!L$3,quarterly!$A:$A,0)-4,MATCH(crec_trim!$B8,quarterly!$E$1:$P$1,0))-1)</f>
        <v>-1.7005015524241718</v>
      </c>
      <c r="M8" s="41">
        <f>100*(INDEX(quarterly!$E:$P,MATCH(crec_trim!M$3,quarterly!$A:$A,0),MATCH(crec_trim!$B8,quarterly!$E$1:$P$1,0))/INDEX(quarterly!$E:$P,MATCH(crec_trim!M$3,quarterly!$A:$A,0)-4,MATCH(crec_trim!$B8,quarterly!$E$1:$P$1,0))-1)</f>
        <v>-5.3135112320029982</v>
      </c>
      <c r="N8" s="41">
        <f>100*(INDEX(quarterly!$E:$P,MATCH(crec_trim!N$3,quarterly!$A:$A,0),MATCH(crec_trim!$B8,quarterly!$E$1:$P$1,0))/INDEX(quarterly!$E:$P,MATCH(crec_trim!N$3,quarterly!$A:$A,0)-4,MATCH(crec_trim!$B8,quarterly!$E$1:$P$1,0))-1)</f>
        <v>1.9941953000655266</v>
      </c>
      <c r="O8" s="41">
        <f>100*(INDEX(quarterly!$E:$P,MATCH(crec_trim!O$3,quarterly!$A:$A,0),MATCH(crec_trim!$B8,quarterly!$E$1:$P$1,0))/INDEX(quarterly!$E:$P,MATCH(crec_trim!O$3,quarterly!$A:$A,0)-4,MATCH(crec_trim!$B8,quarterly!$E$1:$P$1,0))-1)</f>
        <v>-5.8642119527124947</v>
      </c>
      <c r="P8" s="41">
        <f>100*(INDEX(quarterly!$E:$P,MATCH(crec_trim!P$3,quarterly!$A:$A,0),MATCH(crec_trim!$B8,quarterly!$E$1:$P$1,0))/INDEX(quarterly!$E:$P,MATCH(crec_trim!P$3,quarterly!$A:$A,0)-4,MATCH(crec_trim!$B8,quarterly!$E$1:$P$1,0))-1)</f>
        <v>2.5608630156956025</v>
      </c>
      <c r="Q8" s="41">
        <f>100*(INDEX(quarterly!$E:$P,MATCH(crec_trim!Q$3,quarterly!$A:$A,0),MATCH(crec_trim!$B8,quarterly!$E$1:$P$1,0))/INDEX(quarterly!$E:$P,MATCH(crec_trim!Q$3,quarterly!$A:$A,0)-4,MATCH(crec_trim!$B8,quarterly!$E$1:$P$1,0))-1)</f>
        <v>5.0421000495294743</v>
      </c>
    </row>
    <row r="9" spans="1:17" x14ac:dyDescent="0.25">
      <c r="A9" s="48" t="s">
        <v>155</v>
      </c>
      <c r="B9" s="45" t="s">
        <v>12</v>
      </c>
      <c r="C9" s="41">
        <f>100*(INDEX(quarterly!$E:$P,MATCH(crec_trim!C$3,quarterly!$A:$A,0),MATCH(crec_trim!$B9,quarterly!$E$1:$P$1,0))/INDEX(quarterly!$E:$P,MATCH(crec_trim!C$3,quarterly!$A:$A,0)-4,MATCH(crec_trim!$B9,quarterly!$E$1:$P$1,0))-1)</f>
        <v>7.7830979901796438</v>
      </c>
      <c r="D9" s="41">
        <f>100*(INDEX(quarterly!$E:$P,MATCH(crec_trim!D$3,quarterly!$A:$A,0),MATCH(crec_trim!$B9,quarterly!$E$1:$P$1,0))/INDEX(quarterly!$E:$P,MATCH(crec_trim!D$3,quarterly!$A:$A,0)-4,MATCH(crec_trim!$B9,quarterly!$E$1:$P$1,0))-1)</f>
        <v>4.0069084628670204</v>
      </c>
      <c r="E9" s="41">
        <f>100*(INDEX(quarterly!$E:$P,MATCH(crec_trim!E$3,quarterly!$A:$A,0),MATCH(crec_trim!$B9,quarterly!$E$1:$P$1,0))/INDEX(quarterly!$E:$P,MATCH(crec_trim!E$3,quarterly!$A:$A,0)-4,MATCH(crec_trim!$B9,quarterly!$E$1:$P$1,0))-1)</f>
        <v>6.9587330944399506</v>
      </c>
      <c r="F9" s="41">
        <f>100*(INDEX(quarterly!$E:$P,MATCH(crec_trim!F$3,quarterly!$A:$A,0),MATCH(crec_trim!$B9,quarterly!$E$1:$P$1,0))/INDEX(quarterly!$E:$P,MATCH(crec_trim!F$3,quarterly!$A:$A,0)-4,MATCH(crec_trim!$B9,quarterly!$E$1:$P$1,0))-1)</f>
        <v>12.771762793532847</v>
      </c>
      <c r="G9" s="41">
        <f>100*(INDEX(quarterly!$E:$P,MATCH(crec_trim!G$3,quarterly!$A:$A,0),MATCH(crec_trim!$B9,quarterly!$E$1:$P$1,0))/INDEX(quarterly!$E:$P,MATCH(crec_trim!G$3,quarterly!$A:$A,0)-4,MATCH(crec_trim!$B9,quarterly!$E$1:$P$1,0))-1)</f>
        <v>7.8662177074785733</v>
      </c>
      <c r="H9" s="41">
        <f>100*(INDEX(quarterly!$E:$P,MATCH(crec_trim!H$3,quarterly!$A:$A,0),MATCH(crec_trim!$B9,quarterly!$E$1:$P$1,0))/INDEX(quarterly!$E:$P,MATCH(crec_trim!H$3,quarterly!$A:$A,0)-4,MATCH(crec_trim!$B9,quarterly!$E$1:$P$1,0))-1)</f>
        <v>-1.148566367762649</v>
      </c>
      <c r="I9" s="41">
        <f>100*(INDEX(quarterly!$E:$P,MATCH(crec_trim!I$3,quarterly!$A:$A,0),MATCH(crec_trim!$B9,quarterly!$E$1:$P$1,0))/INDEX(quarterly!$E:$P,MATCH(crec_trim!I$3,quarterly!$A:$A,0)-4,MATCH(crec_trim!$B9,quarterly!$E$1:$P$1,0))-1)</f>
        <v>5.2442451096941456</v>
      </c>
      <c r="J9" s="41">
        <f>100*(INDEX(quarterly!$E:$P,MATCH(crec_trim!J$3,quarterly!$A:$A,0),MATCH(crec_trim!$B9,quarterly!$E$1:$P$1,0))/INDEX(quarterly!$E:$P,MATCH(crec_trim!J$3,quarterly!$A:$A,0)-4,MATCH(crec_trim!$B9,quarterly!$E$1:$P$1,0))-1)</f>
        <v>-5.7064168232477952</v>
      </c>
      <c r="K9" s="41">
        <f>100*(INDEX(quarterly!$E:$P,MATCH(crec_trim!K$3,quarterly!$A:$A,0),MATCH(crec_trim!$B9,quarterly!$E$1:$P$1,0))/INDEX(quarterly!$E:$P,MATCH(crec_trim!K$3,quarterly!$A:$A,0)-4,MATCH(crec_trim!$B9,quarterly!$E$1:$P$1,0))-1)</f>
        <v>-6.6656173762493109</v>
      </c>
      <c r="L9" s="41">
        <f>100*(INDEX(quarterly!$E:$P,MATCH(crec_trim!L$3,quarterly!$A:$A,0),MATCH(crec_trim!$B9,quarterly!$E$1:$P$1,0))/INDEX(quarterly!$E:$P,MATCH(crec_trim!L$3,quarterly!$A:$A,0)-4,MATCH(crec_trim!$B9,quarterly!$E$1:$P$1,0))-1)</f>
        <v>-5.1264103928101434</v>
      </c>
      <c r="M9" s="41">
        <f>100*(INDEX(quarterly!$E:$P,MATCH(crec_trim!M$3,quarterly!$A:$A,0),MATCH(crec_trim!$B9,quarterly!$E$1:$P$1,0))/INDEX(quarterly!$E:$P,MATCH(crec_trim!M$3,quarterly!$A:$A,0)-4,MATCH(crec_trim!$B9,quarterly!$E$1:$P$1,0))-1)</f>
        <v>-12.217287500320895</v>
      </c>
      <c r="N9" s="41">
        <f>100*(INDEX(quarterly!$E:$P,MATCH(crec_trim!N$3,quarterly!$A:$A,0),MATCH(crec_trim!$B9,quarterly!$E$1:$P$1,0))/INDEX(quarterly!$E:$P,MATCH(crec_trim!N$3,quarterly!$A:$A,0)-4,MATCH(crec_trim!$B9,quarterly!$E$1:$P$1,0))-1)</f>
        <v>-4.9817109788720888</v>
      </c>
      <c r="O9" s="41">
        <f>100*(INDEX(quarterly!$E:$P,MATCH(crec_trim!O$3,quarterly!$A:$A,0),MATCH(crec_trim!$B9,quarterly!$E$1:$P$1,0))/INDEX(quarterly!$E:$P,MATCH(crec_trim!O$3,quarterly!$A:$A,0)-4,MATCH(crec_trim!$B9,quarterly!$E$1:$P$1,0))-1)</f>
        <v>-1.1242270938729648</v>
      </c>
      <c r="P9" s="41">
        <f>100*(INDEX(quarterly!$E:$P,MATCH(crec_trim!P$3,quarterly!$A:$A,0),MATCH(crec_trim!$B9,quarterly!$E$1:$P$1,0))/INDEX(quarterly!$E:$P,MATCH(crec_trim!P$3,quarterly!$A:$A,0)-4,MATCH(crec_trim!$B9,quarterly!$E$1:$P$1,0))-1)</f>
        <v>4.4118515020952653</v>
      </c>
      <c r="Q9" s="41">
        <f>100*(INDEX(quarterly!$E:$P,MATCH(crec_trim!Q$3,quarterly!$A:$A,0),MATCH(crec_trim!$B9,quarterly!$E$1:$P$1,0))/INDEX(quarterly!$E:$P,MATCH(crec_trim!Q$3,quarterly!$A:$A,0)-4,MATCH(crec_trim!$B9,quarterly!$E$1:$P$1,0))-1)</f>
        <v>1.871673392992923</v>
      </c>
    </row>
    <row r="10" spans="1:17" x14ac:dyDescent="0.25">
      <c r="B10" s="45" t="s">
        <v>146</v>
      </c>
      <c r="C10" s="41">
        <f>100*(INDEX(quarterly!$E:$P,MATCH(crec_trim!C$3,quarterly!$A:$A,0),MATCH(crec_trim!$B10,quarterly!$E$1:$P$1,0))/INDEX(quarterly!$E:$P,MATCH(crec_trim!C$3,quarterly!$A:$A,0)-4,MATCH(crec_trim!$B10,quarterly!$E$1:$P$1,0))-1)</f>
        <v>4.9783549783549708</v>
      </c>
      <c r="D10" s="41">
        <f>100*(INDEX(quarterly!$E:$P,MATCH(crec_trim!D$3,quarterly!$A:$A,0),MATCH(crec_trim!$B10,quarterly!$E$1:$P$1,0))/INDEX(quarterly!$E:$P,MATCH(crec_trim!D$3,quarterly!$A:$A,0)-4,MATCH(crec_trim!$B10,quarterly!$E$1:$P$1,0))-1)</f>
        <v>-1.6550675478098187</v>
      </c>
      <c r="E10" s="41">
        <f>100*(INDEX(quarterly!$E:$P,MATCH(crec_trim!E$3,quarterly!$A:$A,0),MATCH(crec_trim!$B10,quarterly!$E$1:$P$1,0))/INDEX(quarterly!$E:$P,MATCH(crec_trim!E$3,quarterly!$A:$A,0)-4,MATCH(crec_trim!$B10,quarterly!$E$1:$P$1,0))-1)</f>
        <v>4.1036463829291492E-2</v>
      </c>
      <c r="F10" s="41">
        <f>100*(INDEX(quarterly!$E:$P,MATCH(crec_trim!F$3,quarterly!$A:$A,0),MATCH(crec_trim!$B10,quarterly!$E$1:$P$1,0))/INDEX(quarterly!$E:$P,MATCH(crec_trim!F$3,quarterly!$A:$A,0)-4,MATCH(crec_trim!$B10,quarterly!$E$1:$P$1,0))-1)</f>
        <v>-1.0140624124600817</v>
      </c>
      <c r="G10" s="41">
        <f>100*(INDEX(quarterly!$E:$P,MATCH(crec_trim!G$3,quarterly!$A:$A,0),MATCH(crec_trim!$B10,quarterly!$E$1:$P$1,0))/INDEX(quarterly!$E:$P,MATCH(crec_trim!G$3,quarterly!$A:$A,0)-4,MATCH(crec_trim!$B10,quarterly!$E$1:$P$1,0))-1)</f>
        <v>0.19473081328751363</v>
      </c>
      <c r="H10" s="41">
        <f>100*(INDEX(quarterly!$E:$P,MATCH(crec_trim!H$3,quarterly!$A:$A,0),MATCH(crec_trim!$B10,quarterly!$E$1:$P$1,0))/INDEX(quarterly!$E:$P,MATCH(crec_trim!H$3,quarterly!$A:$A,0)-4,MATCH(crec_trim!$B10,quarterly!$E$1:$P$1,0))-1)</f>
        <v>2.7117031398667946</v>
      </c>
      <c r="I10" s="41">
        <f>100*(INDEX(quarterly!$E:$P,MATCH(crec_trim!I$3,quarterly!$A:$A,0),MATCH(crec_trim!$B10,quarterly!$E$1:$P$1,0))/INDEX(quarterly!$E:$P,MATCH(crec_trim!I$3,quarterly!$A:$A,0)-4,MATCH(crec_trim!$B10,quarterly!$E$1:$P$1,0))-1)</f>
        <v>1.265748608262518</v>
      </c>
      <c r="J10" s="41">
        <f>100*(INDEX(quarterly!$E:$P,MATCH(crec_trim!J$3,quarterly!$A:$A,0),MATCH(crec_trim!$B10,quarterly!$E$1:$P$1,0))/INDEX(quarterly!$E:$P,MATCH(crec_trim!J$3,quarterly!$A:$A,0)-4,MATCH(crec_trim!$B10,quarterly!$E$1:$P$1,0))-1)</f>
        <v>1.0301109350237647</v>
      </c>
      <c r="K10" s="41">
        <f>100*(INDEX(quarterly!$E:$P,MATCH(crec_trim!K$3,quarterly!$A:$A,0),MATCH(crec_trim!$B10,quarterly!$E$1:$P$1,0))/INDEX(quarterly!$E:$P,MATCH(crec_trim!K$3,quarterly!$A:$A,0)-4,MATCH(crec_trim!$B10,quarterly!$E$1:$P$1,0))-1)</f>
        <v>-2.452269349491254</v>
      </c>
      <c r="L10" s="41">
        <f>100*(INDEX(quarterly!$E:$P,MATCH(crec_trim!L$3,quarterly!$A:$A,0),MATCH(crec_trim!$B10,quarterly!$E$1:$P$1,0))/INDEX(quarterly!$E:$P,MATCH(crec_trim!L$3,quarterly!$A:$A,0)-4,MATCH(crec_trim!$B10,quarterly!$E$1:$P$1,0))-1)</f>
        <v>-3.4969893469198654</v>
      </c>
      <c r="M10" s="41">
        <f>100*(INDEX(quarterly!$E:$P,MATCH(crec_trim!M$3,quarterly!$A:$A,0),MATCH(crec_trim!$B10,quarterly!$E$1:$P$1,0))/INDEX(quarterly!$E:$P,MATCH(crec_trim!M$3,quarterly!$A:$A,0)-4,MATCH(crec_trim!$B10,quarterly!$E$1:$P$1,0))-1)</f>
        <v>-3.1595393785081916</v>
      </c>
      <c r="N10" s="41">
        <f>100*(INDEX(quarterly!$E:$P,MATCH(crec_trim!N$3,quarterly!$A:$A,0),MATCH(crec_trim!$B10,quarterly!$E$1:$P$1,0))/INDEX(quarterly!$E:$P,MATCH(crec_trim!N$3,quarterly!$A:$A,0)-4,MATCH(crec_trim!$B10,quarterly!$E$1:$P$1,0))-1)</f>
        <v>-2.8459383753501433</v>
      </c>
      <c r="O10" s="41">
        <f>100*(INDEX(quarterly!$E:$P,MATCH(crec_trim!O$3,quarterly!$A:$A,0),MATCH(crec_trim!$B10,quarterly!$E$1:$P$1,0))/INDEX(quarterly!$E:$P,MATCH(crec_trim!O$3,quarterly!$A:$A,0)-4,MATCH(crec_trim!$B10,quarterly!$E$1:$P$1,0))-1)</f>
        <v>-0.38089657193085547</v>
      </c>
      <c r="P10" s="41">
        <f>100*(INDEX(quarterly!$E:$P,MATCH(crec_trim!P$3,quarterly!$A:$A,0),MATCH(crec_trim!$B10,quarterly!$E$1:$P$1,0))/INDEX(quarterly!$E:$P,MATCH(crec_trim!P$3,quarterly!$A:$A,0)-4,MATCH(crec_trim!$B10,quarterly!$E$1:$P$1,0))-1)</f>
        <v>-0.82193424526038061</v>
      </c>
      <c r="Q10" s="41">
        <f>100*(INDEX(quarterly!$E:$P,MATCH(crec_trim!Q$3,quarterly!$A:$A,0),MATCH(crec_trim!$B10,quarterly!$E$1:$P$1,0))/INDEX(quarterly!$E:$P,MATCH(crec_trim!Q$3,quarterly!$A:$A,0)-4,MATCH(crec_trim!$B10,quarterly!$E$1:$P$1,0))-1)</f>
        <v>2.6411711980878438</v>
      </c>
    </row>
    <row r="11" spans="1:17" x14ac:dyDescent="0.25">
      <c r="B11" s="46" t="s">
        <v>147</v>
      </c>
      <c r="C11" s="41">
        <f>100*(INDEX(quarterly!$E:$P,MATCH(crec_trim!C$3,quarterly!$A:$A,0),MATCH(crec_trim!$B11,quarterly!$E$1:$P$1,0))/INDEX(quarterly!$E:$P,MATCH(crec_trim!C$3,quarterly!$A:$A,0)-4,MATCH(crec_trim!$B11,quarterly!$E$1:$P$1,0))-1)</f>
        <v>9.0456173127821948</v>
      </c>
      <c r="D11" s="41">
        <f>100*(INDEX(quarterly!$E:$P,MATCH(crec_trim!D$3,quarterly!$A:$A,0),MATCH(crec_trim!$B11,quarterly!$E$1:$P$1,0))/INDEX(quarterly!$E:$P,MATCH(crec_trim!D$3,quarterly!$A:$A,0)-4,MATCH(crec_trim!$B11,quarterly!$E$1:$P$1,0))-1)</f>
        <v>2.8315674095725329</v>
      </c>
      <c r="E11" s="41">
        <f>100*(INDEX(quarterly!$E:$P,MATCH(crec_trim!E$3,quarterly!$A:$A,0),MATCH(crec_trim!$B11,quarterly!$E$1:$P$1,0))/INDEX(quarterly!$E:$P,MATCH(crec_trim!E$3,quarterly!$A:$A,0)-4,MATCH(crec_trim!$B11,quarterly!$E$1:$P$1,0))-1)</f>
        <v>4.4524514219534073</v>
      </c>
      <c r="F11" s="41">
        <f>100*(INDEX(quarterly!$E:$P,MATCH(crec_trim!F$3,quarterly!$A:$A,0),MATCH(crec_trim!$B11,quarterly!$E$1:$P$1,0))/INDEX(quarterly!$E:$P,MATCH(crec_trim!F$3,quarterly!$A:$A,0)-4,MATCH(crec_trim!$B11,quarterly!$E$1:$P$1,0))-1)</f>
        <v>2.4992403524764617</v>
      </c>
      <c r="G11" s="41">
        <f>100*(INDEX(quarterly!$E:$P,MATCH(crec_trim!G$3,quarterly!$A:$A,0),MATCH(crec_trim!$B11,quarterly!$E$1:$P$1,0))/INDEX(quarterly!$E:$P,MATCH(crec_trim!G$3,quarterly!$A:$A,0)-4,MATCH(crec_trim!$B11,quarterly!$E$1:$P$1,0))-1)</f>
        <v>1.4277555682462584E-2</v>
      </c>
      <c r="H11" s="41">
        <f>100*(INDEX(quarterly!$E:$P,MATCH(crec_trim!H$3,quarterly!$A:$A,0),MATCH(crec_trim!$B11,quarterly!$E$1:$P$1,0))/INDEX(quarterly!$E:$P,MATCH(crec_trim!H$3,quarterly!$A:$A,0)-4,MATCH(crec_trim!$B11,quarterly!$E$1:$P$1,0))-1)</f>
        <v>3.0689287617694072</v>
      </c>
      <c r="I11" s="41">
        <f>100*(INDEX(quarterly!$E:$P,MATCH(crec_trim!I$3,quarterly!$A:$A,0),MATCH(crec_trim!$B11,quarterly!$E$1:$P$1,0))/INDEX(quarterly!$E:$P,MATCH(crec_trim!I$3,quarterly!$A:$A,0)-4,MATCH(crec_trim!$B11,quarterly!$E$1:$P$1,0))-1)</f>
        <v>1.8643998193092592</v>
      </c>
      <c r="J11" s="41">
        <f>100*(INDEX(quarterly!$E:$P,MATCH(crec_trim!J$3,quarterly!$A:$A,0),MATCH(crec_trim!$B11,quarterly!$E$1:$P$1,0))/INDEX(quarterly!$E:$P,MATCH(crec_trim!J$3,quarterly!$A:$A,0)-4,MATCH(crec_trim!$B11,quarterly!$E$1:$P$1,0))-1)</f>
        <v>4.4912176684206662</v>
      </c>
      <c r="K11" s="41">
        <f>100*(INDEX(quarterly!$E:$P,MATCH(crec_trim!K$3,quarterly!$A:$A,0),MATCH(crec_trim!$B11,quarterly!$E$1:$P$1,0))/INDEX(quarterly!$E:$P,MATCH(crec_trim!K$3,quarterly!$A:$A,0)-4,MATCH(crec_trim!$B11,quarterly!$E$1:$P$1,0))-1)</f>
        <v>5.086842731382335</v>
      </c>
      <c r="L11" s="41">
        <f>100*(INDEX(quarterly!$E:$P,MATCH(crec_trim!L$3,quarterly!$A:$A,0),MATCH(crec_trim!$B11,quarterly!$E$1:$P$1,0))/INDEX(quarterly!$E:$P,MATCH(crec_trim!L$3,quarterly!$A:$A,0)-4,MATCH(crec_trim!$B11,quarterly!$E$1:$P$1,0))-1)</f>
        <v>4.1927004783039568</v>
      </c>
      <c r="M11" s="41">
        <f>100*(INDEX(quarterly!$E:$P,MATCH(crec_trim!M$3,quarterly!$A:$A,0),MATCH(crec_trim!$B11,quarterly!$E$1:$P$1,0))/INDEX(quarterly!$E:$P,MATCH(crec_trim!M$3,quarterly!$A:$A,0)-4,MATCH(crec_trim!$B11,quarterly!$E$1:$P$1,0))-1)</f>
        <v>4.1806087482362475</v>
      </c>
      <c r="N11" s="41">
        <f>100*(INDEX(quarterly!$E:$P,MATCH(crec_trim!N$3,quarterly!$A:$A,0),MATCH(crec_trim!$B11,quarterly!$E$1:$P$1,0))/INDEX(quarterly!$E:$P,MATCH(crec_trim!N$3,quarterly!$A:$A,0)-4,MATCH(crec_trim!$B11,quarterly!$E$1:$P$1,0))-1)</f>
        <v>2.468260160295066</v>
      </c>
      <c r="O11" s="41">
        <f>100*(INDEX(quarterly!$E:$P,MATCH(crec_trim!O$3,quarterly!$A:$A,0),MATCH(crec_trim!$B11,quarterly!$E$1:$P$1,0))/INDEX(quarterly!$E:$P,MATCH(crec_trim!O$3,quarterly!$A:$A,0)-4,MATCH(crec_trim!$B11,quarterly!$E$1:$P$1,0))-1)</f>
        <v>0.41659119724688498</v>
      </c>
      <c r="P11" s="41">
        <f>100*(INDEX(quarterly!$E:$P,MATCH(crec_trim!P$3,quarterly!$A:$A,0),MATCH(crec_trim!$B11,quarterly!$E$1:$P$1,0))/INDEX(quarterly!$E:$P,MATCH(crec_trim!P$3,quarterly!$A:$A,0)-4,MATCH(crec_trim!$B11,quarterly!$E$1:$P$1,0))-1)</f>
        <v>-1.5550041356492961</v>
      </c>
      <c r="Q11" s="41">
        <f>100*(INDEX(quarterly!$E:$P,MATCH(crec_trim!Q$3,quarterly!$A:$A,0),MATCH(crec_trim!$B11,quarterly!$E$1:$P$1,0))/INDEX(quarterly!$E:$P,MATCH(crec_trim!Q$3,quarterly!$A:$A,0)-4,MATCH(crec_trim!$B11,quarterly!$E$1:$P$1,0))-1)</f>
        <v>-1.4588654128937395</v>
      </c>
    </row>
    <row r="12" spans="1:17" x14ac:dyDescent="0.25">
      <c r="B12" s="46" t="s">
        <v>148</v>
      </c>
      <c r="C12" s="41">
        <f>100*(INDEX(quarterly!$E:$P,MATCH(crec_trim!C$3,quarterly!$A:$A,0),MATCH(crec_trim!$B12,quarterly!$E$1:$P$1,0))/INDEX(quarterly!$E:$P,MATCH(crec_trim!C$3,quarterly!$A:$A,0)-4,MATCH(crec_trim!$B12,quarterly!$E$1:$P$1,0))-1)</f>
        <v>6.1094887127427722</v>
      </c>
      <c r="D12" s="41">
        <f>100*(INDEX(quarterly!$E:$P,MATCH(crec_trim!D$3,quarterly!$A:$A,0),MATCH(crec_trim!$B12,quarterly!$E$1:$P$1,0))/INDEX(quarterly!$E:$P,MATCH(crec_trim!D$3,quarterly!$A:$A,0)-4,MATCH(crec_trim!$B12,quarterly!$E$1:$P$1,0))-1)</f>
        <v>5.412061247845168</v>
      </c>
      <c r="E12" s="41">
        <f>100*(INDEX(quarterly!$E:$P,MATCH(crec_trim!E$3,quarterly!$A:$A,0),MATCH(crec_trim!$B12,quarterly!$E$1:$P$1,0))/INDEX(quarterly!$E:$P,MATCH(crec_trim!E$3,quarterly!$A:$A,0)-4,MATCH(crec_trim!$B12,quarterly!$E$1:$P$1,0))-1)</f>
        <v>4.8371230220073613</v>
      </c>
      <c r="F12" s="41">
        <f>100*(INDEX(quarterly!$E:$P,MATCH(crec_trim!F$3,quarterly!$A:$A,0),MATCH(crec_trim!$B12,quarterly!$E$1:$P$1,0))/INDEX(quarterly!$E:$P,MATCH(crec_trim!F$3,quarterly!$A:$A,0)-4,MATCH(crec_trim!$B12,quarterly!$E$1:$P$1,0))-1)</f>
        <v>4.4851270074459215</v>
      </c>
      <c r="G12" s="41">
        <f>100*(INDEX(quarterly!$E:$P,MATCH(crec_trim!G$3,quarterly!$A:$A,0),MATCH(crec_trim!$B12,quarterly!$E$1:$P$1,0))/INDEX(quarterly!$E:$P,MATCH(crec_trim!G$3,quarterly!$A:$A,0)-4,MATCH(crec_trim!$B12,quarterly!$E$1:$P$1,0))-1)</f>
        <v>4.3306685305724235</v>
      </c>
      <c r="H12" s="41">
        <f>100*(INDEX(quarterly!$E:$P,MATCH(crec_trim!H$3,quarterly!$A:$A,0),MATCH(crec_trim!$B12,quarterly!$E$1:$P$1,0))/INDEX(quarterly!$E:$P,MATCH(crec_trim!H$3,quarterly!$A:$A,0)-4,MATCH(crec_trim!$B12,quarterly!$E$1:$P$1,0))-1)</f>
        <v>3.4150095510327549</v>
      </c>
      <c r="I12" s="41">
        <f>100*(INDEX(quarterly!$E:$P,MATCH(crec_trim!I$3,quarterly!$A:$A,0),MATCH(crec_trim!$B12,quarterly!$E$1:$P$1,0))/INDEX(quarterly!$E:$P,MATCH(crec_trim!I$3,quarterly!$A:$A,0)-4,MATCH(crec_trim!$B12,quarterly!$E$1:$P$1,0))-1)</f>
        <v>4.5107238605898159</v>
      </c>
      <c r="J12" s="41">
        <f>100*(INDEX(quarterly!$E:$P,MATCH(crec_trim!J$3,quarterly!$A:$A,0),MATCH(crec_trim!$B12,quarterly!$E$1:$P$1,0))/INDEX(quarterly!$E:$P,MATCH(crec_trim!J$3,quarterly!$A:$A,0)-4,MATCH(crec_trim!$B12,quarterly!$E$1:$P$1,0))-1)</f>
        <v>3.924867508682528</v>
      </c>
      <c r="K12" s="41">
        <f>100*(INDEX(quarterly!$E:$P,MATCH(crec_trim!K$3,quarterly!$A:$A,0),MATCH(crec_trim!$B12,quarterly!$E$1:$P$1,0))/INDEX(quarterly!$E:$P,MATCH(crec_trim!K$3,quarterly!$A:$A,0)-4,MATCH(crec_trim!$B12,quarterly!$E$1:$P$1,0))-1)</f>
        <v>3.1766856951442435</v>
      </c>
      <c r="L12" s="41">
        <f>100*(INDEX(quarterly!$E:$P,MATCH(crec_trim!L$3,quarterly!$A:$A,0),MATCH(crec_trim!$B12,quarterly!$E$1:$P$1,0))/INDEX(quarterly!$E:$P,MATCH(crec_trim!L$3,quarterly!$A:$A,0)-4,MATCH(crec_trim!$B12,quarterly!$E$1:$P$1,0))-1)</f>
        <v>2.8251740817519799</v>
      </c>
      <c r="M12" s="41">
        <f>100*(INDEX(quarterly!$E:$P,MATCH(crec_trim!M$3,quarterly!$A:$A,0),MATCH(crec_trim!$B12,quarterly!$E$1:$P$1,0))/INDEX(quarterly!$E:$P,MATCH(crec_trim!M$3,quarterly!$A:$A,0)-4,MATCH(crec_trim!$B12,quarterly!$E$1:$P$1,0))-1)</f>
        <v>2.075290194317958</v>
      </c>
      <c r="N12" s="41">
        <f>100*(INDEX(quarterly!$E:$P,MATCH(crec_trim!N$3,quarterly!$A:$A,0),MATCH(crec_trim!$B12,quarterly!$E$1:$P$1,0))/INDEX(quarterly!$E:$P,MATCH(crec_trim!N$3,quarterly!$A:$A,0)-4,MATCH(crec_trim!$B12,quarterly!$E$1:$P$1,0))-1)</f>
        <v>2.5393448120352824</v>
      </c>
      <c r="O12" s="41">
        <f>100*(INDEX(quarterly!$E:$P,MATCH(crec_trim!O$3,quarterly!$A:$A,0),MATCH(crec_trim!$B12,quarterly!$E$1:$P$1,0))/INDEX(quarterly!$E:$P,MATCH(crec_trim!O$3,quarterly!$A:$A,0)-4,MATCH(crec_trim!$B12,quarterly!$E$1:$P$1,0))-1)</f>
        <v>2.1657670819636543</v>
      </c>
      <c r="P12" s="41">
        <f>100*(INDEX(quarterly!$E:$P,MATCH(crec_trim!P$3,quarterly!$A:$A,0),MATCH(crec_trim!$B12,quarterly!$E$1:$P$1,0))/INDEX(quarterly!$E:$P,MATCH(crec_trim!P$3,quarterly!$A:$A,0)-4,MATCH(crec_trim!$B12,quarterly!$E$1:$P$1,0))-1)</f>
        <v>2.8121688335185802</v>
      </c>
      <c r="Q12" s="41">
        <f>100*(INDEX(quarterly!$E:$P,MATCH(crec_trim!Q$3,quarterly!$A:$A,0),MATCH(crec_trim!$B12,quarterly!$E$1:$P$1,0))/INDEX(quarterly!$E:$P,MATCH(crec_trim!Q$3,quarterly!$A:$A,0)-4,MATCH(crec_trim!$B12,quarterly!$E$1:$P$1,0))-1)</f>
        <v>2.9667139967078482</v>
      </c>
    </row>
    <row r="14" spans="1:17" x14ac:dyDescent="0.25">
      <c r="A14" s="48" t="s">
        <v>151</v>
      </c>
      <c r="B14" s="45" t="s">
        <v>3</v>
      </c>
      <c r="C14" s="41">
        <f>INDEX(quarterly!$E:$P,MATCH(crec_trim!C$3,quarterly!$A:$A,0),MATCH(crec_trim!$B14,quarterly!$E$1:$P$1,0))</f>
        <v>81542</v>
      </c>
      <c r="D14" s="41">
        <f>INDEX(quarterly!$E:$P,MATCH(crec_trim!D$3,quarterly!$A:$A,0),MATCH(crec_trim!$B14,quarterly!$E$1:$P$1,0))</f>
        <v>82774</v>
      </c>
      <c r="E14" s="41">
        <f>INDEX(quarterly!$E:$P,MATCH(crec_trim!E$3,quarterly!$A:$A,0),MATCH(crec_trim!$B14,quarterly!$E$1:$P$1,0))</f>
        <v>83326</v>
      </c>
      <c r="F14" s="41">
        <f>INDEX(quarterly!$E:$P,MATCH(crec_trim!F$3,quarterly!$A:$A,0),MATCH(crec_trim!$B14,quarterly!$E$1:$P$1,0))</f>
        <v>84902</v>
      </c>
      <c r="G14" s="41">
        <f>INDEX(quarterly!$E:$P,MATCH(crec_trim!G$3,quarterly!$A:$A,0),MATCH(crec_trim!$B14,quarterly!$E$1:$P$1,0))</f>
        <v>84950</v>
      </c>
      <c r="H14" s="41">
        <f>INDEX(quarterly!$E:$P,MATCH(crec_trim!H$3,quarterly!$A:$A,0),MATCH(crec_trim!$B14,quarterly!$E$1:$P$1,0))</f>
        <v>85486</v>
      </c>
      <c r="I14" s="41">
        <f>INDEX(quarterly!$E:$P,MATCH(crec_trim!I$3,quarterly!$A:$A,0),MATCH(crec_trim!$B14,quarterly!$E$1:$P$1,0))</f>
        <v>86374</v>
      </c>
      <c r="J14" s="41">
        <f>INDEX(quarterly!$E:$P,MATCH(crec_trim!J$3,quarterly!$A:$A,0),MATCH(crec_trim!$B14,quarterly!$E$1:$P$1,0))</f>
        <v>86375</v>
      </c>
      <c r="K14" s="41">
        <f>INDEX(quarterly!$E:$P,MATCH(crec_trim!K$3,quarterly!$A:$A,0),MATCH(crec_trim!$B14,quarterly!$E$1:$P$1,0))</f>
        <v>86607</v>
      </c>
      <c r="L14" s="41">
        <f>INDEX(quarterly!$E:$P,MATCH(crec_trim!L$3,quarterly!$A:$A,0),MATCH(crec_trim!$B14,quarterly!$E$1:$P$1,0))</f>
        <v>86558</v>
      </c>
      <c r="M14" s="41">
        <f>INDEX(quarterly!$E:$P,MATCH(crec_trim!M$3,quarterly!$A:$A,0),MATCH(crec_trim!$B14,quarterly!$E$1:$P$1,0))</f>
        <v>86884</v>
      </c>
      <c r="N14" s="41">
        <f>INDEX(quarterly!$E:$P,MATCH(crec_trim!N$3,quarterly!$A:$A,0),MATCH(crec_trim!$B14,quarterly!$E$1:$P$1,0))</f>
        <v>88346</v>
      </c>
    </row>
    <row r="15" spans="1:17" x14ac:dyDescent="0.25">
      <c r="A15" s="48" t="s">
        <v>152</v>
      </c>
      <c r="B15" s="45" t="s">
        <v>9</v>
      </c>
      <c r="C15" s="41">
        <f>INDEX(quarterly!$E:$P,MATCH(crec_trim!C$3,quarterly!$A:$A,0),MATCH(crec_trim!$B15,quarterly!$E$1:$P$1,0))</f>
        <v>21888</v>
      </c>
      <c r="D15" s="41">
        <f>INDEX(quarterly!$E:$P,MATCH(crec_trim!D$3,quarterly!$A:$A,0),MATCH(crec_trim!$B15,quarterly!$E$1:$P$1,0))</f>
        <v>22013</v>
      </c>
      <c r="E15" s="41">
        <f>INDEX(quarterly!$E:$P,MATCH(crec_trim!E$3,quarterly!$A:$A,0),MATCH(crec_trim!$B15,quarterly!$E$1:$P$1,0))</f>
        <v>22263</v>
      </c>
      <c r="F15" s="41">
        <f>INDEX(quarterly!$E:$P,MATCH(crec_trim!F$3,quarterly!$A:$A,0),MATCH(crec_trim!$B15,quarterly!$E$1:$P$1,0))</f>
        <v>22481</v>
      </c>
      <c r="G15" s="41">
        <f>INDEX(quarterly!$E:$P,MATCH(crec_trim!G$3,quarterly!$A:$A,0),MATCH(crec_trim!$B15,quarterly!$E$1:$P$1,0))</f>
        <v>22782</v>
      </c>
      <c r="H15" s="41">
        <f>INDEX(quarterly!$E:$P,MATCH(crec_trim!H$3,quarterly!$A:$A,0),MATCH(crec_trim!$B15,quarterly!$E$1:$P$1,0))</f>
        <v>23020</v>
      </c>
      <c r="I15" s="41">
        <f>INDEX(quarterly!$E:$P,MATCH(crec_trim!I$3,quarterly!$A:$A,0),MATCH(crec_trim!$B15,quarterly!$E$1:$P$1,0))</f>
        <v>23514</v>
      </c>
      <c r="J15" s="41">
        <f>INDEX(quarterly!$E:$P,MATCH(crec_trim!J$3,quarterly!$A:$A,0),MATCH(crec_trim!$B15,quarterly!$E$1:$P$1,0))</f>
        <v>23718</v>
      </c>
      <c r="K15" s="41">
        <f>INDEX(quarterly!$E:$P,MATCH(crec_trim!K$3,quarterly!$A:$A,0),MATCH(crec_trim!$B15,quarterly!$E$1:$P$1,0))</f>
        <v>23683</v>
      </c>
      <c r="L15" s="41">
        <f>INDEX(quarterly!$E:$P,MATCH(crec_trim!L$3,quarterly!$A:$A,0),MATCH(crec_trim!$B15,quarterly!$E$1:$P$1,0))</f>
        <v>23838</v>
      </c>
      <c r="M15" s="41">
        <f>INDEX(quarterly!$E:$P,MATCH(crec_trim!M$3,quarterly!$A:$A,0),MATCH(crec_trim!$B15,quarterly!$E$1:$P$1,0))</f>
        <v>23727</v>
      </c>
      <c r="N15" s="41">
        <f>INDEX(quarterly!$E:$P,MATCH(crec_trim!N$3,quarterly!$A:$A,0),MATCH(crec_trim!$B15,quarterly!$E$1:$P$1,0))</f>
        <v>23973</v>
      </c>
    </row>
    <row r="16" spans="1:17" x14ac:dyDescent="0.25">
      <c r="A16" s="48" t="s">
        <v>153</v>
      </c>
      <c r="B16" s="45" t="s">
        <v>10</v>
      </c>
      <c r="C16" s="41">
        <f>INDEX(quarterly!$E:$P,MATCH(crec_trim!C$3,quarterly!$A:$A,0),MATCH(crec_trim!$B16,quarterly!$E$1:$P$1,0))</f>
        <v>37707</v>
      </c>
      <c r="D16" s="41">
        <f>INDEX(quarterly!$E:$P,MATCH(crec_trim!D$3,quarterly!$A:$A,0),MATCH(crec_trim!$B16,quarterly!$E$1:$P$1,0))</f>
        <v>38572</v>
      </c>
      <c r="E16" s="41">
        <f>INDEX(quarterly!$E:$P,MATCH(crec_trim!E$3,quarterly!$A:$A,0),MATCH(crec_trim!$B16,quarterly!$E$1:$P$1,0))</f>
        <v>38515</v>
      </c>
      <c r="F16" s="41">
        <f>INDEX(quarterly!$E:$P,MATCH(crec_trim!F$3,quarterly!$A:$A,0),MATCH(crec_trim!$B16,quarterly!$E$1:$P$1,0))</f>
        <v>38459</v>
      </c>
      <c r="G16" s="41">
        <f>INDEX(quarterly!$E:$P,MATCH(crec_trim!G$3,quarterly!$A:$A,0),MATCH(crec_trim!$B16,quarterly!$E$1:$P$1,0))</f>
        <v>38755</v>
      </c>
      <c r="H16" s="41">
        <f>INDEX(quarterly!$E:$P,MATCH(crec_trim!H$3,quarterly!$A:$A,0),MATCH(crec_trim!$B16,quarterly!$E$1:$P$1,0))</f>
        <v>38626</v>
      </c>
      <c r="I16" s="41">
        <f>INDEX(quarterly!$E:$P,MATCH(crec_trim!I$3,quarterly!$A:$A,0),MATCH(crec_trim!$B16,quarterly!$E$1:$P$1,0))</f>
        <v>39327</v>
      </c>
      <c r="J16" s="41">
        <f>INDEX(quarterly!$E:$P,MATCH(crec_trim!J$3,quarterly!$A:$A,0),MATCH(crec_trim!$B16,quarterly!$E$1:$P$1,0))</f>
        <v>38373</v>
      </c>
      <c r="K16" s="41">
        <f>INDEX(quarterly!$E:$P,MATCH(crec_trim!K$3,quarterly!$A:$A,0),MATCH(crec_trim!$B16,quarterly!$E$1:$P$1,0))</f>
        <v>37773</v>
      </c>
      <c r="L16" s="41">
        <f>INDEX(quarterly!$E:$P,MATCH(crec_trim!L$3,quarterly!$A:$A,0),MATCH(crec_trim!$B16,quarterly!$E$1:$P$1,0))</f>
        <v>37328</v>
      </c>
      <c r="M16" s="41">
        <f>INDEX(quarterly!$E:$P,MATCH(crec_trim!M$3,quarterly!$A:$A,0),MATCH(crec_trim!$B16,quarterly!$E$1:$P$1,0))</f>
        <v>37464</v>
      </c>
      <c r="N16" s="41">
        <f>INDEX(quarterly!$E:$P,MATCH(crec_trim!N$3,quarterly!$A:$A,0),MATCH(crec_trim!$B16,quarterly!$E$1:$P$1,0))</f>
        <v>37400</v>
      </c>
    </row>
    <row r="17" spans="1:21" x14ac:dyDescent="0.25">
      <c r="A17" s="48" t="s">
        <v>154</v>
      </c>
      <c r="B17" s="45" t="s">
        <v>11</v>
      </c>
      <c r="C17" s="41">
        <f>INDEX(quarterly!$E:$P,MATCH(crec_trim!C$3,quarterly!$A:$A,0),MATCH(crec_trim!$B17,quarterly!$E$1:$P$1,0))</f>
        <v>20362</v>
      </c>
      <c r="D17" s="41">
        <f>INDEX(quarterly!$E:$P,MATCH(crec_trim!D$3,quarterly!$A:$A,0),MATCH(crec_trim!$B17,quarterly!$E$1:$P$1,0))</f>
        <v>20809</v>
      </c>
      <c r="E17" s="41">
        <f>INDEX(quarterly!$E:$P,MATCH(crec_trim!E$3,quarterly!$A:$A,0),MATCH(crec_trim!$B17,quarterly!$E$1:$P$1,0))</f>
        <v>21663</v>
      </c>
      <c r="F17" s="41">
        <f>INDEX(quarterly!$E:$P,MATCH(crec_trim!F$3,quarterly!$A:$A,0),MATCH(crec_trim!$B17,quarterly!$E$1:$P$1,0))</f>
        <v>21084</v>
      </c>
      <c r="G17" s="41">
        <f>INDEX(quarterly!$E:$P,MATCH(crec_trim!G$3,quarterly!$A:$A,0),MATCH(crec_trim!$B17,quarterly!$E$1:$P$1,0))</f>
        <v>21331</v>
      </c>
      <c r="H17" s="41">
        <f>INDEX(quarterly!$E:$P,MATCH(crec_trim!H$3,quarterly!$A:$A,0),MATCH(crec_trim!$B17,quarterly!$E$1:$P$1,0))</f>
        <v>20935</v>
      </c>
      <c r="I17" s="41">
        <f>INDEX(quarterly!$E:$P,MATCH(crec_trim!I$3,quarterly!$A:$A,0),MATCH(crec_trim!$B17,quarterly!$E$1:$P$1,0))</f>
        <v>21323</v>
      </c>
      <c r="J17" s="41">
        <f>INDEX(quarterly!$E:$P,MATCH(crec_trim!J$3,quarterly!$A:$A,0),MATCH(crec_trim!$B17,quarterly!$E$1:$P$1,0))</f>
        <v>21362</v>
      </c>
      <c r="K17" s="41">
        <f>INDEX(quarterly!$E:$P,MATCH(crec_trim!K$3,quarterly!$A:$A,0),MATCH(crec_trim!$B17,quarterly!$E$1:$P$1,0))</f>
        <v>21401</v>
      </c>
      <c r="L17" s="41">
        <f>INDEX(quarterly!$E:$P,MATCH(crec_trim!L$3,quarterly!$A:$A,0),MATCH(crec_trim!$B17,quarterly!$E$1:$P$1,0))</f>
        <v>20579</v>
      </c>
      <c r="M17" s="41">
        <f>INDEX(quarterly!$E:$P,MATCH(crec_trim!M$3,quarterly!$A:$A,0),MATCH(crec_trim!$B17,quarterly!$E$1:$P$1,0))</f>
        <v>20190</v>
      </c>
      <c r="N17" s="41">
        <f>INDEX(quarterly!$E:$P,MATCH(crec_trim!N$3,quarterly!$A:$A,0),MATCH(crec_trim!$B17,quarterly!$E$1:$P$1,0))</f>
        <v>21788</v>
      </c>
    </row>
    <row r="18" spans="1:21" x14ac:dyDescent="0.25">
      <c r="A18" s="48" t="s">
        <v>155</v>
      </c>
      <c r="B18" s="45" t="s">
        <v>12</v>
      </c>
      <c r="C18" s="41">
        <f>INDEX(quarterly!$E:$P,MATCH(crec_trim!C$3,quarterly!$A:$A,0),MATCH(crec_trim!$B18,quarterly!$E$1:$P$1,0))</f>
        <v>35341</v>
      </c>
      <c r="D18" s="41">
        <f>INDEX(quarterly!$E:$P,MATCH(crec_trim!D$3,quarterly!$A:$A,0),MATCH(crec_trim!$B18,quarterly!$E$1:$P$1,0))</f>
        <v>36132</v>
      </c>
      <c r="E18" s="41">
        <f>INDEX(quarterly!$E:$P,MATCH(crec_trim!E$3,quarterly!$A:$A,0),MATCH(crec_trim!$B18,quarterly!$E$1:$P$1,0))</f>
        <v>37012</v>
      </c>
      <c r="F18" s="41">
        <f>INDEX(quarterly!$E:$P,MATCH(crec_trim!F$3,quarterly!$A:$A,0),MATCH(crec_trim!$B18,quarterly!$E$1:$P$1,0))</f>
        <v>38851</v>
      </c>
      <c r="G18" s="41">
        <f>INDEX(quarterly!$E:$P,MATCH(crec_trim!G$3,quarterly!$A:$A,0),MATCH(crec_trim!$B18,quarterly!$E$1:$P$1,0))</f>
        <v>38121</v>
      </c>
      <c r="H18" s="41">
        <f>INDEX(quarterly!$E:$P,MATCH(crec_trim!H$3,quarterly!$A:$A,0),MATCH(crec_trim!$B18,quarterly!$E$1:$P$1,0))</f>
        <v>35717</v>
      </c>
      <c r="I18" s="41">
        <f>INDEX(quarterly!$E:$P,MATCH(crec_trim!I$3,quarterly!$A:$A,0),MATCH(crec_trim!$B18,quarterly!$E$1:$P$1,0))</f>
        <v>38953</v>
      </c>
      <c r="J18" s="41">
        <f>INDEX(quarterly!$E:$P,MATCH(crec_trim!J$3,quarterly!$A:$A,0),MATCH(crec_trim!$B18,quarterly!$E$1:$P$1,0))</f>
        <v>36634</v>
      </c>
      <c r="K18" s="41">
        <f>INDEX(quarterly!$E:$P,MATCH(crec_trim!K$3,quarterly!$A:$A,0),MATCH(crec_trim!$B18,quarterly!$E$1:$P$1,0))</f>
        <v>35580</v>
      </c>
      <c r="L18" s="41">
        <f>INDEX(quarterly!$E:$P,MATCH(crec_trim!L$3,quarterly!$A:$A,0),MATCH(crec_trim!$B18,quarterly!$E$1:$P$1,0))</f>
        <v>33886</v>
      </c>
      <c r="M18" s="41">
        <f>INDEX(quarterly!$E:$P,MATCH(crec_trim!M$3,quarterly!$A:$A,0),MATCH(crec_trim!$B18,quarterly!$E$1:$P$1,0))</f>
        <v>34194</v>
      </c>
      <c r="N18" s="41">
        <f>INDEX(quarterly!$E:$P,MATCH(crec_trim!N$3,quarterly!$A:$A,0),MATCH(crec_trim!$B18,quarterly!$E$1:$P$1,0))</f>
        <v>34809</v>
      </c>
    </row>
    <row r="19" spans="1:21" x14ac:dyDescent="0.25">
      <c r="A19" s="48" t="s">
        <v>156</v>
      </c>
      <c r="B19" s="49" t="s">
        <v>157</v>
      </c>
      <c r="C19" s="50">
        <f>C17-C18</f>
        <v>-14979</v>
      </c>
      <c r="D19" s="50">
        <f t="shared" ref="D19:J19" si="0">D17-D18</f>
        <v>-15323</v>
      </c>
      <c r="E19" s="50">
        <f t="shared" si="0"/>
        <v>-15349</v>
      </c>
      <c r="F19" s="50">
        <f t="shared" si="0"/>
        <v>-17767</v>
      </c>
      <c r="G19" s="50">
        <f t="shared" si="0"/>
        <v>-16790</v>
      </c>
      <c r="H19" s="50">
        <f t="shared" si="0"/>
        <v>-14782</v>
      </c>
      <c r="I19" s="50">
        <f t="shared" si="0"/>
        <v>-17630</v>
      </c>
      <c r="J19" s="50">
        <f t="shared" si="0"/>
        <v>-15272</v>
      </c>
      <c r="K19" s="50">
        <f t="shared" ref="K19:L19" si="1">K17-K18</f>
        <v>-14179</v>
      </c>
      <c r="L19" s="50">
        <f t="shared" si="1"/>
        <v>-13307</v>
      </c>
      <c r="M19" s="50">
        <f t="shared" ref="M19:N19" si="2">M17-M18</f>
        <v>-14004</v>
      </c>
      <c r="N19" s="50">
        <f t="shared" si="2"/>
        <v>-13021</v>
      </c>
    </row>
    <row r="22" spans="1:21" x14ac:dyDescent="0.25">
      <c r="C22" s="48">
        <v>7</v>
      </c>
      <c r="D22" s="48">
        <v>6</v>
      </c>
      <c r="E22" s="48">
        <v>5</v>
      </c>
      <c r="F22" s="48">
        <v>4</v>
      </c>
      <c r="G22" s="48">
        <v>3</v>
      </c>
      <c r="H22" s="48">
        <v>2</v>
      </c>
      <c r="I22" s="48">
        <v>1</v>
      </c>
      <c r="J22" s="48">
        <v>0</v>
      </c>
    </row>
    <row r="23" spans="1:21" x14ac:dyDescent="0.25">
      <c r="B23" s="11"/>
      <c r="C23" s="43">
        <f t="shared" ref="C23:J23" ca="1" si="3">OFFSET($B$3,0,COUNT($C$3:$XFD$3)-C22,1,1)</f>
        <v>42339</v>
      </c>
      <c r="D23" s="43">
        <f t="shared" ca="1" si="3"/>
        <v>42430</v>
      </c>
      <c r="E23" s="43">
        <f t="shared" ca="1" si="3"/>
        <v>42522</v>
      </c>
      <c r="F23" s="43">
        <f t="shared" ca="1" si="3"/>
        <v>42614</v>
      </c>
      <c r="G23" s="43">
        <f t="shared" ca="1" si="3"/>
        <v>42705</v>
      </c>
      <c r="H23" s="43">
        <f t="shared" ca="1" si="3"/>
        <v>42795</v>
      </c>
      <c r="I23" s="43">
        <f t="shared" ca="1" si="3"/>
        <v>42887</v>
      </c>
      <c r="J23" s="43">
        <f t="shared" ca="1" si="3"/>
        <v>42979</v>
      </c>
      <c r="N23" s="51" t="s">
        <v>151</v>
      </c>
      <c r="U23" s="51" t="s">
        <v>154</v>
      </c>
    </row>
    <row r="24" spans="1:21" x14ac:dyDescent="0.25">
      <c r="B24" s="46" t="s">
        <v>151</v>
      </c>
      <c r="C24" s="41">
        <f t="shared" ref="C24:J28" ca="1" si="4">INDEX($C$4:$XFD$12,MATCH($B24,$A$4:$A$12,0),MATCH(C$23,$C$3:$XFD$3,0))</f>
        <v>1.7349414619208137</v>
      </c>
      <c r="D24" s="41">
        <f t="shared" ca="1" si="4"/>
        <v>1.9505591524426213</v>
      </c>
      <c r="E24" s="41">
        <f t="shared" ca="1" si="4"/>
        <v>1.254006503988947</v>
      </c>
      <c r="F24" s="41">
        <f t="shared" ca="1" si="4"/>
        <v>0.59045546113414282</v>
      </c>
      <c r="G24" s="41">
        <f t="shared" ca="1" si="4"/>
        <v>2.2819102749638276</v>
      </c>
      <c r="H24" s="41">
        <f t="shared" ca="1" si="4"/>
        <v>1.6049511009502693</v>
      </c>
      <c r="I24" s="41">
        <f t="shared" ca="1" si="4"/>
        <v>1.9778645532475325</v>
      </c>
      <c r="J24" s="41">
        <f t="shared" ca="1" si="4"/>
        <v>2.5413194604299916</v>
      </c>
      <c r="K24" s="50">
        <f ca="1">MAX(C24:J24)</f>
        <v>2.5413194604299916</v>
      </c>
      <c r="L24" s="50">
        <f ca="1">MIN(C24:J24)</f>
        <v>0.59045546113414282</v>
      </c>
      <c r="N24" s="51"/>
      <c r="U24" s="51"/>
    </row>
    <row r="25" spans="1:21" x14ac:dyDescent="0.25">
      <c r="B25" s="46" t="s">
        <v>152</v>
      </c>
      <c r="C25" s="41">
        <f t="shared" ca="1" si="4"/>
        <v>5.5024242693830328</v>
      </c>
      <c r="D25" s="41">
        <f t="shared" ca="1" si="4"/>
        <v>3.9548766570099092</v>
      </c>
      <c r="E25" s="41">
        <f t="shared" ca="1" si="4"/>
        <v>3.5534317984361463</v>
      </c>
      <c r="F25" s="41">
        <f t="shared" ca="1" si="4"/>
        <v>0.90584332737944084</v>
      </c>
      <c r="G25" s="41">
        <f t="shared" ca="1" si="4"/>
        <v>1.0751328105236491</v>
      </c>
      <c r="H25" s="41">
        <f t="shared" ca="1" si="4"/>
        <v>3.766414727863876</v>
      </c>
      <c r="I25" s="41">
        <f t="shared" ca="1" si="4"/>
        <v>3.4818357244735365</v>
      </c>
      <c r="J25" s="41">
        <f t="shared" ca="1" si="4"/>
        <v>4.4042651831247115</v>
      </c>
      <c r="K25" s="50">
        <f t="shared" ref="K25:K28" ca="1" si="5">MAX(C25:J25)</f>
        <v>5.5024242693830328</v>
      </c>
      <c r="L25" s="50">
        <f ca="1">MIN(C25:J25)</f>
        <v>0.90584332737944084</v>
      </c>
      <c r="N25" s="51"/>
      <c r="U25" s="51"/>
    </row>
    <row r="26" spans="1:21" x14ac:dyDescent="0.25">
      <c r="B26" s="46" t="s">
        <v>153</v>
      </c>
      <c r="C26" s="41">
        <f t="shared" ca="1" si="4"/>
        <v>-0.22361475857406443</v>
      </c>
      <c r="D26" s="41">
        <f t="shared" ca="1" si="4"/>
        <v>-2.5338665978583363</v>
      </c>
      <c r="E26" s="41">
        <f t="shared" ca="1" si="4"/>
        <v>-3.3604307979081427</v>
      </c>
      <c r="F26" s="41">
        <f t="shared" ca="1" si="4"/>
        <v>-4.7372034480128171</v>
      </c>
      <c r="G26" s="41">
        <f t="shared" ca="1" si="4"/>
        <v>-2.5356370364579273</v>
      </c>
      <c r="H26" s="41">
        <f t="shared" ca="1" si="4"/>
        <v>-0.86040293331215434</v>
      </c>
      <c r="I26" s="41">
        <f t="shared" ca="1" si="4"/>
        <v>0.6617016716673918</v>
      </c>
      <c r="J26" s="41">
        <f t="shared" ca="1" si="4"/>
        <v>-1.6015374759770218E-2</v>
      </c>
      <c r="K26" s="50">
        <f t="shared" ca="1" si="5"/>
        <v>0.6617016716673918</v>
      </c>
      <c r="L26" s="50">
        <f ca="1">MIN(C26:J26)</f>
        <v>-4.7372034480128171</v>
      </c>
      <c r="N26" s="51"/>
      <c r="U26" s="51"/>
    </row>
    <row r="27" spans="1:21" x14ac:dyDescent="0.25">
      <c r="B27" s="46" t="s">
        <v>154</v>
      </c>
      <c r="C27" s="41">
        <f t="shared" ca="1" si="4"/>
        <v>1.3185353822803947</v>
      </c>
      <c r="D27" s="41">
        <f t="shared" ca="1" si="4"/>
        <v>0.3281608925976176</v>
      </c>
      <c r="E27" s="41">
        <f t="shared" ca="1" si="4"/>
        <v>-1.7005015524241718</v>
      </c>
      <c r="F27" s="41">
        <f t="shared" ca="1" si="4"/>
        <v>-5.3135112320029982</v>
      </c>
      <c r="G27" s="41">
        <f t="shared" ca="1" si="4"/>
        <v>1.9941953000655266</v>
      </c>
      <c r="H27" s="41">
        <f t="shared" ca="1" si="4"/>
        <v>-5.8642119527124947</v>
      </c>
      <c r="I27" s="41">
        <f t="shared" ca="1" si="4"/>
        <v>2.5608630156956025</v>
      </c>
      <c r="J27" s="41">
        <f t="shared" ca="1" si="4"/>
        <v>5.0421000495294743</v>
      </c>
      <c r="K27" s="50">
        <f t="shared" ca="1" si="5"/>
        <v>5.0421000495294743</v>
      </c>
      <c r="L27" s="50">
        <f ca="1">MIN(C27:J27)</f>
        <v>-5.8642119527124947</v>
      </c>
      <c r="N27" s="51"/>
      <c r="U27" s="51"/>
    </row>
    <row r="28" spans="1:21" x14ac:dyDescent="0.25">
      <c r="B28" s="46" t="s">
        <v>155</v>
      </c>
      <c r="C28" s="41">
        <f t="shared" ca="1" si="4"/>
        <v>-5.7064168232477952</v>
      </c>
      <c r="D28" s="41">
        <f t="shared" ca="1" si="4"/>
        <v>-6.6656173762493109</v>
      </c>
      <c r="E28" s="41">
        <f t="shared" ca="1" si="4"/>
        <v>-5.1264103928101434</v>
      </c>
      <c r="F28" s="41">
        <f t="shared" ca="1" si="4"/>
        <v>-12.217287500320895</v>
      </c>
      <c r="G28" s="41">
        <f t="shared" ca="1" si="4"/>
        <v>-4.9817109788720888</v>
      </c>
      <c r="H28" s="41">
        <f t="shared" ca="1" si="4"/>
        <v>-1.1242270938729648</v>
      </c>
      <c r="I28" s="41">
        <f t="shared" ca="1" si="4"/>
        <v>4.4118515020952653</v>
      </c>
      <c r="J28" s="41">
        <f t="shared" ca="1" si="4"/>
        <v>1.871673392992923</v>
      </c>
      <c r="K28" s="50">
        <f t="shared" ca="1" si="5"/>
        <v>4.4118515020952653</v>
      </c>
      <c r="L28" s="50">
        <f ca="1">MIN(C28:J28)</f>
        <v>-12.217287500320895</v>
      </c>
      <c r="N28" s="51"/>
      <c r="U28" s="51"/>
    </row>
    <row r="29" spans="1:21" x14ac:dyDescent="0.25">
      <c r="B29" s="52" t="s">
        <v>158</v>
      </c>
      <c r="C29" s="53">
        <v>0</v>
      </c>
      <c r="D29" s="53">
        <v>0</v>
      </c>
      <c r="E29" s="53">
        <v>0</v>
      </c>
      <c r="F29" s="53">
        <v>0</v>
      </c>
      <c r="G29" s="53">
        <v>0</v>
      </c>
      <c r="H29" s="53">
        <v>0</v>
      </c>
      <c r="I29" s="53">
        <v>0</v>
      </c>
      <c r="J29" s="53">
        <v>0</v>
      </c>
      <c r="N29" s="51"/>
      <c r="U29" s="51"/>
    </row>
    <row r="30" spans="1:21" x14ac:dyDescent="0.25">
      <c r="B30" s="52" t="s">
        <v>159</v>
      </c>
      <c r="C30" s="53"/>
      <c r="D30" s="53"/>
      <c r="E30" s="53">
        <v>2</v>
      </c>
      <c r="F30" s="53"/>
      <c r="G30" s="53"/>
      <c r="H30" s="53">
        <v>2</v>
      </c>
      <c r="I30" s="53"/>
      <c r="J30" s="53"/>
      <c r="N30" s="51"/>
      <c r="U30" s="51"/>
    </row>
    <row r="31" spans="1:21" x14ac:dyDescent="0.25">
      <c r="B31" s="54"/>
      <c r="C31" s="55"/>
      <c r="D31" s="55"/>
      <c r="E31" s="55"/>
      <c r="F31" s="55"/>
      <c r="G31" s="55"/>
      <c r="H31" s="55"/>
      <c r="I31" s="55"/>
      <c r="J31" s="55"/>
      <c r="N31" s="51"/>
      <c r="U31" s="51"/>
    </row>
    <row r="32" spans="1:21" x14ac:dyDescent="0.25">
      <c r="B32" s="11"/>
      <c r="C32" s="43">
        <v>42430</v>
      </c>
      <c r="D32" s="43">
        <v>42522</v>
      </c>
      <c r="E32" s="43">
        <v>42614</v>
      </c>
      <c r="F32" s="43">
        <v>42705</v>
      </c>
      <c r="G32" s="56">
        <v>2016</v>
      </c>
      <c r="N32" s="51" t="s">
        <v>152</v>
      </c>
      <c r="U32" s="51" t="s">
        <v>155</v>
      </c>
    </row>
    <row r="33" spans="2:21" x14ac:dyDescent="0.25">
      <c r="B33" s="46" t="s">
        <v>151</v>
      </c>
      <c r="C33" s="57">
        <f t="shared" ref="C33:F38" si="6">INDEX($C$14:$XFD$19,MATCH($B33,$A$14:$A$19,0),MATCH(C$32,$C$3:$XFD$3,0))</f>
        <v>86607</v>
      </c>
      <c r="D33" s="57">
        <f t="shared" si="6"/>
        <v>86558</v>
      </c>
      <c r="E33" s="57">
        <f t="shared" si="6"/>
        <v>86884</v>
      </c>
      <c r="F33" s="57">
        <f t="shared" si="6"/>
        <v>88346</v>
      </c>
      <c r="G33" s="58">
        <f>SUM(C33:F33)</f>
        <v>348395</v>
      </c>
      <c r="H33" s="59">
        <f>G33/SUM($G$33:$G$36)</f>
        <v>0.64628897916782602</v>
      </c>
      <c r="N33" s="51"/>
      <c r="U33" s="51"/>
    </row>
    <row r="34" spans="2:21" x14ac:dyDescent="0.25">
      <c r="B34" s="46" t="s">
        <v>152</v>
      </c>
      <c r="C34" s="57">
        <f t="shared" si="6"/>
        <v>23683</v>
      </c>
      <c r="D34" s="57">
        <f t="shared" si="6"/>
        <v>23838</v>
      </c>
      <c r="E34" s="57">
        <f t="shared" si="6"/>
        <v>23727</v>
      </c>
      <c r="F34" s="57">
        <f t="shared" si="6"/>
        <v>23973</v>
      </c>
      <c r="G34" s="58">
        <f t="shared" ref="G34:G35" si="7">SUM(C34:F34)</f>
        <v>95221</v>
      </c>
      <c r="H34" s="59">
        <f t="shared" ref="H34:H38" si="8">G34/SUM($G$33:$G$36)</f>
        <v>0.17663939748084664</v>
      </c>
      <c r="N34" s="51"/>
    </row>
    <row r="35" spans="2:21" x14ac:dyDescent="0.25">
      <c r="B35" s="46" t="s">
        <v>153</v>
      </c>
      <c r="C35" s="57">
        <f t="shared" si="6"/>
        <v>37773</v>
      </c>
      <c r="D35" s="57">
        <f t="shared" si="6"/>
        <v>37328</v>
      </c>
      <c r="E35" s="57">
        <f t="shared" si="6"/>
        <v>37464</v>
      </c>
      <c r="F35" s="57">
        <f t="shared" si="6"/>
        <v>37400</v>
      </c>
      <c r="G35" s="58">
        <f t="shared" si="7"/>
        <v>149965</v>
      </c>
      <c r="H35" s="59">
        <f t="shared" si="8"/>
        <v>0.27819207153059899</v>
      </c>
      <c r="N35" s="51"/>
    </row>
    <row r="36" spans="2:21" x14ac:dyDescent="0.25">
      <c r="B36" s="46" t="s">
        <v>156</v>
      </c>
      <c r="C36" s="57">
        <f t="shared" si="6"/>
        <v>-14179</v>
      </c>
      <c r="D36" s="57">
        <f t="shared" si="6"/>
        <v>-13307</v>
      </c>
      <c r="E36" s="57">
        <f t="shared" si="6"/>
        <v>-14004</v>
      </c>
      <c r="F36" s="57">
        <f t="shared" si="6"/>
        <v>-13021</v>
      </c>
      <c r="G36" s="58">
        <f>SUM(C36:F36)</f>
        <v>-54511</v>
      </c>
      <c r="H36" s="59">
        <f t="shared" si="8"/>
        <v>-0.10112044817927171</v>
      </c>
      <c r="N36" s="51"/>
    </row>
    <row r="37" spans="2:21" x14ac:dyDescent="0.25">
      <c r="B37" s="46" t="s">
        <v>154</v>
      </c>
      <c r="C37" s="57">
        <f t="shared" si="6"/>
        <v>21401</v>
      </c>
      <c r="D37" s="57">
        <f t="shared" si="6"/>
        <v>20579</v>
      </c>
      <c r="E37" s="57">
        <f t="shared" si="6"/>
        <v>20190</v>
      </c>
      <c r="F37" s="57">
        <f t="shared" si="6"/>
        <v>21788</v>
      </c>
      <c r="G37" s="58">
        <f>SUM(C37:F37)</f>
        <v>83958</v>
      </c>
      <c r="H37" s="59">
        <f t="shared" si="8"/>
        <v>0.15574600701207636</v>
      </c>
      <c r="N37" s="51"/>
    </row>
    <row r="38" spans="2:21" x14ac:dyDescent="0.25">
      <c r="B38" s="60" t="s">
        <v>155</v>
      </c>
      <c r="C38" s="57">
        <f t="shared" si="6"/>
        <v>35580</v>
      </c>
      <c r="D38" s="57">
        <f t="shared" si="6"/>
        <v>33886</v>
      </c>
      <c r="E38" s="57">
        <f t="shared" si="6"/>
        <v>34194</v>
      </c>
      <c r="F38" s="57">
        <f t="shared" si="6"/>
        <v>34809</v>
      </c>
      <c r="G38" s="61">
        <f>SUM(C38:F38)</f>
        <v>138469</v>
      </c>
      <c r="H38" s="59">
        <f t="shared" si="8"/>
        <v>0.25686645519134804</v>
      </c>
      <c r="N38" s="51"/>
    </row>
    <row r="39" spans="2:21" x14ac:dyDescent="0.25">
      <c r="N39" s="51"/>
    </row>
    <row r="40" spans="2:21" x14ac:dyDescent="0.25">
      <c r="N40" s="51"/>
    </row>
    <row r="41" spans="2:21" x14ac:dyDescent="0.25">
      <c r="B41" s="44">
        <v>2014</v>
      </c>
      <c r="C41" s="44">
        <v>2015</v>
      </c>
      <c r="D41" s="44">
        <v>2016</v>
      </c>
      <c r="N41" s="51" t="s">
        <v>153</v>
      </c>
    </row>
    <row r="42" spans="2:21" x14ac:dyDescent="0.25">
      <c r="B42" s="41">
        <f t="shared" ref="B42:B50" si="9">AVERAGE(C4:F4)</f>
        <v>4.4692684482396601</v>
      </c>
      <c r="C42" s="41">
        <f t="shared" ref="C42:C50" si="10">AVERAGE(G4:J4)</f>
        <v>3.0363705737076643</v>
      </c>
      <c r="D42" s="41">
        <f t="shared" ref="D42:D50" si="11">AVERAGE(K4:M4)</f>
        <v>2.1223037988270077</v>
      </c>
    </row>
    <row r="43" spans="2:21" x14ac:dyDescent="0.25">
      <c r="B43" s="41">
        <f t="shared" si="9"/>
        <v>4.2647238216477312</v>
      </c>
      <c r="C43" s="41">
        <f t="shared" si="10"/>
        <v>3.2121739414728014</v>
      </c>
      <c r="D43" s="41">
        <f t="shared" si="11"/>
        <v>1.2650070391885704</v>
      </c>
    </row>
    <row r="44" spans="2:21" x14ac:dyDescent="0.25">
      <c r="B44" s="41">
        <f t="shared" si="9"/>
        <v>4.8006347124936672</v>
      </c>
      <c r="C44" s="41">
        <f t="shared" si="10"/>
        <v>4.9451531137606857</v>
      </c>
      <c r="D44" s="41">
        <f t="shared" si="11"/>
        <v>2.8047172609418318</v>
      </c>
    </row>
    <row r="45" spans="2:21" x14ac:dyDescent="0.25">
      <c r="B45" s="41">
        <f t="shared" si="9"/>
        <v>11.709501850707193</v>
      </c>
      <c r="C45" s="41">
        <f t="shared" si="10"/>
        <v>1.2009943666437428</v>
      </c>
      <c r="D45" s="41">
        <f t="shared" si="11"/>
        <v>-3.5438336145930989</v>
      </c>
    </row>
    <row r="46" spans="2:21" x14ac:dyDescent="0.25">
      <c r="B46" s="41">
        <f t="shared" si="9"/>
        <v>-1.1746270356071173</v>
      </c>
      <c r="C46" s="41">
        <f t="shared" si="10"/>
        <v>1.2783526975084532</v>
      </c>
      <c r="D46" s="41">
        <f t="shared" si="11"/>
        <v>-2.2286172972765175</v>
      </c>
    </row>
    <row r="47" spans="2:21" x14ac:dyDescent="0.25">
      <c r="B47" s="41">
        <f t="shared" si="9"/>
        <v>7.8801255852548655</v>
      </c>
      <c r="C47" s="41">
        <f t="shared" si="10"/>
        <v>1.5638699065405686</v>
      </c>
      <c r="D47" s="41">
        <f t="shared" si="11"/>
        <v>-8.0031050897934506</v>
      </c>
    </row>
    <row r="48" spans="2:21" x14ac:dyDescent="0.25">
      <c r="B48" s="41">
        <f t="shared" si="9"/>
        <v>0.58756537047859048</v>
      </c>
      <c r="C48" s="41">
        <f t="shared" si="10"/>
        <v>1.3005733741101477</v>
      </c>
      <c r="D48" s="41">
        <f t="shared" si="11"/>
        <v>-3.0362660249731035</v>
      </c>
    </row>
    <row r="49" spans="2:4" x14ac:dyDescent="0.25">
      <c r="B49" s="41">
        <f t="shared" si="9"/>
        <v>4.7072191241961487</v>
      </c>
      <c r="C49" s="41">
        <f t="shared" si="10"/>
        <v>2.3597059512954486</v>
      </c>
      <c r="D49" s="41">
        <f t="shared" si="11"/>
        <v>4.4867173193075134</v>
      </c>
    </row>
    <row r="50" spans="2:4" x14ac:dyDescent="0.25">
      <c r="B50" s="41">
        <f t="shared" si="9"/>
        <v>5.2109499975103057</v>
      </c>
      <c r="C50" s="41">
        <f t="shared" si="10"/>
        <v>4.0453173627193806</v>
      </c>
      <c r="D50" s="41">
        <f t="shared" si="11"/>
        <v>2.6923833237380603</v>
      </c>
    </row>
    <row r="51" spans="2:4" x14ac:dyDescent="0.25">
      <c r="B51" s="41"/>
      <c r="C51" s="41"/>
      <c r="D51" s="41"/>
    </row>
  </sheetData>
  <conditionalFormatting sqref="C4:M12">
    <cfRule type="cellIs" dxfId="8" priority="10" operator="lessThan">
      <formula>0</formula>
    </cfRule>
    <cfRule type="cellIs" dxfId="7" priority="11" operator="greaterThan">
      <formula>0</formula>
    </cfRule>
  </conditionalFormatting>
  <conditionalFormatting sqref="C24:J28">
    <cfRule type="cellIs" dxfId="6" priority="8" operator="lessThan">
      <formula>0</formula>
    </cfRule>
    <cfRule type="cellIs" dxfId="5" priority="9" operator="greaterThan">
      <formula>0</formula>
    </cfRule>
  </conditionalFormatting>
  <conditionalFormatting sqref="C24:J28">
    <cfRule type="containsErrors" dxfId="4" priority="7">
      <formula>ISERROR(C24)</formula>
    </cfRule>
  </conditionalFormatting>
  <conditionalFormatting sqref="N4:N12">
    <cfRule type="cellIs" dxfId="3" priority="3" operator="lessThan">
      <formula>0</formula>
    </cfRule>
    <cfRule type="cellIs" dxfId="2" priority="4" operator="greaterThan">
      <formula>0</formula>
    </cfRule>
  </conditionalFormatting>
  <conditionalFormatting sqref="O4:Q12">
    <cfRule type="cellIs" dxfId="1" priority="1" operator="lessThan">
      <formula>0</formula>
    </cfRule>
    <cfRule type="cellIs" dxfId="0" priority="2" operator="greaterThan">
      <formula>0</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80" zoomScaleNormal="80" workbookViewId="0">
      <pane xSplit="1" ySplit="4" topLeftCell="B8" activePane="bottomRight" state="frozen"/>
      <selection pane="topRight" activeCell="B1" sqref="B1"/>
      <selection pane="bottomLeft" activeCell="A5" sqref="A5"/>
      <selection pane="bottomRight" activeCell="B34" sqref="B34"/>
    </sheetView>
  </sheetViews>
  <sheetFormatPr defaultRowHeight="15" x14ac:dyDescent="0.25"/>
  <cols>
    <col min="1" max="1" width="9.28515625" customWidth="1"/>
    <col min="2" max="2" width="13.28515625" customWidth="1"/>
    <col min="3" max="7" width="9" customWidth="1"/>
  </cols>
  <sheetData>
    <row r="1" spans="1:7" ht="18.75" x14ac:dyDescent="0.3">
      <c r="A1" s="42" t="s">
        <v>150</v>
      </c>
    </row>
    <row r="2" spans="1:7" ht="18.75" x14ac:dyDescent="0.3">
      <c r="A2" s="42" t="s">
        <v>139</v>
      </c>
      <c r="B2" s="4"/>
      <c r="C2" s="4"/>
      <c r="D2" s="4"/>
      <c r="E2" s="4"/>
      <c r="F2" s="4"/>
      <c r="G2" s="4"/>
    </row>
    <row r="3" spans="1:7" x14ac:dyDescent="0.25">
      <c r="A3" s="9"/>
      <c r="B3" s="4"/>
      <c r="C3" s="4"/>
      <c r="D3" s="4"/>
      <c r="E3" s="4"/>
      <c r="F3" s="4"/>
      <c r="G3" s="4"/>
    </row>
    <row r="4" spans="1:7" x14ac:dyDescent="0.25">
      <c r="A4" s="11"/>
      <c r="B4" s="47" t="s">
        <v>186</v>
      </c>
      <c r="C4" s="47" t="s">
        <v>42</v>
      </c>
      <c r="D4" s="47" t="s">
        <v>89</v>
      </c>
      <c r="E4" s="47" t="s">
        <v>169</v>
      </c>
      <c r="F4" s="47" t="s">
        <v>16</v>
      </c>
      <c r="G4" s="47" t="s">
        <v>15</v>
      </c>
    </row>
    <row r="5" spans="1:7" x14ac:dyDescent="0.25">
      <c r="A5" s="12">
        <v>42217</v>
      </c>
      <c r="B5" s="13">
        <f>IF(INDEX(monthly!$1:$1048576,MATCH(crec_mensuales!$A5,monthly!$A:$A,0),MATCH(crec_mensuales!B$4,monthly!$1:$1,0))="","",100*(INDEX(monthly!$1:$1048576,MATCH(crec_mensuales!$A5,monthly!$A:$A,0),MATCH(crec_mensuales!B$4,monthly!$1:$1,0))/INDEX(monthly!$1:$1048576,MATCH(crec_mensuales!$A5,monthly!$A:$A,0)-12,MATCH(crec_mensuales!B$4,monthly!$1:$1,0))-1))</f>
        <v>3.5396440129449758</v>
      </c>
      <c r="C5" s="13">
        <f>IF(INDEX(monthly!$1:$1048576,MATCH(crec_mensuales!$A5,monthly!$A:$A,0),MATCH(crec_mensuales!C$4,monthly!$1:$1,0))="","",100*(INDEX(monthly!$1:$1048576,MATCH(crec_mensuales!$A5,monthly!$A:$A,0),MATCH(crec_mensuales!C$4,monthly!$1:$1,0))/INDEX(monthly!$1:$1048576,MATCH(crec_mensuales!$A5,monthly!$A:$A,0)-12,MATCH(crec_mensuales!C$4,monthly!$1:$1,0))-1))</f>
        <v>3.5064325491030779</v>
      </c>
      <c r="D5" s="13">
        <f>IF(INDEX(monthly!$1:$1048576,MATCH(crec_mensuales!$A5,monthly!$A:$A,0),MATCH(crec_mensuales!D$4,monthly!$1:$1,0))="","",100*(INDEX(monthly!$1:$1048576,MATCH(crec_mensuales!$A5,monthly!$A:$A,0),MATCH(crec_mensuales!D$4,monthly!$1:$1,0))/INDEX(monthly!$1:$1048576,MATCH(crec_mensuales!$A5,monthly!$A:$A,0)-12,MATCH(crec_mensuales!D$4,monthly!$1:$1,0))-1))</f>
        <v>6.296442338109598</v>
      </c>
      <c r="E5" s="13">
        <f>IF(INDEX(monthly!$1:$1048576,MATCH(crec_mensuales!$A5,monthly!$A:$A,0),MATCH(crec_mensuales!E$4,monthly!$1:$1,0))="","",100*(INDEX(monthly!$1:$1048576,MATCH(crec_mensuales!$A5,monthly!$A:$A,0),MATCH(crec_mensuales!E$4,monthly!$1:$1,0))/INDEX(monthly!$1:$1048576,MATCH(crec_mensuales!$A5,monthly!$A:$A,0)-12,MATCH(crec_mensuales!E$4,monthly!$1:$1,0))-1))</f>
        <v>13.839761214965218</v>
      </c>
      <c r="F5" s="13">
        <f>IF(INDEX(monthly!$1:$1048576,MATCH(crec_mensuales!$A5,monthly!$A:$A,0),MATCH(crec_mensuales!F$4,monthly!$1:$1,0))="","",100*(INDEX(monthly!$1:$1048576,MATCH(crec_mensuales!$A5,monthly!$A:$A,0),MATCH(crec_mensuales!F$4,monthly!$1:$1,0))/INDEX(monthly!$1:$1048576,MATCH(crec_mensuales!$A5,monthly!$A:$A,0)-12,MATCH(crec_mensuales!F$4,monthly!$1:$1,0))-1))</f>
        <v>-46.268421924254078</v>
      </c>
      <c r="G5" s="13">
        <f>IF(INDEX(monthly!$1:$1048576,MATCH(crec_mensuales!$A5,monthly!$A:$A,0),MATCH(crec_mensuales!G$4,monthly!$1:$1,0))="","",100*(INDEX(monthly!$1:$1048576,MATCH(crec_mensuales!$A5,monthly!$A:$A,0),MATCH(crec_mensuales!G$4,monthly!$1:$1,0))/INDEX(monthly!$1:$1048576,MATCH(crec_mensuales!$A5,monthly!$A:$A,0)-12,MATCH(crec_mensuales!G$4,monthly!$1:$1,0))-1))</f>
        <v>-25.204683970239405</v>
      </c>
    </row>
    <row r="6" spans="1:7" x14ac:dyDescent="0.25">
      <c r="A6" s="12">
        <v>42248</v>
      </c>
      <c r="B6" s="13">
        <f>IF(INDEX(monthly!$1:$1048576,MATCH(crec_mensuales!$A6,monthly!$A:$A,0),MATCH(crec_mensuales!B$4,monthly!$1:$1,0))="","",100*(INDEX(monthly!$1:$1048576,MATCH(crec_mensuales!$A6,monthly!$A:$A,0),MATCH(crec_mensuales!B$4,monthly!$1:$1,0))/INDEX(monthly!$1:$1048576,MATCH(crec_mensuales!$A6,monthly!$A:$A,0)-12,MATCH(crec_mensuales!B$4,monthly!$1:$1,0))-1))</f>
        <v>3.3170413815575062</v>
      </c>
      <c r="C6" s="13">
        <f>IF(INDEX(monthly!$1:$1048576,MATCH(crec_mensuales!$A6,monthly!$A:$A,0),MATCH(crec_mensuales!C$4,monthly!$1:$1,0))="","",100*(INDEX(monthly!$1:$1048576,MATCH(crec_mensuales!$A6,monthly!$A:$A,0),MATCH(crec_mensuales!C$4,monthly!$1:$1,0))/INDEX(monthly!$1:$1048576,MATCH(crec_mensuales!$A6,monthly!$A:$A,0)-12,MATCH(crec_mensuales!C$4,monthly!$1:$1,0))-1))</f>
        <v>3.0918473578108063</v>
      </c>
      <c r="D6" s="13">
        <f>IF(INDEX(monthly!$1:$1048576,MATCH(crec_mensuales!$A6,monthly!$A:$A,0),MATCH(crec_mensuales!D$4,monthly!$1:$1,0))="","",100*(INDEX(monthly!$1:$1048576,MATCH(crec_mensuales!$A6,monthly!$A:$A,0),MATCH(crec_mensuales!D$4,monthly!$1:$1,0))/INDEX(monthly!$1:$1048576,MATCH(crec_mensuales!$A6,monthly!$A:$A,0)-12,MATCH(crec_mensuales!D$4,monthly!$1:$1,0))-1))</f>
        <v>2.9691202512095893</v>
      </c>
      <c r="E6" s="13">
        <f>IF(INDEX(monthly!$1:$1048576,MATCH(crec_mensuales!$A6,monthly!$A:$A,0),MATCH(crec_mensuales!E$4,monthly!$1:$1,0))="","",100*(INDEX(monthly!$1:$1048576,MATCH(crec_mensuales!$A6,monthly!$A:$A,0),MATCH(crec_mensuales!E$4,monthly!$1:$1,0))/INDEX(monthly!$1:$1048576,MATCH(crec_mensuales!$A6,monthly!$A:$A,0)-12,MATCH(crec_mensuales!E$4,monthly!$1:$1,0))-1))</f>
        <v>12.837442492167582</v>
      </c>
      <c r="F6" s="13">
        <f>IF(INDEX(monthly!$1:$1048576,MATCH(crec_mensuales!$A6,monthly!$A:$A,0),MATCH(crec_mensuales!F$4,monthly!$1:$1,0))="","",100*(INDEX(monthly!$1:$1048576,MATCH(crec_mensuales!$A6,monthly!$A:$A,0),MATCH(crec_mensuales!F$4,monthly!$1:$1,0))/INDEX(monthly!$1:$1048576,MATCH(crec_mensuales!$A6,monthly!$A:$A,0)-12,MATCH(crec_mensuales!F$4,monthly!$1:$1,0))-1))</f>
        <v>-46.538230428752712</v>
      </c>
      <c r="G6" s="13">
        <f>IF(INDEX(monthly!$1:$1048576,MATCH(crec_mensuales!$A6,monthly!$A:$A,0),MATCH(crec_mensuales!G$4,monthly!$1:$1,0))="","",100*(INDEX(monthly!$1:$1048576,MATCH(crec_mensuales!$A6,monthly!$A:$A,0),MATCH(crec_mensuales!G$4,monthly!$1:$1,0))/INDEX(monthly!$1:$1048576,MATCH(crec_mensuales!$A6,monthly!$A:$A,0)-12,MATCH(crec_mensuales!G$4,monthly!$1:$1,0))-1))</f>
        <v>-35.745478607763012</v>
      </c>
    </row>
    <row r="7" spans="1:7" x14ac:dyDescent="0.25">
      <c r="A7" s="12">
        <v>42278</v>
      </c>
      <c r="B7" s="13">
        <f>IF(INDEX(monthly!$1:$1048576,MATCH(crec_mensuales!$A7,monthly!$A:$A,0),MATCH(crec_mensuales!B$4,monthly!$1:$1,0))="","",100*(INDEX(monthly!$1:$1048576,MATCH(crec_mensuales!$A7,monthly!$A:$A,0),MATCH(crec_mensuales!B$4,monthly!$1:$1,0))/INDEX(monthly!$1:$1048576,MATCH(crec_mensuales!$A7,monthly!$A:$A,0)-12,MATCH(crec_mensuales!B$4,monthly!$1:$1,0))-1))</f>
        <v>3.3821457018564871</v>
      </c>
      <c r="C7" s="13">
        <f>IF(INDEX(monthly!$1:$1048576,MATCH(crec_mensuales!$A7,monthly!$A:$A,0),MATCH(crec_mensuales!C$4,monthly!$1:$1,0))="","",100*(INDEX(monthly!$1:$1048576,MATCH(crec_mensuales!$A7,monthly!$A:$A,0),MATCH(crec_mensuales!C$4,monthly!$1:$1,0))/INDEX(monthly!$1:$1048576,MATCH(crec_mensuales!$A7,monthly!$A:$A,0)-12,MATCH(crec_mensuales!C$4,monthly!$1:$1,0))-1))</f>
        <v>2.5290531418602935</v>
      </c>
      <c r="D7" s="13">
        <f>IF(INDEX(monthly!$1:$1048576,MATCH(crec_mensuales!$A7,monthly!$A:$A,0),MATCH(crec_mensuales!D$4,monthly!$1:$1,0))="","",100*(INDEX(monthly!$1:$1048576,MATCH(crec_mensuales!$A7,monthly!$A:$A,0),MATCH(crec_mensuales!D$4,monthly!$1:$1,0))/INDEX(monthly!$1:$1048576,MATCH(crec_mensuales!$A7,monthly!$A:$A,0)-12,MATCH(crec_mensuales!D$4,monthly!$1:$1,0))-1))</f>
        <v>-1.0691882055668622</v>
      </c>
      <c r="E7" s="13">
        <f>IF(INDEX(monthly!$1:$1048576,MATCH(crec_mensuales!$A7,monthly!$A:$A,0),MATCH(crec_mensuales!E$4,monthly!$1:$1,0))="","",100*(INDEX(monthly!$1:$1048576,MATCH(crec_mensuales!$A7,monthly!$A:$A,0),MATCH(crec_mensuales!E$4,monthly!$1:$1,0))/INDEX(monthly!$1:$1048576,MATCH(crec_mensuales!$A7,monthly!$A:$A,0)-12,MATCH(crec_mensuales!E$4,monthly!$1:$1,0))-1))</f>
        <v>11.769812708842121</v>
      </c>
      <c r="F7" s="13">
        <f>IF(INDEX(monthly!$1:$1048576,MATCH(crec_mensuales!$A7,monthly!$A:$A,0),MATCH(crec_mensuales!F$4,monthly!$1:$1,0))="","",100*(INDEX(monthly!$1:$1048576,MATCH(crec_mensuales!$A7,monthly!$A:$A,0),MATCH(crec_mensuales!F$4,monthly!$1:$1,0))/INDEX(monthly!$1:$1048576,MATCH(crec_mensuales!$A7,monthly!$A:$A,0)-12,MATCH(crec_mensuales!F$4,monthly!$1:$1,0))-1))</f>
        <v>-35.830164035328018</v>
      </c>
      <c r="G7" s="13">
        <f>IF(INDEX(monthly!$1:$1048576,MATCH(crec_mensuales!$A7,monthly!$A:$A,0),MATCH(crec_mensuales!G$4,monthly!$1:$1,0))="","",100*(INDEX(monthly!$1:$1048576,MATCH(crec_mensuales!$A7,monthly!$A:$A,0),MATCH(crec_mensuales!G$4,monthly!$1:$1,0))/INDEX(monthly!$1:$1048576,MATCH(crec_mensuales!$A7,monthly!$A:$A,0)-12,MATCH(crec_mensuales!G$4,monthly!$1:$1,0))-1))</f>
        <v>-33.977829152980199</v>
      </c>
    </row>
    <row r="8" spans="1:7" x14ac:dyDescent="0.25">
      <c r="A8" s="12">
        <v>42309</v>
      </c>
      <c r="B8" s="13">
        <f>IF(INDEX(monthly!$1:$1048576,MATCH(crec_mensuales!$A8,monthly!$A:$A,0),MATCH(crec_mensuales!B$4,monthly!$1:$1,0))="","",100*(INDEX(monthly!$1:$1048576,MATCH(crec_mensuales!$A8,monthly!$A:$A,0),MATCH(crec_mensuales!B$4,monthly!$1:$1,0))/INDEX(monthly!$1:$1048576,MATCH(crec_mensuales!$A8,monthly!$A:$A,0)-12,MATCH(crec_mensuales!B$4,monthly!$1:$1,0))-1))</f>
        <v>3.719939117199389</v>
      </c>
      <c r="C8" s="13">
        <f>IF(INDEX(monthly!$1:$1048576,MATCH(crec_mensuales!$A8,monthly!$A:$A,0),MATCH(crec_mensuales!C$4,monthly!$1:$1,0))="","",100*(INDEX(monthly!$1:$1048576,MATCH(crec_mensuales!$A8,monthly!$A:$A,0),MATCH(crec_mensuales!C$4,monthly!$1:$1,0))/INDEX(monthly!$1:$1048576,MATCH(crec_mensuales!$A8,monthly!$A:$A,0)-12,MATCH(crec_mensuales!C$4,monthly!$1:$1,0))-1))</f>
        <v>7.1499221603289698</v>
      </c>
      <c r="D8" s="13">
        <f>IF(INDEX(monthly!$1:$1048576,MATCH(crec_mensuales!$A8,monthly!$A:$A,0),MATCH(crec_mensuales!D$4,monthly!$1:$1,0))="","",100*(INDEX(monthly!$1:$1048576,MATCH(crec_mensuales!$A8,monthly!$A:$A,0),MATCH(crec_mensuales!D$4,monthly!$1:$1,0))/INDEX(monthly!$1:$1048576,MATCH(crec_mensuales!$A8,monthly!$A:$A,0)-12,MATCH(crec_mensuales!D$4,monthly!$1:$1,0))-1))</f>
        <v>-1.3508079574470311</v>
      </c>
      <c r="E8" s="13">
        <f>IF(INDEX(monthly!$1:$1048576,MATCH(crec_mensuales!$A8,monthly!$A:$A,0),MATCH(crec_mensuales!E$4,monthly!$1:$1,0))="","",100*(INDEX(monthly!$1:$1048576,MATCH(crec_mensuales!$A8,monthly!$A:$A,0),MATCH(crec_mensuales!E$4,monthly!$1:$1,0))/INDEX(monthly!$1:$1048576,MATCH(crec_mensuales!$A8,monthly!$A:$A,0)-12,MATCH(crec_mensuales!E$4,monthly!$1:$1,0))-1))</f>
        <v>10.495506886583028</v>
      </c>
      <c r="F8" s="13">
        <f>IF(INDEX(monthly!$1:$1048576,MATCH(crec_mensuales!$A8,monthly!$A:$A,0),MATCH(crec_mensuales!F$4,monthly!$1:$1,0))="","",100*(INDEX(monthly!$1:$1048576,MATCH(crec_mensuales!$A8,monthly!$A:$A,0),MATCH(crec_mensuales!F$4,monthly!$1:$1,0))/INDEX(monthly!$1:$1048576,MATCH(crec_mensuales!$A8,monthly!$A:$A,0)-12,MATCH(crec_mensuales!F$4,monthly!$1:$1,0))-1))</f>
        <v>-38.105421498138313</v>
      </c>
      <c r="G8" s="13">
        <f>IF(INDEX(monthly!$1:$1048576,MATCH(crec_mensuales!$A8,monthly!$A:$A,0),MATCH(crec_mensuales!G$4,monthly!$1:$1,0))="","",100*(INDEX(monthly!$1:$1048576,MATCH(crec_mensuales!$A8,monthly!$A:$A,0),MATCH(crec_mensuales!G$4,monthly!$1:$1,0))/INDEX(monthly!$1:$1048576,MATCH(crec_mensuales!$A8,monthly!$A:$A,0)-12,MATCH(crec_mensuales!G$4,monthly!$1:$1,0))-1))</f>
        <v>-32.079114107426108</v>
      </c>
    </row>
    <row r="9" spans="1:7" x14ac:dyDescent="0.25">
      <c r="A9" s="12">
        <v>42339</v>
      </c>
      <c r="B9" s="13">
        <f>IF(INDEX(monthly!$1:$1048576,MATCH(crec_mensuales!$A9,monthly!$A:$A,0),MATCH(crec_mensuales!B$4,monthly!$1:$1,0))="","",100*(INDEX(monthly!$1:$1048576,MATCH(crec_mensuales!$A9,monthly!$A:$A,0),MATCH(crec_mensuales!B$4,monthly!$1:$1,0))/INDEX(monthly!$1:$1048576,MATCH(crec_mensuales!$A9,monthly!$A:$A,0)-12,MATCH(crec_mensuales!B$4,monthly!$1:$1,0))-1))</f>
        <v>3.86058981233246</v>
      </c>
      <c r="C9" s="13">
        <f>IF(INDEX(monthly!$1:$1048576,MATCH(crec_mensuales!$A9,monthly!$A:$A,0),MATCH(crec_mensuales!C$4,monthly!$1:$1,0))="","",100*(INDEX(monthly!$1:$1048576,MATCH(crec_mensuales!$A9,monthly!$A:$A,0),MATCH(crec_mensuales!C$4,monthly!$1:$1,0))/INDEX(monthly!$1:$1048576,MATCH(crec_mensuales!$A9,monthly!$A:$A,0)-12,MATCH(crec_mensuales!C$4,monthly!$1:$1,0))-1))</f>
        <v>4.5962118904770755</v>
      </c>
      <c r="D9" s="13">
        <f>IF(INDEX(monthly!$1:$1048576,MATCH(crec_mensuales!$A9,monthly!$A:$A,0),MATCH(crec_mensuales!D$4,monthly!$1:$1,0))="","",100*(INDEX(monthly!$1:$1048576,MATCH(crec_mensuales!$A9,monthly!$A:$A,0),MATCH(crec_mensuales!D$4,monthly!$1:$1,0))/INDEX(monthly!$1:$1048576,MATCH(crec_mensuales!$A9,monthly!$A:$A,0)-12,MATCH(crec_mensuales!D$4,monthly!$1:$1,0))-1))</f>
        <v>-0.3600641248844183</v>
      </c>
      <c r="E9" s="13">
        <f>IF(INDEX(monthly!$1:$1048576,MATCH(crec_mensuales!$A9,monthly!$A:$A,0),MATCH(crec_mensuales!E$4,monthly!$1:$1,0))="","",100*(INDEX(monthly!$1:$1048576,MATCH(crec_mensuales!$A9,monthly!$A:$A,0),MATCH(crec_mensuales!E$4,monthly!$1:$1,0))/INDEX(monthly!$1:$1048576,MATCH(crec_mensuales!$A9,monthly!$A:$A,0)-12,MATCH(crec_mensuales!E$4,monthly!$1:$1,0))-1))</f>
        <v>8.7822848403689147</v>
      </c>
      <c r="F9" s="13">
        <f>IF(INDEX(monthly!$1:$1048576,MATCH(crec_mensuales!$A9,monthly!$A:$A,0),MATCH(crec_mensuales!F$4,monthly!$1:$1,0))="","",100*(INDEX(monthly!$1:$1048576,MATCH(crec_mensuales!$A9,monthly!$A:$A,0),MATCH(crec_mensuales!F$4,monthly!$1:$1,0))/INDEX(monthly!$1:$1048576,MATCH(crec_mensuales!$A9,monthly!$A:$A,0)-12,MATCH(crec_mensuales!F$4,monthly!$1:$1,0))-1))</f>
        <v>-32.307938549468759</v>
      </c>
      <c r="G9" s="13">
        <f>IF(INDEX(monthly!$1:$1048576,MATCH(crec_mensuales!$A9,monthly!$A:$A,0),MATCH(crec_mensuales!G$4,monthly!$1:$1,0))="","",100*(INDEX(monthly!$1:$1048576,MATCH(crec_mensuales!$A9,monthly!$A:$A,0),MATCH(crec_mensuales!G$4,monthly!$1:$1,0))/INDEX(monthly!$1:$1048576,MATCH(crec_mensuales!$A9,monthly!$A:$A,0)-12,MATCH(crec_mensuales!G$4,monthly!$1:$1,0))-1))</f>
        <v>-34.999117802042747</v>
      </c>
    </row>
    <row r="10" spans="1:7" x14ac:dyDescent="0.25">
      <c r="A10" s="12">
        <v>42370</v>
      </c>
      <c r="B10" s="13">
        <f>IF(INDEX(monthly!$1:$1048576,MATCH(crec_mensuales!$A10,monthly!$A:$A,0),MATCH(crec_mensuales!B$4,monthly!$1:$1,0))="","",100*(INDEX(monthly!$1:$1048576,MATCH(crec_mensuales!$A10,monthly!$A:$A,0),MATCH(crec_mensuales!B$4,monthly!$1:$1,0))/INDEX(monthly!$1:$1048576,MATCH(crec_mensuales!$A10,monthly!$A:$A,0)-12,MATCH(crec_mensuales!B$4,monthly!$1:$1,0))-1))</f>
        <v>2.7053007415545283</v>
      </c>
      <c r="C10" s="13">
        <f>IF(INDEX(monthly!$1:$1048576,MATCH(crec_mensuales!$A10,monthly!$A:$A,0),MATCH(crec_mensuales!C$4,monthly!$1:$1,0))="","",100*(INDEX(monthly!$1:$1048576,MATCH(crec_mensuales!$A10,monthly!$A:$A,0),MATCH(crec_mensuales!C$4,monthly!$1:$1,0))/INDEX(monthly!$1:$1048576,MATCH(crec_mensuales!$A10,monthly!$A:$A,0)-12,MATCH(crec_mensuales!C$4,monthly!$1:$1,0))-1))</f>
        <v>7.5202779896408556</v>
      </c>
      <c r="D10" s="13">
        <f>IF(INDEX(monthly!$1:$1048576,MATCH(crec_mensuales!$A10,monthly!$A:$A,0),MATCH(crec_mensuales!D$4,monthly!$1:$1,0))="","",100*(INDEX(monthly!$1:$1048576,MATCH(crec_mensuales!$A10,monthly!$A:$A,0),MATCH(crec_mensuales!D$4,monthly!$1:$1,0))/INDEX(monthly!$1:$1048576,MATCH(crec_mensuales!$A10,monthly!$A:$A,0)-12,MATCH(crec_mensuales!D$4,monthly!$1:$1,0))-1))</f>
        <v>3.3857460993191868</v>
      </c>
      <c r="E10" s="13">
        <f>IF(INDEX(monthly!$1:$1048576,MATCH(crec_mensuales!$A10,monthly!$A:$A,0),MATCH(crec_mensuales!E$4,monthly!$1:$1,0))="","",100*(INDEX(monthly!$1:$1048576,MATCH(crec_mensuales!$A10,monthly!$A:$A,0),MATCH(crec_mensuales!E$4,monthly!$1:$1,0))/INDEX(monthly!$1:$1048576,MATCH(crec_mensuales!$A10,monthly!$A:$A,0)-12,MATCH(crec_mensuales!E$4,monthly!$1:$1,0))-1))</f>
        <v>7.0764082348363511</v>
      </c>
      <c r="F10" s="13">
        <f>IF(INDEX(monthly!$1:$1048576,MATCH(crec_mensuales!$A10,monthly!$A:$A,0),MATCH(crec_mensuales!F$4,monthly!$1:$1,0))="","",100*(INDEX(monthly!$1:$1048576,MATCH(crec_mensuales!$A10,monthly!$A:$A,0),MATCH(crec_mensuales!F$4,monthly!$1:$1,0))/INDEX(monthly!$1:$1048576,MATCH(crec_mensuales!$A10,monthly!$A:$A,0)-12,MATCH(crec_mensuales!F$4,monthly!$1:$1,0))-1))</f>
        <v>-35.865829836388649</v>
      </c>
      <c r="G10" s="13">
        <f>IF(INDEX(monthly!$1:$1048576,MATCH(crec_mensuales!$A10,monthly!$A:$A,0),MATCH(crec_mensuales!G$4,monthly!$1:$1,0))="","",100*(INDEX(monthly!$1:$1048576,MATCH(crec_mensuales!$A10,monthly!$A:$A,0),MATCH(crec_mensuales!G$4,monthly!$1:$1,0))/INDEX(monthly!$1:$1048576,MATCH(crec_mensuales!$A10,monthly!$A:$A,0)-12,MATCH(crec_mensuales!G$4,monthly!$1:$1,0))-1))</f>
        <v>-37.913805730397996</v>
      </c>
    </row>
    <row r="11" spans="1:7" x14ac:dyDescent="0.25">
      <c r="A11" s="12">
        <v>42401</v>
      </c>
      <c r="B11" s="13">
        <f>IF(INDEX(monthly!$1:$1048576,MATCH(crec_mensuales!$A11,monthly!$A:$A,0),MATCH(crec_mensuales!B$4,monthly!$1:$1,0))="","",100*(INDEX(monthly!$1:$1048576,MATCH(crec_mensuales!$A11,monthly!$A:$A,0),MATCH(crec_mensuales!B$4,monthly!$1:$1,0))/INDEX(monthly!$1:$1048576,MATCH(crec_mensuales!$A11,monthly!$A:$A,0)-12,MATCH(crec_mensuales!B$4,monthly!$1:$1,0))-1))</f>
        <v>3.8344004656577502</v>
      </c>
      <c r="C11" s="13">
        <f>IF(INDEX(monthly!$1:$1048576,MATCH(crec_mensuales!$A11,monthly!$A:$A,0),MATCH(crec_mensuales!C$4,monthly!$1:$1,0))="","",100*(INDEX(monthly!$1:$1048576,MATCH(crec_mensuales!$A11,monthly!$A:$A,0),MATCH(crec_mensuales!C$4,monthly!$1:$1,0))/INDEX(monthly!$1:$1048576,MATCH(crec_mensuales!$A11,monthly!$A:$A,0)-12,MATCH(crec_mensuales!C$4,monthly!$1:$1,0))-1))</f>
        <v>6.2440191520265476</v>
      </c>
      <c r="D11" s="13">
        <f>IF(INDEX(monthly!$1:$1048576,MATCH(crec_mensuales!$A11,monthly!$A:$A,0),MATCH(crec_mensuales!D$4,monthly!$1:$1,0))="","",100*(INDEX(monthly!$1:$1048576,MATCH(crec_mensuales!$A11,monthly!$A:$A,0),MATCH(crec_mensuales!D$4,monthly!$1:$1,0))/INDEX(monthly!$1:$1048576,MATCH(crec_mensuales!$A11,monthly!$A:$A,0)-12,MATCH(crec_mensuales!D$4,monthly!$1:$1,0))-1))</f>
        <v>6.2818031820256914</v>
      </c>
      <c r="E11" s="13">
        <f>IF(INDEX(monthly!$1:$1048576,MATCH(crec_mensuales!$A11,monthly!$A:$A,0),MATCH(crec_mensuales!E$4,monthly!$1:$1,0))="","",100*(INDEX(monthly!$1:$1048576,MATCH(crec_mensuales!$A11,monthly!$A:$A,0),MATCH(crec_mensuales!E$4,monthly!$1:$1,0))/INDEX(monthly!$1:$1048576,MATCH(crec_mensuales!$A11,monthly!$A:$A,0)-12,MATCH(crec_mensuales!E$4,monthly!$1:$1,0))-1))</f>
        <v>6.780445089060505</v>
      </c>
      <c r="F11" s="13">
        <f>IF(INDEX(monthly!$1:$1048576,MATCH(crec_mensuales!$A11,monthly!$A:$A,0),MATCH(crec_mensuales!F$4,monthly!$1:$1,0))="","",100*(INDEX(monthly!$1:$1048576,MATCH(crec_mensuales!$A11,monthly!$A:$A,0),MATCH(crec_mensuales!F$4,monthly!$1:$1,0))/INDEX(monthly!$1:$1048576,MATCH(crec_mensuales!$A11,monthly!$A:$A,0)-12,MATCH(crec_mensuales!F$4,monthly!$1:$1,0))-1))</f>
        <v>-34.602195826728355</v>
      </c>
      <c r="G11" s="13">
        <f>IF(INDEX(monthly!$1:$1048576,MATCH(crec_mensuales!$A11,monthly!$A:$A,0),MATCH(crec_mensuales!G$4,monthly!$1:$1,0))="","",100*(INDEX(monthly!$1:$1048576,MATCH(crec_mensuales!$A11,monthly!$A:$A,0),MATCH(crec_mensuales!G$4,monthly!$1:$1,0))/INDEX(monthly!$1:$1048576,MATCH(crec_mensuales!$A11,monthly!$A:$A,0)-12,MATCH(crec_mensuales!G$4,monthly!$1:$1,0))-1))</f>
        <v>-36.242141876444393</v>
      </c>
    </row>
    <row r="12" spans="1:7" x14ac:dyDescent="0.25">
      <c r="A12" s="12">
        <v>42430</v>
      </c>
      <c r="B12" s="13">
        <f>IF(INDEX(monthly!$1:$1048576,MATCH(crec_mensuales!$A12,monthly!$A:$A,0),MATCH(crec_mensuales!B$4,monthly!$1:$1,0))="","",100*(INDEX(monthly!$1:$1048576,MATCH(crec_mensuales!$A12,monthly!$A:$A,0),MATCH(crec_mensuales!B$4,monthly!$1:$1,0))/INDEX(monthly!$1:$1048576,MATCH(crec_mensuales!$A12,monthly!$A:$A,0)-12,MATCH(crec_mensuales!B$4,monthly!$1:$1,0))-1))</f>
        <v>1.7008225289279144</v>
      </c>
      <c r="C12" s="13">
        <f>IF(INDEX(monthly!$1:$1048576,MATCH(crec_mensuales!$A12,monthly!$A:$A,0),MATCH(crec_mensuales!C$4,monthly!$1:$1,0))="","",100*(INDEX(monthly!$1:$1048576,MATCH(crec_mensuales!$A12,monthly!$A:$A,0),MATCH(crec_mensuales!C$4,monthly!$1:$1,0))/INDEX(monthly!$1:$1048576,MATCH(crec_mensuales!$A12,monthly!$A:$A,0)-12,MATCH(crec_mensuales!C$4,monthly!$1:$1,0))-1))</f>
        <v>0.39138789448787126</v>
      </c>
      <c r="D12" s="13">
        <f>IF(INDEX(monthly!$1:$1048576,MATCH(crec_mensuales!$A12,monthly!$A:$A,0),MATCH(crec_mensuales!D$4,monthly!$1:$1,0))="","",100*(INDEX(monthly!$1:$1048576,MATCH(crec_mensuales!$A12,monthly!$A:$A,0),MATCH(crec_mensuales!D$4,monthly!$1:$1,0))/INDEX(monthly!$1:$1048576,MATCH(crec_mensuales!$A12,monthly!$A:$A,0)-12,MATCH(crec_mensuales!D$4,monthly!$1:$1,0))-1))</f>
        <v>-3.7602286667131724</v>
      </c>
      <c r="E12" s="13">
        <f>IF(INDEX(monthly!$1:$1048576,MATCH(crec_mensuales!$A12,monthly!$A:$A,0),MATCH(crec_mensuales!E$4,monthly!$1:$1,0))="","",100*(INDEX(monthly!$1:$1048576,MATCH(crec_mensuales!$A12,monthly!$A:$A,0),MATCH(crec_mensuales!E$4,monthly!$1:$1,0))/INDEX(monthly!$1:$1048576,MATCH(crec_mensuales!$A12,monthly!$A:$A,0)-12,MATCH(crec_mensuales!E$4,monthly!$1:$1,0))-1))</f>
        <v>4.9514984201914913</v>
      </c>
      <c r="F12" s="13">
        <f>IF(INDEX(monthly!$1:$1048576,MATCH(crec_mensuales!$A12,monthly!$A:$A,0),MATCH(crec_mensuales!F$4,monthly!$1:$1,0))="","",100*(INDEX(monthly!$1:$1048576,MATCH(crec_mensuales!$A12,monthly!$A:$A,0),MATCH(crec_mensuales!F$4,monthly!$1:$1,0))/INDEX(monthly!$1:$1048576,MATCH(crec_mensuales!$A12,monthly!$A:$A,0)-12,MATCH(crec_mensuales!F$4,monthly!$1:$1,0))-1))</f>
        <v>-31.292453544415867</v>
      </c>
      <c r="G12" s="13">
        <f>IF(INDEX(monthly!$1:$1048576,MATCH(crec_mensuales!$A12,monthly!$A:$A,0),MATCH(crec_mensuales!G$4,monthly!$1:$1,0))="","",100*(INDEX(monthly!$1:$1048576,MATCH(crec_mensuales!$A12,monthly!$A:$A,0),MATCH(crec_mensuales!G$4,monthly!$1:$1,0))/INDEX(monthly!$1:$1048576,MATCH(crec_mensuales!$A12,monthly!$A:$A,0)-12,MATCH(crec_mensuales!G$4,monthly!$1:$1,0))-1))</f>
        <v>-29.824609015047308</v>
      </c>
    </row>
    <row r="13" spans="1:7" x14ac:dyDescent="0.25">
      <c r="A13" s="12">
        <v>42461</v>
      </c>
      <c r="B13" s="13">
        <f>IF(INDEX(monthly!$1:$1048576,MATCH(crec_mensuales!$A13,monthly!$A:$A,0),MATCH(crec_mensuales!B$4,monthly!$1:$1,0))="","",100*(INDEX(monthly!$1:$1048576,MATCH(crec_mensuales!$A13,monthly!$A:$A,0),MATCH(crec_mensuales!B$4,monthly!$1:$1,0))/INDEX(monthly!$1:$1048576,MATCH(crec_mensuales!$A13,monthly!$A:$A,0)-12,MATCH(crec_mensuales!B$4,monthly!$1:$1,0))-1))</f>
        <v>2.8545941123996332</v>
      </c>
      <c r="C13" s="13">
        <f>IF(INDEX(monthly!$1:$1048576,MATCH(crec_mensuales!$A13,monthly!$A:$A,0),MATCH(crec_mensuales!C$4,monthly!$1:$1,0))="","",100*(INDEX(monthly!$1:$1048576,MATCH(crec_mensuales!$A13,monthly!$A:$A,0),MATCH(crec_mensuales!C$4,monthly!$1:$1,0))/INDEX(monthly!$1:$1048576,MATCH(crec_mensuales!$A13,monthly!$A:$A,0)-12,MATCH(crec_mensuales!C$4,monthly!$1:$1,0))-1))</f>
        <v>8.9456679411541451</v>
      </c>
      <c r="D13" s="13">
        <f>IF(INDEX(monthly!$1:$1048576,MATCH(crec_mensuales!$A13,monthly!$A:$A,0),MATCH(crec_mensuales!D$4,monthly!$1:$1,0))="","",100*(INDEX(monthly!$1:$1048576,MATCH(crec_mensuales!$A13,monthly!$A:$A,0),MATCH(crec_mensuales!D$4,monthly!$1:$1,0))/INDEX(monthly!$1:$1048576,MATCH(crec_mensuales!$A13,monthly!$A:$A,0)-12,MATCH(crec_mensuales!D$4,monthly!$1:$1,0))-1))</f>
        <v>5.9685303486031183</v>
      </c>
      <c r="E13" s="13">
        <f>IF(INDEX(monthly!$1:$1048576,MATCH(crec_mensuales!$A13,monthly!$A:$A,0),MATCH(crec_mensuales!E$4,monthly!$1:$1,0))="","",100*(INDEX(monthly!$1:$1048576,MATCH(crec_mensuales!$A13,monthly!$A:$A,0),MATCH(crec_mensuales!E$4,monthly!$1:$1,0))/INDEX(monthly!$1:$1048576,MATCH(crec_mensuales!$A13,monthly!$A:$A,0)-12,MATCH(crec_mensuales!E$4,monthly!$1:$1,0))-1))</f>
        <v>5.2045875051667023</v>
      </c>
      <c r="F13" s="13">
        <f>IF(INDEX(monthly!$1:$1048576,MATCH(crec_mensuales!$A13,monthly!$A:$A,0),MATCH(crec_mensuales!F$4,monthly!$1:$1,0))="","",100*(INDEX(monthly!$1:$1048576,MATCH(crec_mensuales!$A13,monthly!$A:$A,0),MATCH(crec_mensuales!F$4,monthly!$1:$1,0))/INDEX(monthly!$1:$1048576,MATCH(crec_mensuales!$A13,monthly!$A:$A,0)-12,MATCH(crec_mensuales!F$4,monthly!$1:$1,0))-1))</f>
        <v>-24.720961912360949</v>
      </c>
      <c r="G13" s="13">
        <f>IF(INDEX(monthly!$1:$1048576,MATCH(crec_mensuales!$A13,monthly!$A:$A,0),MATCH(crec_mensuales!G$4,monthly!$1:$1,0))="","",100*(INDEX(monthly!$1:$1048576,MATCH(crec_mensuales!$A13,monthly!$A:$A,0),MATCH(crec_mensuales!G$4,monthly!$1:$1,0))/INDEX(monthly!$1:$1048576,MATCH(crec_mensuales!$A13,monthly!$A:$A,0)-12,MATCH(crec_mensuales!G$4,monthly!$1:$1,0))-1))</f>
        <v>-23.945984551667099</v>
      </c>
    </row>
    <row r="14" spans="1:7" x14ac:dyDescent="0.25">
      <c r="A14" s="12">
        <v>42491</v>
      </c>
      <c r="B14" s="13">
        <f>IF(INDEX(monthly!$1:$1048576,MATCH(crec_mensuales!$A14,monthly!$A:$A,0),MATCH(crec_mensuales!B$4,monthly!$1:$1,0))="","",100*(INDEX(monthly!$1:$1048576,MATCH(crec_mensuales!$A14,monthly!$A:$A,0),MATCH(crec_mensuales!B$4,monthly!$1:$1,0))/INDEX(monthly!$1:$1048576,MATCH(crec_mensuales!$A14,monthly!$A:$A,0)-12,MATCH(crec_mensuales!B$4,monthly!$1:$1,0))-1))</f>
        <v>1.5819433412761263</v>
      </c>
      <c r="C14" s="13">
        <f>IF(INDEX(monthly!$1:$1048576,MATCH(crec_mensuales!$A14,monthly!$A:$A,0),MATCH(crec_mensuales!C$4,monthly!$1:$1,0))="","",100*(INDEX(monthly!$1:$1048576,MATCH(crec_mensuales!$A14,monthly!$A:$A,0),MATCH(crec_mensuales!C$4,monthly!$1:$1,0))/INDEX(monthly!$1:$1048576,MATCH(crec_mensuales!$A14,monthly!$A:$A,0)-12,MATCH(crec_mensuales!C$4,monthly!$1:$1,0))-1))</f>
        <v>5.0110680133665708</v>
      </c>
      <c r="D14" s="13">
        <f>IF(INDEX(monthly!$1:$1048576,MATCH(crec_mensuales!$A14,monthly!$A:$A,0),MATCH(crec_mensuales!D$4,monthly!$1:$1,0))="","",100*(INDEX(monthly!$1:$1048576,MATCH(crec_mensuales!$A14,monthly!$A:$A,0),MATCH(crec_mensuales!D$4,monthly!$1:$1,0))/INDEX(monthly!$1:$1048576,MATCH(crec_mensuales!$A14,monthly!$A:$A,0)-12,MATCH(crec_mensuales!D$4,monthly!$1:$1,0))-1))</f>
        <v>-0.54455609886944201</v>
      </c>
      <c r="E14" s="13">
        <f>IF(INDEX(monthly!$1:$1048576,MATCH(crec_mensuales!$A14,monthly!$A:$A,0),MATCH(crec_mensuales!E$4,monthly!$1:$1,0))="","",100*(INDEX(monthly!$1:$1048576,MATCH(crec_mensuales!$A14,monthly!$A:$A,0),MATCH(crec_mensuales!E$4,monthly!$1:$1,0))/INDEX(monthly!$1:$1048576,MATCH(crec_mensuales!$A14,monthly!$A:$A,0)-12,MATCH(crec_mensuales!E$4,monthly!$1:$1,0))-1))</f>
        <v>4.5165795377184681</v>
      </c>
      <c r="F14" s="13">
        <f>IF(INDEX(monthly!$1:$1048576,MATCH(crec_mensuales!$A14,monthly!$A:$A,0),MATCH(crec_mensuales!F$4,monthly!$1:$1,0))="","",100*(INDEX(monthly!$1:$1048576,MATCH(crec_mensuales!$A14,monthly!$A:$A,0),MATCH(crec_mensuales!F$4,monthly!$1:$1,0))/INDEX(monthly!$1:$1048576,MATCH(crec_mensuales!$A14,monthly!$A:$A,0)-12,MATCH(crec_mensuales!F$4,monthly!$1:$1,0))-1))</f>
        <v>-20.52095147856917</v>
      </c>
      <c r="G14" s="13">
        <f>IF(INDEX(monthly!$1:$1048576,MATCH(crec_mensuales!$A14,monthly!$A:$A,0),MATCH(crec_mensuales!G$4,monthly!$1:$1,0))="","",100*(INDEX(monthly!$1:$1048576,MATCH(crec_mensuales!$A14,monthly!$A:$A,0),MATCH(crec_mensuales!G$4,monthly!$1:$1,0))/INDEX(monthly!$1:$1048576,MATCH(crec_mensuales!$A14,monthly!$A:$A,0)-12,MATCH(crec_mensuales!G$4,monthly!$1:$1,0))-1))</f>
        <v>-27.029094877028047</v>
      </c>
    </row>
    <row r="15" spans="1:7" x14ac:dyDescent="0.25">
      <c r="A15" s="12">
        <v>42522</v>
      </c>
      <c r="B15" s="13">
        <f>IF(INDEX(monthly!$1:$1048576,MATCH(crec_mensuales!$A15,monthly!$A:$A,0),MATCH(crec_mensuales!B$4,monthly!$1:$1,0))="","",100*(INDEX(monthly!$1:$1048576,MATCH(crec_mensuales!$A15,monthly!$A:$A,0),MATCH(crec_mensuales!B$4,monthly!$1:$1,0))/INDEX(monthly!$1:$1048576,MATCH(crec_mensuales!$A15,monthly!$A:$A,0)-12,MATCH(crec_mensuales!B$4,monthly!$1:$1,0))-1))</f>
        <v>2.4119473997224361</v>
      </c>
      <c r="C15" s="13">
        <f>IF(INDEX(monthly!$1:$1048576,MATCH(crec_mensuales!$A15,monthly!$A:$A,0),MATCH(crec_mensuales!C$4,monthly!$1:$1,0))="","",100*(INDEX(monthly!$1:$1048576,MATCH(crec_mensuales!$A15,monthly!$A:$A,0),MATCH(crec_mensuales!C$4,monthly!$1:$1,0))/INDEX(monthly!$1:$1048576,MATCH(crec_mensuales!$A15,monthly!$A:$A,0)-12,MATCH(crec_mensuales!C$4,monthly!$1:$1,0))-1))</f>
        <v>6.397096528841173</v>
      </c>
      <c r="D15" s="13">
        <f>IF(INDEX(monthly!$1:$1048576,MATCH(crec_mensuales!$A15,monthly!$A:$A,0),MATCH(crec_mensuales!D$4,monthly!$1:$1,0))="","",100*(INDEX(monthly!$1:$1048576,MATCH(crec_mensuales!$A15,monthly!$A:$A,0),MATCH(crec_mensuales!D$4,monthly!$1:$1,0))/INDEX(monthly!$1:$1048576,MATCH(crec_mensuales!$A15,monthly!$A:$A,0)-12,MATCH(crec_mensuales!D$4,monthly!$1:$1,0))-1))</f>
        <v>-0.95888719243495402</v>
      </c>
      <c r="E15" s="13">
        <f>IF(INDEX(monthly!$1:$1048576,MATCH(crec_mensuales!$A15,monthly!$A:$A,0),MATCH(crec_mensuales!E$4,monthly!$1:$1,0))="","",100*(INDEX(monthly!$1:$1048576,MATCH(crec_mensuales!$A15,monthly!$A:$A,0),MATCH(crec_mensuales!E$4,monthly!$1:$1,0))/INDEX(monthly!$1:$1048576,MATCH(crec_mensuales!$A15,monthly!$A:$A,0)-12,MATCH(crec_mensuales!E$4,monthly!$1:$1,0))-1))</f>
        <v>3.1086325826461536</v>
      </c>
      <c r="F15" s="13">
        <f>IF(INDEX(monthly!$1:$1048576,MATCH(crec_mensuales!$A15,monthly!$A:$A,0),MATCH(crec_mensuales!F$4,monthly!$1:$1,0))="","",100*(INDEX(monthly!$1:$1048576,MATCH(crec_mensuales!$A15,monthly!$A:$A,0),MATCH(crec_mensuales!F$4,monthly!$1:$1,0))/INDEX(monthly!$1:$1048576,MATCH(crec_mensuales!$A15,monthly!$A:$A,0)-12,MATCH(crec_mensuales!F$4,monthly!$1:$1,0))-1))</f>
        <v>-11.431539038150994</v>
      </c>
      <c r="G15" s="13">
        <f>IF(INDEX(monthly!$1:$1048576,MATCH(crec_mensuales!$A15,monthly!$A:$A,0),MATCH(crec_mensuales!G$4,monthly!$1:$1,0))="","",100*(INDEX(monthly!$1:$1048576,MATCH(crec_mensuales!$A15,monthly!$A:$A,0),MATCH(crec_mensuales!G$4,monthly!$1:$1,0))/INDEX(monthly!$1:$1048576,MATCH(crec_mensuales!$A15,monthly!$A:$A,0)-12,MATCH(crec_mensuales!G$4,monthly!$1:$1,0))-1))</f>
        <v>-20.164906114865811</v>
      </c>
    </row>
    <row r="16" spans="1:7" x14ac:dyDescent="0.25">
      <c r="A16" s="12">
        <v>42552</v>
      </c>
      <c r="B16" s="13">
        <f>IF(INDEX(monthly!$1:$1048576,MATCH(crec_mensuales!$A16,monthly!$A:$A,0),MATCH(crec_mensuales!B$4,monthly!$1:$1,0))="","",100*(INDEX(monthly!$1:$1048576,MATCH(crec_mensuales!$A16,monthly!$A:$A,0),MATCH(crec_mensuales!B$4,monthly!$1:$1,0))/INDEX(monthly!$1:$1048576,MATCH(crec_mensuales!$A16,monthly!$A:$A,0)-12,MATCH(crec_mensuales!B$4,monthly!$1:$1,0))-1))</f>
        <v>1.3084723585210511E-2</v>
      </c>
      <c r="C16" s="13">
        <f>IF(INDEX(monthly!$1:$1048576,MATCH(crec_mensuales!$A16,monthly!$A:$A,0),MATCH(crec_mensuales!C$4,monthly!$1:$1,0))="","",100*(INDEX(monthly!$1:$1048576,MATCH(crec_mensuales!$A16,monthly!$A:$A,0),MATCH(crec_mensuales!C$4,monthly!$1:$1,0))/INDEX(monthly!$1:$1048576,MATCH(crec_mensuales!$A16,monthly!$A:$A,0)-12,MATCH(crec_mensuales!C$4,monthly!$1:$1,0))-1))</f>
        <v>-6.2765658833627285</v>
      </c>
      <c r="D16" s="13">
        <f>IF(INDEX(monthly!$1:$1048576,MATCH(crec_mensuales!$A16,monthly!$A:$A,0),MATCH(crec_mensuales!D$4,monthly!$1:$1,0))="","",100*(INDEX(monthly!$1:$1048576,MATCH(crec_mensuales!$A16,monthly!$A:$A,0),MATCH(crec_mensuales!D$4,monthly!$1:$1,0))/INDEX(monthly!$1:$1048576,MATCH(crec_mensuales!$A16,monthly!$A:$A,0)-12,MATCH(crec_mensuales!D$4,monthly!$1:$1,0))-1))</f>
        <v>-2.4083145043802046</v>
      </c>
      <c r="E16" s="13">
        <f>IF(INDEX(monthly!$1:$1048576,MATCH(crec_mensuales!$A16,monthly!$A:$A,0),MATCH(crec_mensuales!E$4,monthly!$1:$1,0))="","",100*(INDEX(monthly!$1:$1048576,MATCH(crec_mensuales!$A16,monthly!$A:$A,0),MATCH(crec_mensuales!E$4,monthly!$1:$1,0))/INDEX(monthly!$1:$1048576,MATCH(crec_mensuales!$A16,monthly!$A:$A,0)-12,MATCH(crec_mensuales!E$4,monthly!$1:$1,0))-1))</f>
        <v>2.2101808510086141</v>
      </c>
      <c r="F16" s="13">
        <f>IF(INDEX(monthly!$1:$1048576,MATCH(crec_mensuales!$A16,monthly!$A:$A,0),MATCH(crec_mensuales!F$4,monthly!$1:$1,0))="","",100*(INDEX(monthly!$1:$1048576,MATCH(crec_mensuales!$A16,monthly!$A:$A,0),MATCH(crec_mensuales!F$4,monthly!$1:$1,0))/INDEX(monthly!$1:$1048576,MATCH(crec_mensuales!$A16,monthly!$A:$A,0)-12,MATCH(crec_mensuales!F$4,monthly!$1:$1,0))-1))</f>
        <v>-20.807627033324838</v>
      </c>
      <c r="G16" s="13">
        <f>IF(INDEX(monthly!$1:$1048576,MATCH(crec_mensuales!$A16,monthly!$A:$A,0),MATCH(crec_mensuales!G$4,monthly!$1:$1,0))="","",100*(INDEX(monthly!$1:$1048576,MATCH(crec_mensuales!$A16,monthly!$A:$A,0),MATCH(crec_mensuales!G$4,monthly!$1:$1,0))/INDEX(monthly!$1:$1048576,MATCH(crec_mensuales!$A16,monthly!$A:$A,0)-12,MATCH(crec_mensuales!G$4,monthly!$1:$1,0))-1))</f>
        <v>-35.816307416435144</v>
      </c>
    </row>
    <row r="17" spans="1:7" x14ac:dyDescent="0.25">
      <c r="A17" s="12">
        <v>42583</v>
      </c>
      <c r="B17" s="13">
        <f>IF(INDEX(monthly!$1:$1048576,MATCH(crec_mensuales!$A17,monthly!$A:$A,0),MATCH(crec_mensuales!B$4,monthly!$1:$1,0))="","",100*(INDEX(monthly!$1:$1048576,MATCH(crec_mensuales!$A17,monthly!$A:$A,0),MATCH(crec_mensuales!B$4,monthly!$1:$1,0))/INDEX(monthly!$1:$1048576,MATCH(crec_mensuales!$A17,monthly!$A:$A,0)-12,MATCH(crec_mensuales!B$4,monthly!$1:$1,0))-1))</f>
        <v>3.2037507325649583</v>
      </c>
      <c r="C17" s="13">
        <f>IF(INDEX(monthly!$1:$1048576,MATCH(crec_mensuales!$A17,monthly!$A:$A,0),MATCH(crec_mensuales!C$4,monthly!$1:$1,0))="","",100*(INDEX(monthly!$1:$1048576,MATCH(crec_mensuales!$A17,monthly!$A:$A,0),MATCH(crec_mensuales!C$4,monthly!$1:$1,0))/INDEX(monthly!$1:$1048576,MATCH(crec_mensuales!$A17,monthly!$A:$A,0)-12,MATCH(crec_mensuales!C$4,monthly!$1:$1,0))-1))</f>
        <v>9.8550120177297593</v>
      </c>
      <c r="D17" s="13">
        <f>IF(INDEX(monthly!$1:$1048576,MATCH(crec_mensuales!$A17,monthly!$A:$A,0),MATCH(crec_mensuales!D$4,monthly!$1:$1,0))="","",100*(INDEX(monthly!$1:$1048576,MATCH(crec_mensuales!$A17,monthly!$A:$A,0),MATCH(crec_mensuales!D$4,monthly!$1:$1,0))/INDEX(monthly!$1:$1048576,MATCH(crec_mensuales!$A17,monthly!$A:$A,0)-12,MATCH(crec_mensuales!D$4,monthly!$1:$1,0))-1))</f>
        <v>-2.8076083207137725</v>
      </c>
      <c r="E17" s="13">
        <f>IF(INDEX(monthly!$1:$1048576,MATCH(crec_mensuales!$A17,monthly!$A:$A,0),MATCH(crec_mensuales!E$4,monthly!$1:$1,0))="","",100*(INDEX(monthly!$1:$1048576,MATCH(crec_mensuales!$A17,monthly!$A:$A,0),MATCH(crec_mensuales!E$4,monthly!$1:$1,0))/INDEX(monthly!$1:$1048576,MATCH(crec_mensuales!$A17,monthly!$A:$A,0)-12,MATCH(crec_mensuales!E$4,monthly!$1:$1,0))-1))</f>
        <v>1.0236316595957806</v>
      </c>
      <c r="F17" s="13">
        <f>IF(INDEX(monthly!$1:$1048576,MATCH(crec_mensuales!$A17,monthly!$A:$A,0),MATCH(crec_mensuales!F$4,monthly!$1:$1,0))="","",100*(INDEX(monthly!$1:$1048576,MATCH(crec_mensuales!$A17,monthly!$A:$A,0),MATCH(crec_mensuales!F$4,monthly!$1:$1,0))/INDEX(monthly!$1:$1048576,MATCH(crec_mensuales!$A17,monthly!$A:$A,0)-12,MATCH(crec_mensuales!F$4,monthly!$1:$1,0))-1))</f>
        <v>18.426151361648955</v>
      </c>
      <c r="G17" s="13">
        <f>IF(INDEX(monthly!$1:$1048576,MATCH(crec_mensuales!$A17,monthly!$A:$A,0),MATCH(crec_mensuales!G$4,monthly!$1:$1,0))="","",100*(INDEX(monthly!$1:$1048576,MATCH(crec_mensuales!$A17,monthly!$A:$A,0),MATCH(crec_mensuales!G$4,monthly!$1:$1,0))/INDEX(monthly!$1:$1048576,MATCH(crec_mensuales!$A17,monthly!$A:$A,0)-12,MATCH(crec_mensuales!G$4,monthly!$1:$1,0))-1))</f>
        <v>-4.6910205095017314</v>
      </c>
    </row>
    <row r="18" spans="1:7" x14ac:dyDescent="0.25">
      <c r="A18" s="12">
        <v>42614</v>
      </c>
      <c r="B18" s="13">
        <f>IF(INDEX(monthly!$1:$1048576,MATCH(crec_mensuales!$A18,monthly!$A:$A,0),MATCH(crec_mensuales!B$4,monthly!$1:$1,0))="","",100*(INDEX(monthly!$1:$1048576,MATCH(crec_mensuales!$A18,monthly!$A:$A,0),MATCH(crec_mensuales!B$4,monthly!$1:$1,0))/INDEX(monthly!$1:$1048576,MATCH(crec_mensuales!$A18,monthly!$A:$A,0)-12,MATCH(crec_mensuales!B$4,monthly!$1:$1,0))-1))</f>
        <v>2.3968714519994938</v>
      </c>
      <c r="C18" s="13">
        <f>IF(INDEX(monthly!$1:$1048576,MATCH(crec_mensuales!$A18,monthly!$A:$A,0),MATCH(crec_mensuales!C$4,monthly!$1:$1,0))="","",100*(INDEX(monthly!$1:$1048576,MATCH(crec_mensuales!$A18,monthly!$A:$A,0),MATCH(crec_mensuales!C$4,monthly!$1:$1,0))/INDEX(monthly!$1:$1048576,MATCH(crec_mensuales!$A18,monthly!$A:$A,0)-12,MATCH(crec_mensuales!C$4,monthly!$1:$1,0))-1))</f>
        <v>4.4107961602518841</v>
      </c>
      <c r="D18" s="13">
        <f>IF(INDEX(monthly!$1:$1048576,MATCH(crec_mensuales!$A18,monthly!$A:$A,0),MATCH(crec_mensuales!D$4,monthly!$1:$1,0))="","",100*(INDEX(monthly!$1:$1048576,MATCH(crec_mensuales!$A18,monthly!$A:$A,0),MATCH(crec_mensuales!D$4,monthly!$1:$1,0))/INDEX(monthly!$1:$1048576,MATCH(crec_mensuales!$A18,monthly!$A:$A,0)-12,MATCH(crec_mensuales!D$4,monthly!$1:$1,0))-1))</f>
        <v>-1.2278578884144631</v>
      </c>
      <c r="E18" s="13">
        <f>IF(INDEX(monthly!$1:$1048576,MATCH(crec_mensuales!$A18,monthly!$A:$A,0),MATCH(crec_mensuales!E$4,monthly!$1:$1,0))="","",100*(INDEX(monthly!$1:$1048576,MATCH(crec_mensuales!$A18,monthly!$A:$A,0),MATCH(crec_mensuales!E$4,monthly!$1:$1,0))/INDEX(monthly!$1:$1048576,MATCH(crec_mensuales!$A18,monthly!$A:$A,0)-12,MATCH(crec_mensuales!E$4,monthly!$1:$1,0))-1))</f>
        <v>1.605288221669765</v>
      </c>
      <c r="F18" s="13">
        <f>IF(INDEX(monthly!$1:$1048576,MATCH(crec_mensuales!$A18,monthly!$A:$A,0),MATCH(crec_mensuales!F$4,monthly!$1:$1,0))="","",100*(INDEX(monthly!$1:$1048576,MATCH(crec_mensuales!$A18,monthly!$A:$A,0),MATCH(crec_mensuales!F$4,monthly!$1:$1,0))/INDEX(monthly!$1:$1048576,MATCH(crec_mensuales!$A18,monthly!$A:$A,0)-12,MATCH(crec_mensuales!F$4,monthly!$1:$1,0))-1))</f>
        <v>5.1231061080879714</v>
      </c>
      <c r="G18" s="13">
        <f>IF(INDEX(monthly!$1:$1048576,MATCH(crec_mensuales!$A18,monthly!$A:$A,0),MATCH(crec_mensuales!G$4,monthly!$1:$1,0))="","",100*(INDEX(monthly!$1:$1048576,MATCH(crec_mensuales!$A18,monthly!$A:$A,0),MATCH(crec_mensuales!G$4,monthly!$1:$1,0))/INDEX(monthly!$1:$1048576,MATCH(crec_mensuales!$A18,monthly!$A:$A,0)-12,MATCH(crec_mensuales!G$4,monthly!$1:$1,0))-1))</f>
        <v>-10.372093373601665</v>
      </c>
    </row>
    <row r="19" spans="1:7" x14ac:dyDescent="0.25">
      <c r="A19" s="12">
        <v>42644</v>
      </c>
      <c r="B19" s="13">
        <f>IF(INDEX(monthly!$1:$1048576,MATCH(crec_mensuales!$A19,monthly!$A:$A,0),MATCH(crec_mensuales!B$4,monthly!$1:$1,0))="","",100*(INDEX(monthly!$1:$1048576,MATCH(crec_mensuales!$A19,monthly!$A:$A,0),MATCH(crec_mensuales!B$4,monthly!$1:$1,0))/INDEX(monthly!$1:$1048576,MATCH(crec_mensuales!$A19,monthly!$A:$A,0)-12,MATCH(crec_mensuales!B$4,monthly!$1:$1,0))-1))</f>
        <v>1.4046109168494025</v>
      </c>
      <c r="C19" s="13">
        <f>IF(INDEX(monthly!$1:$1048576,MATCH(crec_mensuales!$A19,monthly!$A:$A,0),MATCH(crec_mensuales!C$4,monthly!$1:$1,0))="","",100*(INDEX(monthly!$1:$1048576,MATCH(crec_mensuales!$A19,monthly!$A:$A,0),MATCH(crec_mensuales!C$4,monthly!$1:$1,0))/INDEX(monthly!$1:$1048576,MATCH(crec_mensuales!$A19,monthly!$A:$A,0)-12,MATCH(crec_mensuales!C$4,monthly!$1:$1,0))-1))</f>
        <v>0.34641705321987182</v>
      </c>
      <c r="D19" s="13">
        <f>IF(INDEX(monthly!$1:$1048576,MATCH(crec_mensuales!$A19,monthly!$A:$A,0),MATCH(crec_mensuales!D$4,monthly!$1:$1,0))="","",100*(INDEX(monthly!$1:$1048576,MATCH(crec_mensuales!$A19,monthly!$A:$A,0),MATCH(crec_mensuales!D$4,monthly!$1:$1,0))/INDEX(monthly!$1:$1048576,MATCH(crec_mensuales!$A19,monthly!$A:$A,0)-12,MATCH(crec_mensuales!D$4,monthly!$1:$1,0))-1))</f>
        <v>0.31808100831949293</v>
      </c>
      <c r="E19" s="13">
        <f>IF(INDEX(monthly!$1:$1048576,MATCH(crec_mensuales!$A19,monthly!$A:$A,0),MATCH(crec_mensuales!E$4,monthly!$1:$1,0))="","",100*(INDEX(monthly!$1:$1048576,MATCH(crec_mensuales!$A19,monthly!$A:$A,0),MATCH(crec_mensuales!E$4,monthly!$1:$1,0))/INDEX(monthly!$1:$1048576,MATCH(crec_mensuales!$A19,monthly!$A:$A,0)-12,MATCH(crec_mensuales!E$4,monthly!$1:$1,0))-1))</f>
        <v>2.2137853069304159</v>
      </c>
      <c r="F19" s="13">
        <f>IF(INDEX(monthly!$1:$1048576,MATCH(crec_mensuales!$A19,monthly!$A:$A,0),MATCH(crec_mensuales!F$4,monthly!$1:$1,0))="","",100*(INDEX(monthly!$1:$1048576,MATCH(crec_mensuales!$A19,monthly!$A:$A,0),MATCH(crec_mensuales!F$4,monthly!$1:$1,0))/INDEX(monthly!$1:$1048576,MATCH(crec_mensuales!$A19,monthly!$A:$A,0)-12,MATCH(crec_mensuales!F$4,monthly!$1:$1,0))-1))</f>
        <v>0.57978732814427669</v>
      </c>
      <c r="G19" s="13">
        <f>IF(INDEX(monthly!$1:$1048576,MATCH(crec_mensuales!$A19,monthly!$A:$A,0),MATCH(crec_mensuales!G$4,monthly!$1:$1,0))="","",100*(INDEX(monthly!$1:$1048576,MATCH(crec_mensuales!$A19,monthly!$A:$A,0),MATCH(crec_mensuales!G$4,monthly!$1:$1,0))/INDEX(monthly!$1:$1048576,MATCH(crec_mensuales!$A19,monthly!$A:$A,0)-12,MATCH(crec_mensuales!G$4,monthly!$1:$1,0))-1))</f>
        <v>-20.069710901981175</v>
      </c>
    </row>
    <row r="20" spans="1:7" x14ac:dyDescent="0.25">
      <c r="A20" s="12">
        <v>42675</v>
      </c>
      <c r="B20" s="13">
        <f>IF(INDEX(monthly!$1:$1048576,MATCH(crec_mensuales!$A20,monthly!$A:$A,0),MATCH(crec_mensuales!B$4,monthly!$1:$1,0))="","",100*(INDEX(monthly!$1:$1048576,MATCH(crec_mensuales!$A20,monthly!$A:$A,0),MATCH(crec_mensuales!B$4,monthly!$1:$1,0))/INDEX(monthly!$1:$1048576,MATCH(crec_mensuales!$A20,monthly!$A:$A,0)-12,MATCH(crec_mensuales!B$4,monthly!$1:$1,0))-1))</f>
        <v>2.2716600140878063</v>
      </c>
      <c r="C20" s="13">
        <f>IF(INDEX(monthly!$1:$1048576,MATCH(crec_mensuales!$A20,monthly!$A:$A,0),MATCH(crec_mensuales!C$4,monthly!$1:$1,0))="","",100*(INDEX(monthly!$1:$1048576,MATCH(crec_mensuales!$A20,monthly!$A:$A,0),MATCH(crec_mensuales!C$4,monthly!$1:$1,0))/INDEX(monthly!$1:$1048576,MATCH(crec_mensuales!$A20,monthly!$A:$A,0)-12,MATCH(crec_mensuales!C$4,monthly!$1:$1,0))-1))</f>
        <v>1.7076760932688062</v>
      </c>
      <c r="D20" s="13">
        <f>IF(INDEX(monthly!$1:$1048576,MATCH(crec_mensuales!$A20,monthly!$A:$A,0),MATCH(crec_mensuales!D$4,monthly!$1:$1,0))="","",100*(INDEX(monthly!$1:$1048576,MATCH(crec_mensuales!$A20,monthly!$A:$A,0),MATCH(crec_mensuales!D$4,monthly!$1:$1,0))/INDEX(monthly!$1:$1048576,MATCH(crec_mensuales!$A20,monthly!$A:$A,0)-12,MATCH(crec_mensuales!D$4,monthly!$1:$1,0))-1))</f>
        <v>6.0482024345392293</v>
      </c>
      <c r="E20" s="13">
        <f>IF(INDEX(monthly!$1:$1048576,MATCH(crec_mensuales!$A20,monthly!$A:$A,0),MATCH(crec_mensuales!E$4,monthly!$1:$1,0))="","",100*(INDEX(monthly!$1:$1048576,MATCH(crec_mensuales!$A20,monthly!$A:$A,0),MATCH(crec_mensuales!E$4,monthly!$1:$1,0))/INDEX(monthly!$1:$1048576,MATCH(crec_mensuales!$A20,monthly!$A:$A,0)-12,MATCH(crec_mensuales!E$4,monthly!$1:$1,0))-1))</f>
        <v>2.2389984973184784</v>
      </c>
      <c r="F20" s="13">
        <f>IF(INDEX(monthly!$1:$1048576,MATCH(crec_mensuales!$A20,monthly!$A:$A,0),MATCH(crec_mensuales!F$4,monthly!$1:$1,0))="","",100*(INDEX(monthly!$1:$1048576,MATCH(crec_mensuales!$A20,monthly!$A:$A,0),MATCH(crec_mensuales!F$4,monthly!$1:$1,0))/INDEX(monthly!$1:$1048576,MATCH(crec_mensuales!$A20,monthly!$A:$A,0)-12,MATCH(crec_mensuales!F$4,monthly!$1:$1,0))-1))</f>
        <v>11.711715413992962</v>
      </c>
      <c r="G20" s="13">
        <f>IF(INDEX(monthly!$1:$1048576,MATCH(crec_mensuales!$A20,monthly!$A:$A,0),MATCH(crec_mensuales!G$4,monthly!$1:$1,0))="","",100*(INDEX(monthly!$1:$1048576,MATCH(crec_mensuales!$A20,monthly!$A:$A,0),MATCH(crec_mensuales!G$4,monthly!$1:$1,0))/INDEX(monthly!$1:$1048576,MATCH(crec_mensuales!$A20,monthly!$A:$A,0)-12,MATCH(crec_mensuales!G$4,monthly!$1:$1,0))-1))</f>
        <v>-3.4950461945073563</v>
      </c>
    </row>
    <row r="21" spans="1:7" x14ac:dyDescent="0.25">
      <c r="A21" s="12">
        <v>42705</v>
      </c>
      <c r="B21" s="13">
        <f>IF(INDEX(monthly!$1:$1048576,MATCH(crec_mensuales!$A21,monthly!$A:$A,0),MATCH(crec_mensuales!B$4,monthly!$1:$1,0))="","",100*(INDEX(monthly!$1:$1048576,MATCH(crec_mensuales!$A21,monthly!$A:$A,0),MATCH(crec_mensuales!B$4,monthly!$1:$1,0))/INDEX(monthly!$1:$1048576,MATCH(crec_mensuales!$A21,monthly!$A:$A,0)-12,MATCH(crec_mensuales!B$4,monthly!$1:$1,0))-1))</f>
        <v>2.0191590661389203</v>
      </c>
      <c r="C21" s="13">
        <f>IF(INDEX(monthly!$1:$1048576,MATCH(crec_mensuales!$A21,monthly!$A:$A,0),MATCH(crec_mensuales!C$4,monthly!$1:$1,0))="","",100*(INDEX(monthly!$1:$1048576,MATCH(crec_mensuales!$A21,monthly!$A:$A,0),MATCH(crec_mensuales!C$4,monthly!$1:$1,0))/INDEX(monthly!$1:$1048576,MATCH(crec_mensuales!$A21,monthly!$A:$A,0)-12,MATCH(crec_mensuales!C$4,monthly!$1:$1,0))-1))</f>
        <v>2.6840167463833442</v>
      </c>
      <c r="D21" s="13">
        <f>IF(INDEX(monthly!$1:$1048576,MATCH(crec_mensuales!$A21,monthly!$A:$A,0),MATCH(crec_mensuales!D$4,monthly!$1:$1,0))="","",100*(INDEX(monthly!$1:$1048576,MATCH(crec_mensuales!$A21,monthly!$A:$A,0),MATCH(crec_mensuales!D$4,monthly!$1:$1,0))/INDEX(monthly!$1:$1048576,MATCH(crec_mensuales!$A21,monthly!$A:$A,0)-12,MATCH(crec_mensuales!D$4,monthly!$1:$1,0))-1))</f>
        <v>7.3413227836689021</v>
      </c>
      <c r="E21" s="13">
        <f>IF(INDEX(monthly!$1:$1048576,MATCH(crec_mensuales!$A21,monthly!$A:$A,0),MATCH(crec_mensuales!E$4,monthly!$1:$1,0))="","",100*(INDEX(monthly!$1:$1048576,MATCH(crec_mensuales!$A21,monthly!$A:$A,0),MATCH(crec_mensuales!E$4,monthly!$1:$1,0))/INDEX(monthly!$1:$1048576,MATCH(crec_mensuales!$A21,monthly!$A:$A,0)-12,MATCH(crec_mensuales!E$4,monthly!$1:$1,0))-1))</f>
        <v>2.0291322834111281</v>
      </c>
      <c r="F21" s="13">
        <f>IF(INDEX(monthly!$1:$1048576,MATCH(crec_mensuales!$A21,monthly!$A:$A,0),MATCH(crec_mensuales!F$4,monthly!$1:$1,0))="","",100*(INDEX(monthly!$1:$1048576,MATCH(crec_mensuales!$A21,monthly!$A:$A,0),MATCH(crec_mensuales!F$4,monthly!$1:$1,0))/INDEX(monthly!$1:$1048576,MATCH(crec_mensuales!$A21,monthly!$A:$A,0)-12,MATCH(crec_mensuales!F$4,monthly!$1:$1,0))-1))</f>
        <v>39.522307226556386</v>
      </c>
      <c r="G21" s="13">
        <f>IF(INDEX(monthly!$1:$1048576,MATCH(crec_mensuales!$A21,monthly!$A:$A,0),MATCH(crec_mensuales!G$4,monthly!$1:$1,0))="","",100*(INDEX(monthly!$1:$1048576,MATCH(crec_mensuales!$A21,monthly!$A:$A,0),MATCH(crec_mensuales!G$4,monthly!$1:$1,0))/INDEX(monthly!$1:$1048576,MATCH(crec_mensuales!$A21,monthly!$A:$A,0)-12,MATCH(crec_mensuales!G$4,monthly!$1:$1,0))-1))</f>
        <v>0.44199664146089557</v>
      </c>
    </row>
    <row r="22" spans="1:7" x14ac:dyDescent="0.25">
      <c r="A22" s="12">
        <v>42736</v>
      </c>
      <c r="B22" s="13">
        <f>IF(INDEX(monthly!$1:$1048576,MATCH(crec_mensuales!$A22,monthly!$A:$A,0),MATCH(crec_mensuales!B$4,monthly!$1:$1,0))="","",100*(INDEX(monthly!$1:$1048576,MATCH(crec_mensuales!$A22,monthly!$A:$A,0),MATCH(crec_mensuales!B$4,monthly!$1:$1,0))/INDEX(monthly!$1:$1048576,MATCH(crec_mensuales!$A22,monthly!$A:$A,0)-12,MATCH(crec_mensuales!B$4,monthly!$1:$1,0))-1))</f>
        <v>1.6780318224361546</v>
      </c>
      <c r="C22" s="13">
        <f>IF(INDEX(monthly!$1:$1048576,MATCH(crec_mensuales!$A22,monthly!$A:$A,0),MATCH(crec_mensuales!C$4,monthly!$1:$1,0))="","",100*(INDEX(monthly!$1:$1048576,MATCH(crec_mensuales!$A22,monthly!$A:$A,0),MATCH(crec_mensuales!C$4,monthly!$1:$1,0))/INDEX(monthly!$1:$1048576,MATCH(crec_mensuales!$A22,monthly!$A:$A,0)-12,MATCH(crec_mensuales!C$4,monthly!$1:$1,0))-1))</f>
        <v>-0.13616410226845455</v>
      </c>
      <c r="D22" s="13">
        <f>IF(INDEX(monthly!$1:$1048576,MATCH(crec_mensuales!$A22,monthly!$A:$A,0),MATCH(crec_mensuales!D$4,monthly!$1:$1,0))="","",100*(INDEX(monthly!$1:$1048576,MATCH(crec_mensuales!$A22,monthly!$A:$A,0),MATCH(crec_mensuales!D$4,monthly!$1:$1,0))/INDEX(monthly!$1:$1048576,MATCH(crec_mensuales!$A22,monthly!$A:$A,0)-12,MATCH(crec_mensuales!D$4,monthly!$1:$1,0))-1))</f>
        <v>-1.7954958059355097</v>
      </c>
      <c r="E22" s="13">
        <f>IF(INDEX(monthly!$1:$1048576,MATCH(crec_mensuales!$A22,monthly!$A:$A,0),MATCH(crec_mensuales!E$4,monthly!$1:$1,0))="","",100*(INDEX(monthly!$1:$1048576,MATCH(crec_mensuales!$A22,monthly!$A:$A,0),MATCH(crec_mensuales!E$4,monthly!$1:$1,0))/INDEX(monthly!$1:$1048576,MATCH(crec_mensuales!$A22,monthly!$A:$A,0)-12,MATCH(crec_mensuales!E$4,monthly!$1:$1,0))-1))</f>
        <v>1.2499700661012803</v>
      </c>
      <c r="F22" s="13">
        <f>IF(INDEX(monthly!$1:$1048576,MATCH(crec_mensuales!$A22,monthly!$A:$A,0),MATCH(crec_mensuales!F$4,monthly!$1:$1,0))="","",100*(INDEX(monthly!$1:$1048576,MATCH(crec_mensuales!$A22,monthly!$A:$A,0),MATCH(crec_mensuales!F$4,monthly!$1:$1,0))/INDEX(monthly!$1:$1048576,MATCH(crec_mensuales!$A22,monthly!$A:$A,0)-12,MATCH(crec_mensuales!F$4,monthly!$1:$1,0))-1))</f>
        <v>42.767282469285384</v>
      </c>
      <c r="G22" s="13">
        <f>IF(INDEX(monthly!$1:$1048576,MATCH(crec_mensuales!$A22,monthly!$A:$A,0),MATCH(crec_mensuales!G$4,monthly!$1:$1,0))="","",100*(INDEX(monthly!$1:$1048576,MATCH(crec_mensuales!$A22,monthly!$A:$A,0),MATCH(crec_mensuales!G$4,monthly!$1:$1,0))/INDEX(monthly!$1:$1048576,MATCH(crec_mensuales!$A22,monthly!$A:$A,0)-12,MATCH(crec_mensuales!G$4,monthly!$1:$1,0))-1))</f>
        <v>4.6169093552939744</v>
      </c>
    </row>
    <row r="23" spans="1:7" x14ac:dyDescent="0.25">
      <c r="A23" s="12">
        <v>42767</v>
      </c>
      <c r="B23" s="13">
        <f>IF(INDEX(monthly!$1:$1048576,MATCH(crec_mensuales!$A23,monthly!$A:$A,0),MATCH(crec_mensuales!B$4,monthly!$1:$1,0))="","",100*(INDEX(monthly!$1:$1048576,MATCH(crec_mensuales!$A23,monthly!$A:$A,0),MATCH(crec_mensuales!B$4,monthly!$1:$1,0))/INDEX(monthly!$1:$1048576,MATCH(crec_mensuales!$A23,monthly!$A:$A,0)-12,MATCH(crec_mensuales!B$4,monthly!$1:$1,0))-1))</f>
        <v>0.72174339569757162</v>
      </c>
      <c r="C23" s="13">
        <f>IF(INDEX(monthly!$1:$1048576,MATCH(crec_mensuales!$A23,monthly!$A:$A,0),MATCH(crec_mensuales!C$4,monthly!$1:$1,0))="","",100*(INDEX(monthly!$1:$1048576,MATCH(crec_mensuales!$A23,monthly!$A:$A,0),MATCH(crec_mensuales!C$4,monthly!$1:$1,0))/INDEX(monthly!$1:$1048576,MATCH(crec_mensuales!$A23,monthly!$A:$A,0)-12,MATCH(crec_mensuales!C$4,monthly!$1:$1,0))-1))</f>
        <v>-3.0755305449883363</v>
      </c>
      <c r="D23" s="13">
        <f>IF(INDEX(monthly!$1:$1048576,MATCH(crec_mensuales!$A23,monthly!$A:$A,0),MATCH(crec_mensuales!D$4,monthly!$1:$1,0))="","",100*(INDEX(monthly!$1:$1048576,MATCH(crec_mensuales!$A23,monthly!$A:$A,0),MATCH(crec_mensuales!D$4,monthly!$1:$1,0))/INDEX(monthly!$1:$1048576,MATCH(crec_mensuales!$A23,monthly!$A:$A,0)-12,MATCH(crec_mensuales!D$4,monthly!$1:$1,0))-1))</f>
        <v>-7.8365870473545378</v>
      </c>
      <c r="E23" s="13">
        <f>IF(INDEX(monthly!$1:$1048576,MATCH(crec_mensuales!$A23,monthly!$A:$A,0),MATCH(crec_mensuales!E$4,monthly!$1:$1,0))="","",100*(INDEX(monthly!$1:$1048576,MATCH(crec_mensuales!$A23,monthly!$A:$A,0),MATCH(crec_mensuales!E$4,monthly!$1:$1,0))/INDEX(monthly!$1:$1048576,MATCH(crec_mensuales!$A23,monthly!$A:$A,0)-12,MATCH(crec_mensuales!E$4,monthly!$1:$1,0))-1))</f>
        <v>1.2225650435435886</v>
      </c>
      <c r="F23" s="13">
        <f>IF(INDEX(monthly!$1:$1048576,MATCH(crec_mensuales!$A23,monthly!$A:$A,0),MATCH(crec_mensuales!F$4,monthly!$1:$1,0))="","",100*(INDEX(monthly!$1:$1048576,MATCH(crec_mensuales!$A23,monthly!$A:$A,0),MATCH(crec_mensuales!F$4,monthly!$1:$1,0))/INDEX(monthly!$1:$1048576,MATCH(crec_mensuales!$A23,monthly!$A:$A,0)-12,MATCH(crec_mensuales!F$4,monthly!$1:$1,0))-1))</f>
        <v>15.315723802969771</v>
      </c>
      <c r="G23" s="13">
        <f>IF(INDEX(monthly!$1:$1048576,MATCH(crec_mensuales!$A23,monthly!$A:$A,0),MATCH(crec_mensuales!G$4,monthly!$1:$1,0))="","",100*(INDEX(monthly!$1:$1048576,MATCH(crec_mensuales!$A23,monthly!$A:$A,0),MATCH(crec_mensuales!G$4,monthly!$1:$1,0))/INDEX(monthly!$1:$1048576,MATCH(crec_mensuales!$A23,monthly!$A:$A,0)-12,MATCH(crec_mensuales!G$4,monthly!$1:$1,0))-1))</f>
        <v>12.035437892662571</v>
      </c>
    </row>
    <row r="24" spans="1:7" x14ac:dyDescent="0.25">
      <c r="A24" s="12">
        <v>42795</v>
      </c>
      <c r="B24" s="13">
        <f>IF(INDEX(monthly!$1:$1048576,MATCH(crec_mensuales!$A24,monthly!$A:$A,0),MATCH(crec_mensuales!B$4,monthly!$1:$1,0))="","",100*(INDEX(monthly!$1:$1048576,MATCH(crec_mensuales!$A24,monthly!$A:$A,0),MATCH(crec_mensuales!B$4,monthly!$1:$1,0))/INDEX(monthly!$1:$1048576,MATCH(crec_mensuales!$A24,monthly!$A:$A,0)-12,MATCH(crec_mensuales!B$4,monthly!$1:$1,0))-1))</f>
        <v>1.9876627827279059</v>
      </c>
      <c r="C24" s="13">
        <f>IF(INDEX(monthly!$1:$1048576,MATCH(crec_mensuales!$A24,monthly!$A:$A,0),MATCH(crec_mensuales!C$4,monthly!$1:$1,0))="","",100*(INDEX(monthly!$1:$1048576,MATCH(crec_mensuales!$A24,monthly!$A:$A,0),MATCH(crec_mensuales!C$4,monthly!$1:$1,0))/INDEX(monthly!$1:$1048576,MATCH(crec_mensuales!$A24,monthly!$A:$A,0)-12,MATCH(crec_mensuales!C$4,monthly!$1:$1,0))-1))</f>
        <v>4.9503626227346498</v>
      </c>
      <c r="D24" s="13">
        <f>IF(INDEX(monthly!$1:$1048576,MATCH(crec_mensuales!$A24,monthly!$A:$A,0),MATCH(crec_mensuales!D$4,monthly!$1:$1,0))="","",100*(INDEX(monthly!$1:$1048576,MATCH(crec_mensuales!$A24,monthly!$A:$A,0),MATCH(crec_mensuales!D$4,monthly!$1:$1,0))/INDEX(monthly!$1:$1048576,MATCH(crec_mensuales!$A24,monthly!$A:$A,0)-12,MATCH(crec_mensuales!D$4,monthly!$1:$1,0))-1))</f>
        <v>3.8210207412775254</v>
      </c>
      <c r="E24" s="13">
        <f>IF(INDEX(monthly!$1:$1048576,MATCH(crec_mensuales!$A24,monthly!$A:$A,0),MATCH(crec_mensuales!E$4,monthly!$1:$1,0))="","",100*(INDEX(monthly!$1:$1048576,MATCH(crec_mensuales!$A24,monthly!$A:$A,0),MATCH(crec_mensuales!E$4,monthly!$1:$1,0))/INDEX(monthly!$1:$1048576,MATCH(crec_mensuales!$A24,monthly!$A:$A,0)-12,MATCH(crec_mensuales!E$4,monthly!$1:$1,0))-1))</f>
        <v>2.3473201955098277</v>
      </c>
      <c r="F24" s="13">
        <f>IF(INDEX(monthly!$1:$1048576,MATCH(crec_mensuales!$A24,monthly!$A:$A,0),MATCH(crec_mensuales!F$4,monthly!$1:$1,0))="","",100*(INDEX(monthly!$1:$1048576,MATCH(crec_mensuales!$A24,monthly!$A:$A,0),MATCH(crec_mensuales!F$4,monthly!$1:$1,0))/INDEX(monthly!$1:$1048576,MATCH(crec_mensuales!$A24,monthly!$A:$A,0)-12,MATCH(crec_mensuales!F$4,monthly!$1:$1,0))-1))</f>
        <v>43.363385796645318</v>
      </c>
      <c r="G24" s="13">
        <f>IF(INDEX(monthly!$1:$1048576,MATCH(crec_mensuales!$A24,monthly!$A:$A,0),MATCH(crec_mensuales!G$4,monthly!$1:$1,0))="","",100*(INDEX(monthly!$1:$1048576,MATCH(crec_mensuales!$A24,monthly!$A:$A,0),MATCH(crec_mensuales!G$4,monthly!$1:$1,0))/INDEX(monthly!$1:$1048576,MATCH(crec_mensuales!$A24,monthly!$A:$A,0)-12,MATCH(crec_mensuales!G$4,monthly!$1:$1,0))-1))</f>
        <v>17.683968206958056</v>
      </c>
    </row>
    <row r="25" spans="1:7" x14ac:dyDescent="0.25">
      <c r="A25" s="12">
        <v>42826</v>
      </c>
      <c r="B25" s="13">
        <f>IF(INDEX(monthly!$1:$1048576,MATCH(crec_mensuales!$A25,monthly!$A:$A,0),MATCH(crec_mensuales!B$4,monthly!$1:$1,0))="","",100*(INDEX(monthly!$1:$1048576,MATCH(crec_mensuales!$A25,monthly!$A:$A,0),MATCH(crec_mensuales!B$4,monthly!$1:$1,0))/INDEX(monthly!$1:$1048576,MATCH(crec_mensuales!$A25,monthly!$A:$A,0)-12,MATCH(crec_mensuales!B$4,monthly!$1:$1,0))-1))</f>
        <v>-8.6730268863832727E-2</v>
      </c>
      <c r="C25" s="13">
        <f>IF(INDEX(monthly!$1:$1048576,MATCH(crec_mensuales!$A25,monthly!$A:$A,0),MATCH(crec_mensuales!C$4,monthly!$1:$1,0))="","",100*(INDEX(monthly!$1:$1048576,MATCH(crec_mensuales!$A25,monthly!$A:$A,0),MATCH(crec_mensuales!C$4,monthly!$1:$1,0))/INDEX(monthly!$1:$1048576,MATCH(crec_mensuales!$A25,monthly!$A:$A,0)-12,MATCH(crec_mensuales!C$4,monthly!$1:$1,0))-1))</f>
        <v>-7.2495959600602511</v>
      </c>
      <c r="D25" s="13">
        <f>IF(INDEX(monthly!$1:$1048576,MATCH(crec_mensuales!$A25,monthly!$A:$A,0),MATCH(crec_mensuales!D$4,monthly!$1:$1,0))="","",100*(INDEX(monthly!$1:$1048576,MATCH(crec_mensuales!$A25,monthly!$A:$A,0),MATCH(crec_mensuales!D$4,monthly!$1:$1,0))/INDEX(monthly!$1:$1048576,MATCH(crec_mensuales!$A25,monthly!$A:$A,0)-12,MATCH(crec_mensuales!D$4,monthly!$1:$1,0))-1))</f>
        <v>-2.5456814124086402</v>
      </c>
      <c r="E25" s="13">
        <f>IF(INDEX(monthly!$1:$1048576,MATCH(crec_mensuales!$A25,monthly!$A:$A,0),MATCH(crec_mensuales!E$4,monthly!$1:$1,0))="","",100*(INDEX(monthly!$1:$1048576,MATCH(crec_mensuales!$A25,monthly!$A:$A,0),MATCH(crec_mensuales!E$4,monthly!$1:$1,0))/INDEX(monthly!$1:$1048576,MATCH(crec_mensuales!$A25,monthly!$A:$A,0)-12,MATCH(crec_mensuales!E$4,monthly!$1:$1,0))-1))</f>
        <v>2.6285478166637288</v>
      </c>
      <c r="F25" s="13">
        <f>IF(INDEX(monthly!$1:$1048576,MATCH(crec_mensuales!$A25,monthly!$A:$A,0),MATCH(crec_mensuales!F$4,monthly!$1:$1,0))="","",100*(INDEX(monthly!$1:$1048576,MATCH(crec_mensuales!$A25,monthly!$A:$A,0),MATCH(crec_mensuales!F$4,monthly!$1:$1,0))/INDEX(monthly!$1:$1048576,MATCH(crec_mensuales!$A25,monthly!$A:$A,0)-12,MATCH(crec_mensuales!F$4,monthly!$1:$1,0))-1))</f>
        <v>8.4849863203748441</v>
      </c>
      <c r="G25" s="13">
        <f>IF(INDEX(monthly!$1:$1048576,MATCH(crec_mensuales!$A25,monthly!$A:$A,0),MATCH(crec_mensuales!G$4,monthly!$1:$1,0))="","",100*(INDEX(monthly!$1:$1048576,MATCH(crec_mensuales!$A25,monthly!$A:$A,0),MATCH(crec_mensuales!G$4,monthly!$1:$1,0))/INDEX(monthly!$1:$1048576,MATCH(crec_mensuales!$A25,monthly!$A:$A,0)-12,MATCH(crec_mensuales!G$4,monthly!$1:$1,0))-1))</f>
        <v>10.534043967765694</v>
      </c>
    </row>
    <row r="26" spans="1:7" x14ac:dyDescent="0.25">
      <c r="A26" s="12">
        <v>42856</v>
      </c>
      <c r="B26" s="13">
        <f>IF(INDEX(monthly!$1:$1048576,MATCH(crec_mensuales!$A26,monthly!$A:$A,0),MATCH(crec_mensuales!B$4,monthly!$1:$1,0))="","",100*(INDEX(monthly!$1:$1048576,MATCH(crec_mensuales!$A26,monthly!$A:$A,0),MATCH(crec_mensuales!B$4,monthly!$1:$1,0))/INDEX(monthly!$1:$1048576,MATCH(crec_mensuales!$A26,monthly!$A:$A,0)-12,MATCH(crec_mensuales!B$4,monthly!$1:$1,0))-1))</f>
        <v>1.7462696292435131</v>
      </c>
      <c r="C26" s="13">
        <f>IF(INDEX(monthly!$1:$1048576,MATCH(crec_mensuales!$A26,monthly!$A:$A,0),MATCH(crec_mensuales!C$4,monthly!$1:$1,0))="","",100*(INDEX(monthly!$1:$1048576,MATCH(crec_mensuales!$A26,monthly!$A:$A,0),MATCH(crec_mensuales!C$4,monthly!$1:$1,0))/INDEX(monthly!$1:$1048576,MATCH(crec_mensuales!$A26,monthly!$A:$A,0)-12,MATCH(crec_mensuales!C$4,monthly!$1:$1,0))-1))</f>
        <v>-0.43151818341440329</v>
      </c>
      <c r="D26" s="13">
        <f>IF(INDEX(monthly!$1:$1048576,MATCH(crec_mensuales!$A26,monthly!$A:$A,0),MATCH(crec_mensuales!D$4,monthly!$1:$1,0))="","",100*(INDEX(monthly!$1:$1048576,MATCH(crec_mensuales!$A26,monthly!$A:$A,0),MATCH(crec_mensuales!D$4,monthly!$1:$1,0))/INDEX(monthly!$1:$1048576,MATCH(crec_mensuales!$A26,monthly!$A:$A,0)-12,MATCH(crec_mensuales!D$4,monthly!$1:$1,0))-1))</f>
        <v>-0.4321167848200913</v>
      </c>
      <c r="E26" s="13">
        <f>IF(INDEX(monthly!$1:$1048576,MATCH(crec_mensuales!$A26,monthly!$A:$A,0),MATCH(crec_mensuales!E$4,monthly!$1:$1,0))="","",100*(INDEX(monthly!$1:$1048576,MATCH(crec_mensuales!$A26,monthly!$A:$A,0),MATCH(crec_mensuales!E$4,monthly!$1:$1,0))/INDEX(monthly!$1:$1048576,MATCH(crec_mensuales!$A26,monthly!$A:$A,0)-12,MATCH(crec_mensuales!E$4,monthly!$1:$1,0))-1))</f>
        <v>2.1975282227661319</v>
      </c>
      <c r="F26" s="13">
        <f>IF(INDEX(monthly!$1:$1048576,MATCH(crec_mensuales!$A26,monthly!$A:$A,0),MATCH(crec_mensuales!F$4,monthly!$1:$1,0))="","",100*(INDEX(monthly!$1:$1048576,MATCH(crec_mensuales!$A26,monthly!$A:$A,0),MATCH(crec_mensuales!F$4,monthly!$1:$1,0))/INDEX(monthly!$1:$1048576,MATCH(crec_mensuales!$A26,monthly!$A:$A,0)-12,MATCH(crec_mensuales!F$4,monthly!$1:$1,0))-1))</f>
        <v>30.04316272610934</v>
      </c>
      <c r="G26" s="13">
        <f>IF(INDEX(monthly!$1:$1048576,MATCH(crec_mensuales!$A26,monthly!$A:$A,0),MATCH(crec_mensuales!G$4,monthly!$1:$1,0))="","",100*(INDEX(monthly!$1:$1048576,MATCH(crec_mensuales!$A26,monthly!$A:$A,0),MATCH(crec_mensuales!G$4,monthly!$1:$1,0))/INDEX(monthly!$1:$1048576,MATCH(crec_mensuales!$A26,monthly!$A:$A,0)-12,MATCH(crec_mensuales!G$4,monthly!$1:$1,0))-1))</f>
        <v>4.6070506019966651</v>
      </c>
    </row>
    <row r="27" spans="1:7" x14ac:dyDescent="0.25">
      <c r="A27" s="12">
        <v>42887</v>
      </c>
      <c r="B27" s="13">
        <f>IF(INDEX(monthly!$1:$1048576,MATCH(crec_mensuales!$A27,monthly!$A:$A,0),MATCH(crec_mensuales!B$4,monthly!$1:$1,0))="","",100*(INDEX(monthly!$1:$1048576,MATCH(crec_mensuales!$A27,monthly!$A:$A,0),MATCH(crec_mensuales!B$4,monthly!$1:$1,0))/INDEX(monthly!$1:$1048576,MATCH(crec_mensuales!$A27,monthly!$A:$A,0)-12,MATCH(crec_mensuales!B$4,monthly!$1:$1,0))-1))</f>
        <v>2.51645373596594</v>
      </c>
      <c r="C27" s="13">
        <f>IF(INDEX(monthly!$1:$1048576,MATCH(crec_mensuales!$A27,monthly!$A:$A,0),MATCH(crec_mensuales!C$4,monthly!$1:$1,0))="","",100*(INDEX(monthly!$1:$1048576,MATCH(crec_mensuales!$A27,monthly!$A:$A,0),MATCH(crec_mensuales!C$4,monthly!$1:$1,0))/INDEX(monthly!$1:$1048576,MATCH(crec_mensuales!$A27,monthly!$A:$A,0)-12,MATCH(crec_mensuales!C$4,monthly!$1:$1,0))-1))</f>
        <v>-1.1173918555257401</v>
      </c>
      <c r="D27" s="13">
        <f>IF(INDEX(monthly!$1:$1048576,MATCH(crec_mensuales!$A27,monthly!$A:$A,0),MATCH(crec_mensuales!D$4,monthly!$1:$1,0))="","",100*(INDEX(monthly!$1:$1048576,MATCH(crec_mensuales!$A27,monthly!$A:$A,0),MATCH(crec_mensuales!D$4,monthly!$1:$1,0))/INDEX(monthly!$1:$1048576,MATCH(crec_mensuales!$A27,monthly!$A:$A,0)-12,MATCH(crec_mensuales!D$4,monthly!$1:$1,0))-1))</f>
        <v>0.67701693207915525</v>
      </c>
      <c r="E27" s="13">
        <f>IF(INDEX(monthly!$1:$1048576,MATCH(crec_mensuales!$A27,monthly!$A:$A,0),MATCH(crec_mensuales!E$4,monthly!$1:$1,0))="","",100*(INDEX(monthly!$1:$1048576,MATCH(crec_mensuales!$A27,monthly!$A:$A,0),MATCH(crec_mensuales!E$4,monthly!$1:$1,0))/INDEX(monthly!$1:$1048576,MATCH(crec_mensuales!$A27,monthly!$A:$A,0)-12,MATCH(crec_mensuales!E$4,monthly!$1:$1,0))-1))</f>
        <v>3.021853796398899</v>
      </c>
      <c r="F27" s="13">
        <f>IF(INDEX(monthly!$1:$1048576,MATCH(crec_mensuales!$A27,monthly!$A:$A,0),MATCH(crec_mensuales!F$4,monthly!$1:$1,0))="","",100*(INDEX(monthly!$1:$1048576,MATCH(crec_mensuales!$A27,monthly!$A:$A,0),MATCH(crec_mensuales!F$4,monthly!$1:$1,0))/INDEX(monthly!$1:$1048576,MATCH(crec_mensuales!$A27,monthly!$A:$A,0)-12,MATCH(crec_mensuales!F$4,monthly!$1:$1,0))-1))</f>
        <v>9.6515583739071431</v>
      </c>
      <c r="G27" s="13">
        <f>IF(INDEX(monthly!$1:$1048576,MATCH(crec_mensuales!$A27,monthly!$A:$A,0),MATCH(crec_mensuales!G$4,monthly!$1:$1,0))="","",100*(INDEX(monthly!$1:$1048576,MATCH(crec_mensuales!$A27,monthly!$A:$A,0),MATCH(crec_mensuales!G$4,monthly!$1:$1,0))/INDEX(monthly!$1:$1048576,MATCH(crec_mensuales!$A27,monthly!$A:$A,0)-12,MATCH(crec_mensuales!G$4,monthly!$1:$1,0))-1))</f>
        <v>3.4563659642773858</v>
      </c>
    </row>
    <row r="28" spans="1:7" x14ac:dyDescent="0.25">
      <c r="A28" s="12">
        <v>42917</v>
      </c>
      <c r="B28" s="13">
        <f>IF(INDEX(monthly!$1:$1048576,MATCH(crec_mensuales!$A28,monthly!$A:$A,0),MATCH(crec_mensuales!B$4,monthly!$1:$1,0))="","",100*(INDEX(monthly!$1:$1048576,MATCH(crec_mensuales!$A28,monthly!$A:$A,0),MATCH(crec_mensuales!B$4,monthly!$1:$1,0))/INDEX(monthly!$1:$1048576,MATCH(crec_mensuales!$A28,monthly!$A:$A,0)-12,MATCH(crec_mensuales!B$4,monthly!$1:$1,0))-1))</f>
        <v>3.4212075619807658</v>
      </c>
      <c r="C28" s="13">
        <f>IF(INDEX(monthly!$1:$1048576,MATCH(crec_mensuales!$A28,monthly!$A:$A,0),MATCH(crec_mensuales!C$4,monthly!$1:$1,0))="","",100*(INDEX(monthly!$1:$1048576,MATCH(crec_mensuales!$A28,monthly!$A:$A,0),MATCH(crec_mensuales!C$4,monthly!$1:$1,0))/INDEX(monthly!$1:$1048576,MATCH(crec_mensuales!$A28,monthly!$A:$A,0)-12,MATCH(crec_mensuales!C$4,monthly!$1:$1,0))-1))</f>
        <v>6.4711585749405831</v>
      </c>
      <c r="D28" s="13">
        <f>IF(INDEX(monthly!$1:$1048576,MATCH(crec_mensuales!$A28,monthly!$A:$A,0),MATCH(crec_mensuales!D$4,monthly!$1:$1,0))="","",100*(INDEX(monthly!$1:$1048576,MATCH(crec_mensuales!$A28,monthly!$A:$A,0),MATCH(crec_mensuales!D$4,monthly!$1:$1,0))/INDEX(monthly!$1:$1048576,MATCH(crec_mensuales!$A28,monthly!$A:$A,0)-12,MATCH(crec_mensuales!D$4,monthly!$1:$1,0))-1))</f>
        <v>3.0188295272827848</v>
      </c>
      <c r="E28" s="13">
        <f>IF(INDEX(monthly!$1:$1048576,MATCH(crec_mensuales!$A28,monthly!$A:$A,0),MATCH(crec_mensuales!E$4,monthly!$1:$1,0))="","",100*(INDEX(monthly!$1:$1048576,MATCH(crec_mensuales!$A28,monthly!$A:$A,0),MATCH(crec_mensuales!E$4,monthly!$1:$1,0))/INDEX(monthly!$1:$1048576,MATCH(crec_mensuales!$A28,monthly!$A:$A,0)-12,MATCH(crec_mensuales!E$4,monthly!$1:$1,0))-1))</f>
        <v>2.6515856374131896</v>
      </c>
      <c r="F28" s="13">
        <f>IF(INDEX(monthly!$1:$1048576,MATCH(crec_mensuales!$A28,monthly!$A:$A,0),MATCH(crec_mensuales!F$4,monthly!$1:$1,0))="","",100*(INDEX(monthly!$1:$1048576,MATCH(crec_mensuales!$A28,monthly!$A:$A,0),MATCH(crec_mensuales!F$4,monthly!$1:$1,0))/INDEX(monthly!$1:$1048576,MATCH(crec_mensuales!$A28,monthly!$A:$A,0)-12,MATCH(crec_mensuales!F$4,monthly!$1:$1,0))-1))</f>
        <v>40.679767493867303</v>
      </c>
      <c r="G28" s="13">
        <f>IF(INDEX(monthly!$1:$1048576,MATCH(crec_mensuales!$A28,monthly!$A:$A,0),MATCH(crec_mensuales!G$4,monthly!$1:$1,0))="","",100*(INDEX(monthly!$1:$1048576,MATCH(crec_mensuales!$A28,monthly!$A:$A,0),MATCH(crec_mensuales!G$4,monthly!$1:$1,0))/INDEX(monthly!$1:$1048576,MATCH(crec_mensuales!$A28,monthly!$A:$A,0)-12,MATCH(crec_mensuales!G$4,monthly!$1:$1,0))-1))</f>
        <v>10.879368607610829</v>
      </c>
    </row>
    <row r="29" spans="1:7" x14ac:dyDescent="0.25">
      <c r="A29" s="12">
        <v>42948</v>
      </c>
      <c r="B29" s="13">
        <f>IF(INDEX(monthly!$1:$1048576,MATCH(crec_mensuales!$A29,monthly!$A:$A,0),MATCH(crec_mensuales!B$4,monthly!$1:$1,0))="","",100*(INDEX(monthly!$1:$1048576,MATCH(crec_mensuales!$A29,monthly!$A:$A,0),MATCH(crec_mensuales!B$4,monthly!$1:$1,0))/INDEX(monthly!$1:$1048576,MATCH(crec_mensuales!$A29,monthly!$A:$A,0)-12,MATCH(crec_mensuales!B$4,monthly!$1:$1,0))-1))</f>
        <v>2.0001261909268653</v>
      </c>
      <c r="C29" s="13">
        <f>IF(INDEX(monthly!$1:$1048576,MATCH(crec_mensuales!$A29,monthly!$A:$A,0),MATCH(crec_mensuales!C$4,monthly!$1:$1,0))="","",100*(INDEX(monthly!$1:$1048576,MATCH(crec_mensuales!$A29,monthly!$A:$A,0),MATCH(crec_mensuales!C$4,monthly!$1:$1,0))/INDEX(monthly!$1:$1048576,MATCH(crec_mensuales!$A29,monthly!$A:$A,0)-12,MATCH(crec_mensuales!C$4,monthly!$1:$1,0))-1))</f>
        <v>-3.1055794904660927</v>
      </c>
      <c r="D29" s="13">
        <f>IF(INDEX(monthly!$1:$1048576,MATCH(crec_mensuales!$A29,monthly!$A:$A,0),MATCH(crec_mensuales!D$4,monthly!$1:$1,0))="","",100*(INDEX(monthly!$1:$1048576,MATCH(crec_mensuales!$A29,monthly!$A:$A,0),MATCH(crec_mensuales!D$4,monthly!$1:$1,0))/INDEX(monthly!$1:$1048576,MATCH(crec_mensuales!$A29,monthly!$A:$A,0)-12,MATCH(crec_mensuales!D$4,monthly!$1:$1,0))-1))</f>
        <v>-0.85131862016659676</v>
      </c>
      <c r="E29" s="13">
        <f>IF(INDEX(monthly!$1:$1048576,MATCH(crec_mensuales!$A29,monthly!$A:$A,0),MATCH(crec_mensuales!E$4,monthly!$1:$1,0))="","",100*(INDEX(monthly!$1:$1048576,MATCH(crec_mensuales!$A29,monthly!$A:$A,0),MATCH(crec_mensuales!E$4,monthly!$1:$1,0))/INDEX(monthly!$1:$1048576,MATCH(crec_mensuales!$A29,monthly!$A:$A,0)-12,MATCH(crec_mensuales!E$4,monthly!$1:$1,0))-1))</f>
        <v>1.981778321032035</v>
      </c>
      <c r="F29" s="13">
        <f>IF(INDEX(monthly!$1:$1048576,MATCH(crec_mensuales!$A29,monthly!$A:$A,0),MATCH(crec_mensuales!F$4,monthly!$1:$1,0))="","",100*(INDEX(monthly!$1:$1048576,MATCH(crec_mensuales!$A29,monthly!$A:$A,0),MATCH(crec_mensuales!F$4,monthly!$1:$1,0))/INDEX(monthly!$1:$1048576,MATCH(crec_mensuales!$A29,monthly!$A:$A,0)-12,MATCH(crec_mensuales!F$4,monthly!$1:$1,0))-1))</f>
        <v>5.8655600566841049</v>
      </c>
      <c r="G29" s="13">
        <f>IF(INDEX(monthly!$1:$1048576,MATCH(crec_mensuales!$A29,monthly!$A:$A,0),MATCH(crec_mensuales!G$4,monthly!$1:$1,0))="","",100*(INDEX(monthly!$1:$1048576,MATCH(crec_mensuales!$A29,monthly!$A:$A,0),MATCH(crec_mensuales!G$4,monthly!$1:$1,0))/INDEX(monthly!$1:$1048576,MATCH(crec_mensuales!$A29,monthly!$A:$A,0)-12,MATCH(crec_mensuales!G$4,monthly!$1:$1,0))-1))</f>
        <v>-0.5239063522169074</v>
      </c>
    </row>
    <row r="30" spans="1:7" x14ac:dyDescent="0.25">
      <c r="A30" s="12">
        <v>42979</v>
      </c>
      <c r="B30" s="13">
        <f>IF(INDEX(monthly!$1:$1048576,MATCH(crec_mensuales!$A30,monthly!$A:$A,0),MATCH(crec_mensuales!B$4,monthly!$1:$1,0))="","",100*(INDEX(monthly!$1:$1048576,MATCH(crec_mensuales!$A30,monthly!$A:$A,0),MATCH(crec_mensuales!B$4,monthly!$1:$1,0))/INDEX(monthly!$1:$1048576,MATCH(crec_mensuales!$A30,monthly!$A:$A,0)-12,MATCH(crec_mensuales!B$4,monthly!$1:$1,0))-1))</f>
        <v>0.54207219416040342</v>
      </c>
      <c r="C30" s="13">
        <f>IF(INDEX(monthly!$1:$1048576,MATCH(crec_mensuales!$A30,monthly!$A:$A,0),MATCH(crec_mensuales!C$4,monthly!$1:$1,0))="","",100*(INDEX(monthly!$1:$1048576,MATCH(crec_mensuales!$A30,monthly!$A:$A,0),MATCH(crec_mensuales!C$4,monthly!$1:$1,0))/INDEX(monthly!$1:$1048576,MATCH(crec_mensuales!$A30,monthly!$A:$A,0)-12,MATCH(crec_mensuales!C$4,monthly!$1:$1,0))-1))</f>
        <v>-2.0154707827557794</v>
      </c>
      <c r="D30" s="13">
        <f>IF(INDEX(monthly!$1:$1048576,MATCH(crec_mensuales!$A30,monthly!$A:$A,0),MATCH(crec_mensuales!D$4,monthly!$1:$1,0))="","",100*(INDEX(monthly!$1:$1048576,MATCH(crec_mensuales!$A30,monthly!$A:$A,0),MATCH(crec_mensuales!D$4,monthly!$1:$1,0))/INDEX(monthly!$1:$1048576,MATCH(crec_mensuales!$A30,monthly!$A:$A,0)-12,MATCH(crec_mensuales!D$4,monthly!$1:$1,0))-1))</f>
        <v>1.4122515050552398</v>
      </c>
      <c r="E30" s="13">
        <f>IF(INDEX(monthly!$1:$1048576,MATCH(crec_mensuales!$A30,monthly!$A:$A,0),MATCH(crec_mensuales!E$4,monthly!$1:$1,0))="","",100*(INDEX(monthly!$1:$1048576,MATCH(crec_mensuales!$A30,monthly!$A:$A,0),MATCH(crec_mensuales!E$4,monthly!$1:$1,0))/INDEX(monthly!$1:$1048576,MATCH(crec_mensuales!$A30,monthly!$A:$A,0)-12,MATCH(crec_mensuales!E$4,monthly!$1:$1,0))-1))</f>
        <v>2.3062193013100973</v>
      </c>
      <c r="F30" s="13">
        <f>IF(INDEX(monthly!$1:$1048576,MATCH(crec_mensuales!$A30,monthly!$A:$A,0),MATCH(crec_mensuales!F$4,monthly!$1:$1,0))="","",100*(INDEX(monthly!$1:$1048576,MATCH(crec_mensuales!$A30,monthly!$A:$A,0),MATCH(crec_mensuales!F$4,monthly!$1:$1,0))/INDEX(monthly!$1:$1048576,MATCH(crec_mensuales!$A30,monthly!$A:$A,0)-12,MATCH(crec_mensuales!F$4,monthly!$1:$1,0))-1))</f>
        <v>21.268664808485592</v>
      </c>
      <c r="G30" s="13">
        <f>IF(INDEX(monthly!$1:$1048576,MATCH(crec_mensuales!$A30,monthly!$A:$A,0),MATCH(crec_mensuales!G$4,monthly!$1:$1,0))="","",100*(INDEX(monthly!$1:$1048576,MATCH(crec_mensuales!$A30,monthly!$A:$A,0),MATCH(crec_mensuales!G$4,monthly!$1:$1,0))/INDEX(monthly!$1:$1048576,MATCH(crec_mensuales!$A30,monthly!$A:$A,0)-12,MATCH(crec_mensuales!G$4,monthly!$1:$1,0))-1))</f>
        <v>-5.5988463293389357</v>
      </c>
    </row>
    <row r="31" spans="1:7" x14ac:dyDescent="0.25">
      <c r="A31" s="12">
        <v>43009</v>
      </c>
      <c r="B31" s="13">
        <f>IF(INDEX(monthly!$1:$1048576,MATCH(crec_mensuales!$A31,monthly!$A:$A,0),MATCH(crec_mensuales!B$4,monthly!$1:$1,0))="","",100*(INDEX(monthly!$1:$1048576,MATCH(crec_mensuales!$A31,monthly!$A:$A,0),MATCH(crec_mensuales!B$4,monthly!$1:$1,0))/INDEX(monthly!$1:$1048576,MATCH(crec_mensuales!$A31,monthly!$A:$A,0)-12,MATCH(crec_mensuales!B$4,monthly!$1:$1,0))-1))</f>
        <v>1.028638223261269</v>
      </c>
      <c r="C31" s="13">
        <f>IF(INDEX(monthly!$1:$1048576,MATCH(crec_mensuales!$A31,monthly!$A:$A,0),MATCH(crec_mensuales!C$4,monthly!$1:$1,0))="","",100*(INDEX(monthly!$1:$1048576,MATCH(crec_mensuales!$A31,monthly!$A:$A,0),MATCH(crec_mensuales!C$4,monthly!$1:$1,0))/INDEX(monthly!$1:$1048576,MATCH(crec_mensuales!$A31,monthly!$A:$A,0)-12,MATCH(crec_mensuales!C$4,monthly!$1:$1,0))-1))</f>
        <v>-0.3195924960870955</v>
      </c>
      <c r="D31" s="13">
        <f>IF(INDEX(monthly!$1:$1048576,MATCH(crec_mensuales!$A31,monthly!$A:$A,0),MATCH(crec_mensuales!D$4,monthly!$1:$1,0))="","",100*(INDEX(monthly!$1:$1048576,MATCH(crec_mensuales!$A31,monthly!$A:$A,0),MATCH(crec_mensuales!D$4,monthly!$1:$1,0))/INDEX(monthly!$1:$1048576,MATCH(crec_mensuales!$A31,monthly!$A:$A,0)-12,MATCH(crec_mensuales!D$4,monthly!$1:$1,0))-1))</f>
        <v>-0.67696355924649065</v>
      </c>
      <c r="E31" s="13">
        <f>IF(INDEX(monthly!$1:$1048576,MATCH(crec_mensuales!$A31,monthly!$A:$A,0),MATCH(crec_mensuales!E$4,monthly!$1:$1,0))="","",100*(INDEX(monthly!$1:$1048576,MATCH(crec_mensuales!$A31,monthly!$A:$A,0),MATCH(crec_mensuales!E$4,monthly!$1:$1,0))/INDEX(monthly!$1:$1048576,MATCH(crec_mensuales!$A31,monthly!$A:$A,0)-12,MATCH(crec_mensuales!E$4,monthly!$1:$1,0))-1))</f>
        <v>2.088005692848216</v>
      </c>
      <c r="F31" s="13">
        <f>IF(INDEX(monthly!$1:$1048576,MATCH(crec_mensuales!$A31,monthly!$A:$A,0),MATCH(crec_mensuales!F$4,monthly!$1:$1,0))="","",100*(INDEX(monthly!$1:$1048576,MATCH(crec_mensuales!$A31,monthly!$A:$A,0),MATCH(crec_mensuales!F$4,monthly!$1:$1,0))/INDEX(monthly!$1:$1048576,MATCH(crec_mensuales!$A31,monthly!$A:$A,0)-12,MATCH(crec_mensuales!F$4,monthly!$1:$1,0))-1))</f>
        <v>15.948920029400515</v>
      </c>
      <c r="G31" s="13">
        <f>IF(INDEX(monthly!$1:$1048576,MATCH(crec_mensuales!$A31,monthly!$A:$A,0),MATCH(crec_mensuales!G$4,monthly!$1:$1,0))="","",100*(INDEX(monthly!$1:$1048576,MATCH(crec_mensuales!$A31,monthly!$A:$A,0),MATCH(crec_mensuales!G$4,monthly!$1:$1,0))/INDEX(monthly!$1:$1048576,MATCH(crec_mensuales!$A31,monthly!$A:$A,0)-12,MATCH(crec_mensuales!G$4,monthly!$1:$1,0))-1))</f>
        <v>8.4753452553290707</v>
      </c>
    </row>
    <row r="32" spans="1:7" x14ac:dyDescent="0.25">
      <c r="A32" s="12">
        <v>43040</v>
      </c>
      <c r="B32" s="13">
        <f>IF(INDEX(monthly!$1:$1048576,MATCH(crec_mensuales!$A32,monthly!$A:$A,0),MATCH(crec_mensuales!B$4,monthly!$1:$1,0))="","",100*(INDEX(monthly!$1:$1048576,MATCH(crec_mensuales!$A32,monthly!$A:$A,0),MATCH(crec_mensuales!B$4,monthly!$1:$1,0))/INDEX(monthly!$1:$1048576,MATCH(crec_mensuales!$A32,monthly!$A:$A,0)-12,MATCH(crec_mensuales!B$4,monthly!$1:$1,0))-1))</f>
        <v>1.394708144406831</v>
      </c>
      <c r="C32" s="13">
        <f>IF(INDEX(monthly!$1:$1048576,MATCH(crec_mensuales!$A32,monthly!$A:$A,0),MATCH(crec_mensuales!C$4,monthly!$1:$1,0))="","",100*(INDEX(monthly!$1:$1048576,MATCH(crec_mensuales!$A32,monthly!$A:$A,0),MATCH(crec_mensuales!C$4,monthly!$1:$1,0))/INDEX(monthly!$1:$1048576,MATCH(crec_mensuales!$A32,monthly!$A:$A,0)-12,MATCH(crec_mensuales!C$4,monthly!$1:$1,0))-1))</f>
        <v>0.2567547220373001</v>
      </c>
      <c r="D32" s="13">
        <f>IF(INDEX(monthly!$1:$1048576,MATCH(crec_mensuales!$A32,monthly!$A:$A,0),MATCH(crec_mensuales!D$4,monthly!$1:$1,0))="","",100*(INDEX(monthly!$1:$1048576,MATCH(crec_mensuales!$A32,monthly!$A:$A,0),MATCH(crec_mensuales!D$4,monthly!$1:$1,0))/INDEX(monthly!$1:$1048576,MATCH(crec_mensuales!$A32,monthly!$A:$A,0)-12,MATCH(crec_mensuales!D$4,monthly!$1:$1,0))-1))</f>
        <v>-1.7836794878592799</v>
      </c>
      <c r="E32" s="13">
        <f>IF(INDEX(monthly!$1:$1048576,MATCH(crec_mensuales!$A32,monthly!$A:$A,0),MATCH(crec_mensuales!E$4,monthly!$1:$1,0))="","",100*(INDEX(monthly!$1:$1048576,MATCH(crec_mensuales!$A32,monthly!$A:$A,0),MATCH(crec_mensuales!E$4,monthly!$1:$1,0))/INDEX(monthly!$1:$1048576,MATCH(crec_mensuales!$A32,monthly!$A:$A,0)-12,MATCH(crec_mensuales!E$4,monthly!$1:$1,0))-1))</f>
        <v>1.5679936661319172</v>
      </c>
      <c r="F32" s="13">
        <f>IF(INDEX(monthly!$1:$1048576,MATCH(crec_mensuales!$A32,monthly!$A:$A,0),MATCH(crec_mensuales!F$4,monthly!$1:$1,0))="","",100*(INDEX(monthly!$1:$1048576,MATCH(crec_mensuales!$A32,monthly!$A:$A,0),MATCH(crec_mensuales!F$4,monthly!$1:$1,0))/INDEX(monthly!$1:$1048576,MATCH(crec_mensuales!$A32,monthly!$A:$A,0)-12,MATCH(crec_mensuales!F$4,monthly!$1:$1,0))-1))</f>
        <v>8.9123256718893309</v>
      </c>
      <c r="G32" s="13">
        <f>IF(INDEX(monthly!$1:$1048576,MATCH(crec_mensuales!$A32,monthly!$A:$A,0),MATCH(crec_mensuales!G$4,monthly!$1:$1,0))="","",100*(INDEX(monthly!$1:$1048576,MATCH(crec_mensuales!$A32,monthly!$A:$A,0),MATCH(crec_mensuales!G$4,monthly!$1:$1,0))/INDEX(monthly!$1:$1048576,MATCH(crec_mensuales!$A32,monthly!$A:$A,0)-12,MATCH(crec_mensuales!G$4,monthly!$1:$1,0))-1))</f>
        <v>-3.3937230631572723</v>
      </c>
    </row>
    <row r="33" spans="1:7" x14ac:dyDescent="0.25">
      <c r="A33" s="12">
        <v>43070</v>
      </c>
      <c r="B33" s="13">
        <f>IF(INDEX(monthly!$1:$1048576,MATCH(crec_mensuales!$A33,monthly!$A:$A,0),MATCH(crec_mensuales!B$4,monthly!$1:$1,0))="","",100*(INDEX(monthly!$1:$1048576,MATCH(crec_mensuales!$A33,monthly!$A:$A,0),MATCH(crec_mensuales!B$4,monthly!$1:$1,0))/INDEX(monthly!$1:$1048576,MATCH(crec_mensuales!$A33,monthly!$A:$A,0)-12,MATCH(crec_mensuales!B$4,monthly!$1:$1,0))-1))</f>
        <v>1.6193421422546983</v>
      </c>
      <c r="C33" s="13">
        <f>IF(INDEX(monthly!$1:$1048576,MATCH(crec_mensuales!$A33,monthly!$A:$A,0),MATCH(crec_mensuales!C$4,monthly!$1:$1,0))="","",100*(INDEX(monthly!$1:$1048576,MATCH(crec_mensuales!$A33,monthly!$A:$A,0),MATCH(crec_mensuales!C$4,monthly!$1:$1,0))/INDEX(monthly!$1:$1048576,MATCH(crec_mensuales!$A33,monthly!$A:$A,0)-12,MATCH(crec_mensuales!C$4,monthly!$1:$1,0))-1))</f>
        <v>-0.73583700146735431</v>
      </c>
      <c r="D33" s="13">
        <f>IF(INDEX(monthly!$1:$1048576,MATCH(crec_mensuales!$A33,monthly!$A:$A,0),MATCH(crec_mensuales!D$4,monthly!$1:$1,0))="","",100*(INDEX(monthly!$1:$1048576,MATCH(crec_mensuales!$A33,monthly!$A:$A,0),MATCH(crec_mensuales!D$4,monthly!$1:$1,0))/INDEX(monthly!$1:$1048576,MATCH(crec_mensuales!$A33,monthly!$A:$A,0)-12,MATCH(crec_mensuales!D$4,monthly!$1:$1,0))-1))</f>
        <v>-4.0906789347049504</v>
      </c>
      <c r="E33" s="13">
        <f>IF(INDEX(monthly!$1:$1048576,MATCH(crec_mensuales!$A33,monthly!$A:$A,0),MATCH(crec_mensuales!E$4,monthly!$1:$1,0))="","",100*(INDEX(monthly!$1:$1048576,MATCH(crec_mensuales!$A33,monthly!$A:$A,0),MATCH(crec_mensuales!E$4,monthly!$1:$1,0))/INDEX(monthly!$1:$1048576,MATCH(crec_mensuales!$A33,monthly!$A:$A,0)-12,MATCH(crec_mensuales!E$4,monthly!$1:$1,0))-1))</f>
        <v>2.0032677846683056</v>
      </c>
      <c r="F33" s="13">
        <f>IF(INDEX(monthly!$1:$1048576,MATCH(crec_mensuales!$A33,monthly!$A:$A,0),MATCH(crec_mensuales!F$4,monthly!$1:$1,0))="","",100*(INDEX(monthly!$1:$1048576,MATCH(crec_mensuales!$A33,monthly!$A:$A,0),MATCH(crec_mensuales!F$4,monthly!$1:$1,0))/INDEX(monthly!$1:$1048576,MATCH(crec_mensuales!$A33,monthly!$A:$A,0)-12,MATCH(crec_mensuales!F$4,monthly!$1:$1,0))-1))</f>
        <v>8.2519670675214929</v>
      </c>
      <c r="G33" s="13">
        <f>IF(INDEX(monthly!$1:$1048576,MATCH(crec_mensuales!$A33,monthly!$A:$A,0),MATCH(crec_mensuales!G$4,monthly!$1:$1,0))="","",100*(INDEX(monthly!$1:$1048576,MATCH(crec_mensuales!$A33,monthly!$A:$A,0),MATCH(crec_mensuales!G$4,monthly!$1:$1,0))/INDEX(monthly!$1:$1048576,MATCH(crec_mensuales!$A33,monthly!$A:$A,0)-12,MATCH(crec_mensuales!G$4,monthly!$1:$1,0))-1))</f>
        <v>-10.130309302080931</v>
      </c>
    </row>
    <row r="34" spans="1:7" x14ac:dyDescent="0.25">
      <c r="A34" s="12">
        <v>43101</v>
      </c>
      <c r="B34" s="13">
        <f>IF(INDEX(monthly!$1:$1048576,MATCH(crec_mensuales!$A34,monthly!$A:$A,0),MATCH(crec_mensuales!B$4,monthly!$1:$1,0))="","",100*(INDEX(monthly!$1:$1048576,MATCH(crec_mensuales!$A34,monthly!$A:$A,0),MATCH(crec_mensuales!B$4,monthly!$1:$1,0))/INDEX(monthly!$1:$1048576,MATCH(crec_mensuales!$A34,monthly!$A:$A,0)-12,MATCH(crec_mensuales!B$4,monthly!$1:$1,0))-1))</f>
        <v>2.419619961864683</v>
      </c>
      <c r="C34" s="13">
        <f>IF(INDEX(monthly!$1:$1048576,MATCH(crec_mensuales!$A34,monthly!$A:$A,0),MATCH(crec_mensuales!C$4,monthly!$1:$1,0))="","",100*(INDEX(monthly!$1:$1048576,MATCH(crec_mensuales!$A34,monthly!$A:$A,0),MATCH(crec_mensuales!C$4,monthly!$1:$1,0))/INDEX(monthly!$1:$1048576,MATCH(crec_mensuales!$A34,monthly!$A:$A,0)-12,MATCH(crec_mensuales!C$4,monthly!$1:$1,0))-1))</f>
        <v>1.0196487985165037</v>
      </c>
      <c r="D34" s="13">
        <f>IF(INDEX(monthly!$1:$1048576,MATCH(crec_mensuales!$A34,monthly!$A:$A,0),MATCH(crec_mensuales!D$4,monthly!$1:$1,0))="","",100*(INDEX(monthly!$1:$1048576,MATCH(crec_mensuales!$A34,monthly!$A:$A,0),MATCH(crec_mensuales!D$4,monthly!$1:$1,0))/INDEX(monthly!$1:$1048576,MATCH(crec_mensuales!$A34,monthly!$A:$A,0)-12,MATCH(crec_mensuales!D$4,monthly!$1:$1,0))-1))</f>
        <v>6.6885299138384813</v>
      </c>
      <c r="E34" s="13" t="str">
        <f>IF(INDEX(monthly!$1:$1048576,MATCH(crec_mensuales!$A34,monthly!$A:$A,0),MATCH(crec_mensuales!E$4,monthly!$1:$1,0))="","",100*(INDEX(monthly!$1:$1048576,MATCH(crec_mensuales!$A34,monthly!$A:$A,0),MATCH(crec_mensuales!E$4,monthly!$1:$1,0))/INDEX(monthly!$1:$1048576,MATCH(crec_mensuales!$A34,monthly!$A:$A,0)-12,MATCH(crec_mensuales!E$4,monthly!$1:$1,0))-1))</f>
        <v/>
      </c>
      <c r="F34" s="13">
        <f>IF(INDEX(monthly!$1:$1048576,MATCH(crec_mensuales!$A34,monthly!$A:$A,0),MATCH(crec_mensuales!F$4,monthly!$1:$1,0))="","",100*(INDEX(monthly!$1:$1048576,MATCH(crec_mensuales!$A34,monthly!$A:$A,0),MATCH(crec_mensuales!F$4,monthly!$1:$1,0))/INDEX(monthly!$1:$1048576,MATCH(crec_mensuales!$A34,monthly!$A:$A,0)-12,MATCH(crec_mensuales!F$4,monthly!$1:$1,0))-1))</f>
        <v>8.7256667193426285</v>
      </c>
      <c r="G34" s="13" t="str">
        <f>IF(INDEX(monthly!$1:$1048576,MATCH(crec_mensuales!$A34,monthly!$A:$A,0),MATCH(crec_mensuales!G$4,monthly!$1:$1,0))="","",100*(INDEX(monthly!$1:$1048576,MATCH(crec_mensuales!$A34,monthly!$A:$A,0),MATCH(crec_mensuales!G$4,monthly!$1:$1,0))/INDEX(monthly!$1:$1048576,MATCH(crec_mensuales!$A34,monthly!$A:$A,0)-12,MATCH(crec_mensuales!G$4,monthly!$1:$1,0))-1))</f>
        <v/>
      </c>
    </row>
    <row r="35" spans="1:7" x14ac:dyDescent="0.25">
      <c r="A35" s="12">
        <v>43132</v>
      </c>
      <c r="B35" s="84"/>
      <c r="C35" s="13" t="str">
        <f>IF(INDEX(monthly!$1:$1048576,MATCH(crec_mensuales!$A35,monthly!$A:$A,0),MATCH(crec_mensuales!C$4,monthly!$1:$1,0))="","",100*(INDEX(monthly!$1:$1048576,MATCH(crec_mensuales!$A35,monthly!$A:$A,0),MATCH(crec_mensuales!C$4,monthly!$1:$1,0))/INDEX(monthly!$1:$1048576,MATCH(crec_mensuales!$A35,monthly!$A:$A,0)-12,MATCH(crec_mensuales!C$4,monthly!$1:$1,0))-1))</f>
        <v/>
      </c>
      <c r="D35" s="13" t="str">
        <f>IF(INDEX(monthly!$1:$1048576,MATCH(crec_mensuales!$A35,monthly!$A:$A,0),MATCH(crec_mensuales!D$4,monthly!$1:$1,0))="","",100*(INDEX(monthly!$1:$1048576,MATCH(crec_mensuales!$A35,monthly!$A:$A,0),MATCH(crec_mensuales!D$4,monthly!$1:$1,0))/INDEX(monthly!$1:$1048576,MATCH(crec_mensuales!$A35,monthly!$A:$A,0)-12,MATCH(crec_mensuales!D$4,monthly!$1:$1,0))-1))</f>
        <v/>
      </c>
      <c r="E35" s="13" t="str">
        <f>IF(INDEX(monthly!$1:$1048576,MATCH(crec_mensuales!$A35,monthly!$A:$A,0),MATCH(crec_mensuales!E$4,monthly!$1:$1,0))="","",100*(INDEX(monthly!$1:$1048576,MATCH(crec_mensuales!$A35,monthly!$A:$A,0),MATCH(crec_mensuales!E$4,monthly!$1:$1,0))/INDEX(monthly!$1:$1048576,MATCH(crec_mensuales!$A35,monthly!$A:$A,0)-12,MATCH(crec_mensuales!E$4,monthly!$1:$1,0))-1))</f>
        <v/>
      </c>
      <c r="F35" s="13" t="str">
        <f>IF(INDEX(monthly!$1:$1048576,MATCH(crec_mensuales!$A35,monthly!$A:$A,0),MATCH(crec_mensuales!F$4,monthly!$1:$1,0))="","",100*(INDEX(monthly!$1:$1048576,MATCH(crec_mensuales!$A35,monthly!$A:$A,0),MATCH(crec_mensuales!F$4,monthly!$1:$1,0))/INDEX(monthly!$1:$1048576,MATCH(crec_mensuales!$A35,monthly!$A:$A,0)-12,MATCH(crec_mensuales!F$4,monthly!$1:$1,0))-1))</f>
        <v/>
      </c>
      <c r="G35" s="13" t="str">
        <f>IF(INDEX(monthly!$1:$1048576,MATCH(crec_mensuales!$A35,monthly!$A:$A,0),MATCH(crec_mensuales!G$4,monthly!$1:$1,0))="","",100*(INDEX(monthly!$1:$1048576,MATCH(crec_mensuales!$A35,monthly!$A:$A,0),MATCH(crec_mensuales!G$4,monthly!$1:$1,0))/INDEX(monthly!$1:$1048576,MATCH(crec_mensuales!$A35,monthly!$A:$A,0)-12,MATCH(crec_mensuales!G$4,monthly!$1:$1,0))-1))</f>
        <v/>
      </c>
    </row>
    <row r="36" spans="1:7" x14ac:dyDescent="0.25">
      <c r="A36" s="12">
        <v>43160</v>
      </c>
      <c r="B36" s="84"/>
      <c r="C36" s="13" t="str">
        <f>IF(INDEX(monthly!$1:$1048576,MATCH(crec_mensuales!$A36,monthly!$A:$A,0),MATCH(crec_mensuales!C$4,monthly!$1:$1,0))="","",100*(INDEX(monthly!$1:$1048576,MATCH(crec_mensuales!$A36,monthly!$A:$A,0),MATCH(crec_mensuales!C$4,monthly!$1:$1,0))/INDEX(monthly!$1:$1048576,MATCH(crec_mensuales!$A36,monthly!$A:$A,0)-12,MATCH(crec_mensuales!C$4,monthly!$1:$1,0))-1))</f>
        <v/>
      </c>
      <c r="D36" s="13" t="str">
        <f>IF(INDEX(monthly!$1:$1048576,MATCH(crec_mensuales!$A36,monthly!$A:$A,0),MATCH(crec_mensuales!D$4,monthly!$1:$1,0))="","",100*(INDEX(monthly!$1:$1048576,MATCH(crec_mensuales!$A36,monthly!$A:$A,0),MATCH(crec_mensuales!D$4,monthly!$1:$1,0))/INDEX(monthly!$1:$1048576,MATCH(crec_mensuales!$A36,monthly!$A:$A,0)-12,MATCH(crec_mensuales!D$4,monthly!$1:$1,0))-1))</f>
        <v/>
      </c>
      <c r="E36" s="13" t="str">
        <f>IF(INDEX(monthly!$1:$1048576,MATCH(crec_mensuales!$A36,monthly!$A:$A,0),MATCH(crec_mensuales!E$4,monthly!$1:$1,0))="","",100*(INDEX(monthly!$1:$1048576,MATCH(crec_mensuales!$A36,monthly!$A:$A,0),MATCH(crec_mensuales!E$4,monthly!$1:$1,0))/INDEX(monthly!$1:$1048576,MATCH(crec_mensuales!$A36,monthly!$A:$A,0)-12,MATCH(crec_mensuales!E$4,monthly!$1:$1,0))-1))</f>
        <v/>
      </c>
      <c r="F36" s="13" t="str">
        <f>IF(INDEX(monthly!$1:$1048576,MATCH(crec_mensuales!$A36,monthly!$A:$A,0),MATCH(crec_mensuales!F$4,monthly!$1:$1,0))="","",100*(INDEX(monthly!$1:$1048576,MATCH(crec_mensuales!$A36,monthly!$A:$A,0),MATCH(crec_mensuales!F$4,monthly!$1:$1,0))/INDEX(monthly!$1:$1048576,MATCH(crec_mensuales!$A36,monthly!$A:$A,0)-12,MATCH(crec_mensuales!F$4,monthly!$1:$1,0))-1))</f>
        <v/>
      </c>
      <c r="G36" s="13" t="str">
        <f>IF(INDEX(monthly!$1:$1048576,MATCH(crec_mensuales!$A36,monthly!$A:$A,0),MATCH(crec_mensuales!G$4,monthly!$1:$1,0))="","",100*(INDEX(monthly!$1:$1048576,MATCH(crec_mensuales!$A36,monthly!$A:$A,0),MATCH(crec_mensuales!G$4,monthly!$1:$1,0))/INDEX(monthly!$1:$1048576,MATCH(crec_mensuales!$A36,monthly!$A:$A,0)-12,MATCH(crec_mensuales!G$4,monthly!$1:$1,0))-1))</f>
        <v/>
      </c>
    </row>
    <row r="37" spans="1:7" x14ac:dyDescent="0.25">
      <c r="A37" s="12">
        <v>43191</v>
      </c>
      <c r="B37" s="13" t="str">
        <f>IF(INDEX(monthly!$1:$1048576,MATCH(crec_mensuales!$A37,monthly!$A:$A,0),MATCH(crec_mensuales!B$4,monthly!$1:$1,0))="","",100*(INDEX(monthly!$1:$1048576,MATCH(crec_mensuales!$A37,monthly!$A:$A,0),MATCH(crec_mensuales!B$4,monthly!$1:$1,0))/INDEX(monthly!$1:$1048576,MATCH(crec_mensuales!$A37,monthly!$A:$A,0)-12,MATCH(crec_mensuales!B$4,monthly!$1:$1,0))-1))</f>
        <v/>
      </c>
      <c r="C37" s="13" t="str">
        <f>IF(INDEX(monthly!$1:$1048576,MATCH(crec_mensuales!$A37,monthly!$A:$A,0),MATCH(crec_mensuales!C$4,monthly!$1:$1,0))="","",100*(INDEX(monthly!$1:$1048576,MATCH(crec_mensuales!$A37,monthly!$A:$A,0),MATCH(crec_mensuales!C$4,monthly!$1:$1,0))/INDEX(monthly!$1:$1048576,MATCH(crec_mensuales!$A37,monthly!$A:$A,0)-12,MATCH(crec_mensuales!C$4,monthly!$1:$1,0))-1))</f>
        <v/>
      </c>
      <c r="D37" s="13" t="str">
        <f>IF(INDEX(monthly!$1:$1048576,MATCH(crec_mensuales!$A37,monthly!$A:$A,0),MATCH(crec_mensuales!D$4,monthly!$1:$1,0))="","",100*(INDEX(monthly!$1:$1048576,MATCH(crec_mensuales!$A37,monthly!$A:$A,0),MATCH(crec_mensuales!D$4,monthly!$1:$1,0))/INDEX(monthly!$1:$1048576,MATCH(crec_mensuales!$A37,monthly!$A:$A,0)-12,MATCH(crec_mensuales!D$4,monthly!$1:$1,0))-1))</f>
        <v/>
      </c>
      <c r="E37" s="13" t="str">
        <f>IF(INDEX(monthly!$1:$1048576,MATCH(crec_mensuales!$A37,monthly!$A:$A,0),MATCH(crec_mensuales!E$4,monthly!$1:$1,0))="","",100*(INDEX(monthly!$1:$1048576,MATCH(crec_mensuales!$A37,monthly!$A:$A,0),MATCH(crec_mensuales!E$4,monthly!$1:$1,0))/INDEX(monthly!$1:$1048576,MATCH(crec_mensuales!$A37,monthly!$A:$A,0)-12,MATCH(crec_mensuales!E$4,monthly!$1:$1,0))-1))</f>
        <v/>
      </c>
      <c r="F37" s="13" t="str">
        <f>IF(INDEX(monthly!$1:$1048576,MATCH(crec_mensuales!$A37,monthly!$A:$A,0),MATCH(crec_mensuales!F$4,monthly!$1:$1,0))="","",100*(INDEX(monthly!$1:$1048576,MATCH(crec_mensuales!$A37,monthly!$A:$A,0),MATCH(crec_mensuales!F$4,monthly!$1:$1,0))/INDEX(monthly!$1:$1048576,MATCH(crec_mensuales!$A37,monthly!$A:$A,0)-12,MATCH(crec_mensuales!F$4,monthly!$1:$1,0))-1))</f>
        <v/>
      </c>
      <c r="G37" s="13" t="str">
        <f>IF(INDEX(monthly!$1:$1048576,MATCH(crec_mensuales!$A37,monthly!$A:$A,0),MATCH(crec_mensuales!G$4,monthly!$1:$1,0))="","",100*(INDEX(monthly!$1:$1048576,MATCH(crec_mensuales!$A37,monthly!$A:$A,0),MATCH(crec_mensuales!G$4,monthly!$1:$1,0))/INDEX(monthly!$1:$1048576,MATCH(crec_mensuales!$A37,monthly!$A:$A,0)-12,MATCH(crec_mensuales!G$4,monthly!$1:$1,0))-1))</f>
        <v/>
      </c>
    </row>
    <row r="38" spans="1:7" x14ac:dyDescent="0.25">
      <c r="A38" s="12">
        <v>43221</v>
      </c>
      <c r="B38" s="13" t="str">
        <f>IF(INDEX(monthly!$1:$1048576,MATCH(crec_mensuales!$A38,monthly!$A:$A,0),MATCH(crec_mensuales!B$4,monthly!$1:$1,0))="","",100*(INDEX(monthly!$1:$1048576,MATCH(crec_mensuales!$A38,monthly!$A:$A,0),MATCH(crec_mensuales!B$4,monthly!$1:$1,0))/INDEX(monthly!$1:$1048576,MATCH(crec_mensuales!$A38,monthly!$A:$A,0)-12,MATCH(crec_mensuales!B$4,monthly!$1:$1,0))-1))</f>
        <v/>
      </c>
      <c r="C38" s="13" t="str">
        <f>IF(INDEX(monthly!$1:$1048576,MATCH(crec_mensuales!$A38,monthly!$A:$A,0),MATCH(crec_mensuales!C$4,monthly!$1:$1,0))="","",100*(INDEX(monthly!$1:$1048576,MATCH(crec_mensuales!$A38,monthly!$A:$A,0),MATCH(crec_mensuales!C$4,monthly!$1:$1,0))/INDEX(monthly!$1:$1048576,MATCH(crec_mensuales!$A38,monthly!$A:$A,0)-12,MATCH(crec_mensuales!C$4,monthly!$1:$1,0))-1))</f>
        <v/>
      </c>
      <c r="D38" s="13" t="str">
        <f>IF(INDEX(monthly!$1:$1048576,MATCH(crec_mensuales!$A38,monthly!$A:$A,0),MATCH(crec_mensuales!D$4,monthly!$1:$1,0))="","",100*(INDEX(monthly!$1:$1048576,MATCH(crec_mensuales!$A38,monthly!$A:$A,0),MATCH(crec_mensuales!D$4,monthly!$1:$1,0))/INDEX(monthly!$1:$1048576,MATCH(crec_mensuales!$A38,monthly!$A:$A,0)-12,MATCH(crec_mensuales!D$4,monthly!$1:$1,0))-1))</f>
        <v/>
      </c>
      <c r="E38" s="13" t="str">
        <f>IF(INDEX(monthly!$1:$1048576,MATCH(crec_mensuales!$A38,monthly!$A:$A,0),MATCH(crec_mensuales!E$4,monthly!$1:$1,0))="","",100*(INDEX(monthly!$1:$1048576,MATCH(crec_mensuales!$A38,monthly!$A:$A,0),MATCH(crec_mensuales!E$4,monthly!$1:$1,0))/INDEX(monthly!$1:$1048576,MATCH(crec_mensuales!$A38,monthly!$A:$A,0)-12,MATCH(crec_mensuales!E$4,monthly!$1:$1,0))-1))</f>
        <v/>
      </c>
      <c r="F38" s="13" t="str">
        <f>IF(INDEX(monthly!$1:$1048576,MATCH(crec_mensuales!$A38,monthly!$A:$A,0),MATCH(crec_mensuales!F$4,monthly!$1:$1,0))="","",100*(INDEX(monthly!$1:$1048576,MATCH(crec_mensuales!$A38,monthly!$A:$A,0),MATCH(crec_mensuales!F$4,monthly!$1:$1,0))/INDEX(monthly!$1:$1048576,MATCH(crec_mensuales!$A38,monthly!$A:$A,0)-12,MATCH(crec_mensuales!F$4,monthly!$1:$1,0))-1))</f>
        <v/>
      </c>
      <c r="G38" s="13" t="str">
        <f>IF(INDEX(monthly!$1:$1048576,MATCH(crec_mensuales!$A38,monthly!$A:$A,0),MATCH(crec_mensuales!G$4,monthly!$1:$1,0))="","",100*(INDEX(monthly!$1:$1048576,MATCH(crec_mensuales!$A38,monthly!$A:$A,0),MATCH(crec_mensuales!G$4,monthly!$1:$1,0))/INDEX(monthly!$1:$1048576,MATCH(crec_mensuales!$A38,monthly!$A:$A,0)-12,MATCH(crec_mensuales!G$4,monthly!$1:$1,0))-1))</f>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quarterly</vt:lpstr>
      <vt:lpstr>q_preprocess</vt:lpstr>
      <vt:lpstr>monthly</vt:lpstr>
      <vt:lpstr>m_preprocess</vt:lpstr>
      <vt:lpstr>proy_act</vt:lpstr>
      <vt:lpstr>proyPIB</vt:lpstr>
      <vt:lpstr>optimal</vt:lpstr>
      <vt:lpstr>crec_trim</vt:lpstr>
      <vt:lpstr>crec_mensuales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Yusuke Tateno</dc:creator>
  <cp:lastModifiedBy>PC</cp:lastModifiedBy>
  <cp:lastPrinted>2015-05-20T22:55:16Z</cp:lastPrinted>
  <dcterms:created xsi:type="dcterms:W3CDTF">2015-04-10T15:03:52Z</dcterms:created>
  <dcterms:modified xsi:type="dcterms:W3CDTF">2018-03-22T20:51:18Z</dcterms:modified>
</cp:coreProperties>
</file>