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codeName="ThisWorkbook" defaultThemeVersion="166925"/>
  <mc:AlternateContent xmlns:mc="http://schemas.openxmlformats.org/markup-compatibility/2006">
    <mc:Choice Requires="x15">
      <x15ac:absPath xmlns:x15ac="http://schemas.microsoft.com/office/spreadsheetml/2010/11/ac" url="C:\Users\ricar\Desktop\ISEP\LAPR3\sem3-pi-2024_25_G081\others\documentation\management\"/>
    </mc:Choice>
  </mc:AlternateContent>
  <xr:revisionPtr revIDLastSave="0" documentId="8_{923F187F-B288-4B61-9CAE-133796FFB086}" xr6:coauthVersionLast="47" xr6:coauthVersionMax="47" xr10:uidLastSave="{00000000-0000-0000-0000-000000000000}"/>
  <bookViews>
    <workbookView xWindow="-108" yWindow="-108" windowWidth="23256" windowHeight="13896" xr2:uid="{00000000-000D-0000-FFFF-FFFF00000000}"/>
  </bookViews>
  <sheets>
    <sheet name="Team and Self Assessment" sheetId="2" r:id="rId1"/>
    <sheet name="User Stories" sheetId="5" r:id="rId2"/>
    <sheet name="Project Development" sheetId="1" r:id="rId3"/>
    <sheet name="Project Management" sheetId="10" r:id="rId4"/>
  </sheets>
  <externalReferences>
    <externalReference r:id="rId5"/>
  </externalReferences>
  <definedNames>
    <definedName name="ItemEval">[1]!Table2[ItemEval]</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 i="2" l="1"/>
  <c r="C3" i="1"/>
  <c r="K18" i="2"/>
  <c r="J15" i="10"/>
  <c r="I15" i="10"/>
  <c r="H15" i="10"/>
  <c r="G15" i="10"/>
  <c r="F15" i="10"/>
  <c r="E15" i="10"/>
  <c r="D15" i="10"/>
  <c r="C15" i="10"/>
  <c r="B15" i="10" l="1"/>
  <c r="K14" i="10"/>
  <c r="K13" i="10"/>
  <c r="K11" i="10"/>
  <c r="K10" i="10"/>
  <c r="K9" i="10"/>
  <c r="K7" i="10"/>
  <c r="K6" i="10"/>
  <c r="K5" i="10"/>
  <c r="K4" i="10"/>
  <c r="K12" i="10"/>
  <c r="K8" i="10"/>
  <c r="J16" i="10"/>
  <c r="I16" i="10"/>
  <c r="H16" i="10"/>
  <c r="G16" i="10"/>
  <c r="F16" i="10"/>
  <c r="E16" i="10"/>
  <c r="D16" i="10"/>
  <c r="C16" i="10"/>
  <c r="Q3" i="10"/>
  <c r="P3" i="10"/>
  <c r="O3" i="10"/>
  <c r="N3" i="10"/>
  <c r="M3" i="10"/>
  <c r="L3" i="10"/>
  <c r="J3" i="10"/>
  <c r="I3" i="10"/>
  <c r="H3" i="10"/>
  <c r="G3" i="10"/>
  <c r="F3" i="10"/>
  <c r="E3" i="10"/>
  <c r="D3" i="10"/>
  <c r="C3" i="10"/>
  <c r="L11" i="2"/>
  <c r="L12" i="2"/>
  <c r="L13" i="2"/>
  <c r="L15" i="2"/>
  <c r="L16" i="2"/>
  <c r="L17" i="2"/>
  <c r="K4" i="1"/>
  <c r="K5" i="1"/>
  <c r="K6" i="1"/>
  <c r="K7" i="1"/>
  <c r="Q3" i="1"/>
  <c r="P3" i="1"/>
  <c r="O3" i="1"/>
  <c r="N3" i="1"/>
  <c r="M3" i="1"/>
  <c r="L3" i="1"/>
  <c r="B8" i="1"/>
  <c r="J3" i="1"/>
  <c r="I3" i="1"/>
  <c r="H3" i="1"/>
  <c r="G3" i="1"/>
  <c r="F3" i="1"/>
  <c r="E3" i="1"/>
  <c r="D3" i="1"/>
  <c r="L10" i="2"/>
  <c r="F18" i="2"/>
  <c r="G18" i="2"/>
  <c r="H18" i="2"/>
  <c r="I18" i="2"/>
  <c r="J18" i="2"/>
  <c r="D18" i="2"/>
  <c r="J9" i="2"/>
  <c r="I9" i="2"/>
  <c r="H9" i="2"/>
  <c r="G9" i="2"/>
  <c r="F9" i="2"/>
  <c r="E9" i="2"/>
  <c r="D9" i="2"/>
  <c r="I8" i="1" l="1"/>
  <c r="I9" i="1" s="1"/>
  <c r="H8" i="1"/>
  <c r="H9" i="1" s="1"/>
  <c r="G8" i="1"/>
  <c r="G9" i="1" s="1"/>
  <c r="F8" i="1"/>
  <c r="F9" i="1" s="1"/>
  <c r="E8" i="1"/>
  <c r="E9" i="1" s="1"/>
  <c r="J8" i="1"/>
  <c r="J9" i="1" s="1"/>
  <c r="D8" i="1"/>
  <c r="D9" i="1" s="1"/>
  <c r="C8" i="1" l="1"/>
  <c r="C9" i="1" s="1"/>
  <c r="E18" i="2"/>
  <c r="L1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tc={6BAF2E2E-33D1-44DF-B745-43730409185A}</author>
  </authors>
  <commentList>
    <comment ref="A5" authorId="0" shapeId="0" xr:uid="{6BAF2E2E-33D1-44DF-B745-43730409185A}">
      <text>
        <t>[Comentário por tópicos]
A sua versão do Excel permite-lhe ler este comentário por tópicos. No entanto, as edições feitas ao comentário serão removidas se o ficheiro for aberto numa versão mais recente do Excel. Saiba mais: https://go.microsoft.com/fwlink/?linkid=870924
Comentário:
    Proposta: Documentation em vez de "Project Report &amp; Documentation"</t>
      </text>
    </comment>
  </commentList>
</comments>
</file>

<file path=xl/sharedStrings.xml><?xml version="1.0" encoding="utf-8"?>
<sst xmlns="http://schemas.openxmlformats.org/spreadsheetml/2006/main" count="430" uniqueCount="178">
  <si>
    <t>LAPR3 Project Team and Self-assessment v4.0</t>
  </si>
  <si>
    <t>Fill in the cells with a blue background</t>
  </si>
  <si>
    <t>TeamID #</t>
  </si>
  <si>
    <t>(e.g. 101)</t>
  </si>
  <si>
    <t>How do you grade yourself and your peers?</t>
  </si>
  <si>
    <t>READ the Instructions below the table!!!</t>
  </si>
  <si>
    <t>List B</t>
  </si>
  <si>
    <t>Average</t>
  </si>
  <si>
    <t>List A</t>
  </si>
  <si>
    <t>1230744 Ricardo Meireles</t>
  </si>
  <si>
    <t>1230741 Bruno Teixeira</t>
  </si>
  <si>
    <t>Self-assessment</t>
  </si>
  <si>
    <t>1230399 Joana Gama</t>
  </si>
  <si>
    <t>1240587 Francisco Oliveira</t>
  </si>
  <si>
    <t>Student 5 No. + 1st name+last name</t>
  </si>
  <si>
    <t>Student 6 No. + 1st name+last name</t>
  </si>
  <si>
    <t>Student 7 No. + 1st name+last name</t>
  </si>
  <si>
    <t>1211026 Rodrigo Moreira (not enrolled in LAPR)</t>
  </si>
  <si>
    <t>Instructions for Students:</t>
  </si>
  <si>
    <t>Write your student numbers and name in Colum C from row 10 to 17 (according to the students in your team).</t>
  </si>
  <si>
    <t>Student from List A should assess the student on List B with a grade from 0 to 5.</t>
  </si>
  <si>
    <t>On the diagonal Students should fill their self-assessment (darker blue cells)</t>
  </si>
  <si>
    <t>0% - Unaceptable</t>
  </si>
  <si>
    <t>25% - Unsatisfactory</t>
  </si>
  <si>
    <r>
      <t xml:space="preserve">Students </t>
    </r>
    <r>
      <rPr>
        <b/>
        <sz val="12"/>
        <color rgb="FFFF0000"/>
        <rFont val="Calibri"/>
        <family val="2"/>
        <scheme val="minor"/>
      </rPr>
      <t>must</t>
    </r>
    <r>
      <rPr>
        <b/>
        <sz val="12"/>
        <color theme="1"/>
        <rFont val="Calibri"/>
        <family val="2"/>
        <scheme val="minor"/>
      </rPr>
      <t xml:space="preserve"> fill in the following sheets:</t>
    </r>
  </si>
  <si>
    <t>50% - Acceptable</t>
  </si>
  <si>
    <t xml:space="preserve"> - Team and Self-assessment</t>
  </si>
  <si>
    <t>75% - Good</t>
  </si>
  <si>
    <t xml:space="preserve"> - User Stories</t>
  </si>
  <si>
    <t>90% - Very Good</t>
  </si>
  <si>
    <t>100% - Excellent</t>
  </si>
  <si>
    <t>User Stories</t>
  </si>
  <si>
    <t>User Story ID #</t>
  </si>
  <si>
    <t>Student Responsible for User Story</t>
  </si>
  <si>
    <t>User Story Assessment
[0-5]</t>
  </si>
  <si>
    <t>Remarks</t>
  </si>
  <si>
    <t>Unacceptable / 
Not Implemented.</t>
  </si>
  <si>
    <t>Emerging / 
Implementation Attempt.</t>
  </si>
  <si>
    <t>Minimally Acceptable / 
Many Defects</t>
  </si>
  <si>
    <t>Acceptable /
 Little Defects</t>
  </si>
  <si>
    <t>Accomplished / 
Correct</t>
  </si>
  <si>
    <t>Exemplary</t>
  </si>
  <si>
    <t>No solution has been 
developed for the requirements </t>
  </si>
  <si>
    <t>Most of the requirements 
have not been met </t>
  </si>
  <si>
    <t>Most of the requirements 
were minimally fulfilled, 
although with some flaws </t>
  </si>
  <si>
    <t>All requirements have been 
met almost in their entirety </t>
  </si>
  <si>
    <t>All requirements have 
been met completely. </t>
  </si>
  <si>
    <t>The students have exceeded expectations </t>
  </si>
  <si>
    <t>USAC11</t>
  </si>
  <si>
    <t>All</t>
  </si>
  <si>
    <t>The students  have exceeded expectations </t>
  </si>
  <si>
    <t>USAC12</t>
  </si>
  <si>
    <t>USAC13</t>
  </si>
  <si>
    <t>USAC14</t>
  </si>
  <si>
    <t>1230399 &amp; 1240587 (Francisco and Joana)</t>
  </si>
  <si>
    <t>USAC15</t>
  </si>
  <si>
    <t>USAC16</t>
  </si>
  <si>
    <t>…</t>
  </si>
  <si>
    <t>USAC17</t>
  </si>
  <si>
    <t>USAC18</t>
  </si>
  <si>
    <t>USBD20</t>
  </si>
  <si>
    <t>USBD21</t>
  </si>
  <si>
    <t>USBD22</t>
  </si>
  <si>
    <t>USBD23</t>
  </si>
  <si>
    <t>USBD24</t>
  </si>
  <si>
    <t>USBD25</t>
  </si>
  <si>
    <t>USBD26</t>
  </si>
  <si>
    <t>USBD27</t>
  </si>
  <si>
    <t>USBD28</t>
  </si>
  <si>
    <t>USBD29</t>
  </si>
  <si>
    <t>USBD30</t>
  </si>
  <si>
    <t>USEI17</t>
  </si>
  <si>
    <t>USEI18</t>
  </si>
  <si>
    <t>USEI19</t>
  </si>
  <si>
    <t>USEI20</t>
  </si>
  <si>
    <t>USEI21</t>
  </si>
  <si>
    <t>USEI22</t>
  </si>
  <si>
    <t>USEI23</t>
  </si>
  <si>
    <t>USEI24</t>
  </si>
  <si>
    <t>USFA3</t>
  </si>
  <si>
    <t>USLP06</t>
  </si>
  <si>
    <t>USLP07</t>
  </si>
  <si>
    <t>USLP08</t>
  </si>
  <si>
    <t>Project Development Self-Assessment</t>
  </si>
  <si>
    <t>Rubric</t>
  </si>
  <si>
    <t>Weight</t>
  </si>
  <si>
    <t>Teacher
Assessment</t>
  </si>
  <si>
    <t>Commit Messages</t>
  </si>
  <si>
    <t>Less than 25% of commits have a well-formed commit message</t>
  </si>
  <si>
    <t>About 25% of commits have a well-formed commit message</t>
  </si>
  <si>
    <t>2 – Not Applicable</t>
  </si>
  <si>
    <t>About 50% of commits have a well-formed commit message</t>
  </si>
  <si>
    <t>At least 90% of commits have a well-formed commit message</t>
  </si>
  <si>
    <t>All commits have a well-formed commit message</t>
  </si>
  <si>
    <t>Documentation</t>
  </si>
  <si>
    <t>No report or documentation.</t>
  </si>
  <si>
    <t>Has at least a solution Domain Model or Relational Model or Class Diagram.</t>
  </si>
  <si>
    <t>Has at least a solution Domain Model or Relational Model or Class Diagram, and some user stories have been documented.</t>
  </si>
  <si>
    <t>Has a solution Domain Model and Relational Model and Class Diagram, and most user stories have been documented.</t>
  </si>
  <si>
    <t>Has a solution Domain Model and Relational Model and Class Diagram, and all user stories have been documented.</t>
  </si>
  <si>
    <t>The students have exceeded expectations</t>
  </si>
  <si>
    <t>Requirements</t>
  </si>
  <si>
    <t>No solution has 
been developed for 
the requirements </t>
  </si>
  <si>
    <t>Most of the 
requirements 
have not been met </t>
  </si>
  <si>
    <t>Most of the 
requirements were 
minimally fulfilled, 
although with 
some flaws </t>
  </si>
  <si>
    <t>All requirements 
have been met 
almost in 
their entirety </t>
  </si>
  <si>
    <t>All requirements 
have been met 
completely. </t>
  </si>
  <si>
    <t>Sprint Review / 
Demonstration</t>
  </si>
  <si>
    <t>Without any kind of preparation </t>
  </si>
  <si>
    <t>There was some preparation </t>
  </si>
  <si>
    <t>There was some 
preparation but with flaws in the 
demonstration data 
and the speech </t>
  </si>
  <si>
    <t>There was a good 
preparation but 
with flaws in 
the speech</t>
  </si>
  <si>
    <t>There was good 
preparation with 
no flaws in the 
demonstration 
data</t>
  </si>
  <si>
    <t>Total</t>
  </si>
  <si>
    <t>Total (0-20)</t>
  </si>
  <si>
    <t>Project Management Team Assessment</t>
  </si>
  <si>
    <t>Sprint Backlog</t>
  </si>
  <si>
    <t>Sprint backlog not created or created with less than 50% of US</t>
  </si>
  <si>
    <t>Sprint backlog created with more than 50% of US and added tasks, bugs and epics (if applicable)</t>
  </si>
  <si>
    <t>All US inserted, with syntax correction, added additional notes with mode detail, annex and other information in some US</t>
  </si>
  <si>
    <t>US with correct syntax, additional detail in notes and annex in most issues</t>
  </si>
  <si>
    <t>All the previous plus added the correct categorizations to issues and inserted the issues for Scrum events (Dailly meeting, retrospective, review)</t>
  </si>
  <si>
    <t>All the previous and inserted correctly additional US based on team judgement and Project Management requirements (Reviews and other requirements for each sprint)</t>
  </si>
  <si>
    <t>Task splitting from User Stories</t>
  </si>
  <si>
    <t>No decomposition of tasks</t>
  </si>
  <si>
    <t>Less than 25% of US were decomposed in sub-tasks</t>
  </si>
  <si>
    <t>Tasks decomposition in 26%-75% of US with more than 2 sub-tasks</t>
  </si>
  <si>
    <t xml:space="preserve">Decomposition in more 76% - 90% of US with more than 3 sub-tasks </t>
  </si>
  <si>
    <t>More than 91% of US with decomposition and even distribution of tasks among team members</t>
  </si>
  <si>
    <t>One sub task per day per team member</t>
  </si>
  <si>
    <t>User Stories prioritization</t>
  </si>
  <si>
    <t>None</t>
  </si>
  <si>
    <t>Less than 50% of US were prioritized</t>
  </si>
  <si>
    <t> More than 51% were prioritized</t>
  </si>
  <si>
    <t>Between 75%-90% with correct distribution </t>
  </si>
  <si>
    <t>More than 90% with correct distribution </t>
  </si>
  <si>
    <t>All US prioritized with correct distribution</t>
  </si>
  <si>
    <t>User Stories estimation</t>
  </si>
  <si>
    <t>Less than 25% of US estimated</t>
  </si>
  <si>
    <t xml:space="preserve">Between 26% and 75% US estimated </t>
  </si>
  <si>
    <t>Between 76% and 90% US estimated </t>
  </si>
  <si>
    <t>All US estimated </t>
  </si>
  <si>
    <t>All US estimated with evidence of different techniques used</t>
  </si>
  <si>
    <t>Daily Meeting occurrences and registered on Project-Board</t>
  </si>
  <si>
    <t>Less than 25% registered</t>
  </si>
  <si>
    <t>Between 25% and 50% registered </t>
  </si>
  <si>
    <t>Between 51% and 75% registered </t>
  </si>
  <si>
    <t>Between 76% and 100% registered </t>
  </si>
  <si>
    <t>All registered with outstanding evidence</t>
  </si>
  <si>
    <t>Daily Progress registered</t>
  </si>
  <si>
    <t>none</t>
  </si>
  <si>
    <t>Less than 25% with evidence of status change</t>
  </si>
  <si>
    <t>More than 50% with correct status change and comments on issues</t>
  </si>
  <si>
    <t>All tasks with correct status change, comments and working hours inserted</t>
  </si>
  <si>
    <t>Retrospective registered</t>
  </si>
  <si>
    <t>Made with low quality and relevance</t>
  </si>
  <si>
    <t>Good content but method and record with low quality</t>
  </si>
  <si>
    <t>Good content with good method and record</t>
  </si>
  <si>
    <t>Good content method and record with good improvement plan</t>
  </si>
  <si>
    <t>Excellent content, method and record with excellent improvement plan and actions inserted in tasks</t>
  </si>
  <si>
    <t>Insights registered on SPRINT Report</t>
  </si>
  <si>
    <t>Present but with errors</t>
  </si>
  <si>
    <t xml:space="preserve">Low quality </t>
  </si>
  <si>
    <t>Medium quality </t>
  </si>
  <si>
    <t>Good quality </t>
  </si>
  <si>
    <t>Excellent</t>
  </si>
  <si>
    <t>Sprint Review Demonstration</t>
  </si>
  <si>
    <t>Percentage of Sprint conclusion</t>
  </si>
  <si>
    <t> No sprint execution</t>
  </si>
  <si>
    <t>Between 0-30% executed</t>
  </si>
  <si>
    <t>Between 31-50% executed</t>
  </si>
  <si>
    <t>Between 51-75% executed</t>
  </si>
  <si>
    <t>Between 76-95% executed</t>
  </si>
  <si>
    <t>More than 96% executed</t>
  </si>
  <si>
    <t>Overall Sprint management</t>
  </si>
  <si>
    <t>We put a lot of effort into this part because it was the most complex and the main one for all the following parts to be fulfilled. We feel that the criteria have been met.</t>
  </si>
  <si>
    <t>We were detailed so that we met all the criteria requested.</t>
  </si>
  <si>
    <t>We believe that all the implementations met the established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</si>
</sst>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0" x14ac:knownFonts="1">
    <font>
      <sz val="12"/>
      <color theme="1"/>
      <name val="Calibri"/>
      <family val="2"/>
      <scheme val="minor"/>
    </font>
    <font>
      <sz val="12"/>
      <color theme="1"/>
      <name val="Calibri"/>
      <family val="2"/>
      <scheme val="minor"/>
    </font>
    <font>
      <b/>
      <sz val="12"/>
      <color theme="1"/>
      <name val="Calibri"/>
      <family val="2"/>
      <scheme val="minor"/>
    </font>
    <font>
      <sz val="8"/>
      <name val="Calibri"/>
      <family val="2"/>
      <scheme val="minor"/>
    </font>
    <font>
      <sz val="12"/>
      <color rgb="FF000000"/>
      <name val="Calibri"/>
      <family val="2"/>
      <scheme val="minor"/>
    </font>
    <font>
      <b/>
      <sz val="16"/>
      <color theme="1"/>
      <name val="Calibri"/>
      <family val="2"/>
      <scheme val="minor"/>
    </font>
    <font>
      <b/>
      <sz val="12"/>
      <color theme="4"/>
      <name val="Calibri"/>
      <family val="2"/>
      <scheme val="minor"/>
    </font>
    <font>
      <sz val="10"/>
      <color theme="1"/>
      <name val="Calibri"/>
      <family val="2"/>
      <scheme val="minor"/>
    </font>
    <font>
      <sz val="9"/>
      <color theme="1"/>
      <name val="Calibri"/>
      <family val="2"/>
      <scheme val="minor"/>
    </font>
    <font>
      <b/>
      <sz val="12"/>
      <color rgb="FFFF0000"/>
      <name val="Calibri"/>
      <family val="2"/>
      <scheme val="minor"/>
    </font>
  </fonts>
  <fills count="6">
    <fill>
      <patternFill patternType="none"/>
    </fill>
    <fill>
      <patternFill patternType="gray125"/>
    </fill>
    <fill>
      <patternFill patternType="solid">
        <fgColor theme="8"/>
        <bgColor indexed="64"/>
      </patternFill>
    </fill>
    <fill>
      <patternFill patternType="solid">
        <fgColor theme="4"/>
        <bgColor indexed="64"/>
      </patternFill>
    </fill>
    <fill>
      <patternFill patternType="solid">
        <fgColor theme="0"/>
        <bgColor indexed="64"/>
      </patternFill>
    </fill>
    <fill>
      <patternFill patternType="solid">
        <fgColor theme="8" tint="0.59999389629810485"/>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85">
    <xf numFmtId="0" fontId="0" fillId="0" borderId="0" xfId="0"/>
    <xf numFmtId="0" fontId="0" fillId="0" borderId="0" xfId="0" applyAlignment="1">
      <alignment horizontal="center" vertical="center" wrapText="1"/>
    </xf>
    <xf numFmtId="0" fontId="2" fillId="0" borderId="0" xfId="0" applyFont="1"/>
    <xf numFmtId="0" fontId="0" fillId="0" borderId="0" xfId="0" applyAlignment="1">
      <alignment horizontal="left" vertical="center"/>
    </xf>
    <xf numFmtId="0" fontId="0" fillId="2" borderId="0" xfId="0" applyFill="1" applyAlignment="1">
      <alignment horizontal="center" vertical="center" wrapText="1"/>
    </xf>
    <xf numFmtId="0" fontId="0" fillId="0" borderId="1" xfId="0" applyBorder="1" applyAlignment="1">
      <alignment horizontal="center" vertical="center" wrapText="1"/>
    </xf>
    <xf numFmtId="0" fontId="0" fillId="2" borderId="1" xfId="0" applyFill="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0" xfId="0" applyAlignment="1">
      <alignment horizontal="center" vertical="center"/>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1" xfId="0" applyBorder="1" applyAlignment="1">
      <alignment horizontal="center" vertical="center" wrapText="1"/>
    </xf>
    <xf numFmtId="164" fontId="0" fillId="0" borderId="1" xfId="1" applyNumberFormat="1" applyFont="1" applyBorder="1" applyAlignment="1">
      <alignment horizontal="right" vertical="center" wrapText="1"/>
    </xf>
    <xf numFmtId="164" fontId="0" fillId="0" borderId="1" xfId="0" applyNumberFormat="1" applyBorder="1" applyAlignment="1">
      <alignment horizontal="right" vertical="center" wrapText="1"/>
    </xf>
    <xf numFmtId="0" fontId="0" fillId="0" borderId="6" xfId="0" applyBorder="1" applyAlignment="1">
      <alignment horizontal="center" vertical="center" textRotation="65" wrapText="1"/>
    </xf>
    <xf numFmtId="0" fontId="0" fillId="0" borderId="13" xfId="0" applyBorder="1" applyAlignment="1">
      <alignment horizontal="center" vertical="center" textRotation="65"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0" fontId="0" fillId="0" borderId="14" xfId="0" applyBorder="1" applyAlignment="1">
      <alignment horizontal="center" vertical="center" wrapText="1"/>
    </xf>
    <xf numFmtId="0" fontId="5" fillId="0" borderId="0" xfId="0" applyFont="1" applyAlignment="1">
      <alignment horizontal="left" vertical="center"/>
    </xf>
    <xf numFmtId="0" fontId="0" fillId="3" borderId="1" xfId="0" applyFill="1" applyBorder="1" applyAlignment="1">
      <alignment horizontal="center" vertical="center"/>
    </xf>
    <xf numFmtId="2" fontId="0" fillId="0" borderId="1" xfId="0" applyNumberFormat="1" applyBorder="1" applyAlignment="1">
      <alignment horizontal="center" vertical="center" wrapText="1"/>
    </xf>
    <xf numFmtId="2" fontId="0" fillId="0" borderId="14" xfId="0" applyNumberFormat="1" applyBorder="1" applyAlignment="1">
      <alignment horizontal="center" vertical="center" wrapText="1"/>
    </xf>
    <xf numFmtId="0" fontId="0" fillId="3" borderId="1" xfId="0" applyFill="1" applyBorder="1" applyAlignment="1">
      <alignment horizontal="center" vertical="center" wrapText="1"/>
    </xf>
    <xf numFmtId="0" fontId="5" fillId="0" borderId="0" xfId="0" applyFont="1"/>
    <xf numFmtId="0" fontId="0" fillId="0" borderId="12" xfId="0" applyBorder="1" applyAlignment="1">
      <alignment horizontal="center" vertical="center" wrapText="1"/>
    </xf>
    <xf numFmtId="0" fontId="0" fillId="0" borderId="2" xfId="0" applyBorder="1" applyAlignment="1">
      <alignment horizontal="center" vertical="center" wrapText="1"/>
    </xf>
    <xf numFmtId="0" fontId="0" fillId="0" borderId="15" xfId="0" applyBorder="1" applyAlignment="1">
      <alignment horizontal="center" vertical="center" wrapText="1"/>
    </xf>
    <xf numFmtId="0" fontId="6" fillId="0" borderId="0" xfId="0" applyFont="1" applyAlignment="1">
      <alignment horizontal="left" vertical="center"/>
    </xf>
    <xf numFmtId="0" fontId="0" fillId="2" borderId="5" xfId="0" applyFill="1" applyBorder="1" applyAlignment="1">
      <alignment horizontal="center" vertical="center" wrapText="1"/>
    </xf>
    <xf numFmtId="0" fontId="0" fillId="0" borderId="18" xfId="0" applyBorder="1" applyAlignment="1">
      <alignment horizontal="center" vertical="center" textRotation="65" wrapText="1"/>
    </xf>
    <xf numFmtId="0" fontId="0" fillId="0" borderId="21" xfId="0" applyBorder="1" applyAlignment="1">
      <alignment horizontal="center" vertical="center" textRotation="65" wrapText="1"/>
    </xf>
    <xf numFmtId="0" fontId="0" fillId="0" borderId="22" xfId="0" applyBorder="1" applyAlignment="1">
      <alignment horizontal="center" vertical="center" textRotation="65" wrapText="1"/>
    </xf>
    <xf numFmtId="0" fontId="0" fillId="0" borderId="18" xfId="0" applyBorder="1" applyAlignment="1">
      <alignment horizontal="center" vertical="center" wrapText="1"/>
    </xf>
    <xf numFmtId="2" fontId="0" fillId="0" borderId="19" xfId="0" applyNumberFormat="1" applyBorder="1" applyAlignment="1">
      <alignment horizontal="center" vertical="center" wrapText="1"/>
    </xf>
    <xf numFmtId="2" fontId="0" fillId="0" borderId="24" xfId="0" applyNumberFormat="1" applyBorder="1"/>
    <xf numFmtId="2" fontId="0" fillId="0" borderId="25" xfId="0" applyNumberFormat="1" applyBorder="1"/>
    <xf numFmtId="0" fontId="0" fillId="0" borderId="5" xfId="0" applyBorder="1"/>
    <xf numFmtId="2" fontId="0" fillId="0" borderId="4" xfId="0" applyNumberFormat="1" applyBorder="1" applyAlignment="1">
      <alignment horizontal="center" vertical="center" wrapText="1"/>
    </xf>
    <xf numFmtId="0" fontId="0" fillId="0" borderId="26" xfId="0" applyBorder="1" applyAlignment="1">
      <alignment horizontal="center" vertical="center" wrapText="1"/>
    </xf>
    <xf numFmtId="1" fontId="0" fillId="0" borderId="27" xfId="0" applyNumberFormat="1" applyBorder="1" applyAlignment="1">
      <alignment horizontal="center" vertical="center" wrapText="1"/>
    </xf>
    <xf numFmtId="0" fontId="0" fillId="0" borderId="27" xfId="0" applyBorder="1" applyAlignment="1">
      <alignment horizontal="center" vertical="center" wrapText="1"/>
    </xf>
    <xf numFmtId="0" fontId="4" fillId="0" borderId="1" xfId="0" applyFont="1" applyBorder="1" applyAlignment="1">
      <alignment horizontal="center" vertical="center" wrapText="1"/>
    </xf>
    <xf numFmtId="0" fontId="0" fillId="3" borderId="9" xfId="0" applyFill="1" applyBorder="1" applyAlignment="1">
      <alignment horizontal="center" vertical="center" wrapText="1"/>
    </xf>
    <xf numFmtId="0" fontId="2" fillId="4" borderId="28" xfId="0" applyFont="1" applyFill="1" applyBorder="1"/>
    <xf numFmtId="0" fontId="0" fillId="4" borderId="23" xfId="0" applyFill="1" applyBorder="1"/>
    <xf numFmtId="0" fontId="0" fillId="4" borderId="16" xfId="0" applyFill="1" applyBorder="1"/>
    <xf numFmtId="0" fontId="0" fillId="4" borderId="29" xfId="0" applyFill="1" applyBorder="1"/>
    <xf numFmtId="0" fontId="0" fillId="4" borderId="0" xfId="0" applyFill="1"/>
    <xf numFmtId="0" fontId="0" fillId="4" borderId="30" xfId="0" applyFill="1" applyBorder="1"/>
    <xf numFmtId="0" fontId="4" fillId="4" borderId="29" xfId="0" applyFont="1" applyFill="1" applyBorder="1"/>
    <xf numFmtId="0" fontId="0" fillId="4" borderId="3" xfId="0" applyFill="1" applyBorder="1"/>
    <xf numFmtId="0" fontId="0" fillId="4" borderId="31" xfId="0" applyFill="1" applyBorder="1"/>
    <xf numFmtId="0" fontId="0" fillId="4" borderId="32" xfId="0" applyFill="1" applyBorder="1"/>
    <xf numFmtId="0" fontId="2" fillId="4" borderId="29" xfId="0" applyFont="1" applyFill="1" applyBorder="1"/>
    <xf numFmtId="0" fontId="2" fillId="4" borderId="0" xfId="0" applyFont="1" applyFill="1"/>
    <xf numFmtId="0" fontId="7" fillId="0" borderId="6" xfId="0" applyFont="1" applyBorder="1" applyAlignment="1">
      <alignment horizontal="center" vertical="center" textRotation="65" wrapText="1"/>
    </xf>
    <xf numFmtId="0" fontId="7" fillId="0" borderId="13" xfId="0" applyFont="1" applyBorder="1" applyAlignment="1">
      <alignment horizontal="center" vertical="center" textRotation="65" wrapText="1"/>
    </xf>
    <xf numFmtId="0" fontId="7" fillId="0" borderId="0" xfId="0" applyFont="1" applyAlignment="1">
      <alignment horizontal="center" vertical="center" wrapText="1"/>
    </xf>
    <xf numFmtId="0" fontId="8" fillId="0" borderId="0" xfId="0" applyFont="1" applyAlignment="1">
      <alignment horizontal="center" vertical="center" wrapText="1"/>
    </xf>
    <xf numFmtId="1" fontId="8" fillId="0" borderId="13" xfId="0" applyNumberFormat="1" applyFont="1" applyBorder="1" applyAlignment="1">
      <alignment horizontal="center" vertical="center" wrapText="1"/>
    </xf>
    <xf numFmtId="0" fontId="8" fillId="0" borderId="13" xfId="0" applyFont="1" applyBorder="1" applyAlignment="1">
      <alignment horizontal="center" vertical="center" wrapText="1"/>
    </xf>
    <xf numFmtId="0" fontId="8" fillId="0" borderId="7" xfId="0" applyFont="1" applyBorder="1" applyAlignment="1">
      <alignment horizontal="center" vertical="center" wrapText="1"/>
    </xf>
    <xf numFmtId="0" fontId="8" fillId="0" borderId="1" xfId="0" applyFont="1" applyBorder="1" applyAlignment="1">
      <alignment horizontal="center" vertical="center" wrapText="1"/>
    </xf>
    <xf numFmtId="0" fontId="8" fillId="0" borderId="9"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11" xfId="0" applyFont="1" applyBorder="1" applyAlignment="1">
      <alignment horizontal="center" vertical="center" wrapText="1"/>
    </xf>
    <xf numFmtId="0" fontId="0" fillId="5" borderId="1" xfId="0" applyFill="1" applyBorder="1" applyAlignment="1">
      <alignment horizontal="center" vertical="center" wrapText="1"/>
    </xf>
    <xf numFmtId="0" fontId="0" fillId="5" borderId="3"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16" xfId="0" applyFill="1" applyBorder="1" applyAlignment="1">
      <alignment horizontal="center" vertical="center" wrapText="1"/>
    </xf>
    <xf numFmtId="0" fontId="0" fillId="5" borderId="17" xfId="0" applyFill="1" applyBorder="1" applyAlignment="1">
      <alignment horizontal="center" vertical="center" wrapText="1"/>
    </xf>
    <xf numFmtId="0" fontId="0" fillId="2" borderId="0" xfId="0" applyFill="1" applyAlignment="1">
      <alignment horizontal="center" wrapText="1"/>
    </xf>
    <xf numFmtId="0" fontId="2" fillId="0" borderId="0" xfId="0" applyFont="1" applyAlignment="1">
      <alignment horizontal="left" vertical="center" wrapText="1"/>
    </xf>
    <xf numFmtId="0" fontId="0" fillId="3" borderId="1" xfId="0" applyFill="1" applyBorder="1" applyAlignment="1" applyProtection="1">
      <alignment horizontal="center" vertical="center" wrapText="1"/>
      <protection locked="0"/>
    </xf>
    <xf numFmtId="0" fontId="0" fillId="0" borderId="6" xfId="0" applyBorder="1" applyAlignment="1">
      <alignment horizontal="center" vertical="center" wrapText="1"/>
    </xf>
    <xf numFmtId="0" fontId="0" fillId="0" borderId="8"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7" xfId="0" applyBorder="1" applyAlignment="1">
      <alignment horizontal="center" vertical="center" wrapText="1"/>
    </xf>
    <xf numFmtId="0" fontId="0" fillId="0" borderId="9" xfId="0" applyBorder="1" applyAlignment="1">
      <alignment horizontal="center" vertical="center" wrapText="1"/>
    </xf>
    <xf numFmtId="0" fontId="0" fillId="0" borderId="13" xfId="0" applyBorder="1" applyAlignment="1">
      <alignment horizontal="center" vertical="center" wrapText="1"/>
    </xf>
    <xf numFmtId="0" fontId="0" fillId="0" borderId="1" xfId="0" applyBorder="1" applyAlignment="1">
      <alignment horizontal="center" vertical="center" wrapText="1"/>
    </xf>
  </cellXfs>
  <cellStyles count="2">
    <cellStyle name="Normal" xfId="0" builtinId="0"/>
    <cellStyle name="Percentagem" xfId="1" builtinId="5"/>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13</xdr:col>
      <xdr:colOff>400900</xdr:colOff>
      <xdr:row>17</xdr:row>
      <xdr:rowOff>0</xdr:rowOff>
    </xdr:from>
    <xdr:to>
      <xdr:col>13</xdr:col>
      <xdr:colOff>401260</xdr:colOff>
      <xdr:row>17</xdr:row>
      <xdr:rowOff>360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Ink 6">
              <a:extLst>
                <a:ext uri="{FF2B5EF4-FFF2-40B4-BE49-F238E27FC236}">
                  <a16:creationId xmlns:a16="http://schemas.microsoft.com/office/drawing/2014/main" id="{84EA9176-AD5B-1E48-B9F9-F07080AA6832}"/>
                </a:ext>
              </a:extLst>
            </xdr14:cNvPr>
            <xdr14:cNvContentPartPr/>
          </xdr14:nvContentPartPr>
          <xdr14:nvPr macro=""/>
          <xdr14:xfrm>
            <a:off x="12580200" y="5184720"/>
            <a:ext cx="360" cy="360"/>
          </xdr14:xfrm>
        </xdr:contentPart>
      </mc:Choice>
      <mc:Fallback xmlns="">
        <xdr:pic>
          <xdr:nvPicPr>
            <xdr:cNvPr id="7" name="Ink 6">
              <a:extLst>
                <a:ext uri="{FF2B5EF4-FFF2-40B4-BE49-F238E27FC236}">
                  <a16:creationId xmlns:a16="http://schemas.microsoft.com/office/drawing/2014/main" id="{84EA9176-AD5B-1E48-B9F9-F07080AA6832}"/>
                </a:ext>
              </a:extLst>
            </xdr:cNvPr>
            <xdr:cNvPicPr/>
          </xdr:nvPicPr>
          <xdr:blipFill>
            <a:blip xmlns:r="http://schemas.openxmlformats.org/officeDocument/2006/relationships" r:embed="rId2"/>
            <a:stretch>
              <a:fillRect/>
            </a:stretch>
          </xdr:blipFill>
          <xdr:spPr>
            <a:xfrm>
              <a:off x="12564720" y="5169600"/>
              <a:ext cx="30960" cy="30960"/>
            </a:xfrm>
            <a:prstGeom prst="rect">
              <a:avLst/>
            </a:prstGeom>
          </xdr:spPr>
        </xdr:pic>
      </mc:Fallback>
    </mc:AlternateContent>
    <xdr:clientData/>
  </xdr:twoCellAnchor>
  <xdr:twoCellAnchor editAs="oneCell">
    <xdr:from>
      <xdr:col>2</xdr:col>
      <xdr:colOff>120420</xdr:colOff>
      <xdr:row>8</xdr:row>
      <xdr:rowOff>287700</xdr:rowOff>
    </xdr:from>
    <xdr:to>
      <xdr:col>2</xdr:col>
      <xdr:colOff>855540</xdr:colOff>
      <xdr:row>8</xdr:row>
      <xdr:rowOff>1249620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4" name="Ink 13">
              <a:extLst>
                <a:ext uri="{FF2B5EF4-FFF2-40B4-BE49-F238E27FC236}">
                  <a16:creationId xmlns:a16="http://schemas.microsoft.com/office/drawing/2014/main" id="{3C11775C-AEBD-3D40-A3A9-CC45ED1B07E2}"/>
                </a:ext>
              </a:extLst>
            </xdr14:cNvPr>
            <xdr14:cNvContentPartPr/>
          </xdr14:nvContentPartPr>
          <xdr14:nvPr macro=""/>
          <xdr14:xfrm>
            <a:off x="1377720" y="1926000"/>
            <a:ext cx="735120" cy="961920"/>
          </xdr14:xfrm>
        </xdr:contentPart>
      </mc:Choice>
      <mc:Fallback xmlns="">
        <xdr:pic>
          <xdr:nvPicPr>
            <xdr:cNvPr id="14" name="Ink 13">
              <a:extLst>
                <a:ext uri="{FF2B5EF4-FFF2-40B4-BE49-F238E27FC236}">
                  <a16:creationId xmlns:a16="http://schemas.microsoft.com/office/drawing/2014/main" id="{3C11775C-AEBD-3D40-A3A9-CC45ED1B07E2}"/>
                </a:ext>
              </a:extLst>
            </xdr:cNvPr>
            <xdr:cNvPicPr/>
          </xdr:nvPicPr>
          <xdr:blipFill>
            <a:blip xmlns:r="http://schemas.openxmlformats.org/officeDocument/2006/relationships" r:embed="rId4"/>
            <a:stretch>
              <a:fillRect/>
            </a:stretch>
          </xdr:blipFill>
          <xdr:spPr>
            <a:xfrm>
              <a:off x="1369080" y="1917000"/>
              <a:ext cx="752760" cy="979560"/>
            </a:xfrm>
            <a:prstGeom prst="rect">
              <a:avLst/>
            </a:prstGeom>
          </xdr:spPr>
        </xdr:pic>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isepipp.sharepoint.com/Users/nuno/Downloads/assessmentGridLAPR2_Class1XX_TeamGYY_Sprint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Sprint D-Self&amp;PeerEvaluation"/>
      <sheetName val="assessmentGridLAPR2_Class1XX_Te"/>
    </sheetNames>
    <sheetDataSet>
      <sheetData sheetId="0"/>
      <sheetData sheetId="1"/>
      <sheetData sheetId="2" refreshError="1"/>
    </sheetDataSet>
  </externalBook>
</externalLink>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6T22:34:04.863"/>
    </inkml:context>
    <inkml:brush xml:id="br0">
      <inkml:brushProperty name="width" value="0.08571" units="cm"/>
      <inkml:brushProperty name="height" value="0.08571" units="cm"/>
    </inkml:brush>
  </inkml:definitions>
  <inkml:trace contextRef="#ctx0" brushRef="#br0">5867 1369 8027,'0'0'0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1-10-26T22:35:03.959"/>
    </inkml:context>
    <inkml:brush xml:id="br0">
      <inkml:brushProperty name="width" value="0.05" units="cm"/>
      <inkml:brushProperty name="height" value="0.05" units="cm"/>
    </inkml:brush>
  </inkml:definitions>
  <inkml:trace contextRef="#ctx0" brushRef="#br0">1 2671 24575,'0'-20'0,"0"1"0,0-12 0,0 4 0,0-9 0,0 7 0,0-17 0,0-27 0,0 26 0,0-33 0,0 42 0,0-1 0,0-8 0,6 18 0,2-17 0,6 17 0,0-7 0,-6 9 0,4 1 0,-11-1 0,9 8 0,-8-6 0,7 13 0,-8-5 0,3 6 0,-4-6 0,26-37 0,-14 19 0,20-30 0,-21 44 0,1-8 0,-6 17 0,6-13 0,-11 13 0,11-13 0,-6 13 0,7-12 0,-1 4 0,1-6 0,0-1 0,0 1 0,1-1 0,0-9 0,-1 14 0,1-13 0,-2 16 0,0 0 0,-1 1 0,1 1 0,-2 5 0,14-7 0,-5-3 0,4 7 0,1-8 0,-12 12 0,13-2 0,-13 3 0,12-9 0,-12 7 0,13-7 0,-6 1 0,55-19 0,9-2 0,-24 5 0,22-3 0,-6 5 0,-48 20 0,11 5 0,-9-6 0,9 0 0,-11 5 0,-8-2 0,6 9 0,-6-4 0,18-2 0,-8-1 0,7-6 0,-10 0 0,1 7 0,-8-3 0,6 8 0,-1-7 0,3 8 0,-3-8 0,1 8 0,-13-4 0,13 5 0,-13 0 0,12-6 0,-11 5 0,16-5 0,-9 0 0,4 5 0,1-5 0,-6 0 0,0 4 0,6-9 0,-6 9 0,1-4 0,-3 6 0,-7-4 0,8 3 0,-6-4 0,5 5 0,-6 0 0,-1 0 0,0 0 0,0 0 0,1 0 0,-1 0 0,0 0 0,8 0 0,-6 0 0,5 0 0,-7 0 0,1 0 0,-2 0 0,-7 0 0,-11-6 0,-9-1 0,-1-5 0,-16-2 0,10-3 0,-6 3 0,3-9 0,8 9 0,1-3 0,0-2 0,9 7 0,-3-13 0,1 6 0,-10-18 0,7 8 0,-13-7 0,12 0 0,-3 7 0,-2-7 0,6 9 0,-19-2 0,10 8 0,-5 5 0,5 4 0,12 6 0,-6-6 0,1 7 0,4-5 0,-4 9 0,7-8 0,-1 3 0,1-4 0,0 5 0,0-5 0,-10 0 0,9 3 0,-4-6 0,7 11 0,7-6 0,1 11 0,5-1 0,4 7 0,1 1 0,2 8 0,16 4 0,-5-1 0,13 1 0,-9-3 0,9-3 0,-7 3 0,7-4 0,-15 4 0,4-4 0,-12 2 0,5-5 0,-8-2 0,0 1 0,1-1 0,0 7 0,0-5 0,0 6 0,1-1 0,-1-5 0,0 6 0,-1-8 0,-4 8 0,3-6 0,3 17 0,-5-16 0,3 16 0,-10-17 0,6 13 0,-4-13 0,14 17 0,-14-16 0,9 9 0,-5-4 0,-5-6 0,10 5 0,-10-6 0,3-1 0,1 0 0,-4 0 0,4 1 0,-2-6 0,1 0 0,4-5 0,0 0 0,1 0 0,0 0 0,8 0 0,-5 0 0,12 0 0,-12 0 0,6 0 0,-8 0 0,0 0 0,0 0 0,-4 3 0,-6-2 0,-6 7 0,-10-7 0,4 8 0,-13-2 0,6 5 0,-2 7 0,-4-4 0,4 4 0,1 0 0,-5-4 0,11 3 0,-10 0 0,10 2 0,-3-1 0,4 5 0,0 6 0,-21 20 0,13 2 0,-22 8 0,25-11 0,-12 0 0,13-10 0,-5-3 0,9-9 0,5-8 0,-2-1 0,9-8 0,-4 0 0,5 0 0,-3-4 0,-2 3 0,-4-3 0,-2 4 0,1 0 0,0 1 0,4-1 0,-3 0 0,8 0 0,-4 0 0,1-4 0,3-2 0,-4-4 0</inkml:trace>
</inkml:ink>
</file>

<file path=xl/persons/person.xml><?xml version="1.0" encoding="utf-8"?>
<personList xmlns="http://schemas.microsoft.com/office/spreadsheetml/2018/threadedcomments" xmlns:x="http://schemas.openxmlformats.org/spreadsheetml/2006/main">
  <person displayName="Ana Barata" id="{9823C95B-394C-482A-AF78-619FD813BEBA}" userId="S::abt@isep.ipp.pt::5b353bcc-9c20-4dd6-9ceb-f15a7e5b3203" providerId="AD"/>
</personList>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 dT="2024-10-24T10:27:40.35" personId="{9823C95B-394C-482A-AF78-619FD813BEBA}" id="{6BAF2E2E-33D1-44DF-B745-43730409185A}">
    <text>Proposta: Documentation em vez de "Project Report &amp; Documentation"</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30"/>
  <sheetViews>
    <sheetView tabSelected="1" topLeftCell="A9" workbookViewId="0">
      <selection activeCell="F12" sqref="F12"/>
    </sheetView>
  </sheetViews>
  <sheetFormatPr defaultColWidth="11" defaultRowHeight="15.6" x14ac:dyDescent="0.3"/>
  <cols>
    <col min="2" max="2" width="9.09765625" customWidth="1"/>
    <col min="3" max="3" width="15.5" customWidth="1"/>
    <col min="4" max="12" width="7.8984375" customWidth="1"/>
    <col min="13" max="13" width="8" customWidth="1"/>
  </cols>
  <sheetData>
    <row r="1" spans="1:15" ht="21" x14ac:dyDescent="0.3">
      <c r="A1" s="20" t="s">
        <v>0</v>
      </c>
      <c r="B1" s="1"/>
      <c r="C1" s="1"/>
    </row>
    <row r="2" spans="1:15" x14ac:dyDescent="0.3">
      <c r="A2" s="29" t="s">
        <v>1</v>
      </c>
      <c r="B2" s="1"/>
      <c r="C2" s="1"/>
    </row>
    <row r="3" spans="1:15" x14ac:dyDescent="0.3">
      <c r="B3" s="1"/>
      <c r="C3" s="1"/>
    </row>
    <row r="4" spans="1:15" x14ac:dyDescent="0.3">
      <c r="A4" s="74" t="s">
        <v>2</v>
      </c>
      <c r="B4" s="4">
        <v>81</v>
      </c>
      <c r="C4" s="1" t="s">
        <v>3</v>
      </c>
    </row>
    <row r="6" spans="1:15" x14ac:dyDescent="0.3">
      <c r="A6" s="2" t="s">
        <v>4</v>
      </c>
      <c r="E6" s="2" t="s">
        <v>5</v>
      </c>
    </row>
    <row r="7" spans="1:15" ht="16.2" thickBot="1" x14ac:dyDescent="0.35"/>
    <row r="8" spans="1:15" ht="15.9" customHeight="1" thickBot="1" x14ac:dyDescent="0.35">
      <c r="B8" s="1"/>
      <c r="C8" s="1"/>
      <c r="E8" s="78" t="s">
        <v>6</v>
      </c>
      <c r="F8" s="79"/>
      <c r="G8" s="79"/>
      <c r="H8" s="79"/>
      <c r="I8" s="79"/>
      <c r="J8" s="79"/>
      <c r="K8" s="79"/>
      <c r="L8" s="79"/>
      <c r="M8" s="80"/>
    </row>
    <row r="9" spans="1:15" ht="105.9" customHeight="1" thickBot="1" x14ac:dyDescent="0.35">
      <c r="B9" s="1"/>
      <c r="C9" s="1"/>
      <c r="D9" s="31" t="str">
        <f>C10</f>
        <v>1230744 Ricardo Meireles</v>
      </c>
      <c r="E9" s="32" t="str">
        <f>C11</f>
        <v>1230741 Bruno Teixeira</v>
      </c>
      <c r="F9" s="32" t="str">
        <f>C12</f>
        <v>1230399 Joana Gama</v>
      </c>
      <c r="G9" s="32" t="str">
        <f>C13</f>
        <v>1240587 Francisco Oliveira</v>
      </c>
      <c r="H9" s="32" t="str">
        <f>C14</f>
        <v>Student 5 No. + 1st name+last name</v>
      </c>
      <c r="I9" s="32" t="str">
        <f>C15</f>
        <v>Student 6 No. + 1st name+last name</v>
      </c>
      <c r="J9" s="32" t="str">
        <f>C16</f>
        <v>Student 7 No. + 1st name+last name</v>
      </c>
      <c r="K9" s="32" t="str">
        <f>C17</f>
        <v>1211026 Rodrigo Moreira (not enrolled in LAPR)</v>
      </c>
      <c r="L9" s="33" t="s">
        <v>7</v>
      </c>
    </row>
    <row r="10" spans="1:15" ht="31.2" x14ac:dyDescent="0.3">
      <c r="B10" s="76" t="s">
        <v>8</v>
      </c>
      <c r="C10" s="6" t="s">
        <v>9</v>
      </c>
      <c r="D10" s="30">
        <v>4</v>
      </c>
      <c r="E10" s="72">
        <v>4</v>
      </c>
      <c r="F10" s="70">
        <v>3</v>
      </c>
      <c r="G10" s="70">
        <v>3</v>
      </c>
      <c r="H10" s="70"/>
      <c r="I10" s="70"/>
      <c r="J10" s="70"/>
      <c r="K10" s="70"/>
      <c r="L10" s="36">
        <f>AVERAGE(D10:K10)</f>
        <v>3.5</v>
      </c>
    </row>
    <row r="11" spans="1:15" ht="31.2" x14ac:dyDescent="0.3">
      <c r="B11" s="77"/>
      <c r="C11" s="6" t="s">
        <v>10</v>
      </c>
      <c r="D11" s="69">
        <v>5</v>
      </c>
      <c r="E11" s="30">
        <v>4</v>
      </c>
      <c r="F11" s="71">
        <v>3</v>
      </c>
      <c r="G11" s="68">
        <v>3</v>
      </c>
      <c r="H11" s="68"/>
      <c r="I11" s="68"/>
      <c r="J11" s="68"/>
      <c r="K11" s="68"/>
      <c r="L11" s="37">
        <f t="shared" ref="L11:L17" si="0">AVERAGE(D11:K11)</f>
        <v>3.75</v>
      </c>
      <c r="O11" s="73" t="s">
        <v>11</v>
      </c>
    </row>
    <row r="12" spans="1:15" ht="31.2" x14ac:dyDescent="0.3">
      <c r="B12" s="77"/>
      <c r="C12" s="6" t="s">
        <v>12</v>
      </c>
      <c r="D12" s="68">
        <v>5</v>
      </c>
      <c r="E12" s="69">
        <v>4</v>
      </c>
      <c r="F12" s="30">
        <v>3</v>
      </c>
      <c r="G12" s="71">
        <v>3</v>
      </c>
      <c r="H12" s="68"/>
      <c r="I12" s="68"/>
      <c r="J12" s="68"/>
      <c r="K12" s="68"/>
      <c r="L12" s="37">
        <f t="shared" si="0"/>
        <v>3.75</v>
      </c>
    </row>
    <row r="13" spans="1:15" ht="46.8" x14ac:dyDescent="0.3">
      <c r="B13" s="77"/>
      <c r="C13" s="6" t="s">
        <v>13</v>
      </c>
      <c r="D13" s="68"/>
      <c r="E13" s="68"/>
      <c r="F13" s="69"/>
      <c r="G13" s="30"/>
      <c r="H13" s="71"/>
      <c r="I13" s="68"/>
      <c r="J13" s="68"/>
      <c r="K13" s="68"/>
      <c r="L13" s="37" t="e">
        <f t="shared" si="0"/>
        <v>#DIV/0!</v>
      </c>
    </row>
    <row r="14" spans="1:15" ht="47.4" thickBot="1" x14ac:dyDescent="0.35">
      <c r="B14" s="77"/>
      <c r="C14" s="6" t="s">
        <v>14</v>
      </c>
      <c r="D14" s="68"/>
      <c r="E14" s="68"/>
      <c r="F14" s="68"/>
      <c r="G14" s="69"/>
      <c r="H14" s="30"/>
      <c r="I14" s="71"/>
      <c r="J14" s="68"/>
      <c r="K14" s="68"/>
      <c r="L14" s="37" t="e">
        <f t="shared" si="0"/>
        <v>#DIV/0!</v>
      </c>
    </row>
    <row r="15" spans="1:15" ht="47.4" thickBot="1" x14ac:dyDescent="0.35">
      <c r="B15" s="77"/>
      <c r="C15" s="6" t="s">
        <v>15</v>
      </c>
      <c r="D15" s="68"/>
      <c r="E15" s="68"/>
      <c r="F15" s="68"/>
      <c r="G15" s="68"/>
      <c r="H15" s="69"/>
      <c r="I15" s="30"/>
      <c r="J15" s="71"/>
      <c r="K15" s="68"/>
      <c r="L15" s="37" t="e">
        <f t="shared" si="0"/>
        <v>#DIV/0!</v>
      </c>
    </row>
    <row r="16" spans="1:15" ht="47.4" thickBot="1" x14ac:dyDescent="0.35">
      <c r="B16" s="77"/>
      <c r="C16" s="6" t="s">
        <v>16</v>
      </c>
      <c r="D16" s="68"/>
      <c r="E16" s="68"/>
      <c r="F16" s="68"/>
      <c r="G16" s="68"/>
      <c r="H16" s="68"/>
      <c r="I16" s="69"/>
      <c r="J16" s="30"/>
      <c r="K16" s="71"/>
      <c r="L16" s="37" t="e">
        <f t="shared" si="0"/>
        <v>#DIV/0!</v>
      </c>
    </row>
    <row r="17" spans="1:12" ht="47.4" thickBot="1" x14ac:dyDescent="0.35">
      <c r="B17" s="77"/>
      <c r="C17" s="6" t="s">
        <v>17</v>
      </c>
      <c r="D17" s="68"/>
      <c r="E17" s="68"/>
      <c r="F17" s="68"/>
      <c r="G17" s="68"/>
      <c r="H17" s="68"/>
      <c r="I17" s="68"/>
      <c r="J17" s="69"/>
      <c r="K17" s="30"/>
      <c r="L17" s="37" t="e">
        <f t="shared" si="0"/>
        <v>#DIV/0!</v>
      </c>
    </row>
    <row r="18" spans="1:12" ht="16.2" thickBot="1" x14ac:dyDescent="0.35">
      <c r="B18" s="1"/>
      <c r="C18" s="34" t="s">
        <v>7</v>
      </c>
      <c r="D18" s="35">
        <f>AVERAGE(D10:D17)</f>
        <v>4.666666666666667</v>
      </c>
      <c r="E18" s="35">
        <f t="shared" ref="E18:K18" si="1">AVERAGE(E10:E17)</f>
        <v>4</v>
      </c>
      <c r="F18" s="35">
        <f t="shared" si="1"/>
        <v>3</v>
      </c>
      <c r="G18" s="35">
        <f t="shared" si="1"/>
        <v>3</v>
      </c>
      <c r="H18" s="35" t="e">
        <f t="shared" si="1"/>
        <v>#DIV/0!</v>
      </c>
      <c r="I18" s="35" t="e">
        <f t="shared" si="1"/>
        <v>#DIV/0!</v>
      </c>
      <c r="J18" s="35" t="e">
        <f t="shared" si="1"/>
        <v>#DIV/0!</v>
      </c>
      <c r="K18" s="35" t="e">
        <f t="shared" si="1"/>
        <v>#DIV/0!</v>
      </c>
      <c r="L18" s="38"/>
    </row>
    <row r="20" spans="1:12" x14ac:dyDescent="0.3">
      <c r="A20" s="45" t="s">
        <v>18</v>
      </c>
      <c r="B20" s="46"/>
      <c r="C20" s="46"/>
      <c r="D20" s="46"/>
      <c r="E20" s="46"/>
      <c r="F20" s="46"/>
      <c r="G20" s="46"/>
      <c r="H20" s="46"/>
      <c r="I20" s="46"/>
      <c r="J20" s="46"/>
      <c r="K20" s="46"/>
      <c r="L20" s="47"/>
    </row>
    <row r="21" spans="1:12" x14ac:dyDescent="0.3">
      <c r="A21" s="55"/>
      <c r="B21" s="49"/>
      <c r="C21" s="49"/>
      <c r="D21" s="49"/>
      <c r="E21" s="49"/>
      <c r="F21" s="49"/>
      <c r="G21" s="49"/>
      <c r="H21" s="49"/>
      <c r="I21" s="49"/>
      <c r="J21" s="49"/>
      <c r="K21" s="49"/>
      <c r="L21" s="50"/>
    </row>
    <row r="22" spans="1:12" ht="17.399999999999999" customHeight="1" x14ac:dyDescent="0.3">
      <c r="A22" s="48" t="s">
        <v>19</v>
      </c>
      <c r="B22" s="49"/>
      <c r="C22" s="49"/>
      <c r="D22" s="49"/>
      <c r="E22" s="49"/>
      <c r="F22" s="49"/>
      <c r="G22" s="49"/>
      <c r="H22" s="49"/>
      <c r="I22" s="49"/>
      <c r="J22" s="49"/>
      <c r="K22" s="49"/>
      <c r="L22" s="50"/>
    </row>
    <row r="23" spans="1:12" ht="17.399999999999999" customHeight="1" x14ac:dyDescent="0.3">
      <c r="A23" s="51" t="s">
        <v>20</v>
      </c>
      <c r="B23" s="49"/>
      <c r="C23" s="49"/>
      <c r="D23" s="49"/>
      <c r="E23" s="49"/>
      <c r="F23" s="49"/>
      <c r="G23" s="49"/>
      <c r="H23" s="49"/>
      <c r="I23" s="49"/>
      <c r="J23" s="49"/>
      <c r="K23" s="49"/>
      <c r="L23" s="50"/>
    </row>
    <row r="24" spans="1:12" ht="17.399999999999999" customHeight="1" x14ac:dyDescent="0.3">
      <c r="A24" s="48" t="s">
        <v>21</v>
      </c>
      <c r="B24" s="49"/>
      <c r="C24" s="49"/>
      <c r="D24" s="49"/>
      <c r="E24" s="49"/>
      <c r="F24" s="49"/>
      <c r="G24" s="49"/>
      <c r="H24" s="49"/>
      <c r="I24" s="49"/>
      <c r="J24" s="49"/>
      <c r="K24" s="49"/>
      <c r="L24" s="50"/>
    </row>
    <row r="25" spans="1:12" ht="17.399999999999999" customHeight="1" x14ac:dyDescent="0.3">
      <c r="A25" s="48">
        <v>0</v>
      </c>
      <c r="B25" s="49" t="s">
        <v>22</v>
      </c>
      <c r="C25" s="49"/>
      <c r="D25" s="49"/>
      <c r="E25" s="49"/>
      <c r="F25" s="49"/>
      <c r="G25" s="49"/>
      <c r="H25" s="49"/>
      <c r="I25" s="49"/>
      <c r="J25" s="49"/>
      <c r="K25" s="49"/>
      <c r="L25" s="50"/>
    </row>
    <row r="26" spans="1:12" ht="17.399999999999999" customHeight="1" x14ac:dyDescent="0.3">
      <c r="A26" s="48">
        <v>1</v>
      </c>
      <c r="B26" s="49" t="s">
        <v>23</v>
      </c>
      <c r="C26" s="49"/>
      <c r="D26" s="49"/>
      <c r="E26" s="49"/>
      <c r="F26" s="49"/>
      <c r="G26" s="56" t="s">
        <v>24</v>
      </c>
      <c r="H26" s="49"/>
      <c r="I26" s="49"/>
      <c r="J26" s="49"/>
      <c r="K26" s="49"/>
      <c r="L26" s="50"/>
    </row>
    <row r="27" spans="1:12" ht="17.399999999999999" customHeight="1" x14ac:dyDescent="0.3">
      <c r="A27" s="48">
        <v>2</v>
      </c>
      <c r="B27" s="49" t="s">
        <v>25</v>
      </c>
      <c r="C27" s="49"/>
      <c r="D27" s="49"/>
      <c r="E27" s="49"/>
      <c r="F27" s="49"/>
      <c r="G27" s="49" t="s">
        <v>26</v>
      </c>
      <c r="H27" s="49"/>
      <c r="I27" s="49"/>
      <c r="J27" s="49"/>
      <c r="K27" s="49"/>
      <c r="L27" s="50"/>
    </row>
    <row r="28" spans="1:12" ht="17.399999999999999" customHeight="1" x14ac:dyDescent="0.3">
      <c r="A28" s="48">
        <v>3</v>
      </c>
      <c r="B28" s="49" t="s">
        <v>27</v>
      </c>
      <c r="C28" s="49"/>
      <c r="D28" s="49"/>
      <c r="E28" s="49"/>
      <c r="F28" s="49"/>
      <c r="G28" s="49" t="s">
        <v>28</v>
      </c>
      <c r="H28" s="49"/>
      <c r="I28" s="49"/>
      <c r="J28" s="49"/>
      <c r="K28" s="49"/>
      <c r="L28" s="50"/>
    </row>
    <row r="29" spans="1:12" ht="17.399999999999999" customHeight="1" x14ac:dyDescent="0.3">
      <c r="A29" s="48">
        <v>4</v>
      </c>
      <c r="B29" s="49" t="s">
        <v>29</v>
      </c>
      <c r="C29" s="49"/>
      <c r="D29" s="49"/>
      <c r="E29" s="49"/>
      <c r="F29" s="49"/>
      <c r="G29" s="49"/>
      <c r="H29" s="49"/>
      <c r="I29" s="49"/>
      <c r="J29" s="49"/>
      <c r="K29" s="49"/>
      <c r="L29" s="50"/>
    </row>
    <row r="30" spans="1:12" ht="17.399999999999999" customHeight="1" x14ac:dyDescent="0.3">
      <c r="A30" s="52">
        <v>5</v>
      </c>
      <c r="B30" s="53" t="s">
        <v>30</v>
      </c>
      <c r="C30" s="53"/>
      <c r="D30" s="53"/>
      <c r="E30" s="53"/>
      <c r="F30" s="53"/>
      <c r="G30" s="53"/>
      <c r="H30" s="53"/>
      <c r="I30" s="53"/>
      <c r="J30" s="53"/>
      <c r="K30" s="53"/>
      <c r="L30" s="54"/>
    </row>
  </sheetData>
  <mergeCells count="2">
    <mergeCell ref="B10:B17"/>
    <mergeCell ref="E8:M8"/>
  </mergeCells>
  <dataValidations count="1">
    <dataValidation type="list" allowBlank="1" showInputMessage="1" showErrorMessage="1" sqref="D10:K17" xr:uid="{00000000-0002-0000-0000-000000000000}">
      <formula1>$A$25:$A$30</formula1>
    </dataValidation>
  </dataValidations>
  <pageMargins left="0.7" right="0.7" top="0.75" bottom="0.75" header="0.3" footer="0.3"/>
  <ignoredErrors>
    <ignoredError sqref="D18" evalError="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J36"/>
  <sheetViews>
    <sheetView topLeftCell="A16" zoomScaleNormal="100" workbookViewId="0">
      <selection activeCell="D24" sqref="D24"/>
    </sheetView>
  </sheetViews>
  <sheetFormatPr defaultColWidth="20.09765625" defaultRowHeight="15.6" x14ac:dyDescent="0.3"/>
  <cols>
    <col min="1" max="1" width="11.09765625" bestFit="1" customWidth="1"/>
    <col min="2" max="2" width="18" bestFit="1" customWidth="1"/>
    <col min="4" max="4" width="22.5" customWidth="1"/>
    <col min="5" max="10" width="27.5" customWidth="1"/>
  </cols>
  <sheetData>
    <row r="1" spans="1:10" ht="21" x14ac:dyDescent="0.4">
      <c r="A1" s="25" t="s">
        <v>31</v>
      </c>
    </row>
    <row r="2" spans="1:10" ht="16.2" thickBot="1" x14ac:dyDescent="0.35"/>
    <row r="3" spans="1:10" x14ac:dyDescent="0.3">
      <c r="A3" s="76" t="s">
        <v>32</v>
      </c>
      <c r="B3" s="83" t="s">
        <v>33</v>
      </c>
      <c r="C3" s="83" t="s">
        <v>34</v>
      </c>
      <c r="D3" s="81" t="s">
        <v>35</v>
      </c>
      <c r="E3" s="7">
        <v>0</v>
      </c>
      <c r="F3" s="17">
        <v>1</v>
      </c>
      <c r="G3" s="17">
        <v>2</v>
      </c>
      <c r="H3" s="17">
        <v>3</v>
      </c>
      <c r="I3" s="17">
        <v>4</v>
      </c>
      <c r="J3" s="8">
        <v>5</v>
      </c>
    </row>
    <row r="4" spans="1:10" ht="31.2" x14ac:dyDescent="0.3">
      <c r="A4" s="77"/>
      <c r="B4" s="84"/>
      <c r="C4" s="84"/>
      <c r="D4" s="82"/>
      <c r="E4" s="10" t="s">
        <v>36</v>
      </c>
      <c r="F4" s="5" t="s">
        <v>37</v>
      </c>
      <c r="G4" s="5" t="s">
        <v>38</v>
      </c>
      <c r="H4" s="5" t="s">
        <v>39</v>
      </c>
      <c r="I4" s="5" t="s">
        <v>40</v>
      </c>
      <c r="J4" s="11" t="s">
        <v>41</v>
      </c>
    </row>
    <row r="5" spans="1:10" ht="46.8" x14ac:dyDescent="0.3">
      <c r="A5" s="77"/>
      <c r="B5" s="84"/>
      <c r="C5" s="84"/>
      <c r="D5" s="82"/>
      <c r="E5" s="18" t="s">
        <v>42</v>
      </c>
      <c r="F5" s="19" t="s">
        <v>43</v>
      </c>
      <c r="G5" s="19" t="s">
        <v>44</v>
      </c>
      <c r="H5" s="19" t="s">
        <v>45</v>
      </c>
      <c r="I5" s="19" t="s">
        <v>46</v>
      </c>
      <c r="J5" s="12" t="s">
        <v>47</v>
      </c>
    </row>
    <row r="6" spans="1:10" ht="109.2" x14ac:dyDescent="0.3">
      <c r="A6" s="10" t="s">
        <v>48</v>
      </c>
      <c r="B6" s="75" t="s">
        <v>49</v>
      </c>
      <c r="C6" s="24">
        <v>4</v>
      </c>
      <c r="D6" s="44" t="s">
        <v>175</v>
      </c>
      <c r="E6" s="26" t="s">
        <v>42</v>
      </c>
      <c r="F6" s="27" t="s">
        <v>43</v>
      </c>
      <c r="G6" s="27" t="s">
        <v>44</v>
      </c>
      <c r="H6" s="27" t="s">
        <v>45</v>
      </c>
      <c r="I6" s="27" t="s">
        <v>46</v>
      </c>
      <c r="J6" s="28" t="s">
        <v>50</v>
      </c>
    </row>
    <row r="7" spans="1:10" ht="46.8" x14ac:dyDescent="0.3">
      <c r="A7" s="10" t="s">
        <v>51</v>
      </c>
      <c r="B7" s="24" t="s">
        <v>10</v>
      </c>
      <c r="C7" s="24">
        <v>4</v>
      </c>
      <c r="D7" s="44"/>
      <c r="E7" s="10" t="s">
        <v>42</v>
      </c>
      <c r="F7" s="5" t="s">
        <v>43</v>
      </c>
      <c r="G7" s="5" t="s">
        <v>44</v>
      </c>
      <c r="H7" s="5" t="s">
        <v>45</v>
      </c>
      <c r="I7" s="5" t="s">
        <v>46</v>
      </c>
      <c r="J7" s="28" t="s">
        <v>50</v>
      </c>
    </row>
    <row r="8" spans="1:10" ht="46.8" x14ac:dyDescent="0.3">
      <c r="A8" s="10" t="s">
        <v>52</v>
      </c>
      <c r="B8" s="24" t="s">
        <v>13</v>
      </c>
      <c r="C8" s="24">
        <v>0</v>
      </c>
      <c r="D8" s="44"/>
      <c r="E8" s="10" t="s">
        <v>42</v>
      </c>
      <c r="F8" s="5" t="s">
        <v>43</v>
      </c>
      <c r="G8" s="5" t="s">
        <v>44</v>
      </c>
      <c r="H8" s="5" t="s">
        <v>45</v>
      </c>
      <c r="I8" s="5" t="s">
        <v>46</v>
      </c>
      <c r="J8" s="28" t="s">
        <v>50</v>
      </c>
    </row>
    <row r="9" spans="1:10" ht="46.8" x14ac:dyDescent="0.3">
      <c r="A9" s="10" t="s">
        <v>53</v>
      </c>
      <c r="B9" s="75" t="s">
        <v>54</v>
      </c>
      <c r="C9" s="24">
        <v>4</v>
      </c>
      <c r="D9" s="44"/>
      <c r="E9" s="10" t="s">
        <v>42</v>
      </c>
      <c r="F9" s="5" t="s">
        <v>43</v>
      </c>
      <c r="G9" s="5" t="s">
        <v>44</v>
      </c>
      <c r="H9" s="5" t="s">
        <v>45</v>
      </c>
      <c r="I9" s="5" t="s">
        <v>46</v>
      </c>
      <c r="J9" s="28" t="s">
        <v>50</v>
      </c>
    </row>
    <row r="10" spans="1:10" ht="46.8" x14ac:dyDescent="0.3">
      <c r="A10" s="10" t="s">
        <v>55</v>
      </c>
      <c r="B10" s="24" t="s">
        <v>10</v>
      </c>
      <c r="C10" s="24">
        <v>3</v>
      </c>
      <c r="D10" s="44"/>
      <c r="E10" s="10" t="s">
        <v>42</v>
      </c>
      <c r="F10" s="5" t="s">
        <v>43</v>
      </c>
      <c r="G10" s="5" t="s">
        <v>44</v>
      </c>
      <c r="H10" s="5" t="s">
        <v>45</v>
      </c>
      <c r="I10" s="5" t="s">
        <v>46</v>
      </c>
      <c r="J10" s="28" t="s">
        <v>50</v>
      </c>
    </row>
    <row r="11" spans="1:10" ht="46.8" x14ac:dyDescent="0.3">
      <c r="A11" s="10" t="s">
        <v>56</v>
      </c>
      <c r="B11" s="24" t="s">
        <v>9</v>
      </c>
      <c r="C11" s="24">
        <v>4</v>
      </c>
      <c r="D11" s="44" t="s">
        <v>57</v>
      </c>
      <c r="E11" s="10" t="s">
        <v>42</v>
      </c>
      <c r="F11" s="5" t="s">
        <v>43</v>
      </c>
      <c r="G11" s="5" t="s">
        <v>44</v>
      </c>
      <c r="H11" s="5" t="s">
        <v>45</v>
      </c>
      <c r="I11" s="5" t="s">
        <v>46</v>
      </c>
      <c r="J11" s="28" t="s">
        <v>50</v>
      </c>
    </row>
    <row r="12" spans="1:10" ht="46.8" x14ac:dyDescent="0.3">
      <c r="A12" s="10" t="s">
        <v>58</v>
      </c>
      <c r="B12" s="24" t="s">
        <v>12</v>
      </c>
      <c r="C12" s="24">
        <v>4</v>
      </c>
      <c r="D12" s="44"/>
      <c r="E12" s="10" t="s">
        <v>42</v>
      </c>
      <c r="F12" s="5" t="s">
        <v>43</v>
      </c>
      <c r="G12" s="5" t="s">
        <v>44</v>
      </c>
      <c r="H12" s="5" t="s">
        <v>45</v>
      </c>
      <c r="I12" s="5" t="s">
        <v>46</v>
      </c>
      <c r="J12" s="28" t="s">
        <v>50</v>
      </c>
    </row>
    <row r="13" spans="1:10" ht="46.8" x14ac:dyDescent="0.3">
      <c r="A13" s="10" t="s">
        <v>59</v>
      </c>
      <c r="B13" s="24" t="s">
        <v>9</v>
      </c>
      <c r="C13" s="24">
        <v>4</v>
      </c>
      <c r="D13" s="44" t="s">
        <v>57</v>
      </c>
      <c r="E13" s="10" t="s">
        <v>42</v>
      </c>
      <c r="F13" s="5" t="s">
        <v>43</v>
      </c>
      <c r="G13" s="5" t="s">
        <v>44</v>
      </c>
      <c r="H13" s="5" t="s">
        <v>45</v>
      </c>
      <c r="I13" s="5" t="s">
        <v>46</v>
      </c>
      <c r="J13" s="28" t="s">
        <v>50</v>
      </c>
    </row>
    <row r="14" spans="1:10" ht="46.8" x14ac:dyDescent="0.3">
      <c r="A14" s="10" t="s">
        <v>60</v>
      </c>
      <c r="B14" s="75" t="s">
        <v>49</v>
      </c>
      <c r="C14" s="24">
        <v>4</v>
      </c>
      <c r="D14" s="44" t="s">
        <v>176</v>
      </c>
      <c r="E14" s="10" t="s">
        <v>42</v>
      </c>
      <c r="F14" s="5" t="s">
        <v>43</v>
      </c>
      <c r="G14" s="5" t="s">
        <v>44</v>
      </c>
      <c r="H14" s="5" t="s">
        <v>45</v>
      </c>
      <c r="I14" s="5" t="s">
        <v>46</v>
      </c>
      <c r="J14" s="28" t="s">
        <v>50</v>
      </c>
    </row>
    <row r="15" spans="1:10" ht="46.8" x14ac:dyDescent="0.3">
      <c r="A15" s="10" t="s">
        <v>61</v>
      </c>
      <c r="B15" s="75" t="s">
        <v>49</v>
      </c>
      <c r="C15" s="24">
        <v>4</v>
      </c>
      <c r="D15" s="44" t="s">
        <v>57</v>
      </c>
      <c r="E15" s="10" t="s">
        <v>42</v>
      </c>
      <c r="F15" s="5" t="s">
        <v>43</v>
      </c>
      <c r="G15" s="5" t="s">
        <v>44</v>
      </c>
      <c r="H15" s="5" t="s">
        <v>45</v>
      </c>
      <c r="I15" s="5" t="s">
        <v>46</v>
      </c>
      <c r="J15" s="28" t="s">
        <v>50</v>
      </c>
    </row>
    <row r="16" spans="1:10" ht="46.8" x14ac:dyDescent="0.3">
      <c r="A16" s="10" t="s">
        <v>62</v>
      </c>
      <c r="B16" s="75" t="s">
        <v>49</v>
      </c>
      <c r="C16" s="24">
        <v>4</v>
      </c>
      <c r="D16" s="44" t="s">
        <v>57</v>
      </c>
      <c r="E16" s="10" t="s">
        <v>42</v>
      </c>
      <c r="F16" s="5" t="s">
        <v>43</v>
      </c>
      <c r="G16" s="5" t="s">
        <v>44</v>
      </c>
      <c r="H16" s="5" t="s">
        <v>45</v>
      </c>
      <c r="I16" s="5" t="s">
        <v>46</v>
      </c>
      <c r="J16" s="28" t="s">
        <v>50</v>
      </c>
    </row>
    <row r="17" spans="1:10" ht="46.8" x14ac:dyDescent="0.3">
      <c r="A17" s="10" t="s">
        <v>63</v>
      </c>
      <c r="B17" s="75" t="s">
        <v>49</v>
      </c>
      <c r="C17" s="24">
        <v>4</v>
      </c>
      <c r="D17" s="44" t="s">
        <v>57</v>
      </c>
      <c r="E17" s="10" t="s">
        <v>42</v>
      </c>
      <c r="F17" s="5" t="s">
        <v>43</v>
      </c>
      <c r="G17" s="5" t="s">
        <v>44</v>
      </c>
      <c r="H17" s="5" t="s">
        <v>45</v>
      </c>
      <c r="I17" s="5" t="s">
        <v>46</v>
      </c>
      <c r="J17" s="28" t="s">
        <v>50</v>
      </c>
    </row>
    <row r="18" spans="1:10" ht="46.8" x14ac:dyDescent="0.3">
      <c r="A18" s="10" t="s">
        <v>64</v>
      </c>
      <c r="B18" s="75" t="s">
        <v>49</v>
      </c>
      <c r="C18" s="24">
        <v>4</v>
      </c>
      <c r="D18" s="44" t="s">
        <v>57</v>
      </c>
      <c r="E18" s="10" t="s">
        <v>42</v>
      </c>
      <c r="F18" s="5" t="s">
        <v>43</v>
      </c>
      <c r="G18" s="5" t="s">
        <v>44</v>
      </c>
      <c r="H18" s="5" t="s">
        <v>45</v>
      </c>
      <c r="I18" s="5" t="s">
        <v>46</v>
      </c>
      <c r="J18" s="28" t="s">
        <v>50</v>
      </c>
    </row>
    <row r="19" spans="1:10" ht="46.8" x14ac:dyDescent="0.3">
      <c r="A19" s="10" t="s">
        <v>65</v>
      </c>
      <c r="B19" s="24" t="s">
        <v>12</v>
      </c>
      <c r="C19" s="24">
        <v>4</v>
      </c>
      <c r="D19" s="44"/>
      <c r="E19" s="10" t="s">
        <v>42</v>
      </c>
      <c r="F19" s="5" t="s">
        <v>43</v>
      </c>
      <c r="G19" s="5" t="s">
        <v>44</v>
      </c>
      <c r="H19" s="5" t="s">
        <v>45</v>
      </c>
      <c r="I19" s="5" t="s">
        <v>46</v>
      </c>
      <c r="J19" s="28" t="s">
        <v>50</v>
      </c>
    </row>
    <row r="20" spans="1:10" ht="46.8" x14ac:dyDescent="0.3">
      <c r="A20" s="10" t="s">
        <v>66</v>
      </c>
      <c r="B20" s="24" t="s">
        <v>17</v>
      </c>
      <c r="C20" s="24">
        <v>4</v>
      </c>
      <c r="D20" s="44" t="s">
        <v>57</v>
      </c>
      <c r="E20" s="10" t="s">
        <v>42</v>
      </c>
      <c r="F20" s="5" t="s">
        <v>43</v>
      </c>
      <c r="G20" s="5" t="s">
        <v>44</v>
      </c>
      <c r="H20" s="5" t="s">
        <v>45</v>
      </c>
      <c r="I20" s="5" t="s">
        <v>46</v>
      </c>
      <c r="J20" s="28" t="s">
        <v>50</v>
      </c>
    </row>
    <row r="21" spans="1:10" ht="46.8" x14ac:dyDescent="0.3">
      <c r="A21" s="10" t="s">
        <v>67</v>
      </c>
      <c r="B21" s="24"/>
      <c r="C21" s="24">
        <v>0</v>
      </c>
      <c r="D21" s="44"/>
      <c r="E21" s="10" t="s">
        <v>42</v>
      </c>
      <c r="F21" s="5" t="s">
        <v>43</v>
      </c>
      <c r="G21" s="5" t="s">
        <v>44</v>
      </c>
      <c r="H21" s="5" t="s">
        <v>45</v>
      </c>
      <c r="I21" s="5" t="s">
        <v>46</v>
      </c>
      <c r="J21" s="28" t="s">
        <v>50</v>
      </c>
    </row>
    <row r="22" spans="1:10" ht="46.8" x14ac:dyDescent="0.3">
      <c r="A22" s="10" t="s">
        <v>68</v>
      </c>
      <c r="B22" s="24" t="s">
        <v>9</v>
      </c>
      <c r="C22" s="24">
        <v>4</v>
      </c>
      <c r="D22" s="44" t="s">
        <v>57</v>
      </c>
      <c r="E22" s="10" t="s">
        <v>42</v>
      </c>
      <c r="F22" s="5" t="s">
        <v>43</v>
      </c>
      <c r="G22" s="5" t="s">
        <v>44</v>
      </c>
      <c r="H22" s="5" t="s">
        <v>45</v>
      </c>
      <c r="I22" s="5" t="s">
        <v>46</v>
      </c>
      <c r="J22" s="28" t="s">
        <v>50</v>
      </c>
    </row>
    <row r="23" spans="1:10" ht="46.8" x14ac:dyDescent="0.3">
      <c r="A23" s="10" t="s">
        <v>69</v>
      </c>
      <c r="B23" s="24" t="s">
        <v>17</v>
      </c>
      <c r="C23" s="24">
        <v>4</v>
      </c>
      <c r="D23" s="44" t="s">
        <v>57</v>
      </c>
      <c r="E23" s="10" t="s">
        <v>42</v>
      </c>
      <c r="F23" s="5" t="s">
        <v>43</v>
      </c>
      <c r="G23" s="5" t="s">
        <v>44</v>
      </c>
      <c r="H23" s="5" t="s">
        <v>45</v>
      </c>
      <c r="I23" s="5" t="s">
        <v>46</v>
      </c>
      <c r="J23" s="28" t="s">
        <v>50</v>
      </c>
    </row>
    <row r="24" spans="1:10" ht="46.8" x14ac:dyDescent="0.3">
      <c r="A24" s="10" t="s">
        <v>70</v>
      </c>
      <c r="B24" s="24" t="s">
        <v>10</v>
      </c>
      <c r="C24" s="24">
        <v>4</v>
      </c>
      <c r="D24" s="44"/>
      <c r="E24" s="10" t="s">
        <v>42</v>
      </c>
      <c r="F24" s="5" t="s">
        <v>43</v>
      </c>
      <c r="G24" s="5" t="s">
        <v>44</v>
      </c>
      <c r="H24" s="5" t="s">
        <v>45</v>
      </c>
      <c r="I24" s="5" t="s">
        <v>46</v>
      </c>
      <c r="J24" s="28" t="s">
        <v>50</v>
      </c>
    </row>
    <row r="25" spans="1:10" ht="46.8" x14ac:dyDescent="0.3">
      <c r="A25" s="10" t="s">
        <v>71</v>
      </c>
      <c r="B25" s="24" t="s">
        <v>12</v>
      </c>
      <c r="C25" s="24">
        <v>4</v>
      </c>
      <c r="D25" s="44"/>
      <c r="E25" s="10" t="s">
        <v>42</v>
      </c>
      <c r="F25" s="5" t="s">
        <v>43</v>
      </c>
      <c r="G25" s="5" t="s">
        <v>44</v>
      </c>
      <c r="H25" s="5" t="s">
        <v>45</v>
      </c>
      <c r="I25" s="5" t="s">
        <v>46</v>
      </c>
      <c r="J25" s="28" t="s">
        <v>50</v>
      </c>
    </row>
    <row r="26" spans="1:10" ht="46.8" x14ac:dyDescent="0.3">
      <c r="A26" s="10" t="s">
        <v>72</v>
      </c>
      <c r="B26" s="24" t="s">
        <v>9</v>
      </c>
      <c r="C26" s="24">
        <v>4</v>
      </c>
      <c r="D26" s="44" t="s">
        <v>57</v>
      </c>
      <c r="E26" s="10" t="s">
        <v>42</v>
      </c>
      <c r="F26" s="5" t="s">
        <v>43</v>
      </c>
      <c r="G26" s="5" t="s">
        <v>44</v>
      </c>
      <c r="H26" s="5" t="s">
        <v>45</v>
      </c>
      <c r="I26" s="5" t="s">
        <v>46</v>
      </c>
      <c r="J26" s="28" t="s">
        <v>50</v>
      </c>
    </row>
    <row r="27" spans="1:10" ht="46.8" x14ac:dyDescent="0.3">
      <c r="A27" s="10" t="s">
        <v>73</v>
      </c>
      <c r="B27" s="24" t="s">
        <v>12</v>
      </c>
      <c r="C27" s="24">
        <v>4</v>
      </c>
      <c r="D27" s="44"/>
      <c r="E27" s="10" t="s">
        <v>42</v>
      </c>
      <c r="F27" s="5" t="s">
        <v>43</v>
      </c>
      <c r="G27" s="5" t="s">
        <v>44</v>
      </c>
      <c r="H27" s="5" t="s">
        <v>45</v>
      </c>
      <c r="I27" s="5" t="s">
        <v>46</v>
      </c>
      <c r="J27" s="28" t="s">
        <v>50</v>
      </c>
    </row>
    <row r="28" spans="1:10" ht="46.8" x14ac:dyDescent="0.3">
      <c r="A28" s="10" t="s">
        <v>74</v>
      </c>
      <c r="B28" s="24" t="s">
        <v>10</v>
      </c>
      <c r="C28" s="24">
        <v>4</v>
      </c>
      <c r="D28" s="44"/>
      <c r="E28" s="10" t="s">
        <v>42</v>
      </c>
      <c r="F28" s="5" t="s">
        <v>43</v>
      </c>
      <c r="G28" s="5" t="s">
        <v>44</v>
      </c>
      <c r="H28" s="5" t="s">
        <v>45</v>
      </c>
      <c r="I28" s="5" t="s">
        <v>46</v>
      </c>
      <c r="J28" s="28" t="s">
        <v>50</v>
      </c>
    </row>
    <row r="29" spans="1:10" ht="46.8" x14ac:dyDescent="0.3">
      <c r="A29" s="10" t="s">
        <v>75</v>
      </c>
      <c r="B29" s="24"/>
      <c r="C29" s="24">
        <v>0</v>
      </c>
      <c r="D29" s="44"/>
      <c r="E29" s="10" t="s">
        <v>42</v>
      </c>
      <c r="F29" s="5" t="s">
        <v>43</v>
      </c>
      <c r="G29" s="5" t="s">
        <v>44</v>
      </c>
      <c r="H29" s="5" t="s">
        <v>45</v>
      </c>
      <c r="I29" s="5" t="s">
        <v>46</v>
      </c>
      <c r="J29" s="28" t="s">
        <v>50</v>
      </c>
    </row>
    <row r="30" spans="1:10" ht="46.8" x14ac:dyDescent="0.3">
      <c r="A30" s="10" t="s">
        <v>76</v>
      </c>
      <c r="B30" s="24"/>
      <c r="C30" s="24">
        <v>0</v>
      </c>
      <c r="D30" s="44"/>
      <c r="E30" s="10" t="s">
        <v>42</v>
      </c>
      <c r="F30" s="5" t="s">
        <v>43</v>
      </c>
      <c r="G30" s="5" t="s">
        <v>44</v>
      </c>
      <c r="H30" s="5" t="s">
        <v>45</v>
      </c>
      <c r="I30" s="5" t="s">
        <v>46</v>
      </c>
      <c r="J30" s="28" t="s">
        <v>50</v>
      </c>
    </row>
    <row r="31" spans="1:10" ht="46.8" x14ac:dyDescent="0.3">
      <c r="A31" s="10" t="s">
        <v>77</v>
      </c>
      <c r="B31" s="24" t="s">
        <v>9</v>
      </c>
      <c r="C31" s="24">
        <v>4</v>
      </c>
      <c r="D31" s="44" t="s">
        <v>57</v>
      </c>
      <c r="E31" s="10" t="s">
        <v>42</v>
      </c>
      <c r="F31" s="5" t="s">
        <v>43</v>
      </c>
      <c r="G31" s="5" t="s">
        <v>44</v>
      </c>
      <c r="H31" s="5" t="s">
        <v>45</v>
      </c>
      <c r="I31" s="5" t="s">
        <v>46</v>
      </c>
      <c r="J31" s="28" t="s">
        <v>50</v>
      </c>
    </row>
    <row r="32" spans="1:10" ht="46.8" x14ac:dyDescent="0.3">
      <c r="A32" s="10" t="s">
        <v>78</v>
      </c>
      <c r="B32" s="24" t="s">
        <v>10</v>
      </c>
      <c r="C32" s="24">
        <v>4</v>
      </c>
      <c r="D32" s="44"/>
      <c r="E32" s="10" t="s">
        <v>42</v>
      </c>
      <c r="F32" s="5" t="s">
        <v>43</v>
      </c>
      <c r="G32" s="5" t="s">
        <v>44</v>
      </c>
      <c r="H32" s="5" t="s">
        <v>45</v>
      </c>
      <c r="I32" s="5" t="s">
        <v>46</v>
      </c>
      <c r="J32" s="28" t="s">
        <v>50</v>
      </c>
    </row>
    <row r="33" spans="1:10" ht="46.8" x14ac:dyDescent="0.3">
      <c r="A33" s="10" t="s">
        <v>79</v>
      </c>
      <c r="B33" s="75" t="s">
        <v>49</v>
      </c>
      <c r="C33" s="24">
        <v>4</v>
      </c>
      <c r="D33" s="44" t="s">
        <v>176</v>
      </c>
      <c r="E33" s="10" t="s">
        <v>42</v>
      </c>
      <c r="F33" s="5" t="s">
        <v>43</v>
      </c>
      <c r="G33" s="5" t="s">
        <v>44</v>
      </c>
      <c r="H33" s="5" t="s">
        <v>45</v>
      </c>
      <c r="I33" s="5" t="s">
        <v>46</v>
      </c>
      <c r="J33" s="28" t="s">
        <v>50</v>
      </c>
    </row>
    <row r="34" spans="1:10" ht="46.8" x14ac:dyDescent="0.3">
      <c r="A34" s="10" t="s">
        <v>80</v>
      </c>
      <c r="B34" s="75" t="s">
        <v>49</v>
      </c>
      <c r="C34" s="24">
        <v>4</v>
      </c>
      <c r="D34" s="44" t="s">
        <v>177</v>
      </c>
      <c r="E34" s="10" t="s">
        <v>42</v>
      </c>
      <c r="F34" s="5" t="s">
        <v>43</v>
      </c>
      <c r="G34" s="5" t="s">
        <v>44</v>
      </c>
      <c r="H34" s="5" t="s">
        <v>45</v>
      </c>
      <c r="I34" s="5" t="s">
        <v>46</v>
      </c>
      <c r="J34" s="28" t="s">
        <v>50</v>
      </c>
    </row>
    <row r="35" spans="1:10" ht="46.8" x14ac:dyDescent="0.3">
      <c r="A35" s="10" t="s">
        <v>81</v>
      </c>
      <c r="B35" s="75" t="s">
        <v>49</v>
      </c>
      <c r="C35" s="24">
        <v>4</v>
      </c>
      <c r="D35" s="44" t="s">
        <v>177</v>
      </c>
      <c r="E35" s="10" t="s">
        <v>42</v>
      </c>
      <c r="F35" s="5" t="s">
        <v>43</v>
      </c>
      <c r="G35" s="5" t="s">
        <v>44</v>
      </c>
      <c r="H35" s="5" t="s">
        <v>45</v>
      </c>
      <c r="I35" s="5" t="s">
        <v>46</v>
      </c>
      <c r="J35" s="28" t="s">
        <v>50</v>
      </c>
    </row>
    <row r="36" spans="1:10" ht="46.8" x14ac:dyDescent="0.3">
      <c r="A36" s="10" t="s">
        <v>82</v>
      </c>
      <c r="B36" s="75" t="s">
        <v>49</v>
      </c>
      <c r="C36" s="24">
        <v>4</v>
      </c>
      <c r="D36" s="44" t="s">
        <v>177</v>
      </c>
      <c r="E36" s="10" t="s">
        <v>42</v>
      </c>
      <c r="F36" s="5" t="s">
        <v>43</v>
      </c>
      <c r="G36" s="5" t="s">
        <v>44</v>
      </c>
      <c r="H36" s="5" t="s">
        <v>45</v>
      </c>
      <c r="I36" s="5" t="s">
        <v>46</v>
      </c>
      <c r="J36" s="28" t="s">
        <v>50</v>
      </c>
    </row>
  </sheetData>
  <mergeCells count="4">
    <mergeCell ref="D3:D5"/>
    <mergeCell ref="C3:C5"/>
    <mergeCell ref="B3:B5"/>
    <mergeCell ref="A3:A5"/>
  </mergeCells>
  <phoneticPr fontId="3" type="noConversion"/>
  <conditionalFormatting sqref="E6:J36">
    <cfRule type="expression" dxfId="0" priority="15" stopIfTrue="1">
      <formula>$C6=E$3</formula>
    </cfRule>
  </conditionalFormatting>
  <dataValidations count="1">
    <dataValidation type="list" allowBlank="1" showInputMessage="1" showErrorMessage="1" sqref="C6:C36" xr:uid="{00000000-0002-0000-0100-000001000000}">
      <formula1>$E$3:$J$3</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2000000}">
          <x14:formula1>
            <xm:f>'Team and Self Assessment'!$C$10:$C$17</xm:f>
          </x14:formula1>
          <xm:sqref>B7:B8 B10:B13 B19:B32</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T10"/>
  <sheetViews>
    <sheetView zoomScaleNormal="100" workbookViewId="0">
      <selection activeCell="G6" sqref="G6"/>
    </sheetView>
  </sheetViews>
  <sheetFormatPr defaultColWidth="10.8984375" defaultRowHeight="15.6" x14ac:dyDescent="0.3"/>
  <cols>
    <col min="1" max="1" width="14.8984375" style="1" customWidth="1"/>
    <col min="2" max="2" width="7.09765625" style="1" bestFit="1" customWidth="1"/>
    <col min="3" max="10" width="8.69921875" style="1" customWidth="1"/>
    <col min="11" max="11" width="12.09765625" style="1" bestFit="1" customWidth="1"/>
    <col min="12" max="18" width="17.3984375" style="60" customWidth="1"/>
    <col min="19" max="19" width="36.69921875" style="60" customWidth="1"/>
    <col min="20" max="20" width="17.3984375" style="60" customWidth="1"/>
    <col min="21" max="21" width="7.3984375" style="1" bestFit="1" customWidth="1"/>
    <col min="22" max="16384" width="10.8984375" style="1"/>
  </cols>
  <sheetData>
    <row r="1" spans="1:20" ht="21" x14ac:dyDescent="0.3">
      <c r="A1" s="20" t="s">
        <v>83</v>
      </c>
      <c r="B1" s="9"/>
      <c r="C1" s="9"/>
      <c r="D1" s="9"/>
      <c r="E1" s="9"/>
      <c r="F1" s="9"/>
      <c r="G1" s="9"/>
      <c r="H1" s="9"/>
      <c r="I1" s="9"/>
      <c r="J1" s="9"/>
    </row>
    <row r="2" spans="1:20" ht="16.2" thickBot="1" x14ac:dyDescent="0.35"/>
    <row r="3" spans="1:20" s="59" customFormat="1" ht="99.6" customHeight="1" x14ac:dyDescent="0.3">
      <c r="A3" s="57" t="s">
        <v>84</v>
      </c>
      <c r="B3" s="58" t="s">
        <v>85</v>
      </c>
      <c r="C3" s="58" t="str">
        <f>'Team and Self Assessment'!C10</f>
        <v>1230744 Ricardo Meireles</v>
      </c>
      <c r="D3" s="58" t="str">
        <f>'Team and Self Assessment'!C11</f>
        <v>1230741 Bruno Teixeira</v>
      </c>
      <c r="E3" s="58" t="str">
        <f>'Team and Self Assessment'!C12</f>
        <v>1230399 Joana Gama</v>
      </c>
      <c r="F3" s="58" t="str">
        <f>'Team and Self Assessment'!C13</f>
        <v>1240587 Francisco Oliveira</v>
      </c>
      <c r="G3" s="58" t="str">
        <f>'Team and Self Assessment'!C14</f>
        <v>Student 5 No. + 1st name+last name</v>
      </c>
      <c r="H3" s="58" t="str">
        <f>'Team and Self Assessment'!C15</f>
        <v>Student 6 No. + 1st name+last name</v>
      </c>
      <c r="I3" s="58" t="str">
        <f>'Team and Self Assessment'!C16</f>
        <v>Student 7 No. + 1st name+last name</v>
      </c>
      <c r="J3" s="58" t="str">
        <f>'Team and Self Assessment'!C17</f>
        <v>1211026 Rodrigo Moreira (not enrolled in LAPR)</v>
      </c>
      <c r="K3" s="58" t="s">
        <v>7</v>
      </c>
      <c r="L3" s="61">
        <f>0</f>
        <v>0</v>
      </c>
      <c r="M3" s="62">
        <f>1</f>
        <v>1</v>
      </c>
      <c r="N3" s="62">
        <f>2</f>
        <v>2</v>
      </c>
      <c r="O3" s="61">
        <f>3</f>
        <v>3</v>
      </c>
      <c r="P3" s="61">
        <f>4</f>
        <v>4</v>
      </c>
      <c r="Q3" s="61">
        <f>5</f>
        <v>5</v>
      </c>
      <c r="R3" s="62" t="s">
        <v>86</v>
      </c>
      <c r="S3" s="63" t="s">
        <v>35</v>
      </c>
      <c r="T3" s="60"/>
    </row>
    <row r="4" spans="1:20" ht="36" x14ac:dyDescent="0.3">
      <c r="A4" s="10" t="s">
        <v>87</v>
      </c>
      <c r="B4" s="13">
        <v>0.1</v>
      </c>
      <c r="C4" s="21"/>
      <c r="D4" s="21"/>
      <c r="E4" s="21"/>
      <c r="F4" s="21"/>
      <c r="G4" s="21"/>
      <c r="H4" s="21"/>
      <c r="I4" s="21"/>
      <c r="J4" s="21"/>
      <c r="K4" s="22" t="e">
        <f>AVERAGE(C4:J4)</f>
        <v>#DIV/0!</v>
      </c>
      <c r="L4" s="64" t="s">
        <v>88</v>
      </c>
      <c r="M4" s="64" t="s">
        <v>89</v>
      </c>
      <c r="N4" s="64" t="s">
        <v>90</v>
      </c>
      <c r="O4" s="64" t="s">
        <v>91</v>
      </c>
      <c r="P4" s="64" t="s">
        <v>92</v>
      </c>
      <c r="Q4" s="64" t="s">
        <v>93</v>
      </c>
      <c r="R4" s="64"/>
      <c r="S4" s="65"/>
    </row>
    <row r="5" spans="1:20" ht="72" x14ac:dyDescent="0.3">
      <c r="A5" s="10" t="s">
        <v>94</v>
      </c>
      <c r="B5" s="13">
        <v>0.2</v>
      </c>
      <c r="C5" s="21"/>
      <c r="D5" s="21"/>
      <c r="E5" s="21"/>
      <c r="F5" s="21"/>
      <c r="G5" s="21"/>
      <c r="H5" s="21"/>
      <c r="I5" s="21"/>
      <c r="J5" s="21"/>
      <c r="K5" s="22" t="e">
        <f>AVERAGE(C5:J5)</f>
        <v>#DIV/0!</v>
      </c>
      <c r="L5" s="64" t="s">
        <v>95</v>
      </c>
      <c r="M5" s="64" t="s">
        <v>96</v>
      </c>
      <c r="N5" s="64" t="s">
        <v>97</v>
      </c>
      <c r="O5" s="64" t="s">
        <v>98</v>
      </c>
      <c r="P5" s="64" t="s">
        <v>99</v>
      </c>
      <c r="Q5" s="64" t="s">
        <v>100</v>
      </c>
      <c r="R5" s="64"/>
      <c r="S5" s="65"/>
    </row>
    <row r="6" spans="1:20" ht="60" x14ac:dyDescent="0.3">
      <c r="A6" s="10" t="s">
        <v>101</v>
      </c>
      <c r="B6" s="13">
        <v>0.5</v>
      </c>
      <c r="C6" s="21"/>
      <c r="D6" s="21"/>
      <c r="E6" s="21"/>
      <c r="F6" s="21"/>
      <c r="G6" s="21"/>
      <c r="H6" s="21"/>
      <c r="I6" s="21"/>
      <c r="J6" s="21"/>
      <c r="K6" s="22" t="e">
        <f>AVERAGE(C6:J6)</f>
        <v>#DIV/0!</v>
      </c>
      <c r="L6" s="64" t="s">
        <v>102</v>
      </c>
      <c r="M6" s="64" t="s">
        <v>103</v>
      </c>
      <c r="N6" s="64" t="s">
        <v>104</v>
      </c>
      <c r="O6" s="64" t="s">
        <v>105</v>
      </c>
      <c r="P6" s="64" t="s">
        <v>106</v>
      </c>
      <c r="Q6" s="64" t="s">
        <v>100</v>
      </c>
      <c r="R6" s="64"/>
      <c r="S6" s="65"/>
    </row>
    <row r="7" spans="1:20" ht="60" x14ac:dyDescent="0.3">
      <c r="A7" s="10" t="s">
        <v>107</v>
      </c>
      <c r="B7" s="13">
        <v>0.2</v>
      </c>
      <c r="C7" s="21"/>
      <c r="D7" s="21"/>
      <c r="E7" s="21"/>
      <c r="F7" s="21"/>
      <c r="G7" s="21"/>
      <c r="H7" s="21"/>
      <c r="I7" s="21"/>
      <c r="J7" s="21"/>
      <c r="K7" s="22" t="e">
        <f>AVERAGE(C7:J7)</f>
        <v>#DIV/0!</v>
      </c>
      <c r="L7" s="64" t="s">
        <v>108</v>
      </c>
      <c r="M7" s="64" t="s">
        <v>109</v>
      </c>
      <c r="N7" s="64" t="s">
        <v>110</v>
      </c>
      <c r="O7" s="64" t="s">
        <v>111</v>
      </c>
      <c r="P7" s="64" t="s">
        <v>112</v>
      </c>
      <c r="Q7" s="64" t="s">
        <v>100</v>
      </c>
      <c r="R7" s="64"/>
      <c r="S7" s="65"/>
    </row>
    <row r="8" spans="1:20" x14ac:dyDescent="0.3">
      <c r="A8" s="10" t="s">
        <v>113</v>
      </c>
      <c r="B8" s="14">
        <f>SUM(B4:B7)</f>
        <v>1</v>
      </c>
      <c r="C8" s="5">
        <f t="shared" ref="C8:J8" si="0">SUMPRODUCT(C4:C7,$B$4:$B$7)</f>
        <v>0</v>
      </c>
      <c r="D8" s="5">
        <f t="shared" si="0"/>
        <v>0</v>
      </c>
      <c r="E8" s="5">
        <f t="shared" si="0"/>
        <v>0</v>
      </c>
      <c r="F8" s="5">
        <f t="shared" si="0"/>
        <v>0</v>
      </c>
      <c r="G8" s="5">
        <f t="shared" si="0"/>
        <v>0</v>
      </c>
      <c r="H8" s="5">
        <f t="shared" si="0"/>
        <v>0</v>
      </c>
      <c r="I8" s="5">
        <f t="shared" si="0"/>
        <v>0</v>
      </c>
      <c r="J8" s="5">
        <f t="shared" si="0"/>
        <v>0</v>
      </c>
      <c r="K8" s="22"/>
      <c r="L8" s="64"/>
      <c r="M8" s="64"/>
      <c r="N8" s="64"/>
      <c r="O8" s="64"/>
      <c r="P8" s="64"/>
      <c r="Q8" s="64"/>
      <c r="R8" s="64"/>
      <c r="S8" s="65"/>
    </row>
    <row r="9" spans="1:20" ht="16.2" thickBot="1" x14ac:dyDescent="0.35">
      <c r="A9" s="18" t="s">
        <v>114</v>
      </c>
      <c r="B9" s="19"/>
      <c r="C9" s="19">
        <f>C8/5*20</f>
        <v>0</v>
      </c>
      <c r="D9" s="19">
        <f t="shared" ref="D9:J9" si="1">D8/5*20</f>
        <v>0</v>
      </c>
      <c r="E9" s="19">
        <f t="shared" si="1"/>
        <v>0</v>
      </c>
      <c r="F9" s="19">
        <f t="shared" si="1"/>
        <v>0</v>
      </c>
      <c r="G9" s="19">
        <f t="shared" si="1"/>
        <v>0</v>
      </c>
      <c r="H9" s="19">
        <f t="shared" si="1"/>
        <v>0</v>
      </c>
      <c r="I9" s="19">
        <f t="shared" si="1"/>
        <v>0</v>
      </c>
      <c r="J9" s="19">
        <f t="shared" si="1"/>
        <v>0</v>
      </c>
      <c r="K9" s="23"/>
      <c r="L9" s="66"/>
      <c r="M9" s="66"/>
      <c r="N9" s="66"/>
      <c r="O9" s="66"/>
      <c r="P9" s="66"/>
      <c r="Q9" s="66"/>
      <c r="R9" s="66"/>
      <c r="S9" s="67"/>
    </row>
    <row r="10" spans="1:20" x14ac:dyDescent="0.3">
      <c r="A10" s="3"/>
    </row>
  </sheetData>
  <phoneticPr fontId="3" type="noConversion"/>
  <dataValidations count="1">
    <dataValidation type="list" allowBlank="1" showInputMessage="1" showErrorMessage="1" sqref="C4:J7" xr:uid="{00000000-0002-0000-0200-000000000000}">
      <formula1>$L$3:$Q$3</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S17"/>
  <sheetViews>
    <sheetView topLeftCell="A8" zoomScaleNormal="100" workbookViewId="0">
      <selection activeCell="I13" sqref="I13"/>
    </sheetView>
  </sheetViews>
  <sheetFormatPr defaultColWidth="10.8984375" defaultRowHeight="15.6" x14ac:dyDescent="0.3"/>
  <cols>
    <col min="1" max="1" width="14.8984375" style="1" customWidth="1"/>
    <col min="2" max="2" width="7.09765625" style="1" bestFit="1" customWidth="1"/>
    <col min="3" max="11" width="10.19921875" style="1" customWidth="1"/>
    <col min="12" max="13" width="16.3984375" style="1" bestFit="1" customWidth="1"/>
    <col min="14" max="14" width="17.5" style="1" bestFit="1" customWidth="1"/>
    <col min="15" max="17" width="20.59765625" style="1" customWidth="1"/>
    <col min="18" max="18" width="11" style="1" bestFit="1" customWidth="1"/>
    <col min="19" max="19" width="47.19921875" style="1" customWidth="1"/>
    <col min="20" max="21" width="7.3984375" style="1" bestFit="1" customWidth="1"/>
    <col min="22" max="16384" width="10.8984375" style="1"/>
  </cols>
  <sheetData>
    <row r="1" spans="1:19" ht="21" x14ac:dyDescent="0.3">
      <c r="A1" s="20" t="s">
        <v>115</v>
      </c>
      <c r="B1" s="3"/>
      <c r="C1" s="9"/>
      <c r="D1" s="9"/>
      <c r="E1" s="9"/>
      <c r="F1" s="9"/>
      <c r="G1" s="9"/>
      <c r="H1" s="9"/>
      <c r="I1" s="9"/>
      <c r="J1" s="9"/>
    </row>
    <row r="3" spans="1:19" ht="112.2" customHeight="1" x14ac:dyDescent="0.3">
      <c r="A3" s="15" t="s">
        <v>84</v>
      </c>
      <c r="B3" s="16" t="s">
        <v>85</v>
      </c>
      <c r="C3" s="16" t="str">
        <f>'Team and Self Assessment'!C10</f>
        <v>1230744 Ricardo Meireles</v>
      </c>
      <c r="D3" s="16" t="str">
        <f>'Team and Self Assessment'!C11</f>
        <v>1230741 Bruno Teixeira</v>
      </c>
      <c r="E3" s="16" t="str">
        <f>'Team and Self Assessment'!C12</f>
        <v>1230399 Joana Gama</v>
      </c>
      <c r="F3" s="16" t="str">
        <f>'Team and Self Assessment'!C13</f>
        <v>1240587 Francisco Oliveira</v>
      </c>
      <c r="G3" s="16" t="str">
        <f>'Team and Self Assessment'!C14</f>
        <v>Student 5 No. + 1st name+last name</v>
      </c>
      <c r="H3" s="16" t="str">
        <f>'Team and Self Assessment'!C15</f>
        <v>Student 6 No. + 1st name+last name</v>
      </c>
      <c r="I3" s="16" t="str">
        <f>'Team and Self Assessment'!C16</f>
        <v>Student 7 No. + 1st name+last name</v>
      </c>
      <c r="J3" s="16" t="str">
        <f>'Team and Self Assessment'!C17</f>
        <v>1211026 Rodrigo Moreira (not enrolled in LAPR)</v>
      </c>
      <c r="K3" s="16" t="s">
        <v>7</v>
      </c>
      <c r="L3" s="41">
        <f>0</f>
        <v>0</v>
      </c>
      <c r="M3" s="42">
        <f>1</f>
        <v>1</v>
      </c>
      <c r="N3" s="42">
        <f>2</f>
        <v>2</v>
      </c>
      <c r="O3" s="41">
        <f>3</f>
        <v>3</v>
      </c>
      <c r="P3" s="41">
        <f>4</f>
        <v>4</v>
      </c>
      <c r="Q3" s="41">
        <f>5</f>
        <v>5</v>
      </c>
      <c r="R3" s="17" t="s">
        <v>86</v>
      </c>
      <c r="S3" s="8" t="s">
        <v>35</v>
      </c>
    </row>
    <row r="4" spans="1:19" ht="144.75" customHeight="1" x14ac:dyDescent="0.3">
      <c r="A4" s="10" t="s">
        <v>116</v>
      </c>
      <c r="B4" s="13">
        <v>0.1</v>
      </c>
      <c r="C4" s="21"/>
      <c r="D4" s="21"/>
      <c r="E4" s="21"/>
      <c r="F4" s="21"/>
      <c r="G4" s="21"/>
      <c r="H4" s="21"/>
      <c r="I4" s="21"/>
      <c r="J4" s="21"/>
      <c r="K4" s="39" t="e">
        <f t="shared" ref="K4:K14" si="0">AVERAGE(C4:J4)</f>
        <v>#DIV/0!</v>
      </c>
      <c r="L4" s="43" t="s">
        <v>117</v>
      </c>
      <c r="M4" s="43" t="s">
        <v>118</v>
      </c>
      <c r="N4" s="43" t="s">
        <v>119</v>
      </c>
      <c r="O4" s="43" t="s">
        <v>120</v>
      </c>
      <c r="P4" s="43" t="s">
        <v>121</v>
      </c>
      <c r="Q4" s="43" t="s">
        <v>122</v>
      </c>
      <c r="R4" s="40"/>
      <c r="S4" s="11"/>
    </row>
    <row r="5" spans="1:19" ht="101.25" customHeight="1" x14ac:dyDescent="0.3">
      <c r="A5" s="10" t="s">
        <v>123</v>
      </c>
      <c r="B5" s="13">
        <v>0.1</v>
      </c>
      <c r="C5" s="21"/>
      <c r="D5" s="21"/>
      <c r="E5" s="21"/>
      <c r="F5" s="21"/>
      <c r="G5" s="21"/>
      <c r="H5" s="21"/>
      <c r="I5" s="21"/>
      <c r="J5" s="21"/>
      <c r="K5" s="39" t="e">
        <f t="shared" si="0"/>
        <v>#DIV/0!</v>
      </c>
      <c r="L5" s="43" t="s">
        <v>124</v>
      </c>
      <c r="M5" s="43" t="s">
        <v>125</v>
      </c>
      <c r="N5" s="43" t="s">
        <v>126</v>
      </c>
      <c r="O5" s="43" t="s">
        <v>127</v>
      </c>
      <c r="P5" s="43" t="s">
        <v>128</v>
      </c>
      <c r="Q5" s="43" t="s">
        <v>129</v>
      </c>
      <c r="R5" s="40"/>
      <c r="S5" s="11"/>
    </row>
    <row r="6" spans="1:19" ht="46.8" x14ac:dyDescent="0.3">
      <c r="A6" s="10" t="s">
        <v>130</v>
      </c>
      <c r="B6" s="13">
        <v>0.05</v>
      </c>
      <c r="C6" s="21"/>
      <c r="D6" s="21"/>
      <c r="E6" s="21"/>
      <c r="F6" s="21"/>
      <c r="G6" s="21"/>
      <c r="H6" s="21"/>
      <c r="I6" s="21"/>
      <c r="J6" s="21"/>
      <c r="K6" s="39" t="e">
        <f t="shared" si="0"/>
        <v>#DIV/0!</v>
      </c>
      <c r="L6" s="43" t="s">
        <v>131</v>
      </c>
      <c r="M6" s="43" t="s">
        <v>132</v>
      </c>
      <c r="N6" s="43" t="s">
        <v>133</v>
      </c>
      <c r="O6" s="43" t="s">
        <v>134</v>
      </c>
      <c r="P6" s="43" t="s">
        <v>135</v>
      </c>
      <c r="Q6" s="43" t="s">
        <v>136</v>
      </c>
      <c r="R6" s="40"/>
      <c r="S6" s="11"/>
    </row>
    <row r="7" spans="1:19" ht="46.8" x14ac:dyDescent="0.3">
      <c r="A7" s="10" t="s">
        <v>137</v>
      </c>
      <c r="B7" s="13">
        <v>0.05</v>
      </c>
      <c r="C7" s="21"/>
      <c r="D7" s="21"/>
      <c r="E7" s="21"/>
      <c r="F7" s="21"/>
      <c r="G7" s="21"/>
      <c r="H7" s="21"/>
      <c r="I7" s="21"/>
      <c r="J7" s="21"/>
      <c r="K7" s="39" t="e">
        <f t="shared" si="0"/>
        <v>#DIV/0!</v>
      </c>
      <c r="L7" s="43" t="s">
        <v>131</v>
      </c>
      <c r="M7" s="43" t="s">
        <v>138</v>
      </c>
      <c r="N7" s="43" t="s">
        <v>139</v>
      </c>
      <c r="O7" s="43" t="s">
        <v>140</v>
      </c>
      <c r="P7" s="43" t="s">
        <v>141</v>
      </c>
      <c r="Q7" s="43" t="s">
        <v>142</v>
      </c>
      <c r="R7" s="40"/>
      <c r="S7" s="11"/>
    </row>
    <row r="8" spans="1:19" ht="62.4" x14ac:dyDescent="0.3">
      <c r="A8" s="10" t="s">
        <v>143</v>
      </c>
      <c r="B8" s="13">
        <v>0.1</v>
      </c>
      <c r="C8" s="21"/>
      <c r="D8" s="21"/>
      <c r="E8" s="21"/>
      <c r="F8" s="21"/>
      <c r="G8" s="21"/>
      <c r="H8" s="21"/>
      <c r="I8" s="21"/>
      <c r="J8" s="21"/>
      <c r="K8" s="39" t="e">
        <f t="shared" si="0"/>
        <v>#DIV/0!</v>
      </c>
      <c r="L8" s="43" t="s">
        <v>131</v>
      </c>
      <c r="M8" s="43" t="s">
        <v>144</v>
      </c>
      <c r="N8" s="43" t="s">
        <v>145</v>
      </c>
      <c r="O8" s="43" t="s">
        <v>146</v>
      </c>
      <c r="P8" s="43" t="s">
        <v>147</v>
      </c>
      <c r="Q8" s="43" t="s">
        <v>148</v>
      </c>
      <c r="R8" s="40"/>
      <c r="S8" s="11"/>
    </row>
    <row r="9" spans="1:19" ht="62.4" x14ac:dyDescent="0.3">
      <c r="A9" s="10" t="s">
        <v>149</v>
      </c>
      <c r="B9" s="13">
        <v>0.05</v>
      </c>
      <c r="C9" s="21"/>
      <c r="D9" s="21"/>
      <c r="E9" s="21"/>
      <c r="F9" s="21"/>
      <c r="G9" s="21"/>
      <c r="H9" s="21"/>
      <c r="I9" s="21"/>
      <c r="J9" s="21"/>
      <c r="K9" s="39" t="e">
        <f t="shared" si="0"/>
        <v>#DIV/0!</v>
      </c>
      <c r="L9" s="43" t="s">
        <v>150</v>
      </c>
      <c r="M9" s="43" t="s">
        <v>151</v>
      </c>
      <c r="N9" s="43"/>
      <c r="O9" s="43" t="s">
        <v>152</v>
      </c>
      <c r="P9" s="43"/>
      <c r="Q9" s="43" t="s">
        <v>153</v>
      </c>
      <c r="R9" s="40"/>
      <c r="S9" s="11"/>
    </row>
    <row r="10" spans="1:19" ht="93.6" x14ac:dyDescent="0.3">
      <c r="A10" s="10" t="s">
        <v>154</v>
      </c>
      <c r="B10" s="13">
        <v>0.1</v>
      </c>
      <c r="C10" s="21"/>
      <c r="D10" s="21"/>
      <c r="E10" s="21"/>
      <c r="F10" s="21"/>
      <c r="G10" s="21"/>
      <c r="H10" s="21"/>
      <c r="I10" s="21"/>
      <c r="J10" s="21"/>
      <c r="K10" s="39" t="e">
        <f t="shared" si="0"/>
        <v>#DIV/0!</v>
      </c>
      <c r="L10" s="43" t="s">
        <v>150</v>
      </c>
      <c r="M10" s="43" t="s">
        <v>155</v>
      </c>
      <c r="N10" s="43" t="s">
        <v>156</v>
      </c>
      <c r="O10" s="43" t="s">
        <v>157</v>
      </c>
      <c r="P10" s="43" t="s">
        <v>158</v>
      </c>
      <c r="Q10" s="43" t="s">
        <v>159</v>
      </c>
      <c r="R10" s="40"/>
      <c r="S10" s="11"/>
    </row>
    <row r="11" spans="1:19" ht="46.8" x14ac:dyDescent="0.3">
      <c r="A11" s="10" t="s">
        <v>160</v>
      </c>
      <c r="B11" s="13">
        <v>0.1</v>
      </c>
      <c r="C11" s="21"/>
      <c r="D11" s="21"/>
      <c r="E11" s="21"/>
      <c r="F11" s="21"/>
      <c r="G11" s="21"/>
      <c r="H11" s="21"/>
      <c r="I11" s="21"/>
      <c r="J11" s="21"/>
      <c r="K11" s="39" t="e">
        <f t="shared" si="0"/>
        <v>#DIV/0!</v>
      </c>
      <c r="L11" s="43" t="s">
        <v>150</v>
      </c>
      <c r="M11" s="43" t="s">
        <v>161</v>
      </c>
      <c r="N11" s="43" t="s">
        <v>162</v>
      </c>
      <c r="O11" s="43" t="s">
        <v>163</v>
      </c>
      <c r="P11" s="43" t="s">
        <v>164</v>
      </c>
      <c r="Q11" s="43" t="s">
        <v>165</v>
      </c>
      <c r="R11" s="40"/>
      <c r="S11" s="11"/>
    </row>
    <row r="12" spans="1:19" ht="31.2" x14ac:dyDescent="0.3">
      <c r="A12" s="10" t="s">
        <v>166</v>
      </c>
      <c r="B12" s="13">
        <v>0.1</v>
      </c>
      <c r="C12" s="21"/>
      <c r="D12" s="21"/>
      <c r="E12" s="21"/>
      <c r="F12" s="21"/>
      <c r="G12" s="21"/>
      <c r="H12" s="21"/>
      <c r="I12" s="21"/>
      <c r="J12" s="21"/>
      <c r="K12" s="39" t="e">
        <f t="shared" si="0"/>
        <v>#DIV/0!</v>
      </c>
      <c r="L12" s="43" t="s">
        <v>150</v>
      </c>
      <c r="M12" s="43" t="s">
        <v>161</v>
      </c>
      <c r="N12" s="43" t="s">
        <v>162</v>
      </c>
      <c r="O12" s="43" t="s">
        <v>163</v>
      </c>
      <c r="P12" s="43" t="s">
        <v>164</v>
      </c>
      <c r="Q12" s="43" t="s">
        <v>165</v>
      </c>
      <c r="R12" s="40"/>
      <c r="S12" s="11"/>
    </row>
    <row r="13" spans="1:19" ht="46.8" x14ac:dyDescent="0.3">
      <c r="A13" s="10" t="s">
        <v>167</v>
      </c>
      <c r="B13" s="13">
        <v>0.1</v>
      </c>
      <c r="C13" s="21"/>
      <c r="D13" s="21"/>
      <c r="E13" s="21"/>
      <c r="F13" s="21"/>
      <c r="G13" s="21"/>
      <c r="H13" s="21"/>
      <c r="I13" s="21"/>
      <c r="J13" s="21"/>
      <c r="K13" s="39" t="e">
        <f t="shared" si="0"/>
        <v>#DIV/0!</v>
      </c>
      <c r="L13" s="43" t="s">
        <v>168</v>
      </c>
      <c r="M13" s="43" t="s">
        <v>169</v>
      </c>
      <c r="N13" s="43" t="s">
        <v>170</v>
      </c>
      <c r="O13" s="43" t="s">
        <v>171</v>
      </c>
      <c r="P13" s="43" t="s">
        <v>172</v>
      </c>
      <c r="Q13" s="43" t="s">
        <v>173</v>
      </c>
      <c r="R13" s="40"/>
      <c r="S13" s="11"/>
    </row>
    <row r="14" spans="1:19" ht="31.2" x14ac:dyDescent="0.3">
      <c r="A14" s="10" t="s">
        <v>174</v>
      </c>
      <c r="B14" s="13">
        <v>0.15</v>
      </c>
      <c r="C14" s="21"/>
      <c r="D14" s="21"/>
      <c r="E14" s="21"/>
      <c r="F14" s="21"/>
      <c r="G14" s="21"/>
      <c r="H14" s="21"/>
      <c r="I14" s="21"/>
      <c r="J14" s="21"/>
      <c r="K14" s="39" t="e">
        <f t="shared" si="0"/>
        <v>#DIV/0!</v>
      </c>
      <c r="L14" s="43" t="s">
        <v>150</v>
      </c>
      <c r="M14" s="43" t="s">
        <v>161</v>
      </c>
      <c r="N14" s="43" t="s">
        <v>162</v>
      </c>
      <c r="O14" s="43" t="s">
        <v>163</v>
      </c>
      <c r="P14" s="43" t="s">
        <v>164</v>
      </c>
      <c r="Q14" s="43" t="s">
        <v>165</v>
      </c>
      <c r="R14" s="40"/>
      <c r="S14" s="11"/>
    </row>
    <row r="15" spans="1:19" x14ac:dyDescent="0.3">
      <c r="A15" s="10" t="s">
        <v>113</v>
      </c>
      <c r="B15" s="14">
        <f>SUM(B4:B14)</f>
        <v>1</v>
      </c>
      <c r="C15" s="5">
        <f>SUMPRODUCT(C4:C14,$B$4:$B$14)</f>
        <v>0</v>
      </c>
      <c r="D15" s="5">
        <f t="shared" ref="D15:J15" si="1">SUMPRODUCT(D4:D14,$B$4:$B$14)</f>
        <v>0</v>
      </c>
      <c r="E15" s="5">
        <f t="shared" si="1"/>
        <v>0</v>
      </c>
      <c r="F15" s="5">
        <f t="shared" si="1"/>
        <v>0</v>
      </c>
      <c r="G15" s="5">
        <f t="shared" si="1"/>
        <v>0</v>
      </c>
      <c r="H15" s="5">
        <f t="shared" si="1"/>
        <v>0</v>
      </c>
      <c r="I15" s="5">
        <f t="shared" si="1"/>
        <v>0</v>
      </c>
      <c r="J15" s="5">
        <f t="shared" si="1"/>
        <v>0</v>
      </c>
      <c r="K15" s="22"/>
      <c r="L15" s="27"/>
      <c r="M15" s="27"/>
      <c r="N15" s="27"/>
      <c r="O15" s="27"/>
      <c r="P15" s="27"/>
      <c r="Q15" s="27"/>
      <c r="R15" s="5"/>
      <c r="S15" s="11"/>
    </row>
    <row r="16" spans="1:19" ht="16.2" thickBot="1" x14ac:dyDescent="0.35">
      <c r="A16" s="18" t="s">
        <v>114</v>
      </c>
      <c r="B16" s="19"/>
      <c r="C16" s="19">
        <f>C15/5*20</f>
        <v>0</v>
      </c>
      <c r="D16" s="19">
        <f t="shared" ref="D16:J16" si="2">D15/5*20</f>
        <v>0</v>
      </c>
      <c r="E16" s="19">
        <f t="shared" si="2"/>
        <v>0</v>
      </c>
      <c r="F16" s="19">
        <f t="shared" si="2"/>
        <v>0</v>
      </c>
      <c r="G16" s="19">
        <f t="shared" si="2"/>
        <v>0</v>
      </c>
      <c r="H16" s="19">
        <f t="shared" si="2"/>
        <v>0</v>
      </c>
      <c r="I16" s="19">
        <f t="shared" si="2"/>
        <v>0</v>
      </c>
      <c r="J16" s="19">
        <f t="shared" si="2"/>
        <v>0</v>
      </c>
      <c r="K16" s="23"/>
      <c r="L16" s="19"/>
      <c r="M16" s="19"/>
      <c r="N16" s="19"/>
      <c r="O16" s="19"/>
      <c r="P16" s="19"/>
      <c r="Q16" s="19"/>
      <c r="R16" s="19"/>
      <c r="S16" s="12"/>
    </row>
    <row r="17" spans="1:1" x14ac:dyDescent="0.3">
      <c r="A17" s="3"/>
    </row>
  </sheetData>
  <dataValidations count="1">
    <dataValidation type="list" allowBlank="1" showInputMessage="1" showErrorMessage="1" sqref="C4:J14" xr:uid="{00000000-0002-0000-0300-000000000000}">
      <formula1>$L$3:$Q$3</formula1>
    </dataValidation>
  </dataValidations>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99348A35650AE4B8915AE6103105856" ma:contentTypeVersion="8" ma:contentTypeDescription="Create a new document." ma:contentTypeScope="" ma:versionID="253343b62a940d4b89f4f321c9cfdc58">
  <xsd:schema xmlns:xsd="http://www.w3.org/2001/XMLSchema" xmlns:xs="http://www.w3.org/2001/XMLSchema" xmlns:p="http://schemas.microsoft.com/office/2006/metadata/properties" xmlns:ns2="5d08e2d8-5407-4d5d-a279-3bf7c39609d2" targetNamespace="http://schemas.microsoft.com/office/2006/metadata/properties" ma:root="true" ma:fieldsID="67c15577550c4b6e4aca8a8f7cd31759" ns2:_="">
    <xsd:import namespace="5d08e2d8-5407-4d5d-a279-3bf7c39609d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d08e2d8-5407-4d5d-a279-3bf7c39609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8D9590D-7925-4E79-B739-380A945A38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d08e2d8-5407-4d5d-a279-3bf7c39609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1419B8-A98A-41CD-95EE-48A4F975B8D1}">
  <ds:schemaRefs>
    <ds:schemaRef ds:uri="http://schemas.microsoft.com/sharepoint/v3/contenttype/forms"/>
  </ds:schemaRefs>
</ds:datastoreItem>
</file>

<file path=customXml/itemProps3.xml><?xml version="1.0" encoding="utf-8"?>
<ds:datastoreItem xmlns:ds="http://schemas.openxmlformats.org/officeDocument/2006/customXml" ds:itemID="{2D8D82CB-2E6F-4A14-B6B4-DFDD1BBD70FC}">
  <ds:schemaRefs>
    <ds:schemaRef ds:uri="http://purl.org/dc/elements/1.1/"/>
    <ds:schemaRef ds:uri="5d08e2d8-5407-4d5d-a279-3bf7c39609d2"/>
    <ds:schemaRef ds:uri="http://purl.org/dc/dcmitype/"/>
    <ds:schemaRef ds:uri="http://www.w3.org/XML/1998/namespace"/>
    <ds:schemaRef ds:uri="http://schemas.microsoft.com/office/2006/documentManagement/types"/>
    <ds:schemaRef ds:uri="http://schemas.openxmlformats.org/package/2006/metadata/core-properties"/>
    <ds:schemaRef ds:uri="http://schemas.microsoft.com/office/infopath/2007/PartnerControls"/>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4</vt:i4>
      </vt:variant>
    </vt:vector>
  </HeadingPairs>
  <TitlesOfParts>
    <vt:vector size="4" baseType="lpstr">
      <vt:lpstr>Team and Self Assessment</vt:lpstr>
      <vt:lpstr>User Stories</vt:lpstr>
      <vt:lpstr>Project Development</vt:lpstr>
      <vt:lpstr>Project Management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Ricardo Manuel Macedo Meireles</cp:lastModifiedBy>
  <cp:revision/>
  <dcterms:created xsi:type="dcterms:W3CDTF">2021-10-23T17:18:59Z</dcterms:created>
  <dcterms:modified xsi:type="dcterms:W3CDTF">2025-01-05T12:08:04Z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0x010100499348A35650AE4B8915AE6103105856</vt:lpwstr>
  </property>
  <property fmtid="{D5CDD505-2E9C-101B-9397-08002B2CF9AE}" pid="3" name="Order">
    <vt:r8>4300</vt:r8>
  </property>
  <property fmtid="{D5CDD505-2E9C-101B-9397-08002B2CF9AE}" pid="4" name="_ExtendedDescription">
    <vt:lpwstr/>
  </property>
  <property fmtid="{D5CDD505-2E9C-101B-9397-08002B2CF9AE}" pid="5" name="TriggerFlowInfo">
    <vt:lpwstr/>
  </property>
  <property fmtid="{D5CDD505-2E9C-101B-9397-08002B2CF9AE}" pid="6" name="ComplianceAssetId">
    <vt:lpwstr/>
  </property>
</Properties>
</file>