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Segmento e idade" sheetId="3" r:id="rId6"/>
    <sheet state="visible" name="Total_de_acoes" sheetId="4" r:id="rId7"/>
    <sheet state="visible" name="Ticker" sheetId="5" r:id="rId8"/>
  </sheets>
  <definedNames>
    <definedName hidden="1" localSheetId="0" name="_xlnm._FilterDatabase">Principal!$A$1:$O$82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<sst xmlns="http://schemas.openxmlformats.org/spreadsheetml/2006/main" count="1566" uniqueCount="1069">
  <si>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</si>
  <si>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</si>
  <si>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</si>
  <si>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</si>
  <si>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</si>
  <si>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</si>
  <si>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</si>
  <si>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</si>
  <si>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</si>
  <si>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</si>
  <si>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</si>
  <si>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Valor inicial</t>
  </si>
  <si>
    <t>Qtd ações</t>
  </si>
  <si>
    <t>Variação total R$</t>
  </si>
  <si>
    <t>Resultado</t>
  </si>
  <si>
    <t>Nome da empresa</t>
  </si>
  <si>
    <t>Segmento</t>
  </si>
  <si>
    <t>Idade</t>
  </si>
  <si>
    <t>Cat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</si>
  <si>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</si>
  <si>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</si>
  <si>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</si>
  <si>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</si>
  <si>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</si>
  <si>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</si>
  <si>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</si>
  <si>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</si>
  <si>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</si>
  <si>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</si>
  <si>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</si>
  <si>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</si>
  <si>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</si>
  <si>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</si>
  <si>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</si>
  <si>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</si>
  <si>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</si>
  <si>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</si>
  <si>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</si>
  <si>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</si>
  <si>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</si>
  <si>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</si>
  <si>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</si>
  <si>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</si>
  <si>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</si>
  <si>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</si>
  <si>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</si>
  <si>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</si>
  <si>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</si>
  <si>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</si>
  <si>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</si>
  <si>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</si>
  <si>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</si>
  <si>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</si>
  <si>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</si>
  <si>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</si>
  <si>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</si>
  <si>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</si>
  <si>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</si>
  <si>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</si>
  <si>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</si>
  <si>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</si>
  <si>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</si>
  <si>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</si>
  <si>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</si>
  <si>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</si>
  <si>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</si>
  <si>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</si>
  <si>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</si>
  <si>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</si>
  <si>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</si>
  <si>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</si>
  <si>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</si>
  <si>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</si>
  <si>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</si>
  <si>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</si>
  <si>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</si>
  <si>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</si>
  <si>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</si>
  <si>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</si>
  <si>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</si>
  <si>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</si>
  <si>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</si>
  <si>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</si>
  <si>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</si>
  <si>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</si>
  <si>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</si>
  <si>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</si>
  <si>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</si>
  <si>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</si>
  <si>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</si>
  <si>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</si>
  <si>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</si>
  <si>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</si>
  <si>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</si>
  <si>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</si>
  <si>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</si>
  <si>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</si>
  <si>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</si>
  <si>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</si>
  <si>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</si>
  <si>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</si>
  <si>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</si>
  <si>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</si>
  <si>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</si>
  <si>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</si>
  <si>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</si>
  <si>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</si>
  <si>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</si>
  <si>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</si>
  <si>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</si>
  <si>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</si>
  <si>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</si>
  <si>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</si>
  <si>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</si>
  <si>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</si>
  <si>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</si>
  <si>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</si>
  <si>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</si>
  <si>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</si>
  <si>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</si>
  <si>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</si>
  <si>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</si>
  <si>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</si>
  <si>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</si>
  <si>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</si>
  <si>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</si>
  <si>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</si>
  <si>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</si>
  <si>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</si>
  <si>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</si>
  <si>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</si>
  <si>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</si>
  <si>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</si>
  <si>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</si>
  <si>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</si>
  <si>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</si>
  <si>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</si>
  <si>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</si>
  <si>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</si>
  <si>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</si>
  <si>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</si>
  <si>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</si>
  <si>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</si>
  <si>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</si>
  <si>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</si>
  <si>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</si>
  <si>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</si>
  <si>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</si>
  <si>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</si>
  <si>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</si>
  <si>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</si>
  <si>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</si>
  <si>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</si>
  <si>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</si>
  <si>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</si>
  <si>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</si>
  <si>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</si>
  <si>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</si>
  <si>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</si>
  <si>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</si>
  <si>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</si>
  <si>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</si>
  <si>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</si>
  <si>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</si>
  <si>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</si>
  <si>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</si>
  <si>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</si>
  <si>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</si>
  <si>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</si>
  <si>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</si>
  <si>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</si>
  <si>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</si>
  <si>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</si>
  <si>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</si>
  <si>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</si>
  <si>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</si>
  <si>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</si>
  <si>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</si>
  <si>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</si>
  <si>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</si>
  <si>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</si>
  <si>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</si>
  <si>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</si>
  <si>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</si>
  <si>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</si>
  <si>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SUM de Variação total R$</t>
  </si>
  <si>
    <t>Soma de quem subiu</t>
  </si>
  <si>
    <t>Sem outliers (mineração, petróleo e banco)</t>
  </si>
  <si>
    <t>Aeroespacial</t>
  </si>
  <si>
    <t>Agronegócio</t>
  </si>
  <si>
    <t>Água e Saneamento</t>
  </si>
  <si>
    <t>Alimentos</t>
  </si>
  <si>
    <t>Aluguel de Carros</t>
  </si>
  <si>
    <t>Banco</t>
  </si>
  <si>
    <t>Bebidas</t>
  </si>
  <si>
    <t>Calçados</t>
  </si>
  <si>
    <t>Comércio</t>
  </si>
  <si>
    <t>Construção Civil</t>
  </si>
  <si>
    <t>Cosméticos</t>
  </si>
  <si>
    <t>Educação</t>
  </si>
  <si>
    <t>Energia</t>
  </si>
  <si>
    <t>Farmacêutica</t>
  </si>
  <si>
    <t>Finanças</t>
  </si>
  <si>
    <t>Holding</t>
  </si>
  <si>
    <t>Infraestrutura</t>
  </si>
  <si>
    <t>Logística</t>
  </si>
  <si>
    <t>Mineração</t>
  </si>
  <si>
    <t>Papel e Celulose</t>
  </si>
  <si>
    <t>Pet Shop</t>
  </si>
  <si>
    <t>Petróleo</t>
  </si>
  <si>
    <t>Química</t>
  </si>
  <si>
    <t>Saúde</t>
  </si>
  <si>
    <t>Seguros</t>
  </si>
  <si>
    <t>Serviços Financeiros</t>
  </si>
  <si>
    <t>Shopping Centers</t>
  </si>
  <si>
    <t>Siderurgia</t>
  </si>
  <si>
    <t>Tecnologia</t>
  </si>
  <si>
    <t>Telecomunicações</t>
  </si>
  <si>
    <t>Transporte</t>
  </si>
  <si>
    <t>Turismo</t>
  </si>
  <si>
    <t>Varejo</t>
  </si>
  <si>
    <t>Total geral</t>
  </si>
  <si>
    <t>Desceu</t>
  </si>
  <si>
    <t>Estável</t>
  </si>
  <si>
    <t>Subiu</t>
  </si>
  <si>
    <t>COUNTA de Ativo</t>
  </si>
  <si>
    <t>&lt;50 Total</t>
  </si>
  <si>
    <t>&gt;100 Total</t>
  </si>
  <si>
    <t>&gt;50 Total</t>
  </si>
  <si>
    <t>Idade da empresa (em anos)</t>
  </si>
  <si>
    <t>Usiminas</t>
  </si>
  <si>
    <t>CSN Mineração</t>
  </si>
  <si>
    <t>Petrobras</t>
  </si>
  <si>
    <t>Suzano</t>
  </si>
  <si>
    <t>CPFL Energia</t>
  </si>
  <si>
    <t>PetroRio</t>
  </si>
  <si>
    <t>Vale</t>
  </si>
  <si>
    <t>Multiplan</t>
  </si>
  <si>
    <t>Itaú Unibanco</t>
  </si>
  <si>
    <t>Rede D'Or</t>
  </si>
  <si>
    <t>Braskem</t>
  </si>
  <si>
    <t>Azul</t>
  </si>
  <si>
    <t>3R Petroleum</t>
  </si>
  <si>
    <t>Equatorial Energia</t>
  </si>
  <si>
    <t>Siderúrgica Nacional</t>
  </si>
  <si>
    <t>YDUQS</t>
  </si>
  <si>
    <t>Ultrapar</t>
  </si>
  <si>
    <t>MRV</t>
  </si>
  <si>
    <t>Arezzo</t>
  </si>
  <si>
    <t>Banco Bradesco</t>
  </si>
  <si>
    <t>Minerva</t>
  </si>
  <si>
    <t>Grupo Pão de Açúcar</t>
  </si>
  <si>
    <t>BRF</t>
  </si>
  <si>
    <t>Vivo</t>
  </si>
  <si>
    <t>Rumo</t>
  </si>
  <si>
    <t>Cielo</t>
  </si>
  <si>
    <t>Dexco</t>
  </si>
  <si>
    <t>TIM</t>
  </si>
  <si>
    <t>Bradespar</t>
  </si>
  <si>
    <t>Locaweb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</si>
  <si>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</si>
  <si>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</si>
  <si>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</si>
  <si>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</si>
  <si>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</si>
  <si>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</si>
  <si>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</si>
  <si>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</si>
  <si>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</si>
  <si>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</si>
  <si>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</si>
  <si>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</si>
  <si>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</si>
  <si>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</si>
  <si>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BB Seguridade</t>
  </si>
  <si>
    <t>Sabesp</t>
  </si>
  <si>
    <t>Totvs</t>
  </si>
  <si>
    <t>CEMIG</t>
  </si>
  <si>
    <t>Eletrobras</t>
  </si>
  <si>
    <t>Eneva</t>
  </si>
  <si>
    <t>WEG</t>
  </si>
  <si>
    <t>SLC Agrícola</t>
  </si>
  <si>
    <t>Grupo CCR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</si>
  <si>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</si>
  <si>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</si>
  <si>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</si>
  <si>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</si>
  <si>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</si>
  <si>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</si>
  <si>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</si>
  <si>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</si>
  <si>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</si>
  <si>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</si>
  <si>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</si>
  <si>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</si>
  <si>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Natura</t>
  </si>
  <si>
    <t>Assaí</t>
  </si>
  <si>
    <t>B3</t>
  </si>
  <si>
    <t>Hypera</t>
  </si>
  <si>
    <t>São Martinho</t>
  </si>
  <si>
    <t>Hapvida</t>
  </si>
  <si>
    <t>Lojas Renner</t>
  </si>
  <si>
    <t>Carrefour Brasil</t>
  </si>
  <si>
    <t>Casas Bahia</t>
  </si>
  <si>
    <t>Localiza</t>
  </si>
  <si>
    <t>CVC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</si>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</sst>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D0D0D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3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3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0" fontId="3" numFmtId="14" xfId="0" applyFont="1" applyNumberFormat="1"/>
    <xf borderId="0" fillId="0" fontId="3" numFmtId="164" xfId="0" applyFont="1" applyNumberFormat="1"/>
    <xf borderId="0" fillId="0" fontId="3" numFmtId="3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164" xfId="0" applyFont="1" applyNumberFormat="1"/>
    <xf borderId="1" fillId="5" fontId="5" numFmtId="0" xfId="0" applyAlignment="1" applyBorder="1" applyFill="1" applyFont="1">
      <alignment horizontal="center" readingOrder="0" vertical="bottom"/>
    </xf>
    <xf borderId="2" fillId="5" fontId="5" numFmtId="0" xfId="0" applyAlignment="1" applyBorder="1" applyFont="1">
      <alignment horizontal="center" readingOrder="0" vertical="bottom"/>
    </xf>
    <xf borderId="3" fillId="6" fontId="5" numFmtId="0" xfId="0" applyAlignment="1" applyBorder="1" applyFill="1" applyFont="1">
      <alignment horizontal="left" readingOrder="0"/>
    </xf>
    <xf borderId="4" fillId="6" fontId="5" numFmtId="0" xfId="0" applyAlignment="1" applyBorder="1" applyFont="1">
      <alignment horizontal="left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Variação total R$ vs.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'Análises'!$A$12:$A$44</c:f>
            </c:strRef>
          </c:cat>
          <c:val>
            <c:numRef>
              <c:f>'Análises'!$B$12:$B$44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Sem outliers (mineração, petróleo e banco)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'Análises'!$A$12:$A$44</c:f>
            </c:strRef>
          </c:cat>
          <c:val>
            <c:numRef>
              <c:f>'Análises'!$D$12:$D$44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de Variação total R$ vs.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'Análises'!$A$49:$A$51</c:f>
            </c:strRef>
          </c:cat>
          <c:val>
            <c:numRef>
              <c:f>'Análises'!$B$49:$B$51</c:f>
              <c:numCache/>
            </c:numRef>
          </c:val>
        </c:ser>
        <c:axId val="290075916"/>
        <c:axId val="1144571512"/>
      </c:barChart>
      <c:catAx>
        <c:axId val="290075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571512"/>
      </c:catAx>
      <c:valAx>
        <c:axId val="1144571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de Variação total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075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11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523875</xdr:colOff>
      <xdr:row>31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523875</xdr:colOff>
      <xdr:row>50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82" sheet="Principal"/>
  </cacheSource>
  <cacheFields>
    <cacheField name="Ativo" numFmtId="0">
      <sharedItems>
        <s v="USIM5"/>
        <s v="CMIN3"/>
        <s v="PETR3"/>
        <s v="SUZB3"/>
        <s v="CPFE3"/>
        <s v="PRIO3"/>
        <s v="PETR4"/>
        <s v="VALE3"/>
        <s v="MULT3"/>
        <s v="ITUB4"/>
        <s v="RDOR3"/>
        <s v="BRKM5"/>
        <s v="AZUL4"/>
        <s v="RRRP3"/>
        <s v="EQTL3"/>
        <s v="CSNA3"/>
        <s v="YDUQ3"/>
        <s v="UGPA3"/>
        <s v="MRVE3"/>
        <s v="ARZZ3"/>
        <s v="BBDC4"/>
        <s v="BEEF3"/>
        <s v="PCAR3"/>
        <s v="BRFS3"/>
        <s v="VIVT3"/>
        <s v="RAIL3"/>
        <s v="CIEL3"/>
        <s v="DXCO3"/>
        <s v="TIMS3"/>
        <s v="BRAP4"/>
        <s v="LWSA3"/>
        <s v="RECV3"/>
        <s v="ITSA4"/>
        <s v="BBAS3"/>
        <s v="RADL3"/>
        <s v="GOAU4"/>
        <s v="CSAN3"/>
        <s v="JBSS3"/>
        <s v="MGLU3"/>
        <s v="BBDC3"/>
        <s v="GGBR4"/>
        <s v="RAIZ4"/>
        <s v="CPLE6"/>
        <s v="VAMO3"/>
        <s v="MRFG3"/>
        <s v="ABEV3"/>
        <s v="BBSE3"/>
        <s v="SBSP3"/>
        <s v="TOTS3"/>
        <s v="CMIG4"/>
        <s v="ELET6"/>
        <s v="ENEV3"/>
        <s v="WEGE3"/>
        <s v="SLCE3"/>
        <s v="ALOS3"/>
        <s v="CCRO3"/>
        <s v="COGN3"/>
        <s v="TRPL4"/>
        <s v="EGIE3"/>
        <s v="VBBR3"/>
        <s v="IRBR3"/>
        <s v="ELET3"/>
        <s v="PETZ3"/>
        <s v="EZTC3"/>
        <s v="FLRY3"/>
        <s v="SOMA3"/>
        <s v="ALPA4"/>
        <s v="CYRE3"/>
        <s v="EMBR3"/>
        <s v="NTCO3"/>
        <s v="ASAI3"/>
        <s v="B3SA3"/>
        <s v="HYPE3"/>
        <s v="SMTO3"/>
        <s v="HAPV3"/>
        <s v="LREN3"/>
        <s v="CRFB3"/>
        <s v="BHIA3"/>
        <s v="RENT3"/>
        <s v="CVCB3"/>
        <s v="GOLL4"/>
      </sharedItems>
    </cacheField>
    <cacheField name="Data" numFmtId="14">
      <sharedItems containsSemiMixedTypes="0" containsDate="1" containsString="0">
        <d v="2024-01-26T00:00:00Z"/>
      </sharedItems>
    </cacheField>
    <cacheField name="Último (R$)" numFmtId="0">
      <sharedItems containsSemiMixedTypes="0" containsString="0" containsNumber="1">
        <n v="9.5"/>
        <n v="6.82"/>
        <n v="41.96"/>
        <n v="52.91"/>
        <n v="37.1"/>
        <n v="45.69"/>
        <n v="39.96"/>
        <n v="69.5"/>
        <n v="28.19"/>
        <n v="32.81"/>
        <n v="27.56"/>
        <n v="18.55"/>
        <n v="14.27"/>
        <n v="28.75"/>
        <n v="35.32"/>
        <n v="18.16"/>
        <n v="19.77"/>
        <n v="28.31"/>
        <n v="8.08"/>
        <n v="57.91"/>
        <n v="15.52"/>
        <n v="7.19"/>
        <n v="4.14"/>
        <n v="14.61"/>
        <n v="51.2"/>
        <n v="22.64"/>
        <n v="4.9"/>
        <n v="7.81"/>
        <n v="17.52"/>
        <n v="23.22"/>
        <n v="5.55"/>
        <n v="23.83"/>
        <n v="10.01"/>
        <n v="56.97"/>
        <n v="26.16"/>
        <n v="10.08"/>
        <n v="18.57"/>
        <n v="24.34"/>
        <n v="2.08"/>
        <n v="13.75"/>
        <n v="21.84"/>
        <n v="3.74"/>
        <n v="10.07"/>
        <n v="8.18"/>
        <n v="9.74"/>
        <n v="13.2"/>
        <n v="33.73"/>
        <n v="77.04"/>
        <n v="30.88"/>
        <n v="11.64"/>
        <n v="46.04"/>
        <n v="12.87"/>
        <n v="33.17"/>
        <n v="19.3"/>
        <n v="24.62"/>
        <n v="13.27"/>
        <n v="3.03"/>
        <n v="26.12"/>
        <n v="41.04"/>
        <n v="23.23"/>
        <n v="40.65"/>
        <n v="40.86"/>
        <n v="3.4"/>
        <n v="15.91"/>
        <n v="16.49"/>
        <n v="6.95"/>
        <n v="8.67"/>
        <n v="22.84"/>
        <n v="22.4"/>
        <n v="15.97"/>
        <n v="13.8"/>
        <n v="13.22"/>
        <n v="31.08"/>
        <n v="28.2"/>
        <n v="3.93"/>
        <n v="15.78"/>
        <n v="10.71"/>
        <n v="8.7"/>
        <n v="56.24"/>
        <n v="3.07"/>
        <n v="5.92"/>
      </sharedItems>
    </cacheField>
    <cacheField name="Var. Dia (%)" numFmtId="0">
      <sharedItems containsSemiMixedTypes="0" containsString="0" containsNumber="1">
        <n v="5.2"/>
        <n v="2.4"/>
        <n v="2.19"/>
        <n v="2.04"/>
        <n v="2.03"/>
        <n v="1.98"/>
        <n v="1.73"/>
        <n v="1.66"/>
        <n v="1.58"/>
        <n v="1.48"/>
        <n v="1.43"/>
        <n v="1.42"/>
        <n v="1.41"/>
        <n v="1.34"/>
        <n v="1.33"/>
        <n v="1.28"/>
        <n v="1.25"/>
        <n v="1.15"/>
        <n v="1.04"/>
        <n v="0.98"/>
        <n v="0.97"/>
        <n v="0.96"/>
        <n v="0.88"/>
        <n v="0.84"/>
        <n v="0.82"/>
        <n v="0.77"/>
        <n v="0.74"/>
        <n v="0.73"/>
        <n v="0.72"/>
        <n v="0.71"/>
        <n v="0.7"/>
        <n v="0.68"/>
        <n v="0.61"/>
        <n v="0.59"/>
        <n v="0.57"/>
        <n v="0.48"/>
        <n v="0.36"/>
        <n v="0.27"/>
        <n v="0.26"/>
        <n v="0.19"/>
        <n v="0.12"/>
        <n v="0.0"/>
        <n v="-0.02"/>
        <n v="-0.06"/>
        <n v="-0.17"/>
        <n v="-0.19"/>
        <n v="-0.23"/>
        <n v="-0.24"/>
        <n v="-0.25"/>
        <n v="-0.28"/>
        <n v="-0.3"/>
        <n v="-0.32"/>
        <n v="-0.41"/>
        <n v="-0.46"/>
        <n v="-0.47"/>
        <n v="-0.65"/>
        <n v="-0.87"/>
        <n v="-0.93"/>
        <n v="-1.07"/>
        <n v="-1.27"/>
        <n v="-1.36"/>
        <n v="-1.38"/>
        <n v="-1.4"/>
        <n v="-1.41"/>
        <n v="-1.42"/>
        <n v="-1.56"/>
        <n v="-1.61"/>
        <n v="-1.94"/>
        <n v="-1.99"/>
        <n v="-2.29"/>
        <n v="-2.45"/>
        <n v="-2.46"/>
        <n v="-3.63"/>
        <n v="-4.36"/>
        <n v="-8.07"/>
      </sharedItems>
    </cacheField>
    <cacheField name="Var. Sem. (%)" numFmtId="0">
      <sharedItems containsSemiMixedTypes="0" containsString="0" containsNumber="1">
        <n v="11.76"/>
        <n v="2.4"/>
        <n v="7.73"/>
        <n v="2.14"/>
        <n v="2.49"/>
        <n v="2.42"/>
        <n v="6.47"/>
        <n v="2.06"/>
        <n v="2.03"/>
        <n v="-0.39"/>
        <n v="3.41"/>
        <n v="5.1"/>
        <n v="8.85"/>
        <n v="-2.71"/>
        <n v="2.76"/>
        <n v="4.79"/>
        <n v="-5.9"/>
        <n v="2.35"/>
        <n v="1.38"/>
        <n v="-1.03"/>
        <n v="-0.77"/>
        <n v="6.05"/>
        <n v="-6.33"/>
        <n v="12.38"/>
        <n v="1.09"/>
        <n v="1.07"/>
        <n v="9.38"/>
        <n v="3.17"/>
        <n v="-0.57"/>
        <n v="1.93"/>
        <n v="-3.65"/>
        <n v="1.49"/>
        <n v="-0.3"/>
        <n v="1.88"/>
        <n v="-2.75"/>
        <n v="3.28"/>
        <n v="2.65"/>
        <n v="2.48"/>
        <n v="2.46"/>
        <n v="-0.72"/>
        <n v="3.65"/>
        <n v="0.0"/>
        <n v="0.9"/>
        <n v="-3.76"/>
        <n v="5.3"/>
        <n v="-1.12"/>
        <n v="-2.37"/>
        <n v="1.37"/>
        <n v="-2.65"/>
        <n v="0.95"/>
        <n v="-1.41"/>
        <n v="1.42"/>
        <n v="-0.93"/>
        <n v="2.01"/>
        <n v="0.53"/>
        <n v="-1.78"/>
        <n v="-5.02"/>
        <n v="-1.25"/>
        <n v="0.56"/>
        <n v="2.43"/>
        <n v="5.45"/>
        <n v="-2.04"/>
        <n v="-4.23"/>
        <n v="-2.39"/>
        <n v="1.04"/>
        <n v="-0.43"/>
        <n v="4.08"/>
        <n v="2.38"/>
        <n v="5.02"/>
        <n v="-7.37"/>
        <n v="-3.5"/>
        <n v="-4.13"/>
        <n v="-5.27"/>
        <n v="0.36"/>
        <n v="-2.24"/>
        <n v="-5.62"/>
        <n v="-9.47"/>
        <n v="-6.95"/>
        <n v="-6.41"/>
        <n v="-5.54"/>
        <n v="-15.91"/>
      </sharedItems>
    </cacheField>
    <cacheField name="Var. Mês (%)" numFmtId="0">
      <sharedItems containsSemiMixedTypes="0" containsString="0" containsNumber="1">
        <n v="2.26"/>
        <n v="-12.11"/>
        <n v="7.64"/>
        <n v="-4.89"/>
        <n v="-3.66"/>
        <n v="-0.78"/>
        <n v="7.3"/>
        <n v="-9.97"/>
        <n v="-0.81"/>
        <n v="-3.36"/>
        <n v="-4.17"/>
        <n v="-15.14"/>
        <n v="-10.87"/>
        <n v="9.4"/>
        <n v="-1.12"/>
        <n v="-7.63"/>
        <n v="-11.82"/>
        <n v="6.79"/>
        <n v="-28.05"/>
        <n v="-10.26"/>
        <n v="-9.08"/>
        <n v="-3.75"/>
        <n v="1.97"/>
        <n v="5.79"/>
        <n v="-4.19"/>
        <n v="-1.35"/>
        <n v="5.83"/>
        <n v="-3.22"/>
        <n v="-2.29"/>
        <n v="-9.51"/>
        <n v="-7.65"/>
        <n v="9.71"/>
        <n v="-3.47"/>
        <n v="2.85"/>
        <n v="-11.02"/>
        <n v="-7.18"/>
        <n v="-4.08"/>
        <n v="-3.7"/>
        <n v="-9.95"/>
        <n v="-8.08"/>
        <n v="-7.2"/>
        <n v="-2.8"/>
        <n v="-18.77"/>
        <n v="0.41"/>
        <n v="-3.86"/>
        <n v="0.24"/>
        <n v="2.22"/>
        <n v="-8.34"/>
        <n v="1.39"/>
        <n v="-2.0"/>
        <n v="-5.44"/>
        <n v="-10.13"/>
        <n v="2.55"/>
        <n v="-7.27"/>
        <n v="-6.42"/>
        <n v="-13.18"/>
        <n v="-1.43"/>
        <n v="-9.46"/>
        <n v="2.07"/>
        <n v="-8.24"/>
        <n v="-13.92"/>
        <n v="-14.92"/>
        <n v="-8.59"/>
        <n v="-6.71"/>
        <n v="-14.33"/>
        <n v="-5.15"/>
        <n v="0.04"/>
        <n v="-5.45"/>
        <n v="2.0"/>
        <n v="-8.58"/>
        <n v="-13.06"/>
        <n v="-3.79"/>
        <n v="-11.69"/>
        <n v="-9.41"/>
        <n v="-13.98"/>
        <n v="-23.55"/>
        <n v="-11.57"/>
        <n v="-12.29"/>
        <n v="-34.0"/>
      </sharedItems>
    </cacheField>
    <cacheField name="Var. Ano (%)" numFmtId="0">
      <sharedItems containsSemiMixedTypes="0" containsString="0" containsNumber="1">
        <n v="2.26"/>
        <n v="-12.11"/>
        <n v="7.64"/>
        <n v="-4.89"/>
        <n v="-3.66"/>
        <n v="-0.78"/>
        <n v="7.3"/>
        <n v="-9.97"/>
        <n v="-0.81"/>
        <n v="-3.36"/>
        <n v="-4.17"/>
        <n v="-15.14"/>
        <n v="-10.87"/>
        <n v="9.4"/>
        <n v="-1.12"/>
        <n v="-7.63"/>
        <n v="-11.82"/>
        <n v="6.79"/>
        <n v="-28.05"/>
        <n v="-10.26"/>
        <n v="-9.08"/>
        <n v="-3.75"/>
        <n v="1.97"/>
        <n v="5.79"/>
        <n v="-4.19"/>
        <n v="-1.35"/>
        <n v="5.83"/>
        <n v="-3.22"/>
        <n v="-2.29"/>
        <n v="-9.51"/>
        <n v="-7.65"/>
        <n v="9.71"/>
        <n v="-3.47"/>
        <n v="2.85"/>
        <n v="-11.02"/>
        <n v="-7.18"/>
        <n v="-4.08"/>
        <n v="-3.7"/>
        <n v="-9.95"/>
        <n v="-8.08"/>
        <n v="-7.2"/>
        <n v="-2.8"/>
        <n v="-18.77"/>
        <n v="0.41"/>
        <n v="-3.86"/>
        <n v="0.24"/>
        <n v="2.22"/>
        <n v="-8.34"/>
        <n v="1.39"/>
        <n v="-2.0"/>
        <n v="-5.44"/>
        <n v="-10.13"/>
        <n v="2.55"/>
        <n v="-7.27"/>
        <n v="-6.42"/>
        <n v="-13.18"/>
        <n v="-1.43"/>
        <n v="-9.46"/>
        <n v="2.07"/>
        <n v="-8.24"/>
        <n v="-13.92"/>
        <n v="-14.92"/>
        <n v="-8.59"/>
        <n v="-6.71"/>
        <n v="-14.33"/>
        <n v="-5.15"/>
        <n v="0.04"/>
        <n v="-5.45"/>
        <n v="2.0"/>
        <n v="-8.58"/>
        <n v="-13.06"/>
        <n v="-3.79"/>
        <n v="-11.69"/>
        <n v="-9.41"/>
        <n v="-13.98"/>
        <n v="-23.55"/>
        <n v="-11.57"/>
        <n v="-12.29"/>
        <n v="-34.0"/>
      </sharedItems>
    </cacheField>
    <cacheField name="Var. 12M (%)" numFmtId="0">
      <sharedItems containsSemiMixedTypes="0" containsString="0" containsNumber="1">
        <n v="15.97"/>
        <n v="50.56"/>
        <n v="77.55"/>
        <n v="18.85"/>
        <n v="20.7"/>
        <n v="8.08"/>
        <n v="95.01"/>
        <n v="-23.49"/>
        <n v="24.02"/>
        <n v="34.25"/>
        <n v="-6.01"/>
        <n v="-18.39"/>
        <n v="18.52"/>
        <n v="-37.7"/>
        <n v="28.01"/>
        <n v="12.45"/>
        <n v="108.45"/>
        <n v="119.82"/>
        <n v="14.12"/>
        <n v="-28.97"/>
        <n v="16.11"/>
        <n v="-48.31"/>
        <n v="-51.18"/>
        <n v="78.17"/>
        <n v="32.78"/>
        <n v="20.93"/>
        <n v="-2.19"/>
        <n v="9.94"/>
        <n v="56.87"/>
        <n v="-20.4"/>
        <n v="-14.03"/>
        <n v="-26.61"/>
        <n v="29.0"/>
        <n v="52.87"/>
        <n v="10.07"/>
        <n v="-21.14"/>
        <n v="13.35"/>
        <n v="17.29"/>
        <n v="-51.4"/>
        <n v="15.78"/>
        <n v="-26.1"/>
        <n v="15.46"/>
        <n v="32.08"/>
        <n v="-40.74"/>
        <n v="17.99"/>
        <n v="0.3"/>
        <n v="0.91"/>
        <n v="45.92"/>
        <n v="5.89"/>
        <n v="12.26"/>
        <n v="7.43"/>
        <n v="6.36"/>
        <n v="-11.84"/>
        <n v="-10.11"/>
        <n v="39.82"/>
        <n v="13.59"/>
        <n v="37.73"/>
        <n v="22.81"/>
        <n v="13.41"/>
        <n v="50.65"/>
        <n v="73.5"/>
        <n v="-3.64"/>
        <n v="-46.63"/>
        <n v="8.93"/>
        <n v="17.16"/>
        <n v="-30.01"/>
        <n v="-34.52"/>
        <n v="60.09"/>
        <n v="34.29"/>
        <n v="23.51"/>
        <n v="-34.02"/>
        <n v="3.88"/>
        <n v="-27.52"/>
        <n v="17.1"/>
        <n v="-11.49"/>
        <n v="-24.94"/>
        <n v="-32.72"/>
        <n v="-85.74"/>
        <n v="-2.77"/>
        <n v="-36.83"/>
        <n v="-25.44"/>
      </sharedItems>
    </cacheField>
    <cacheField name="Val. Mín" numFmtId="0">
      <sharedItems containsSemiMixedTypes="0" containsString="0" containsNumber="1">
        <n v="9.18"/>
        <n v="6.66"/>
        <n v="40.81"/>
        <n v="51.89"/>
        <n v="36.37"/>
        <n v="44.25"/>
        <n v="38.91"/>
        <n v="67.5"/>
        <n v="27.71"/>
        <n v="32.35"/>
        <n v="26.9"/>
        <n v="18.29"/>
        <n v="13.8"/>
        <n v="28.0"/>
        <n v="34.85"/>
        <n v="18.0"/>
        <n v="18.99"/>
        <n v="27.84"/>
        <n v="7.93"/>
        <n v="56.22"/>
        <n v="15.35"/>
        <n v="7.11"/>
        <n v="4.08"/>
        <n v="14.46"/>
        <n v="50.62"/>
        <n v="22.32"/>
        <n v="4.82"/>
        <n v="7.7"/>
        <n v="17.36"/>
        <n v="22.69"/>
        <n v="5.46"/>
        <n v="23.36"/>
        <n v="9.93"/>
        <n v="56.55"/>
        <n v="25.87"/>
        <n v="10.03"/>
        <n v="18.3"/>
        <n v="24.17"/>
        <n v="2.02"/>
        <n v="13.67"/>
        <n v="21.7"/>
        <n v="3.71"/>
        <n v="9.96"/>
        <n v="8.11"/>
        <n v="9.61"/>
        <n v="13.15"/>
        <n v="33.73"/>
        <n v="76.52"/>
        <n v="30.65"/>
        <n v="11.64"/>
        <n v="45.91"/>
        <n v="12.84"/>
        <n v="33.04"/>
        <n v="19.1"/>
        <n v="24.53"/>
        <n v="13.23"/>
        <n v="2.97"/>
        <n v="26.09"/>
        <n v="40.92"/>
        <n v="22.97"/>
        <n v="40.09"/>
        <n v="40.86"/>
        <n v="3.35"/>
        <n v="15.85"/>
        <n v="16.4"/>
        <n v="6.87"/>
        <n v="8.62"/>
        <n v="22.62"/>
        <n v="22.26"/>
        <n v="15.84"/>
        <n v="13.63"/>
        <n v="13.18"/>
        <n v="30.91"/>
        <n v="28.13"/>
        <n v="3.89"/>
        <n v="15.7"/>
        <n v="10.7"/>
        <n v="8.67"/>
        <n v="56.04"/>
        <n v="3.05"/>
        <n v="5.51"/>
      </sharedItems>
    </cacheField>
    <cacheField name="Val. Máx" numFmtId="0">
      <sharedItems containsSemiMixedTypes="0" containsString="0" containsNumber="1">
        <n v="9.56"/>
        <n v="6.86"/>
        <n v="42.34"/>
        <n v="53.17"/>
        <n v="37.32"/>
        <n v="45.69"/>
        <n v="40.09"/>
        <n v="69.81"/>
        <n v="28.36"/>
        <n v="32.91"/>
        <n v="27.91"/>
        <n v="18.73"/>
        <n v="14.36"/>
        <n v="28.75"/>
        <n v="35.76"/>
        <n v="18.49"/>
        <n v="19.78"/>
        <n v="28.39"/>
        <n v="8.23"/>
        <n v="59.29"/>
        <n v="15.62"/>
        <n v="7.24"/>
        <n v="4.2"/>
        <n v="14.93"/>
        <n v="51.26"/>
        <n v="22.83"/>
        <n v="4.97"/>
        <n v="7.85"/>
        <n v="17.58"/>
        <n v="23.28"/>
        <n v="5.6"/>
        <n v="23.99"/>
        <n v="10.06"/>
        <n v="56.99"/>
        <n v="26.38"/>
        <n v="10.14"/>
        <n v="18.66"/>
        <n v="24.56"/>
        <n v="2.1"/>
        <n v="13.9"/>
        <n v="21.94"/>
        <n v="3.78"/>
        <n v="10.13"/>
        <n v="8.27"/>
        <n v="9.86"/>
        <n v="13.29"/>
        <n v="34.03"/>
        <n v="77.69"/>
        <n v="31.34"/>
        <n v="11.8"/>
        <n v="46.42"/>
        <n v="13.09"/>
        <n v="33.5"/>
        <n v="19.51"/>
        <n v="24.92"/>
        <n v="13.41"/>
        <n v="3.06"/>
        <n v="26.4"/>
        <n v="41.59"/>
        <n v="23.4"/>
        <n v="41.4"/>
        <n v="41.44"/>
        <n v="3.47"/>
        <n v="16.31"/>
        <n v="16.71"/>
        <n v="7.14"/>
        <n v="8.8"/>
        <n v="23.34"/>
        <n v="22.92"/>
        <n v="16.43"/>
        <n v="14.0"/>
        <n v="13.42"/>
        <n v="31.72"/>
        <n v="28.97"/>
        <n v="4.06"/>
        <n v="16.23"/>
        <n v="11.08"/>
        <n v="8.95"/>
        <n v="58.9"/>
        <n v="3.23"/>
        <n v="6.02"/>
      </sharedItems>
    </cacheField>
    <cacheField name="Volume" numFmtId="0">
      <sharedItems>
        <s v="319,16 M"/>
        <s v="32,65 M"/>
        <s v="436,69 M"/>
        <s v="162,55 M"/>
        <s v="73,42 M"/>
        <s v="319,92 M"/>
        <s v="1,64 B"/>
        <s v="1,89 B"/>
        <s v="104,16 M"/>
        <s v="473,2 M"/>
        <s v="71,62 M"/>
        <s v="43,31 M"/>
        <s v="270,24 M"/>
        <s v="78,44 M"/>
        <s v="412,31 M"/>
        <s v="109,86 M"/>
        <s v="63,48 M"/>
        <s v="104,52 M"/>
        <s v="109,48 M"/>
        <s v="202,83 M"/>
        <s v="354,3 M"/>
        <s v="42,44 M"/>
        <s v="21,18 M"/>
        <s v="101,38 M"/>
        <s v="64,92 M"/>
        <s v="178,44 M"/>
        <s v="144,47 M"/>
        <s v="21,5 M"/>
        <s v="62,54 M"/>
        <s v="69,45 M"/>
        <s v="56,4 M"/>
        <s v="58,9 M"/>
        <s v="168,56 M"/>
        <s v="465,62 M"/>
        <s v="100,44 M"/>
        <s v="37,01 M"/>
        <s v="43,43 M"/>
        <s v="40,71 M"/>
        <s v="277,34 M"/>
        <s v="45,86 M"/>
        <s v="109,02 M"/>
        <s v="19,84 M"/>
        <s v="97,05 M"/>
        <s v="41,64 M"/>
        <s v="39,65 M"/>
        <s v="86,92 M"/>
        <s v="99,61 M"/>
        <s v="128,66 M"/>
        <s v="42,83 M"/>
        <s v="63,32 M"/>
        <s v="19,04 M"/>
        <s v="32,03 M"/>
        <s v="127,36 M"/>
        <s v="29,74 M"/>
        <s v="34,33 M"/>
        <s v="32,04 M"/>
        <s v="56,12 M"/>
        <s v="27,59 M"/>
        <s v="43,45 M"/>
        <s v="58,22 M"/>
        <s v="74,33 M"/>
        <s v="109,87 M"/>
        <s v="49,03 M"/>
        <s v="22,15 M"/>
        <s v="60,82 M"/>
        <s v="14 M"/>
        <s v="104,26 M"/>
        <s v="60,86 M"/>
        <s v="213,23 M"/>
        <s v="79,67 M"/>
        <s v="487,27 M"/>
        <s v="107,71 M"/>
        <s v="73,55 M"/>
        <s v="277,57 M"/>
        <s v="194,2 M"/>
        <s v="38,19 M"/>
        <s v="27,54 M"/>
        <s v="624,74 M"/>
        <s v="101,46 M"/>
        <s v="154,36 M"/>
      </sharedItems>
    </cacheField>
    <cacheField name="Valor inicial" numFmtId="0">
      <sharedItems containsSemiMixedTypes="0" containsString="0" containsNumber="1">
        <n v="9.03041825095057"/>
        <n v="6.66015625"/>
        <n v="41.06076915549467"/>
        <n v="51.85221481771854"/>
        <n v="36.3618543565618"/>
        <n v="44.80290252990782"/>
        <n v="39.28044824535535"/>
        <n v="68.36513869761951"/>
        <n v="27.75152589092341"/>
        <n v="32.33149389042176"/>
        <n v="27.17144828946071"/>
        <n v="18.290278051666338"/>
        <n v="14.07020311575626"/>
        <n v="28.350261315452126"/>
        <n v="34.852970199328986"/>
        <n v="17.921642159281554"/>
        <n v="19.520142180094787"/>
        <n v="27.95221169036335"/>
        <n v="7.980246913580247"/>
        <n v="57.25160652496292"/>
        <n v="15.36025336500396"/>
        <n v="7.12022182610418"/>
        <n v="4.100227790432801"/>
        <n v="14.47107765451664"/>
        <n v="50.75337034099921"/>
        <n v="22.451408171360573"/>
        <n v="4.860146796270581"/>
        <n v="7.75032251662201"/>
        <n v="17.391304347826086"/>
        <n v="23.051722426288094"/>
        <n v="5.510325655281969"/>
        <n v="23.661999801409983"/>
        <n v="9.940417080436942"/>
        <n v="56.58522050059595"/>
        <n v="26.001391511778152"/>
        <n v="10.020876826722338"/>
        <n v="18.461079630181928"/>
        <n v="24.202048324550063"/>
        <n v="2.070063694267516"/>
        <n v="13.700677560781187"/>
        <n v="21.781190784880824"/>
        <n v="3.730301216836226"/>
        <n v="10.050903283760855"/>
        <n v="8.170195765081901"/>
        <n v="9.74"/>
        <n v="13.2"/>
        <n v="33.73674734946989"/>
        <n v="77.08625175105064"/>
        <n v="30.898539123474084"/>
        <n v="11.659821696884705"/>
        <n v="46.1276425207895"/>
        <n v="12.899669239250274"/>
        <n v="33.24979951884523"/>
        <n v="19.348370927318296"/>
        <n v="24.689129562775772"/>
        <n v="13.309929789368104"/>
        <n v="3.0397271268057784"/>
        <n v="26.227532884827795"/>
        <n v="41.22965641952984"/>
        <n v="23.339696573897317"/>
        <n v="40.91595369904378"/>
        <n v="41.12732762959235"/>
        <n v="3.4298396045596693"/>
        <n v="16.059351973352175"/>
        <n v="16.668351359547152"/>
        <n v="7.039400384888079"/>
        <n v="8.789537712895378"/>
        <n v="23.1596025147029"/>
        <n v="22.718052738336713"/>
        <n v="16.19839740338777"/>
        <n v="13.99878271454656"/>
        <n v="13.429500203169443"/>
        <n v="31.588576074804347"/>
        <n v="28.757903324495206"/>
        <n v="4.009794918885828"/>
        <n v="16.149831132944428"/>
        <n v="10.97898513582778"/>
        <n v="8.919417674800082"/>
        <n v="58.35841029365985"/>
        <n v="3.2099539941447093"/>
        <n v="6.439682367018383"/>
      </sharedItems>
    </cacheField>
    <cacheField name="Qtd ações" numFmtId="3">
      <sharedItems containsSemiMixedTypes="0" containsString="0" containsNumber="1" containsInteger="1">
        <n v="5.15117391E8"/>
        <n v="1.110559345E9"/>
        <n v="2.379877655E9"/>
        <n v="6.83452836E8"/>
        <n v="1.87732538E8"/>
        <n v="8.00010734E8"/>
        <n v="4.566445852E9"/>
        <n v="4.196924316E9"/>
        <n v="2.68505432E8"/>
        <n v="4.801593832E9"/>
        <n v="1.168230366E9"/>
        <n v="2.65877867E8"/>
        <n v="3.27593725E8"/>
        <n v="2.35665566E8"/>
        <n v="1.095587251E9"/>
        <n v="6.00865451E8"/>
        <n v="2.89347914E8"/>
        <n v="1.086411192E9"/>
        <n v="3.76187582E8"/>
        <n v="6.2305891E7"/>
        <n v="5.146576868E9"/>
        <n v="2.61036182E8"/>
        <n v="1.59430826E8"/>
        <n v="1.677525446E9"/>
        <n v="4.23091712E8"/>
        <n v="1.218352541E9"/>
        <n v="1.095462329E9"/>
        <n v="3.0276824E8"/>
        <n v="8.07896814E8"/>
        <n v="2.51003438E8"/>
        <n v="3.93173139E8"/>
        <n v="2.75005663E8"/>
        <n v="5.372783971E9"/>
        <n v="1.420949112E9"/>
        <n v="1.275798515E9"/>
        <n v="6.60411219E8"/>
        <n v="1.168097881E9"/>
        <n v="1.134986472E9"/>
        <n v="2.867627068E9"/>
        <n v="1.500728902E9"/>
        <n v="1.118525506E9"/>
        <n v="1.193047233E9"/>
        <n v="1.67933529E9"/>
        <n v="4.2138333E8"/>
        <n v="3.31799687E8"/>
        <n v="4.394245879E9"/>
        <n v="6.71750768E8"/>
        <n v="3.40001799E8"/>
        <n v="5.14122351E8"/>
        <n v="1.437415777E9"/>
        <n v="2.68544014E8"/>
        <n v="1.579130168E9"/>
        <n v="1.481593024E9"/>
        <n v="1.9575113E8"/>
        <n v="5.32616595E8"/>
        <n v="9.95335937E8"/>
        <n v="1.81492098E9"/>
        <n v="3.95801044E8"/>
        <n v="2.55236961E8"/>
        <n v="1.114412532E9"/>
        <n v="8.1838843E7"/>
        <n v="1.980568384E9"/>
        <n v="3.09729428E8"/>
        <n v="9.1514307E7"/>
        <n v="2.40822651E8"/>
        <n v="4.96029967E8"/>
        <n v="1.76733968E8"/>
        <n v="2.65784616E8"/>
        <n v="7.34632705E8"/>
        <n v="8.46244302E8"/>
        <n v="1.349217892E9"/>
        <n v="5.60279011E9"/>
        <n v="4.09490388E8"/>
        <n v="1.4237733E8"/>
        <n v="4.394332306E9"/>
        <n v="9.5132977E8"/>
        <n v="5.33990587E8"/>
        <n v="9.4843047E7"/>
        <n v="8.53202347E8"/>
        <n v="5.25582771E8"/>
        <n v="1.98184909E8"/>
      </sharedItems>
    </cacheField>
    <cacheField name="Variação total R$" numFmtId="164">
      <sharedItems containsSemiMixedTypes="0" containsString="0" containsNumber="1">
        <n v="2.4188972543155926E8"/>
        <n v="1.7751597030234405E8"/>
        <n v="2.1400593935250204E9"/>
        <n v="7.229462827090385E8"/>
        <n v="1.3857395505629665E8"/>
        <n v="7.096874981779873E8"/>
        <n v="3.103136291216379E9"/>
        <n v="4.76292699524809E9"/>
        <n v="1.177326800784251E8"/>
        <n v="2.297591984325198E9"/>
        <n v="4.5391790701324E8"/>
        <n v="6.905431763603853E7"/>
        <n v="6.5452205552800186E7"/>
        <n v="9.42046433460701E7"/>
        <n v="5.1167189545223427E8"/>
        <n v="1.4322099146267557E8"/>
        <n v="7.229583898616095E7"/>
        <n v="3.8870522395601785E8"/>
        <n v="3.752587237728388E7"/>
        <n v="4.102179209077153E7"/>
        <n v="8.221483364114583E8"/>
        <n v="1.8214628100697115E7"/>
        <n v="6340916.223143544"/>
        <n v="2.330457695663398E8"/>
        <n v="1.8896530705662104E8"/>
        <n v="2.2977133363468358E8"/>
        <n v="4.365768337554085E7"/>
        <n v="1.806844660998324E7"/>
        <n v="1.0397280736695692E8"/>
        <n v="4.223824953998644E7"/>
        <n v="1.5598886650556229E7"/>
        <n v="4.6201005997378685E7"/>
        <n v="3.7385399488377655E8"/>
        <n v="5.46752087993985E8"/>
        <n v="2.0235247373982856E8"/>
        <n v="3.904560693544901E7"/>
        <n v="1.2722965318222687E8"/>
        <n v="1.5657328542541304E8"/>
        <n v="2.8493619274394516E7"/>
        <n v="7.401961005281025E7"/>
        <n v="6.577960709863909E7"/>
        <n v="1.1571106417007603E7"/>
        <n v="3.2069789503513202E7"/>
        <n v="4131341.15789051"/>
        <n v="0.0"/>
        <n v="-4532537.188363132"/>
        <n v="-1.572567856411538E7"/>
        <n v="-9531377.745975774"/>
        <n v="-2.8492019828986604E7"/>
        <n v="-2.3535874329891067E7"/>
        <n v="-4.685159076171875E7"/>
        <n v="-1.1823041043964578E8"/>
        <n v="-9468663.681704173"/>
        <n v="-3.681955233946995E7"/>
        <n v="-3.974355431491453E7"/>
        <n v="-1.765396651492794E7"/>
        <n v="-4.256162807917267E7"/>
        <n v="-4.8407328154937305E7"/>
        <n v="-1.2224723666863392E8"/>
        <n v="-2.1765343021313515E7"/>
        <n v="-5.294606513402741E8"/>
        <n v="-9242203.65201259"/>
        <n v="-1.366784234040677E7"/>
        <n v="-4.295104721559978E7"/>
        <n v="-4.434526996582118E7"/>
        <n v="-2.1126374325644854E7"/>
        <n v="-8.494543164294475E7"/>
        <n v="-2.3365194349695757E8"/>
        <n v="-1.9328000120849475E8"/>
        <n v="-2.6820119508654764E8"/>
        <n v="-1.1737856663607426E9"/>
        <n v="-2.0825701419914994E8"/>
        <n v="-7.943278573975119E7"/>
        <n v="-3.506453899146436E8"/>
        <n v="-3.518313666428625E8"/>
        <n v="-1.4363553057495093E8"/>
        <n v="-2.0810240843694936E7"/>
        <n v="-1.8074326344595425E9"/>
        <n v="-7.355740805509417E7"/>
        <n v="-1.0299320261644287E8"/>
      </sharedItems>
    </cacheField>
    <cacheField name="Resultado" numFmtId="3">
      <sharedItems>
        <s v="Subiu"/>
        <s v="Estável"/>
        <s v="Desceu"/>
      </sharedItems>
    </cacheField>
    <cacheField name="Nome da empresa" numFmtId="3">
      <sharedItems>
        <s v="Usiminas"/>
        <s v="CSN Mineração"/>
        <s v="Petrobras"/>
        <s v="Suzano"/>
        <s v="CPFL Energia"/>
        <s v="PetroRio"/>
        <s v="Vale"/>
        <s v="Multiplan"/>
        <s v="Itaú Unibanco"/>
        <s v="Rede D'Or"/>
        <s v="Braskem"/>
        <s v="Azul"/>
        <s v="3R Petroleum"/>
        <s v="Equatorial Energia"/>
        <s v="Siderúrgica Nacional"/>
        <s v="YDUQS"/>
        <s v="Ultrapar"/>
        <s v="MRV"/>
        <s v="Arezzo"/>
        <s v="Banco Bradesco"/>
        <s v="Minerva"/>
        <s v="Grupo Pão de Açúcar"/>
        <s v="BRF"/>
        <s v="Vivo"/>
        <s v="Rumo"/>
        <s v="Cielo"/>
        <s v="Dexco"/>
        <s v="TIM"/>
        <s v="Bradespar"/>
        <s v="Locaweb"/>
        <s v="PetroRecôncavo"/>
        <s v="Itaúsa"/>
        <s v="Banco do Brasil"/>
        <s v="RaiaDrogasil"/>
        <s v="Metalúrgica Gerdau"/>
        <s v="Cosan"/>
        <s v="JBS"/>
        <s v="Magazine Luiza"/>
        <s v="Gerdau"/>
        <s v="Raízen"/>
        <s v="Copel"/>
        <s v="Grupo Vamos"/>
        <s v="Marfrig"/>
        <s v="Ambev"/>
        <s v="BB Seguridade"/>
        <s v="Sabesp"/>
        <s v="Totvs"/>
        <s v="CEMIG"/>
        <s v="Eletrobras"/>
        <s v="Eneva"/>
        <s v="WEG"/>
        <s v="SLC Agrícola"/>
        <s v="ALOS3"/>
        <s v="Grupo CCR"/>
        <s v="Cogna"/>
        <s v="Transmissão Paulista"/>
        <s v="Engie"/>
        <s v="Vibra Energia"/>
        <s v="IRB Brasil RE"/>
        <s v="Petz"/>
        <s v="EZTEC"/>
        <s v="Fleury"/>
        <s v="Grupo Soma"/>
        <s v="Alpargatas"/>
        <s v="Cyrela"/>
        <s v="Embraer"/>
        <s v="Natura"/>
        <s v="Assaí"/>
        <s v="B3"/>
        <s v="Hypera"/>
        <s v="São Martinho"/>
        <s v="Hapvida"/>
        <s v="Lojas Renner"/>
        <s v="Carrefour Brasil"/>
        <s v="Casas Bahia"/>
        <s v="Localiza"/>
        <s v="CVC"/>
        <s v="GOL"/>
      </sharedItems>
    </cacheField>
    <cacheField name="Segmento" numFmtId="3">
      <sharedItems>
        <s v="Siderurgia"/>
        <s v="Mineração"/>
        <s v="Petróleo"/>
        <s v="Papel e Celulose"/>
        <s v="Energia"/>
        <s v="Shopping Centers"/>
        <s v="Banco"/>
        <s v="Saúde"/>
        <s v="Química"/>
        <s v="Transporte"/>
        <s v="Educação"/>
        <s v="Construção Civil"/>
        <s v="Calçados"/>
        <s v="Alimentos"/>
        <s v="Varejo"/>
        <s v="Telecomunicações"/>
        <s v="Logística"/>
        <s v="Serviços Financeiros"/>
        <s v="Comércio"/>
        <s v="Holding"/>
        <s v="Tecnologia"/>
        <s v="Bebidas"/>
        <s v="Seguros"/>
        <s v="Água e Saneamento"/>
        <s v="Agronegócio"/>
        <s v="Infraestrutura"/>
        <s v="Pet Shop"/>
        <s v="Aeroespacial"/>
        <s v="Cosméticos"/>
        <s v="Finanças"/>
        <s v="Farmacêutica"/>
        <s v="Aluguel de Carros"/>
        <s v="Turismo"/>
      </sharedItems>
    </cacheField>
    <cacheField name="Idade" numFmtId="3">
      <sharedItems containsSemiMixedTypes="0" containsString="0" containsNumber="1" containsInteger="1">
        <n v="59.0"/>
        <n v="19.0"/>
        <n v="68.0"/>
        <n v="94.0"/>
        <n v="109.0"/>
        <n v="6.0"/>
        <n v="80.0"/>
        <n v="48.0"/>
        <n v="13.0"/>
        <n v="49.0"/>
        <n v="23.0"/>
        <n v="83.0"/>
        <n v="53.0"/>
        <n v="84.0"/>
        <n v="42.0"/>
        <n v="50.0"/>
        <n v="78.0"/>
        <n v="29.0"/>
        <n v="72.0"/>
        <n v="82.0"/>
        <n v="12.0"/>
        <n v="4.0"/>
        <n v="24.0"/>
        <n v="31.0"/>
        <n v="11.0"/>
        <n v="55.0"/>
        <n v="213.0"/>
        <n v="114.0"/>
        <n v="121.0"/>
        <n v="89.0"/>
        <n v="67.0"/>
        <n v="64.0"/>
        <n v="120.0"/>
        <n v="7.0"/>
        <n v="14.0"/>
        <n v="28.0"/>
        <n v="56.0"/>
        <n v="69.0"/>
        <n v="58.0"/>
        <n v="43.0"/>
        <n v="22.0"/>
        <n v="93.0"/>
        <n v="15.0"/>
        <n v="113.0"/>
        <n v="52.0"/>
        <n v="130.0"/>
        <n v="20.0"/>
        <n v="47.0"/>
        <n v="103.0"/>
        <n v="45.0"/>
      </sharedItems>
    </cacheField>
    <cacheField name="Cat Idade" numFmtId="3">
      <sharedItems>
        <s v="&gt;50"/>
        <s v="&lt;50"/>
        <s v="&gt;10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álises" cacheId="0" dataCaption="" compact="0" compactData="0">
  <location ref="A11:B45" firstHeaderRow="0" firstDataRow="1" firstDataCol="0"/>
  <pivotFields>
    <pivotField name="Ativ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Data" compact="0" numFmtId="14" outline="0" multipleItemSelectionAllowed="1" showAll="0">
      <items>
        <item x="0"/>
        <item t="default"/>
      </items>
    </pivotField>
    <pivotField name="Último (R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r. Dia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Var. Sem.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r. Mês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r. An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r. 12M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l. Mí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l. Má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alor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Qtd açõ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riação total R$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esultado" compact="0" numFmtId="3" outline="0" multipleItemSelectionAllowed="1" showAll="0">
      <items>
        <item x="0"/>
        <item x="1"/>
        <item x="2"/>
        <item t="default"/>
      </items>
    </pivotField>
    <pivotField name="Nome da empres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gmento" axis="axisRow" compact="0" numFmtId="3" outline="0" multipleItemSelectionAllowed="1" showAll="0" sortType="ascending">
      <items>
        <item x="27"/>
        <item x="24"/>
        <item x="23"/>
        <item x="13"/>
        <item x="31"/>
        <item x="6"/>
        <item x="21"/>
        <item x="12"/>
        <item x="18"/>
        <item x="11"/>
        <item x="28"/>
        <item x="10"/>
        <item x="4"/>
        <item x="30"/>
        <item x="29"/>
        <item x="19"/>
        <item x="25"/>
        <item x="16"/>
        <item x="1"/>
        <item x="3"/>
        <item x="26"/>
        <item x="2"/>
        <item x="8"/>
        <item x="7"/>
        <item x="22"/>
        <item x="17"/>
        <item x="5"/>
        <item x="0"/>
        <item x="20"/>
        <item x="15"/>
        <item x="9"/>
        <item x="32"/>
        <item x="14"/>
        <item t="default"/>
      </items>
    </pivotField>
    <pivotField name="Idad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at Idade" compact="0" numFmtId="3" outline="0" multipleItemSelectionAllowed="1" showAll="0">
      <items>
        <item x="0"/>
        <item x="1"/>
        <item x="2"/>
        <item t="default"/>
      </items>
    </pivotField>
  </pivotFields>
  <rowFields>
    <field x="16"/>
  </rowFields>
  <dataFields>
    <dataField name="SUM of Variação total R$" fld="13" baseField="0"/>
  </dataFields>
</pivotTableDefinition>
</file>

<file path=xl/pivotTables/pivotTable2.xml><?xml version="1.0" encoding="utf-8"?>
<pivotTableDefinition xmlns="http://schemas.openxmlformats.org/spreadsheetml/2006/main" name="Análises 2" cacheId="0" dataCaption="" compact="0" compactData="0">
  <location ref="A48:B52" firstHeaderRow="0" firstDataRow="1" firstDataCol="0"/>
  <pivotFields>
    <pivotField name="Ativ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Data" compact="0" numFmtId="14" outline="0" multipleItemSelectionAllowed="1" showAll="0">
      <items>
        <item x="0"/>
        <item t="default"/>
      </items>
    </pivotField>
    <pivotField name="Último (R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r. Dia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Var. Sem.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r. Mês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r. An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r. 12M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l. Mí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l. Má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alor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Qtd açõ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riação total R$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esultado" axis="axisRow" compact="0" numFmtId="3" outline="0" multipleItemSelectionAllowed="1" showAll="0" sortType="ascending">
      <items>
        <item x="2"/>
        <item x="1"/>
        <item x="0"/>
        <item t="default"/>
      </items>
    </pivotField>
    <pivotField name="Nome da empres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egment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dad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at Idade" compact="0" numFmtId="3" outline="0" multipleItemSelectionAllowed="1" showAll="0">
      <items>
        <item x="0"/>
        <item x="1"/>
        <item x="2"/>
        <item t="default"/>
      </items>
    </pivotField>
  </pivotFields>
  <rowFields>
    <field x="14"/>
  </rowFields>
  <dataFields>
    <dataField name="SUM of Variação total R$" fld="13" baseField="0"/>
  </dataFields>
</pivotTableDefinition>
</file>

<file path=xl/pivotTables/pivotTable3.xml><?xml version="1.0" encoding="utf-8"?>
<pivotTableDefinition xmlns="http://schemas.openxmlformats.org/spreadsheetml/2006/main" name="Análises 3" cacheId="0" dataCaption="" compact="0" compactData="0">
  <location ref="A55:D59" firstHeaderRow="0" firstDataRow="3" firstDataCol="0"/>
  <pivotFields>
    <pivotField name="Ativ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Data" compact="0" numFmtId="14" outline="0" multipleItemSelectionAllowed="1" showAll="0">
      <items>
        <item x="0"/>
        <item t="default"/>
      </items>
    </pivotField>
    <pivotField name="Último (R$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r. Dia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Var. Sem.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r. Mês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r. Ano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Var. 12M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l. Mí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l. Má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olu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Valor ini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Qtd açõ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Variação total R$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esultado" compact="0" numFmtId="3" outline="0" multipleItemSelectionAllowed="1" showAll="0">
      <items>
        <item x="0"/>
        <item x="1"/>
        <item x="2"/>
        <item t="default"/>
      </items>
    </pivotField>
    <pivotField name="Nome da empresa" axis="axisRow" compact="0" numFmtId="3" outline="0" multipleItemSelectionAllowed="1" showAll="0" sortType="ascending">
      <items>
        <item x="12"/>
        <item x="52"/>
        <item x="63"/>
        <item x="43"/>
        <item x="18"/>
        <item x="67"/>
        <item x="11"/>
        <item x="68"/>
        <item x="19"/>
        <item x="32"/>
        <item x="44"/>
        <item x="28"/>
        <item x="10"/>
        <item x="22"/>
        <item x="73"/>
        <item x="74"/>
        <item x="47"/>
        <item x="25"/>
        <item x="54"/>
        <item x="40"/>
        <item x="35"/>
        <item x="4"/>
        <item x="1"/>
        <item x="76"/>
        <item x="64"/>
        <item x="26"/>
        <item x="48"/>
        <item x="65"/>
        <item x="49"/>
        <item x="56"/>
        <item x="13"/>
        <item x="60"/>
        <item x="61"/>
        <item x="38"/>
        <item x="77"/>
        <item x="53"/>
        <item x="21"/>
        <item x="62"/>
        <item x="41"/>
        <item x="71"/>
        <item x="69"/>
        <item x="58"/>
        <item x="8"/>
        <item x="31"/>
        <item x="36"/>
        <item x="75"/>
        <item x="29"/>
        <item x="72"/>
        <item x="37"/>
        <item x="42"/>
        <item x="34"/>
        <item x="20"/>
        <item x="17"/>
        <item x="7"/>
        <item x="66"/>
        <item x="2"/>
        <item x="30"/>
        <item x="5"/>
        <item x="59"/>
        <item x="33"/>
        <item x="39"/>
        <item x="9"/>
        <item x="24"/>
        <item x="45"/>
        <item x="70"/>
        <item x="14"/>
        <item x="51"/>
        <item x="3"/>
        <item x="27"/>
        <item x="46"/>
        <item x="55"/>
        <item x="16"/>
        <item x="0"/>
        <item x="6"/>
        <item x="57"/>
        <item x="23"/>
        <item x="50"/>
        <item x="15"/>
        <item t="default"/>
      </items>
    </pivotField>
    <pivotField name="Segment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Idad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at Idade" axis="axisRow" compact="0" numFmtId="3" outline="0" multipleItemSelectionAllowed="1" showAll="0" sortType="ascending">
      <items>
        <item sd="0" x="1"/>
        <item sd="0" x="2"/>
        <item sd="0" x="0"/>
        <item t="default"/>
      </items>
    </pivotField>
  </pivotFields>
  <rowFields>
    <field x="18"/>
    <field x="15"/>
  </rowFields>
  <colFields>
    <field x="-2"/>
  </colFields>
  <dataFields>
    <dataField name="SUM of Variação total R$" fld="13" baseField="0"/>
    <dataField name="COUNTA of Ativo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4" max="14" width="15.75"/>
    <col customWidth="1" min="16" max="16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4" t="s">
        <v>19</v>
      </c>
      <c r="B2" s="5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4" t="s">
        <v>20</v>
      </c>
      <c r="L2" s="6">
        <f t="shared" ref="L2:L82" si="1">C2/(1+D2/100)</f>
        <v>9.030418251</v>
      </c>
      <c r="M2" s="7">
        <f>VLOOKUP(A2,Total_de_acoes!A:B,2,0)</f>
        <v>515117391</v>
      </c>
      <c r="N2" s="8">
        <f t="shared" ref="N2:N82" si="2">(C2-L2)*M2</f>
        <v>241889725.4</v>
      </c>
      <c r="O2" s="7" t="str">
        <f t="shared" ref="O2:O82" si="3">IF(N2&gt;0,"Subiu",if(N2&lt;0,"Desceu","Estável"))</f>
        <v>Subiu</v>
      </c>
      <c r="P2" s="7" t="str">
        <f>VLOOKUP(A2,Ticker!A:B,2,0)</f>
        <v>Usiminas</v>
      </c>
      <c r="Q2" s="7" t="str">
        <f>VLOOKUP(P2,'Segmento e idade'!A:C,2,0)</f>
        <v>Siderurgia</v>
      </c>
      <c r="R2" s="7">
        <f>VLOOKUP(P2,'Segmento e idade'!A:C,3,0)</f>
        <v>59</v>
      </c>
      <c r="S2" s="7" t="str">
        <f t="shared" ref="S2:S82" si="4">IF(R2&gt;100,"&gt;100",IF(R2&lt;50,"&lt;50","&gt;50"))</f>
        <v>&gt;50</v>
      </c>
    </row>
    <row r="3">
      <c r="A3" s="9" t="s">
        <v>21</v>
      </c>
      <c r="B3" s="10">
        <v>45317.0</v>
      </c>
      <c r="C3" s="11">
        <v>6.82</v>
      </c>
      <c r="D3" s="11">
        <v>2.4</v>
      </c>
      <c r="E3" s="11">
        <v>2.4</v>
      </c>
      <c r="F3" s="11">
        <v>-12.11</v>
      </c>
      <c r="G3" s="11">
        <v>-12.11</v>
      </c>
      <c r="H3" s="11">
        <v>50.56</v>
      </c>
      <c r="I3" s="11">
        <v>6.66</v>
      </c>
      <c r="J3" s="11">
        <v>6.86</v>
      </c>
      <c r="K3" s="9" t="s">
        <v>22</v>
      </c>
      <c r="L3" s="11">
        <f t="shared" si="1"/>
        <v>6.66015625</v>
      </c>
      <c r="M3" s="12">
        <f>VLOOKUP(A3,Total_de_acoes!A:B,2,0)</f>
        <v>1110559345</v>
      </c>
      <c r="N3" s="13">
        <f t="shared" si="2"/>
        <v>177515970.3</v>
      </c>
      <c r="O3" s="12" t="str">
        <f t="shared" si="3"/>
        <v>Subiu</v>
      </c>
      <c r="P3" s="12" t="str">
        <f>VLOOKUP(A3,Ticker!A:B,2,0)</f>
        <v>CSN Mineração</v>
      </c>
      <c r="Q3" s="12" t="str">
        <f>VLOOKUP(P3,'Segmento e idade'!A:C,2,0)</f>
        <v>Mineração</v>
      </c>
      <c r="R3" s="12">
        <f>VLOOKUP(P3,'Segmento e idade'!A:C,3,0)</f>
        <v>19</v>
      </c>
      <c r="S3" s="12" t="str">
        <f t="shared" si="4"/>
        <v>&lt;50</v>
      </c>
    </row>
    <row r="4">
      <c r="A4" s="4" t="s">
        <v>23</v>
      </c>
      <c r="B4" s="5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4" t="s">
        <v>24</v>
      </c>
      <c r="L4" s="6">
        <f t="shared" si="1"/>
        <v>41.06076916</v>
      </c>
      <c r="M4" s="7">
        <f>VLOOKUP(A4,Total_de_acoes!A:B,2,0)</f>
        <v>2379877655</v>
      </c>
      <c r="N4" s="8">
        <f t="shared" si="2"/>
        <v>2140059394</v>
      </c>
      <c r="O4" s="7" t="str">
        <f t="shared" si="3"/>
        <v>Subiu</v>
      </c>
      <c r="P4" s="7" t="str">
        <f>VLOOKUP(A4,Ticker!A:B,2,0)</f>
        <v>Petrobras</v>
      </c>
      <c r="Q4" s="7" t="str">
        <f>VLOOKUP(P4,'Segmento e idade'!A:C,2,0)</f>
        <v>Petróleo</v>
      </c>
      <c r="R4" s="7">
        <f>VLOOKUP(P4,'Segmento e idade'!A:C,3,0)</f>
        <v>68</v>
      </c>
      <c r="S4" s="7" t="str">
        <f t="shared" si="4"/>
        <v>&gt;50</v>
      </c>
    </row>
    <row r="5">
      <c r="A5" s="9" t="s">
        <v>25</v>
      </c>
      <c r="B5" s="10">
        <v>45317.0</v>
      </c>
      <c r="C5" s="11">
        <v>52.91</v>
      </c>
      <c r="D5" s="11">
        <v>2.04</v>
      </c>
      <c r="E5" s="11">
        <v>2.14</v>
      </c>
      <c r="F5" s="11">
        <v>-4.89</v>
      </c>
      <c r="G5" s="11">
        <v>-4.89</v>
      </c>
      <c r="H5" s="11">
        <v>18.85</v>
      </c>
      <c r="I5" s="11">
        <v>51.89</v>
      </c>
      <c r="J5" s="11">
        <v>53.17</v>
      </c>
      <c r="K5" s="9" t="s">
        <v>26</v>
      </c>
      <c r="L5" s="11">
        <f t="shared" si="1"/>
        <v>51.85221482</v>
      </c>
      <c r="M5" s="12">
        <f>VLOOKUP(A5,Total_de_acoes!A:B,2,0)</f>
        <v>683452836</v>
      </c>
      <c r="N5" s="13">
        <f t="shared" si="2"/>
        <v>722946282.7</v>
      </c>
      <c r="O5" s="12" t="str">
        <f t="shared" si="3"/>
        <v>Subiu</v>
      </c>
      <c r="P5" s="12" t="str">
        <f>VLOOKUP(A5,Ticker!A:B,2,0)</f>
        <v>Suzano</v>
      </c>
      <c r="Q5" s="12" t="str">
        <f>VLOOKUP(P5,'Segmento e idade'!A:C,2,0)</f>
        <v>Papel e Celulose</v>
      </c>
      <c r="R5" s="12">
        <f>VLOOKUP(P5,'Segmento e idade'!A:C,3,0)</f>
        <v>94</v>
      </c>
      <c r="S5" s="12" t="str">
        <f t="shared" si="4"/>
        <v>&gt;50</v>
      </c>
    </row>
    <row r="6">
      <c r="A6" s="4" t="s">
        <v>27</v>
      </c>
      <c r="B6" s="5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4" t="s">
        <v>28</v>
      </c>
      <c r="L6" s="6">
        <f t="shared" si="1"/>
        <v>36.36185436</v>
      </c>
      <c r="M6" s="7">
        <f>VLOOKUP(A6,Total_de_acoes!A:B,2,0)</f>
        <v>187732538</v>
      </c>
      <c r="N6" s="8">
        <f t="shared" si="2"/>
        <v>138573955.1</v>
      </c>
      <c r="O6" s="7" t="str">
        <f t="shared" si="3"/>
        <v>Subiu</v>
      </c>
      <c r="P6" s="7" t="str">
        <f>VLOOKUP(A6,Ticker!A:B,2,0)</f>
        <v>CPFL Energia</v>
      </c>
      <c r="Q6" s="7" t="str">
        <f>VLOOKUP(P6,'Segmento e idade'!A:C,2,0)</f>
        <v>Energia</v>
      </c>
      <c r="R6" s="7">
        <f>VLOOKUP(P6,'Segmento e idade'!A:C,3,0)</f>
        <v>109</v>
      </c>
      <c r="S6" s="7" t="str">
        <f t="shared" si="4"/>
        <v>&gt;100</v>
      </c>
    </row>
    <row r="7">
      <c r="A7" s="9" t="s">
        <v>29</v>
      </c>
      <c r="B7" s="10">
        <v>45317.0</v>
      </c>
      <c r="C7" s="11">
        <v>45.69</v>
      </c>
      <c r="D7" s="11">
        <v>1.98</v>
      </c>
      <c r="E7" s="11">
        <v>2.42</v>
      </c>
      <c r="F7" s="11">
        <v>-0.78</v>
      </c>
      <c r="G7" s="11">
        <v>-0.78</v>
      </c>
      <c r="H7" s="11">
        <v>8.08</v>
      </c>
      <c r="I7" s="11">
        <v>44.25</v>
      </c>
      <c r="J7" s="11">
        <v>45.69</v>
      </c>
      <c r="K7" s="9" t="s">
        <v>30</v>
      </c>
      <c r="L7" s="11">
        <f t="shared" si="1"/>
        <v>44.80290253</v>
      </c>
      <c r="M7" s="12">
        <f>VLOOKUP(A7,Total_de_acoes!A:B,2,0)</f>
        <v>800010734</v>
      </c>
      <c r="N7" s="13">
        <f t="shared" si="2"/>
        <v>709687498.2</v>
      </c>
      <c r="O7" s="12" t="str">
        <f t="shared" si="3"/>
        <v>Subiu</v>
      </c>
      <c r="P7" s="12" t="str">
        <f>VLOOKUP(A7,Ticker!A:B,2,0)</f>
        <v>PetroRio</v>
      </c>
      <c r="Q7" s="12" t="str">
        <f>VLOOKUP(P7,'Segmento e idade'!A:C,2,0)</f>
        <v>Petróleo</v>
      </c>
      <c r="R7" s="12">
        <f>VLOOKUP(P7,'Segmento e idade'!A:C,3,0)</f>
        <v>6</v>
      </c>
      <c r="S7" s="12" t="str">
        <f t="shared" si="4"/>
        <v>&lt;50</v>
      </c>
    </row>
    <row r="8">
      <c r="A8" s="4" t="s">
        <v>31</v>
      </c>
      <c r="B8" s="5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4" t="s">
        <v>32</v>
      </c>
      <c r="L8" s="6">
        <f t="shared" si="1"/>
        <v>39.28044825</v>
      </c>
      <c r="M8" s="7">
        <f>VLOOKUP(A8,Total_de_acoes!A:B,2,0)</f>
        <v>4566445852</v>
      </c>
      <c r="N8" s="8">
        <f t="shared" si="2"/>
        <v>3103136291</v>
      </c>
      <c r="O8" s="7" t="str">
        <f t="shared" si="3"/>
        <v>Subiu</v>
      </c>
      <c r="P8" s="7" t="str">
        <f>VLOOKUP(A8,Ticker!A:B,2,0)</f>
        <v>Petrobras</v>
      </c>
      <c r="Q8" s="7" t="str">
        <f>VLOOKUP(P8,'Segmento e idade'!A:C,2,0)</f>
        <v>Petróleo</v>
      </c>
      <c r="R8" s="7">
        <f>VLOOKUP(P8,'Segmento e idade'!A:C,3,0)</f>
        <v>68</v>
      </c>
      <c r="S8" s="7" t="str">
        <f t="shared" si="4"/>
        <v>&gt;50</v>
      </c>
    </row>
    <row r="9">
      <c r="A9" s="9" t="s">
        <v>33</v>
      </c>
      <c r="B9" s="10">
        <v>45317.0</v>
      </c>
      <c r="C9" s="11">
        <v>69.5</v>
      </c>
      <c r="D9" s="11">
        <v>1.66</v>
      </c>
      <c r="E9" s="11">
        <v>2.06</v>
      </c>
      <c r="F9" s="11">
        <v>-9.97</v>
      </c>
      <c r="G9" s="11">
        <v>-9.97</v>
      </c>
      <c r="H9" s="11">
        <v>-23.49</v>
      </c>
      <c r="I9" s="11">
        <v>67.5</v>
      </c>
      <c r="J9" s="11">
        <v>69.81</v>
      </c>
      <c r="K9" s="9" t="s">
        <v>34</v>
      </c>
      <c r="L9" s="11">
        <f t="shared" si="1"/>
        <v>68.3651387</v>
      </c>
      <c r="M9" s="12">
        <f>VLOOKUP(A9,Total_de_acoes!A:B,2,0)</f>
        <v>4196924316</v>
      </c>
      <c r="N9" s="13">
        <f t="shared" si="2"/>
        <v>4762926995</v>
      </c>
      <c r="O9" s="12" t="str">
        <f t="shared" si="3"/>
        <v>Subiu</v>
      </c>
      <c r="P9" s="12" t="str">
        <f>VLOOKUP(A9,Ticker!A:B,2,0)</f>
        <v>Vale</v>
      </c>
      <c r="Q9" s="12" t="str">
        <f>VLOOKUP(P9,'Segmento e idade'!A:C,2,0)</f>
        <v>Mineração</v>
      </c>
      <c r="R9" s="12">
        <f>VLOOKUP(P9,'Segmento e idade'!A:C,3,0)</f>
        <v>80</v>
      </c>
      <c r="S9" s="12" t="str">
        <f t="shared" si="4"/>
        <v>&gt;50</v>
      </c>
    </row>
    <row r="10">
      <c r="A10" s="4" t="s">
        <v>35</v>
      </c>
      <c r="B10" s="5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4" t="s">
        <v>36</v>
      </c>
      <c r="L10" s="6">
        <f t="shared" si="1"/>
        <v>27.75152589</v>
      </c>
      <c r="M10" s="7">
        <f>VLOOKUP(A10,Total_de_acoes!A:B,2,0)</f>
        <v>268505432</v>
      </c>
      <c r="N10" s="8">
        <f t="shared" si="2"/>
        <v>117732680.1</v>
      </c>
      <c r="O10" s="7" t="str">
        <f t="shared" si="3"/>
        <v>Subiu</v>
      </c>
      <c r="P10" s="7" t="str">
        <f>VLOOKUP(A10,Ticker!A:B,2,0)</f>
        <v>Multiplan</v>
      </c>
      <c r="Q10" s="7" t="str">
        <f>VLOOKUP(P10,'Segmento e idade'!A:C,2,0)</f>
        <v>Shopping Centers</v>
      </c>
      <c r="R10" s="7">
        <f>VLOOKUP(P10,'Segmento e idade'!A:C,3,0)</f>
        <v>48</v>
      </c>
      <c r="S10" s="7" t="str">
        <f t="shared" si="4"/>
        <v>&lt;50</v>
      </c>
    </row>
    <row r="11">
      <c r="A11" s="9" t="s">
        <v>37</v>
      </c>
      <c r="B11" s="10">
        <v>45317.0</v>
      </c>
      <c r="C11" s="11">
        <v>32.81</v>
      </c>
      <c r="D11" s="11">
        <v>1.48</v>
      </c>
      <c r="E11" s="11">
        <v>-0.39</v>
      </c>
      <c r="F11" s="11">
        <v>-3.36</v>
      </c>
      <c r="G11" s="11">
        <v>-3.36</v>
      </c>
      <c r="H11" s="11">
        <v>34.25</v>
      </c>
      <c r="I11" s="11">
        <v>32.35</v>
      </c>
      <c r="J11" s="11">
        <v>32.91</v>
      </c>
      <c r="K11" s="9" t="s">
        <v>38</v>
      </c>
      <c r="L11" s="11">
        <f t="shared" si="1"/>
        <v>32.33149389</v>
      </c>
      <c r="M11" s="12">
        <f>VLOOKUP(A11,Total_de_acoes!A:B,2,0)</f>
        <v>4801593832</v>
      </c>
      <c r="N11" s="13">
        <f t="shared" si="2"/>
        <v>2297591984</v>
      </c>
      <c r="O11" s="12" t="str">
        <f t="shared" si="3"/>
        <v>Subiu</v>
      </c>
      <c r="P11" s="12" t="str">
        <f>VLOOKUP(A11,Ticker!A:B,2,0)</f>
        <v>Itaú Unibanco</v>
      </c>
      <c r="Q11" s="12" t="str">
        <f>VLOOKUP(P11,'Segmento e idade'!A:C,2,0)</f>
        <v>Banco</v>
      </c>
      <c r="R11" s="12">
        <f>VLOOKUP(P11,'Segmento e idade'!A:C,3,0)</f>
        <v>13</v>
      </c>
      <c r="S11" s="12" t="str">
        <f t="shared" si="4"/>
        <v>&lt;50</v>
      </c>
    </row>
    <row r="12">
      <c r="A12" s="4" t="s">
        <v>39</v>
      </c>
      <c r="B12" s="5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4" t="s">
        <v>40</v>
      </c>
      <c r="L12" s="6">
        <f t="shared" si="1"/>
        <v>27.17144829</v>
      </c>
      <c r="M12" s="7">
        <f>VLOOKUP(A12,Total_de_acoes!A:B,2,0)</f>
        <v>1168230366</v>
      </c>
      <c r="N12" s="8">
        <f t="shared" si="2"/>
        <v>453917907</v>
      </c>
      <c r="O12" s="7" t="str">
        <f t="shared" si="3"/>
        <v>Subiu</v>
      </c>
      <c r="P12" s="7" t="str">
        <f>VLOOKUP(A12,Ticker!A:B,2,0)</f>
        <v>Rede D'Or</v>
      </c>
      <c r="Q12" s="7" t="str">
        <f>VLOOKUP(P12,'Segmento e idade'!A:C,2,0)</f>
        <v>Saúde</v>
      </c>
      <c r="R12" s="7">
        <f>VLOOKUP(P12,'Segmento e idade'!A:C,3,0)</f>
        <v>49</v>
      </c>
      <c r="S12" s="7" t="str">
        <f t="shared" si="4"/>
        <v>&lt;50</v>
      </c>
    </row>
    <row r="13">
      <c r="A13" s="9" t="s">
        <v>41</v>
      </c>
      <c r="B13" s="10">
        <v>45317.0</v>
      </c>
      <c r="C13" s="11">
        <v>18.55</v>
      </c>
      <c r="D13" s="11">
        <v>1.42</v>
      </c>
      <c r="E13" s="11">
        <v>5.1</v>
      </c>
      <c r="F13" s="11">
        <v>-15.14</v>
      </c>
      <c r="G13" s="11">
        <v>-15.14</v>
      </c>
      <c r="H13" s="11">
        <v>-18.39</v>
      </c>
      <c r="I13" s="11">
        <v>18.29</v>
      </c>
      <c r="J13" s="11">
        <v>18.73</v>
      </c>
      <c r="K13" s="9" t="s">
        <v>42</v>
      </c>
      <c r="L13" s="11">
        <f t="shared" si="1"/>
        <v>18.29027805</v>
      </c>
      <c r="M13" s="12">
        <f>VLOOKUP(A13,Total_de_acoes!A:B,2,0)</f>
        <v>265877867</v>
      </c>
      <c r="N13" s="13">
        <f t="shared" si="2"/>
        <v>69054317.64</v>
      </c>
      <c r="O13" s="12" t="str">
        <f t="shared" si="3"/>
        <v>Subiu</v>
      </c>
      <c r="P13" s="12" t="str">
        <f>VLOOKUP(A13,Ticker!A:B,2,0)</f>
        <v>Braskem</v>
      </c>
      <c r="Q13" s="12" t="str">
        <f>VLOOKUP(P13,'Segmento e idade'!A:C,2,0)</f>
        <v>Química</v>
      </c>
      <c r="R13" s="12">
        <f>VLOOKUP(P13,'Segmento e idade'!A:C,3,0)</f>
        <v>19</v>
      </c>
      <c r="S13" s="12" t="str">
        <f t="shared" si="4"/>
        <v>&lt;50</v>
      </c>
    </row>
    <row r="14">
      <c r="A14" s="4" t="s">
        <v>43</v>
      </c>
      <c r="B14" s="5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4" t="s">
        <v>44</v>
      </c>
      <c r="L14" s="6">
        <f t="shared" si="1"/>
        <v>14.07020312</v>
      </c>
      <c r="M14" s="7">
        <f>VLOOKUP(A14,Total_de_acoes!A:B,2,0)</f>
        <v>327593725</v>
      </c>
      <c r="N14" s="8">
        <f t="shared" si="2"/>
        <v>65452205.55</v>
      </c>
      <c r="O14" s="7" t="str">
        <f t="shared" si="3"/>
        <v>Subiu</v>
      </c>
      <c r="P14" s="7" t="str">
        <f>VLOOKUP(A14,Ticker!A:B,2,0)</f>
        <v>Azul</v>
      </c>
      <c r="Q14" s="7" t="str">
        <f>VLOOKUP(P14,'Segmento e idade'!A:C,2,0)</f>
        <v>Transporte</v>
      </c>
      <c r="R14" s="7">
        <f>VLOOKUP(P14,'Segmento e idade'!A:C,3,0)</f>
        <v>13</v>
      </c>
      <c r="S14" s="7" t="str">
        <f t="shared" si="4"/>
        <v>&lt;50</v>
      </c>
    </row>
    <row r="15">
      <c r="A15" s="9" t="s">
        <v>45</v>
      </c>
      <c r="B15" s="10">
        <v>45317.0</v>
      </c>
      <c r="C15" s="11">
        <v>28.75</v>
      </c>
      <c r="D15" s="11">
        <v>1.41</v>
      </c>
      <c r="E15" s="11">
        <v>-2.71</v>
      </c>
      <c r="F15" s="11">
        <v>9.4</v>
      </c>
      <c r="G15" s="11">
        <v>9.4</v>
      </c>
      <c r="H15" s="11">
        <v>-37.7</v>
      </c>
      <c r="I15" s="11">
        <v>28.0</v>
      </c>
      <c r="J15" s="11">
        <v>28.75</v>
      </c>
      <c r="K15" s="9" t="s">
        <v>46</v>
      </c>
      <c r="L15" s="11">
        <f t="shared" si="1"/>
        <v>28.35026132</v>
      </c>
      <c r="M15" s="12">
        <f>VLOOKUP(A15,Total_de_acoes!A:B,2,0)</f>
        <v>235665566</v>
      </c>
      <c r="N15" s="13">
        <f t="shared" si="2"/>
        <v>94204643.35</v>
      </c>
      <c r="O15" s="12" t="str">
        <f t="shared" si="3"/>
        <v>Subiu</v>
      </c>
      <c r="P15" s="12" t="str">
        <f>VLOOKUP(A15,Ticker!A:B,2,0)</f>
        <v>3R Petroleum</v>
      </c>
      <c r="Q15" s="12" t="str">
        <f>VLOOKUP(P15,'Segmento e idade'!A:C,2,0)</f>
        <v>Petróleo</v>
      </c>
      <c r="R15" s="12">
        <f>VLOOKUP(P15,'Segmento e idade'!A:C,3,0)</f>
        <v>13</v>
      </c>
      <c r="S15" s="12" t="str">
        <f t="shared" si="4"/>
        <v>&lt;50</v>
      </c>
    </row>
    <row r="16">
      <c r="A16" s="4" t="s">
        <v>47</v>
      </c>
      <c r="B16" s="5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4" t="s">
        <v>48</v>
      </c>
      <c r="L16" s="6">
        <f t="shared" si="1"/>
        <v>34.8529702</v>
      </c>
      <c r="M16" s="7">
        <f>VLOOKUP(A16,Total_de_acoes!A:B,2,0)</f>
        <v>1095587251</v>
      </c>
      <c r="N16" s="8">
        <f t="shared" si="2"/>
        <v>511671895.5</v>
      </c>
      <c r="O16" s="7" t="str">
        <f t="shared" si="3"/>
        <v>Subiu</v>
      </c>
      <c r="P16" s="7" t="str">
        <f>VLOOKUP(A16,Ticker!A:B,2,0)</f>
        <v>Equatorial Energia</v>
      </c>
      <c r="Q16" s="7" t="str">
        <f>VLOOKUP(P16,'Segmento e idade'!A:C,2,0)</f>
        <v>Energia</v>
      </c>
      <c r="R16" s="7">
        <f>VLOOKUP(P16,'Segmento e idade'!A:C,3,0)</f>
        <v>23</v>
      </c>
      <c r="S16" s="7" t="str">
        <f t="shared" si="4"/>
        <v>&lt;50</v>
      </c>
    </row>
    <row r="17">
      <c r="A17" s="9" t="s">
        <v>49</v>
      </c>
      <c r="B17" s="10">
        <v>45317.0</v>
      </c>
      <c r="C17" s="11">
        <v>18.16</v>
      </c>
      <c r="D17" s="11">
        <v>1.33</v>
      </c>
      <c r="E17" s="11">
        <v>4.79</v>
      </c>
      <c r="F17" s="11">
        <v>-7.63</v>
      </c>
      <c r="G17" s="11">
        <v>-7.63</v>
      </c>
      <c r="H17" s="11">
        <v>12.45</v>
      </c>
      <c r="I17" s="11">
        <v>18.0</v>
      </c>
      <c r="J17" s="11">
        <v>18.49</v>
      </c>
      <c r="K17" s="9" t="s">
        <v>50</v>
      </c>
      <c r="L17" s="11">
        <f t="shared" si="1"/>
        <v>17.92164216</v>
      </c>
      <c r="M17" s="12">
        <f>VLOOKUP(A17,Total_de_acoes!A:B,2,0)</f>
        <v>600865451</v>
      </c>
      <c r="N17" s="13">
        <f t="shared" si="2"/>
        <v>143220991.5</v>
      </c>
      <c r="O17" s="12" t="str">
        <f t="shared" si="3"/>
        <v>Subiu</v>
      </c>
      <c r="P17" s="12" t="str">
        <f>VLOOKUP(A17,Ticker!A:B,2,0)</f>
        <v>Siderúrgica Nacional</v>
      </c>
      <c r="Q17" s="12" t="str">
        <f>VLOOKUP(P17,'Segmento e idade'!A:C,2,0)</f>
        <v>Siderurgia</v>
      </c>
      <c r="R17" s="12">
        <f>VLOOKUP(P17,'Segmento e idade'!A:C,3,0)</f>
        <v>83</v>
      </c>
      <c r="S17" s="12" t="str">
        <f t="shared" si="4"/>
        <v>&gt;50</v>
      </c>
    </row>
    <row r="18">
      <c r="A18" s="4" t="s">
        <v>51</v>
      </c>
      <c r="B18" s="5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4" t="s">
        <v>52</v>
      </c>
      <c r="L18" s="6">
        <f t="shared" si="1"/>
        <v>19.52014218</v>
      </c>
      <c r="M18" s="7">
        <f>VLOOKUP(A18,Total_de_acoes!A:B,2,0)</f>
        <v>289347914</v>
      </c>
      <c r="N18" s="8">
        <f t="shared" si="2"/>
        <v>72295838.99</v>
      </c>
      <c r="O18" s="7" t="str">
        <f t="shared" si="3"/>
        <v>Subiu</v>
      </c>
      <c r="P18" s="7" t="str">
        <f>VLOOKUP(A18,Ticker!A:B,2,0)</f>
        <v>YDUQS</v>
      </c>
      <c r="Q18" s="7" t="str">
        <f>VLOOKUP(P18,'Segmento e idade'!A:C,2,0)</f>
        <v>Educação</v>
      </c>
      <c r="R18" s="7">
        <f>VLOOKUP(P18,'Segmento e idade'!A:C,3,0)</f>
        <v>53</v>
      </c>
      <c r="S18" s="7" t="str">
        <f t="shared" si="4"/>
        <v>&gt;50</v>
      </c>
    </row>
    <row r="19">
      <c r="A19" s="9" t="s">
        <v>53</v>
      </c>
      <c r="B19" s="10">
        <v>45317.0</v>
      </c>
      <c r="C19" s="11">
        <v>28.31</v>
      </c>
      <c r="D19" s="11">
        <v>1.28</v>
      </c>
      <c r="E19" s="11">
        <v>2.35</v>
      </c>
      <c r="F19" s="11">
        <v>6.79</v>
      </c>
      <c r="G19" s="11">
        <v>6.79</v>
      </c>
      <c r="H19" s="11">
        <v>119.82</v>
      </c>
      <c r="I19" s="11">
        <v>27.84</v>
      </c>
      <c r="J19" s="11">
        <v>28.39</v>
      </c>
      <c r="K19" s="9" t="s">
        <v>54</v>
      </c>
      <c r="L19" s="11">
        <f t="shared" si="1"/>
        <v>27.95221169</v>
      </c>
      <c r="M19" s="12">
        <f>VLOOKUP(A19,Total_de_acoes!A:B,2,0)</f>
        <v>1086411192</v>
      </c>
      <c r="N19" s="13">
        <f t="shared" si="2"/>
        <v>388705224</v>
      </c>
      <c r="O19" s="12" t="str">
        <f t="shared" si="3"/>
        <v>Subiu</v>
      </c>
      <c r="P19" s="12" t="str">
        <f>VLOOKUP(A19,Ticker!A:B,2,0)</f>
        <v>Ultrapar</v>
      </c>
      <c r="Q19" s="12" t="str">
        <f>VLOOKUP(P19,'Segmento e idade'!A:C,2,0)</f>
        <v>Energia</v>
      </c>
      <c r="R19" s="12">
        <f>VLOOKUP(P19,'Segmento e idade'!A:C,3,0)</f>
        <v>84</v>
      </c>
      <c r="S19" s="12" t="str">
        <f t="shared" si="4"/>
        <v>&gt;50</v>
      </c>
    </row>
    <row r="20">
      <c r="A20" s="4" t="s">
        <v>55</v>
      </c>
      <c r="B20" s="5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4" t="s">
        <v>56</v>
      </c>
      <c r="L20" s="6">
        <f t="shared" si="1"/>
        <v>7.980246914</v>
      </c>
      <c r="M20" s="7">
        <f>VLOOKUP(A20,Total_de_acoes!A:B,2,0)</f>
        <v>376187582</v>
      </c>
      <c r="N20" s="8">
        <f t="shared" si="2"/>
        <v>37525872.38</v>
      </c>
      <c r="O20" s="7" t="str">
        <f t="shared" si="3"/>
        <v>Subiu</v>
      </c>
      <c r="P20" s="7" t="str">
        <f>VLOOKUP(A20,Ticker!A:B,2,0)</f>
        <v>MRV</v>
      </c>
      <c r="Q20" s="7" t="str">
        <f>VLOOKUP(P20,'Segmento e idade'!A:C,2,0)</f>
        <v>Construção Civil</v>
      </c>
      <c r="R20" s="7">
        <f>VLOOKUP(P20,'Segmento e idade'!A:C,3,0)</f>
        <v>42</v>
      </c>
      <c r="S20" s="7" t="str">
        <f t="shared" si="4"/>
        <v>&lt;50</v>
      </c>
    </row>
    <row r="21">
      <c r="A21" s="9" t="s">
        <v>57</v>
      </c>
      <c r="B21" s="10">
        <v>45317.0</v>
      </c>
      <c r="C21" s="11">
        <v>57.91</v>
      </c>
      <c r="D21" s="11">
        <v>1.15</v>
      </c>
      <c r="E21" s="11">
        <v>-1.03</v>
      </c>
      <c r="F21" s="11">
        <v>-10.26</v>
      </c>
      <c r="G21" s="11">
        <v>-10.26</v>
      </c>
      <c r="H21" s="11">
        <v>-28.97</v>
      </c>
      <c r="I21" s="11">
        <v>56.22</v>
      </c>
      <c r="J21" s="11">
        <v>59.29</v>
      </c>
      <c r="K21" s="9" t="s">
        <v>58</v>
      </c>
      <c r="L21" s="11">
        <f t="shared" si="1"/>
        <v>57.25160652</v>
      </c>
      <c r="M21" s="12">
        <f>VLOOKUP(A21,Total_de_acoes!A:B,2,0)</f>
        <v>62305891</v>
      </c>
      <c r="N21" s="13">
        <f t="shared" si="2"/>
        <v>41021792.09</v>
      </c>
      <c r="O21" s="12" t="str">
        <f t="shared" si="3"/>
        <v>Subiu</v>
      </c>
      <c r="P21" s="12" t="str">
        <f>VLOOKUP(A21,Ticker!A:B,2,0)</f>
        <v>Arezzo</v>
      </c>
      <c r="Q21" s="12" t="str">
        <f>VLOOKUP(P21,'Segmento e idade'!A:C,2,0)</f>
        <v>Calçados</v>
      </c>
      <c r="R21" s="12">
        <f>VLOOKUP(P21,'Segmento e idade'!A:C,3,0)</f>
        <v>50</v>
      </c>
      <c r="S21" s="12" t="str">
        <f t="shared" si="4"/>
        <v>&gt;50</v>
      </c>
    </row>
    <row r="22">
      <c r="A22" s="4" t="s">
        <v>59</v>
      </c>
      <c r="B22" s="5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4" t="s">
        <v>60</v>
      </c>
      <c r="L22" s="6">
        <f t="shared" si="1"/>
        <v>15.36025337</v>
      </c>
      <c r="M22" s="7">
        <f>VLOOKUP(A22,Total_de_acoes!A:B,2,0)</f>
        <v>5146576868</v>
      </c>
      <c r="N22" s="8">
        <f t="shared" si="2"/>
        <v>822148336.4</v>
      </c>
      <c r="O22" s="7" t="str">
        <f t="shared" si="3"/>
        <v>Subiu</v>
      </c>
      <c r="P22" s="7" t="str">
        <f>VLOOKUP(A22,Ticker!A:B,2,0)</f>
        <v>Banco Bradesco</v>
      </c>
      <c r="Q22" s="7" t="str">
        <f>VLOOKUP(P22,'Segmento e idade'!A:C,2,0)</f>
        <v>Banco</v>
      </c>
      <c r="R22" s="7">
        <f>VLOOKUP(P22,'Segmento e idade'!A:C,3,0)</f>
        <v>78</v>
      </c>
      <c r="S22" s="7" t="str">
        <f t="shared" si="4"/>
        <v>&gt;50</v>
      </c>
    </row>
    <row r="23">
      <c r="A23" s="9" t="s">
        <v>61</v>
      </c>
      <c r="B23" s="10">
        <v>45317.0</v>
      </c>
      <c r="C23" s="11">
        <v>7.19</v>
      </c>
      <c r="D23" s="11">
        <v>0.98</v>
      </c>
      <c r="E23" s="11">
        <v>6.05</v>
      </c>
      <c r="F23" s="11">
        <v>-3.75</v>
      </c>
      <c r="G23" s="11">
        <v>-3.75</v>
      </c>
      <c r="H23" s="11">
        <v>-48.31</v>
      </c>
      <c r="I23" s="11">
        <v>7.11</v>
      </c>
      <c r="J23" s="11">
        <v>7.24</v>
      </c>
      <c r="K23" s="9" t="s">
        <v>62</v>
      </c>
      <c r="L23" s="11">
        <f t="shared" si="1"/>
        <v>7.120221826</v>
      </c>
      <c r="M23" s="12">
        <f>VLOOKUP(A23,Total_de_acoes!A:B,2,0)</f>
        <v>261036182</v>
      </c>
      <c r="N23" s="13">
        <f t="shared" si="2"/>
        <v>18214628.1</v>
      </c>
      <c r="O23" s="12" t="str">
        <f t="shared" si="3"/>
        <v>Subiu</v>
      </c>
      <c r="P23" s="12" t="str">
        <f>VLOOKUP(A23,Ticker!A:B,2,0)</f>
        <v>Minerva</v>
      </c>
      <c r="Q23" s="12" t="str">
        <f>VLOOKUP(P23,'Segmento e idade'!A:C,2,0)</f>
        <v>Alimentos</v>
      </c>
      <c r="R23" s="12">
        <f>VLOOKUP(P23,'Segmento e idade'!A:C,3,0)</f>
        <v>29</v>
      </c>
      <c r="S23" s="12" t="str">
        <f t="shared" si="4"/>
        <v>&lt;50</v>
      </c>
    </row>
    <row r="24">
      <c r="A24" s="4" t="s">
        <v>63</v>
      </c>
      <c r="B24" s="5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4" t="s">
        <v>64</v>
      </c>
      <c r="L24" s="6">
        <f t="shared" si="1"/>
        <v>4.10022779</v>
      </c>
      <c r="M24" s="7">
        <f>VLOOKUP(A24,Total_de_acoes!A:B,2,0)</f>
        <v>159430826</v>
      </c>
      <c r="N24" s="8">
        <f t="shared" si="2"/>
        <v>6340916.223</v>
      </c>
      <c r="O24" s="7" t="str">
        <f t="shared" si="3"/>
        <v>Subiu</v>
      </c>
      <c r="P24" s="7" t="str">
        <f>VLOOKUP(A24,Ticker!A:B,2,0)</f>
        <v>Grupo Pão de Açúcar</v>
      </c>
      <c r="Q24" s="7" t="str">
        <f>VLOOKUP(P24,'Segmento e idade'!A:C,2,0)</f>
        <v>Varejo</v>
      </c>
      <c r="R24" s="7">
        <f>VLOOKUP(P24,'Segmento e idade'!A:C,3,0)</f>
        <v>72</v>
      </c>
      <c r="S24" s="7" t="str">
        <f t="shared" si="4"/>
        <v>&gt;50</v>
      </c>
    </row>
    <row r="25">
      <c r="A25" s="9" t="s">
        <v>65</v>
      </c>
      <c r="B25" s="10">
        <v>45317.0</v>
      </c>
      <c r="C25" s="11">
        <v>14.61</v>
      </c>
      <c r="D25" s="11">
        <v>0.96</v>
      </c>
      <c r="E25" s="11">
        <v>12.38</v>
      </c>
      <c r="F25" s="11">
        <v>5.79</v>
      </c>
      <c r="G25" s="11">
        <v>5.79</v>
      </c>
      <c r="H25" s="11">
        <v>78.17</v>
      </c>
      <c r="I25" s="11">
        <v>14.46</v>
      </c>
      <c r="J25" s="11">
        <v>14.93</v>
      </c>
      <c r="K25" s="9" t="s">
        <v>66</v>
      </c>
      <c r="L25" s="11">
        <f t="shared" si="1"/>
        <v>14.47107765</v>
      </c>
      <c r="M25" s="12">
        <f>VLOOKUP(A25,Total_de_acoes!A:B,2,0)</f>
        <v>1677525446</v>
      </c>
      <c r="N25" s="13">
        <f t="shared" si="2"/>
        <v>233045769.6</v>
      </c>
      <c r="O25" s="12" t="str">
        <f t="shared" si="3"/>
        <v>Subiu</v>
      </c>
      <c r="P25" s="12" t="str">
        <f>VLOOKUP(A25,Ticker!A:B,2,0)</f>
        <v>BRF</v>
      </c>
      <c r="Q25" s="12" t="str">
        <f>VLOOKUP(P25,'Segmento e idade'!A:C,2,0)</f>
        <v>Alimentos</v>
      </c>
      <c r="R25" s="12">
        <f>VLOOKUP(P25,'Segmento e idade'!A:C,3,0)</f>
        <v>82</v>
      </c>
      <c r="S25" s="12" t="str">
        <f t="shared" si="4"/>
        <v>&gt;50</v>
      </c>
    </row>
    <row r="26">
      <c r="A26" s="4" t="s">
        <v>67</v>
      </c>
      <c r="B26" s="5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4" t="s">
        <v>68</v>
      </c>
      <c r="L26" s="6">
        <f t="shared" si="1"/>
        <v>50.75337034</v>
      </c>
      <c r="M26" s="7">
        <f>VLOOKUP(A26,Total_de_acoes!A:B,2,0)</f>
        <v>423091712</v>
      </c>
      <c r="N26" s="8">
        <f t="shared" si="2"/>
        <v>188965307.1</v>
      </c>
      <c r="O26" s="7" t="str">
        <f t="shared" si="3"/>
        <v>Subiu</v>
      </c>
      <c r="P26" s="7" t="str">
        <f>VLOOKUP(A26,Ticker!A:B,2,0)</f>
        <v>Vivo</v>
      </c>
      <c r="Q26" s="7" t="str">
        <f>VLOOKUP(P26,'Segmento e idade'!A:C,2,0)</f>
        <v>Telecomunicações</v>
      </c>
      <c r="R26" s="7">
        <f>VLOOKUP(P26,'Segmento e idade'!A:C,3,0)</f>
        <v>19</v>
      </c>
      <c r="S26" s="7" t="str">
        <f t="shared" si="4"/>
        <v>&lt;50</v>
      </c>
    </row>
    <row r="27">
      <c r="A27" s="9" t="s">
        <v>69</v>
      </c>
      <c r="B27" s="10">
        <v>45317.0</v>
      </c>
      <c r="C27" s="11">
        <v>22.64</v>
      </c>
      <c r="D27" s="11">
        <v>0.84</v>
      </c>
      <c r="E27" s="11">
        <v>1.07</v>
      </c>
      <c r="F27" s="11">
        <v>-1.35</v>
      </c>
      <c r="G27" s="11">
        <v>-1.35</v>
      </c>
      <c r="H27" s="11">
        <v>20.93</v>
      </c>
      <c r="I27" s="11">
        <v>22.32</v>
      </c>
      <c r="J27" s="11">
        <v>22.83</v>
      </c>
      <c r="K27" s="9" t="s">
        <v>70</v>
      </c>
      <c r="L27" s="11">
        <f t="shared" si="1"/>
        <v>22.45140817</v>
      </c>
      <c r="M27" s="12">
        <f>VLOOKUP(A27,Total_de_acoes!A:B,2,0)</f>
        <v>1218352541</v>
      </c>
      <c r="N27" s="13">
        <f t="shared" si="2"/>
        <v>229771333.6</v>
      </c>
      <c r="O27" s="12" t="str">
        <f t="shared" si="3"/>
        <v>Subiu</v>
      </c>
      <c r="P27" s="12" t="str">
        <f>VLOOKUP(A27,Ticker!A:B,2,0)</f>
        <v>Rumo</v>
      </c>
      <c r="Q27" s="12" t="str">
        <f>VLOOKUP(P27,'Segmento e idade'!A:C,2,0)</f>
        <v>Logística</v>
      </c>
      <c r="R27" s="12">
        <f>VLOOKUP(P27,'Segmento e idade'!A:C,3,0)</f>
        <v>13</v>
      </c>
      <c r="S27" s="12" t="str">
        <f t="shared" si="4"/>
        <v>&lt;50</v>
      </c>
    </row>
    <row r="28">
      <c r="A28" s="4" t="s">
        <v>71</v>
      </c>
      <c r="B28" s="5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4" t="s">
        <v>72</v>
      </c>
      <c r="L28" s="6">
        <f t="shared" si="1"/>
        <v>4.860146796</v>
      </c>
      <c r="M28" s="7">
        <f>VLOOKUP(A28,Total_de_acoes!A:B,2,0)</f>
        <v>1095462329</v>
      </c>
      <c r="N28" s="8">
        <f t="shared" si="2"/>
        <v>43657683.38</v>
      </c>
      <c r="O28" s="7" t="str">
        <f t="shared" si="3"/>
        <v>Subiu</v>
      </c>
      <c r="P28" s="7" t="str">
        <f>VLOOKUP(A28,Ticker!A:B,2,0)</f>
        <v>Cielo</v>
      </c>
      <c r="Q28" s="7" t="str">
        <f>VLOOKUP(P28,'Segmento e idade'!A:C,2,0)</f>
        <v>Serviços Financeiros</v>
      </c>
      <c r="R28" s="7">
        <f>VLOOKUP(P28,'Segmento e idade'!A:C,3,0)</f>
        <v>12</v>
      </c>
      <c r="S28" s="7" t="str">
        <f t="shared" si="4"/>
        <v>&lt;50</v>
      </c>
    </row>
    <row r="29">
      <c r="A29" s="9" t="s">
        <v>73</v>
      </c>
      <c r="B29" s="10">
        <v>45317.0</v>
      </c>
      <c r="C29" s="11">
        <v>7.81</v>
      </c>
      <c r="D29" s="11">
        <v>0.77</v>
      </c>
      <c r="E29" s="11">
        <v>3.17</v>
      </c>
      <c r="F29" s="11">
        <v>-3.22</v>
      </c>
      <c r="G29" s="11">
        <v>-3.22</v>
      </c>
      <c r="H29" s="11">
        <v>9.94</v>
      </c>
      <c r="I29" s="11">
        <v>7.7</v>
      </c>
      <c r="J29" s="11">
        <v>7.85</v>
      </c>
      <c r="K29" s="9" t="s">
        <v>74</v>
      </c>
      <c r="L29" s="11">
        <f t="shared" si="1"/>
        <v>7.750322517</v>
      </c>
      <c r="M29" s="12">
        <f>VLOOKUP(A29,Total_de_acoes!A:B,2,0)</f>
        <v>302768240</v>
      </c>
      <c r="N29" s="13">
        <f t="shared" si="2"/>
        <v>18068446.61</v>
      </c>
      <c r="O29" s="12" t="str">
        <f t="shared" si="3"/>
        <v>Subiu</v>
      </c>
      <c r="P29" s="12" t="str">
        <f>VLOOKUP(A29,Ticker!A:B,2,0)</f>
        <v>Dexco</v>
      </c>
      <c r="Q29" s="12" t="str">
        <f>VLOOKUP(P29,'Segmento e idade'!A:C,2,0)</f>
        <v>Comércio</v>
      </c>
      <c r="R29" s="12">
        <f>VLOOKUP(P29,'Segmento e idade'!A:C,3,0)</f>
        <v>4</v>
      </c>
      <c r="S29" s="12" t="str">
        <f t="shared" si="4"/>
        <v>&lt;50</v>
      </c>
    </row>
    <row r="30">
      <c r="A30" s="4" t="s">
        <v>75</v>
      </c>
      <c r="B30" s="5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4" t="s">
        <v>76</v>
      </c>
      <c r="L30" s="6">
        <f t="shared" si="1"/>
        <v>17.39130435</v>
      </c>
      <c r="M30" s="7">
        <f>VLOOKUP(A30,Total_de_acoes!A:B,2,0)</f>
        <v>807896814</v>
      </c>
      <c r="N30" s="8">
        <f t="shared" si="2"/>
        <v>103972807.4</v>
      </c>
      <c r="O30" s="7" t="str">
        <f t="shared" si="3"/>
        <v>Subiu</v>
      </c>
      <c r="P30" s="7" t="str">
        <f>VLOOKUP(A30,Ticker!A:B,2,0)</f>
        <v>TIM</v>
      </c>
      <c r="Q30" s="7" t="str">
        <f>VLOOKUP(P30,'Segmento e idade'!A:C,2,0)</f>
        <v>Telecomunicações</v>
      </c>
      <c r="R30" s="7">
        <f>VLOOKUP(P30,'Segmento e idade'!A:C,3,0)</f>
        <v>24</v>
      </c>
      <c r="S30" s="7" t="str">
        <f t="shared" si="4"/>
        <v>&lt;50</v>
      </c>
    </row>
    <row r="31">
      <c r="A31" s="9" t="s">
        <v>77</v>
      </c>
      <c r="B31" s="10">
        <v>45317.0</v>
      </c>
      <c r="C31" s="11">
        <v>23.22</v>
      </c>
      <c r="D31" s="11">
        <v>0.73</v>
      </c>
      <c r="E31" s="11">
        <v>1.93</v>
      </c>
      <c r="F31" s="11">
        <v>-9.51</v>
      </c>
      <c r="G31" s="11">
        <v>-9.51</v>
      </c>
      <c r="H31" s="11">
        <v>-20.4</v>
      </c>
      <c r="I31" s="11">
        <v>22.69</v>
      </c>
      <c r="J31" s="11">
        <v>23.28</v>
      </c>
      <c r="K31" s="9" t="s">
        <v>78</v>
      </c>
      <c r="L31" s="11">
        <f t="shared" si="1"/>
        <v>23.05172243</v>
      </c>
      <c r="M31" s="12">
        <f>VLOOKUP(A31,Total_de_acoes!A:B,2,0)</f>
        <v>251003438</v>
      </c>
      <c r="N31" s="13">
        <f t="shared" si="2"/>
        <v>42238249.54</v>
      </c>
      <c r="O31" s="12" t="str">
        <f t="shared" si="3"/>
        <v>Subiu</v>
      </c>
      <c r="P31" s="12" t="str">
        <f>VLOOKUP(A31,Ticker!A:B,2,0)</f>
        <v>Bradespar</v>
      </c>
      <c r="Q31" s="12" t="str">
        <f>VLOOKUP(P31,'Segmento e idade'!A:C,2,0)</f>
        <v>Holding</v>
      </c>
      <c r="R31" s="12">
        <f>VLOOKUP(P31,'Segmento e idade'!A:C,3,0)</f>
        <v>31</v>
      </c>
      <c r="S31" s="12" t="str">
        <f t="shared" si="4"/>
        <v>&lt;50</v>
      </c>
    </row>
    <row r="32">
      <c r="A32" s="4" t="s">
        <v>79</v>
      </c>
      <c r="B32" s="5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4" t="s">
        <v>80</v>
      </c>
      <c r="L32" s="6">
        <f t="shared" si="1"/>
        <v>5.510325655</v>
      </c>
      <c r="M32" s="7">
        <f>VLOOKUP(A32,Total_de_acoes!A:B,2,0)</f>
        <v>393173139</v>
      </c>
      <c r="N32" s="8">
        <f t="shared" si="2"/>
        <v>15598886.65</v>
      </c>
      <c r="O32" s="7" t="str">
        <f t="shared" si="3"/>
        <v>Subiu</v>
      </c>
      <c r="P32" s="7" t="str">
        <f>VLOOKUP(A32,Ticker!A:B,2,0)</f>
        <v>Locaweb</v>
      </c>
      <c r="Q32" s="7" t="str">
        <f>VLOOKUP(P32,'Segmento e idade'!A:C,2,0)</f>
        <v>Tecnologia</v>
      </c>
      <c r="R32" s="7">
        <f>VLOOKUP(P32,'Segmento e idade'!A:C,3,0)</f>
        <v>23</v>
      </c>
      <c r="S32" s="7" t="str">
        <f t="shared" si="4"/>
        <v>&lt;50</v>
      </c>
    </row>
    <row r="33">
      <c r="A33" s="9" t="s">
        <v>81</v>
      </c>
      <c r="B33" s="10">
        <v>45317.0</v>
      </c>
      <c r="C33" s="11">
        <v>23.83</v>
      </c>
      <c r="D33" s="11">
        <v>0.71</v>
      </c>
      <c r="E33" s="11">
        <v>1.49</v>
      </c>
      <c r="F33" s="11">
        <v>9.71</v>
      </c>
      <c r="G33" s="11">
        <v>9.71</v>
      </c>
      <c r="H33" s="11">
        <v>-26.61</v>
      </c>
      <c r="I33" s="11">
        <v>23.36</v>
      </c>
      <c r="J33" s="11">
        <v>23.99</v>
      </c>
      <c r="K33" s="9" t="s">
        <v>82</v>
      </c>
      <c r="L33" s="11">
        <f t="shared" si="1"/>
        <v>23.6619998</v>
      </c>
      <c r="M33" s="12">
        <f>VLOOKUP(A33,Total_de_acoes!A:B,2,0)</f>
        <v>275005663</v>
      </c>
      <c r="N33" s="13">
        <f t="shared" si="2"/>
        <v>46201006</v>
      </c>
      <c r="O33" s="12" t="str">
        <f t="shared" si="3"/>
        <v>Subiu</v>
      </c>
      <c r="P33" s="12" t="str">
        <f>VLOOKUP(A33,Ticker!A:B,2,0)</f>
        <v>PetroRecôncavo</v>
      </c>
      <c r="Q33" s="12" t="str">
        <f>VLOOKUP(P33,'Segmento e idade'!A:C,2,0)</f>
        <v>Petróleo</v>
      </c>
      <c r="R33" s="12">
        <f>VLOOKUP(P33,'Segmento e idade'!A:C,3,0)</f>
        <v>11</v>
      </c>
      <c r="S33" s="12" t="str">
        <f t="shared" si="4"/>
        <v>&lt;50</v>
      </c>
    </row>
    <row r="34">
      <c r="A34" s="4" t="s">
        <v>83</v>
      </c>
      <c r="B34" s="5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4" t="s">
        <v>84</v>
      </c>
      <c r="L34" s="6">
        <f t="shared" si="1"/>
        <v>9.94041708</v>
      </c>
      <c r="M34" s="7">
        <f>VLOOKUP(A34,Total_de_acoes!A:B,2,0)</f>
        <v>5372783971</v>
      </c>
      <c r="N34" s="8">
        <f t="shared" si="2"/>
        <v>373853994.9</v>
      </c>
      <c r="O34" s="7" t="str">
        <f t="shared" si="3"/>
        <v>Subiu</v>
      </c>
      <c r="P34" s="7" t="str">
        <f>VLOOKUP(A34,Ticker!A:B,2,0)</f>
        <v>Itaúsa</v>
      </c>
      <c r="Q34" s="7" t="str">
        <f>VLOOKUP(P34,'Segmento e idade'!A:C,2,0)</f>
        <v>Holding</v>
      </c>
      <c r="R34" s="7">
        <f>VLOOKUP(P34,'Segmento e idade'!A:C,3,0)</f>
        <v>55</v>
      </c>
      <c r="S34" s="7" t="str">
        <f t="shared" si="4"/>
        <v>&gt;50</v>
      </c>
    </row>
    <row r="35">
      <c r="A35" s="9" t="s">
        <v>85</v>
      </c>
      <c r="B35" s="10">
        <v>45317.0</v>
      </c>
      <c r="C35" s="11">
        <v>56.97</v>
      </c>
      <c r="D35" s="11">
        <v>0.68</v>
      </c>
      <c r="E35" s="11">
        <v>1.88</v>
      </c>
      <c r="F35" s="11">
        <v>2.85</v>
      </c>
      <c r="G35" s="11">
        <v>2.85</v>
      </c>
      <c r="H35" s="11">
        <v>52.87</v>
      </c>
      <c r="I35" s="11">
        <v>56.55</v>
      </c>
      <c r="J35" s="11">
        <v>56.99</v>
      </c>
      <c r="K35" s="9" t="s">
        <v>86</v>
      </c>
      <c r="L35" s="11">
        <f t="shared" si="1"/>
        <v>56.5852205</v>
      </c>
      <c r="M35" s="12">
        <f>VLOOKUP(A35,Total_de_acoes!A:B,2,0)</f>
        <v>1420949112</v>
      </c>
      <c r="N35" s="13">
        <f t="shared" si="2"/>
        <v>546752088</v>
      </c>
      <c r="O35" s="12" t="str">
        <f t="shared" si="3"/>
        <v>Subiu</v>
      </c>
      <c r="P35" s="12" t="str">
        <f>VLOOKUP(A35,Ticker!A:B,2,0)</f>
        <v>Banco do Brasil</v>
      </c>
      <c r="Q35" s="12" t="str">
        <f>VLOOKUP(P35,'Segmento e idade'!A:C,2,0)</f>
        <v>Banco</v>
      </c>
      <c r="R35" s="12">
        <f>VLOOKUP(P35,'Segmento e idade'!A:C,3,0)</f>
        <v>213</v>
      </c>
      <c r="S35" s="12" t="str">
        <f t="shared" si="4"/>
        <v>&gt;100</v>
      </c>
    </row>
    <row r="36">
      <c r="A36" s="4" t="s">
        <v>87</v>
      </c>
      <c r="B36" s="5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4" t="s">
        <v>88</v>
      </c>
      <c r="L36" s="6">
        <f t="shared" si="1"/>
        <v>26.00139151</v>
      </c>
      <c r="M36" s="7">
        <f>VLOOKUP(A36,Total_de_acoes!A:B,2,0)</f>
        <v>1275798515</v>
      </c>
      <c r="N36" s="8">
        <f t="shared" si="2"/>
        <v>202352473.7</v>
      </c>
      <c r="O36" s="7" t="str">
        <f t="shared" si="3"/>
        <v>Subiu</v>
      </c>
      <c r="P36" s="7" t="str">
        <f>VLOOKUP(A36,Ticker!A:B,2,0)</f>
        <v>RaiaDrogasil</v>
      </c>
      <c r="Q36" s="7" t="str">
        <f>VLOOKUP(P36,'Segmento e idade'!A:C,2,0)</f>
        <v>Varejo</v>
      </c>
      <c r="R36" s="7">
        <f>VLOOKUP(P36,'Segmento e idade'!A:C,3,0)</f>
        <v>114</v>
      </c>
      <c r="S36" s="7" t="str">
        <f t="shared" si="4"/>
        <v>&gt;100</v>
      </c>
    </row>
    <row r="37">
      <c r="A37" s="9" t="s">
        <v>89</v>
      </c>
      <c r="B37" s="10">
        <v>45317.0</v>
      </c>
      <c r="C37" s="11">
        <v>10.08</v>
      </c>
      <c r="D37" s="11">
        <v>0.59</v>
      </c>
      <c r="E37" s="11">
        <v>3.28</v>
      </c>
      <c r="F37" s="11">
        <v>-7.18</v>
      </c>
      <c r="G37" s="11">
        <v>-7.18</v>
      </c>
      <c r="H37" s="11">
        <v>-21.14</v>
      </c>
      <c r="I37" s="11">
        <v>10.03</v>
      </c>
      <c r="J37" s="11">
        <v>10.14</v>
      </c>
      <c r="K37" s="9" t="s">
        <v>90</v>
      </c>
      <c r="L37" s="11">
        <f t="shared" si="1"/>
        <v>10.02087683</v>
      </c>
      <c r="M37" s="12">
        <f>VLOOKUP(A37,Total_de_acoes!A:B,2,0)</f>
        <v>660411219</v>
      </c>
      <c r="N37" s="13">
        <f t="shared" si="2"/>
        <v>39045606.94</v>
      </c>
      <c r="O37" s="12" t="str">
        <f t="shared" si="3"/>
        <v>Subiu</v>
      </c>
      <c r="P37" s="12" t="str">
        <f>VLOOKUP(A37,Ticker!A:B,2,0)</f>
        <v>Metalúrgica Gerdau</v>
      </c>
      <c r="Q37" s="12" t="str">
        <f>VLOOKUP(P37,'Segmento e idade'!A:C,2,0)</f>
        <v>Siderurgia</v>
      </c>
      <c r="R37" s="12">
        <f>VLOOKUP(P37,'Segmento e idade'!A:C,3,0)</f>
        <v>121</v>
      </c>
      <c r="S37" s="12" t="str">
        <f t="shared" si="4"/>
        <v>&gt;100</v>
      </c>
    </row>
    <row r="38">
      <c r="A38" s="4" t="s">
        <v>91</v>
      </c>
      <c r="B38" s="5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4" t="s">
        <v>92</v>
      </c>
      <c r="L38" s="6">
        <f t="shared" si="1"/>
        <v>18.46107963</v>
      </c>
      <c r="M38" s="7">
        <f>VLOOKUP(A38,Total_de_acoes!A:B,2,0)</f>
        <v>1168097881</v>
      </c>
      <c r="N38" s="8">
        <f t="shared" si="2"/>
        <v>127229653.2</v>
      </c>
      <c r="O38" s="7" t="str">
        <f t="shared" si="3"/>
        <v>Subiu</v>
      </c>
      <c r="P38" s="7" t="str">
        <f>VLOOKUP(A38,Ticker!A:B,2,0)</f>
        <v>Cosan</v>
      </c>
      <c r="Q38" s="7" t="str">
        <f>VLOOKUP(P38,'Segmento e idade'!A:C,2,0)</f>
        <v>Energia</v>
      </c>
      <c r="R38" s="7">
        <f>VLOOKUP(P38,'Segmento e idade'!A:C,3,0)</f>
        <v>89</v>
      </c>
      <c r="S38" s="7" t="str">
        <f t="shared" si="4"/>
        <v>&gt;50</v>
      </c>
    </row>
    <row r="39">
      <c r="A39" s="9" t="s">
        <v>93</v>
      </c>
      <c r="B39" s="10">
        <v>45317.0</v>
      </c>
      <c r="C39" s="11">
        <v>24.34</v>
      </c>
      <c r="D39" s="11">
        <v>0.57</v>
      </c>
      <c r="E39" s="11">
        <v>2.48</v>
      </c>
      <c r="F39" s="11">
        <v>-2.29</v>
      </c>
      <c r="G39" s="11">
        <v>-2.29</v>
      </c>
      <c r="H39" s="11">
        <v>17.29</v>
      </c>
      <c r="I39" s="11">
        <v>24.17</v>
      </c>
      <c r="J39" s="11">
        <v>24.56</v>
      </c>
      <c r="K39" s="9" t="s">
        <v>94</v>
      </c>
      <c r="L39" s="11">
        <f t="shared" si="1"/>
        <v>24.20204832</v>
      </c>
      <c r="M39" s="12">
        <f>VLOOKUP(A39,Total_de_acoes!A:B,2,0)</f>
        <v>1134986472</v>
      </c>
      <c r="N39" s="13">
        <f t="shared" si="2"/>
        <v>156573285.4</v>
      </c>
      <c r="O39" s="12" t="str">
        <f t="shared" si="3"/>
        <v>Subiu</v>
      </c>
      <c r="P39" s="12" t="str">
        <f>VLOOKUP(A39,Ticker!A:B,2,0)</f>
        <v>JBS</v>
      </c>
      <c r="Q39" s="12" t="str">
        <f>VLOOKUP(P39,'Segmento e idade'!A:C,2,0)</f>
        <v>Alimentos</v>
      </c>
      <c r="R39" s="12">
        <f>VLOOKUP(P39,'Segmento e idade'!A:C,3,0)</f>
        <v>67</v>
      </c>
      <c r="S39" s="12" t="str">
        <f t="shared" si="4"/>
        <v>&gt;50</v>
      </c>
    </row>
    <row r="40">
      <c r="A40" s="4" t="s">
        <v>95</v>
      </c>
      <c r="B40" s="5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4" t="s">
        <v>96</v>
      </c>
      <c r="L40" s="6">
        <f t="shared" si="1"/>
        <v>2.070063694</v>
      </c>
      <c r="M40" s="7">
        <f>VLOOKUP(A40,Total_de_acoes!A:B,2,0)</f>
        <v>2867627068</v>
      </c>
      <c r="N40" s="8">
        <f t="shared" si="2"/>
        <v>28493619.27</v>
      </c>
      <c r="O40" s="7" t="str">
        <f t="shared" si="3"/>
        <v>Subiu</v>
      </c>
      <c r="P40" s="7" t="str">
        <f>VLOOKUP(A40,Ticker!A:B,2,0)</f>
        <v>Magazine Luiza</v>
      </c>
      <c r="Q40" s="7" t="str">
        <f>VLOOKUP(P40,'Segmento e idade'!A:C,2,0)</f>
        <v>Varejo</v>
      </c>
      <c r="R40" s="7">
        <f>VLOOKUP(P40,'Segmento e idade'!A:C,3,0)</f>
        <v>64</v>
      </c>
      <c r="S40" s="7" t="str">
        <f t="shared" si="4"/>
        <v>&gt;50</v>
      </c>
    </row>
    <row r="41">
      <c r="A41" s="9" t="s">
        <v>97</v>
      </c>
      <c r="B41" s="10">
        <v>45317.0</v>
      </c>
      <c r="C41" s="11">
        <v>13.75</v>
      </c>
      <c r="D41" s="11">
        <v>0.36</v>
      </c>
      <c r="E41" s="11">
        <v>-0.72</v>
      </c>
      <c r="F41" s="11">
        <v>-9.95</v>
      </c>
      <c r="G41" s="11">
        <v>-9.95</v>
      </c>
      <c r="H41" s="11">
        <v>15.78</v>
      </c>
      <c r="I41" s="11">
        <v>13.67</v>
      </c>
      <c r="J41" s="11">
        <v>13.9</v>
      </c>
      <c r="K41" s="9" t="s">
        <v>98</v>
      </c>
      <c r="L41" s="11">
        <f t="shared" si="1"/>
        <v>13.70067756</v>
      </c>
      <c r="M41" s="12">
        <f>VLOOKUP(A41,Total_de_acoes!A:B,2,0)</f>
        <v>1500728902</v>
      </c>
      <c r="N41" s="13">
        <f t="shared" si="2"/>
        <v>74019610.05</v>
      </c>
      <c r="O41" s="12" t="str">
        <f t="shared" si="3"/>
        <v>Subiu</v>
      </c>
      <c r="P41" s="12" t="str">
        <f>VLOOKUP(A41,Ticker!A:B,2,0)</f>
        <v>Banco Bradesco</v>
      </c>
      <c r="Q41" s="12" t="str">
        <f>VLOOKUP(P41,'Segmento e idade'!A:C,2,0)</f>
        <v>Banco</v>
      </c>
      <c r="R41" s="12">
        <f>VLOOKUP(P41,'Segmento e idade'!A:C,3,0)</f>
        <v>78</v>
      </c>
      <c r="S41" s="12" t="str">
        <f t="shared" si="4"/>
        <v>&gt;50</v>
      </c>
    </row>
    <row r="42">
      <c r="A42" s="4" t="s">
        <v>99</v>
      </c>
      <c r="B42" s="5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4" t="s">
        <v>100</v>
      </c>
      <c r="L42" s="6">
        <f t="shared" si="1"/>
        <v>21.78119078</v>
      </c>
      <c r="M42" s="7">
        <f>VLOOKUP(A42,Total_de_acoes!A:B,2,0)</f>
        <v>1118525506</v>
      </c>
      <c r="N42" s="8">
        <f t="shared" si="2"/>
        <v>65779607.1</v>
      </c>
      <c r="O42" s="7" t="str">
        <f t="shared" si="3"/>
        <v>Subiu</v>
      </c>
      <c r="P42" s="7" t="str">
        <f>VLOOKUP(A42,Ticker!A:B,2,0)</f>
        <v>Gerdau</v>
      </c>
      <c r="Q42" s="7" t="str">
        <f>VLOOKUP(P42,'Segmento e idade'!A:C,2,0)</f>
        <v>Siderurgia</v>
      </c>
      <c r="R42" s="7">
        <f>VLOOKUP(P42,'Segmento e idade'!A:C,3,0)</f>
        <v>120</v>
      </c>
      <c r="S42" s="7" t="str">
        <f t="shared" si="4"/>
        <v>&gt;100</v>
      </c>
    </row>
    <row r="43">
      <c r="A43" s="9" t="s">
        <v>101</v>
      </c>
      <c r="B43" s="10">
        <v>45317.0</v>
      </c>
      <c r="C43" s="11">
        <v>3.74</v>
      </c>
      <c r="D43" s="11">
        <v>0.26</v>
      </c>
      <c r="E43" s="11">
        <v>0.0</v>
      </c>
      <c r="F43" s="11">
        <v>-7.2</v>
      </c>
      <c r="G43" s="11">
        <v>-7.2</v>
      </c>
      <c r="H43" s="11">
        <v>15.46</v>
      </c>
      <c r="I43" s="11">
        <v>3.71</v>
      </c>
      <c r="J43" s="11">
        <v>3.78</v>
      </c>
      <c r="K43" s="9" t="s">
        <v>102</v>
      </c>
      <c r="L43" s="11">
        <f t="shared" si="1"/>
        <v>3.730301217</v>
      </c>
      <c r="M43" s="12">
        <f>VLOOKUP(A43,Total_de_acoes!A:B,2,0)</f>
        <v>1193047233</v>
      </c>
      <c r="N43" s="13">
        <f t="shared" si="2"/>
        <v>11571106.42</v>
      </c>
      <c r="O43" s="12" t="str">
        <f t="shared" si="3"/>
        <v>Subiu</v>
      </c>
      <c r="P43" s="12" t="str">
        <f>VLOOKUP(A43,Ticker!A:B,2,0)</f>
        <v>Raízen</v>
      </c>
      <c r="Q43" s="12" t="str">
        <f>VLOOKUP(P43,'Segmento e idade'!A:C,2,0)</f>
        <v>Energia</v>
      </c>
      <c r="R43" s="12">
        <f>VLOOKUP(P43,'Segmento e idade'!A:C,3,0)</f>
        <v>11</v>
      </c>
      <c r="S43" s="12" t="str">
        <f t="shared" si="4"/>
        <v>&lt;50</v>
      </c>
    </row>
    <row r="44">
      <c r="A44" s="4" t="s">
        <v>103</v>
      </c>
      <c r="B44" s="5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4" t="s">
        <v>104</v>
      </c>
      <c r="L44" s="6">
        <f t="shared" si="1"/>
        <v>10.05090328</v>
      </c>
      <c r="M44" s="7">
        <f>VLOOKUP(A44,Total_de_acoes!A:B,2,0)</f>
        <v>1679335290</v>
      </c>
      <c r="N44" s="8">
        <f t="shared" si="2"/>
        <v>32069789.5</v>
      </c>
      <c r="O44" s="7" t="str">
        <f t="shared" si="3"/>
        <v>Subiu</v>
      </c>
      <c r="P44" s="7" t="str">
        <f>VLOOKUP(A44,Ticker!A:B,2,0)</f>
        <v>Copel</v>
      </c>
      <c r="Q44" s="7" t="str">
        <f>VLOOKUP(P44,'Segmento e idade'!A:C,2,0)</f>
        <v>Energia</v>
      </c>
      <c r="R44" s="7">
        <f>VLOOKUP(P44,'Segmento e idade'!A:C,3,0)</f>
        <v>68</v>
      </c>
      <c r="S44" s="7" t="str">
        <f t="shared" si="4"/>
        <v>&gt;50</v>
      </c>
    </row>
    <row r="45">
      <c r="A45" s="9" t="s">
        <v>105</v>
      </c>
      <c r="B45" s="10">
        <v>45317.0</v>
      </c>
      <c r="C45" s="11">
        <v>8.18</v>
      </c>
      <c r="D45" s="11">
        <v>0.12</v>
      </c>
      <c r="E45" s="11">
        <v>-3.76</v>
      </c>
      <c r="F45" s="11">
        <v>-18.77</v>
      </c>
      <c r="G45" s="11">
        <v>-18.77</v>
      </c>
      <c r="H45" s="11">
        <v>-40.74</v>
      </c>
      <c r="I45" s="11">
        <v>8.11</v>
      </c>
      <c r="J45" s="11">
        <v>8.27</v>
      </c>
      <c r="K45" s="9" t="s">
        <v>106</v>
      </c>
      <c r="L45" s="11">
        <f t="shared" si="1"/>
        <v>8.170195765</v>
      </c>
      <c r="M45" s="12">
        <f>VLOOKUP(A45,Total_de_acoes!A:B,2,0)</f>
        <v>421383330</v>
      </c>
      <c r="N45" s="13">
        <f t="shared" si="2"/>
        <v>4131341.158</v>
      </c>
      <c r="O45" s="12" t="str">
        <f t="shared" si="3"/>
        <v>Subiu</v>
      </c>
      <c r="P45" s="12" t="str">
        <f>VLOOKUP(A45,Ticker!A:B,2,0)</f>
        <v>Grupo Vamos</v>
      </c>
      <c r="Q45" s="12" t="str">
        <f>VLOOKUP(P45,'Segmento e idade'!A:C,2,0)</f>
        <v>Logística</v>
      </c>
      <c r="R45" s="12">
        <f>VLOOKUP(P45,'Segmento e idade'!A:C,3,0)</f>
        <v>7</v>
      </c>
      <c r="S45" s="12" t="str">
        <f t="shared" si="4"/>
        <v>&lt;50</v>
      </c>
    </row>
    <row r="46">
      <c r="A46" s="4" t="s">
        <v>107</v>
      </c>
      <c r="B46" s="5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4" t="s">
        <v>108</v>
      </c>
      <c r="L46" s="6">
        <f t="shared" si="1"/>
        <v>9.74</v>
      </c>
      <c r="M46" s="7">
        <f>VLOOKUP(A46,Total_de_acoes!A:B,2,0)</f>
        <v>331799687</v>
      </c>
      <c r="N46" s="8">
        <f t="shared" si="2"/>
        <v>0</v>
      </c>
      <c r="O46" s="7" t="str">
        <f t="shared" si="3"/>
        <v>Estável</v>
      </c>
      <c r="P46" s="7" t="str">
        <f>VLOOKUP(A46,Ticker!A:B,2,0)</f>
        <v>Marfrig</v>
      </c>
      <c r="Q46" s="7" t="str">
        <f>VLOOKUP(P46,'Segmento e idade'!A:C,2,0)</f>
        <v>Alimentos</v>
      </c>
      <c r="R46" s="7">
        <f>VLOOKUP(P46,'Segmento e idade'!A:C,3,0)</f>
        <v>14</v>
      </c>
      <c r="S46" s="7" t="str">
        <f t="shared" si="4"/>
        <v>&lt;50</v>
      </c>
    </row>
    <row r="47">
      <c r="A47" s="9" t="s">
        <v>109</v>
      </c>
      <c r="B47" s="10">
        <v>45317.0</v>
      </c>
      <c r="C47" s="11">
        <v>13.2</v>
      </c>
      <c r="D47" s="11">
        <v>0.0</v>
      </c>
      <c r="E47" s="11">
        <v>-1.12</v>
      </c>
      <c r="F47" s="11">
        <v>-3.86</v>
      </c>
      <c r="G47" s="11">
        <v>-3.86</v>
      </c>
      <c r="H47" s="11">
        <v>0.3</v>
      </c>
      <c r="I47" s="11">
        <v>13.15</v>
      </c>
      <c r="J47" s="11">
        <v>13.29</v>
      </c>
      <c r="K47" s="9" t="s">
        <v>110</v>
      </c>
      <c r="L47" s="11">
        <f t="shared" si="1"/>
        <v>13.2</v>
      </c>
      <c r="M47" s="12">
        <f>VLOOKUP(A47,Total_de_acoes!A:B,2,0)</f>
        <v>4394245879</v>
      </c>
      <c r="N47" s="13">
        <f t="shared" si="2"/>
        <v>0</v>
      </c>
      <c r="O47" s="12" t="str">
        <f t="shared" si="3"/>
        <v>Estável</v>
      </c>
      <c r="P47" s="12" t="str">
        <f>VLOOKUP(A47,Ticker!A:B,2,0)</f>
        <v>Ambev</v>
      </c>
      <c r="Q47" s="12" t="str">
        <f>VLOOKUP(P47,'Segmento e idade'!A:C,2,0)</f>
        <v>Bebidas</v>
      </c>
      <c r="R47" s="12">
        <f>VLOOKUP(P47,'Segmento e idade'!A:C,3,0)</f>
        <v>31</v>
      </c>
      <c r="S47" s="12" t="str">
        <f t="shared" si="4"/>
        <v>&lt;50</v>
      </c>
    </row>
    <row r="48">
      <c r="A48" s="4" t="s">
        <v>111</v>
      </c>
      <c r="B48" s="5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4" t="s">
        <v>112</v>
      </c>
      <c r="L48" s="6">
        <f t="shared" si="1"/>
        <v>33.73674735</v>
      </c>
      <c r="M48" s="7">
        <f>VLOOKUP(A48,Total_de_acoes!A:B,2,0)</f>
        <v>671750768</v>
      </c>
      <c r="N48" s="8">
        <f t="shared" si="2"/>
        <v>-4532537.188</v>
      </c>
      <c r="O48" s="7" t="str">
        <f t="shared" si="3"/>
        <v>Desceu</v>
      </c>
      <c r="P48" s="7" t="str">
        <f>VLOOKUP(A48,Ticker!A:B,2,0)</f>
        <v>BB Seguridade</v>
      </c>
      <c r="Q48" s="7" t="str">
        <f>VLOOKUP(P48,'Segmento e idade'!A:C,2,0)</f>
        <v>Seguros</v>
      </c>
      <c r="R48" s="7">
        <f>VLOOKUP(P48,'Segmento e idade'!A:C,3,0)</f>
        <v>28</v>
      </c>
      <c r="S48" s="7" t="str">
        <f t="shared" si="4"/>
        <v>&lt;50</v>
      </c>
    </row>
    <row r="49">
      <c r="A49" s="9" t="s">
        <v>113</v>
      </c>
      <c r="B49" s="10">
        <v>45317.0</v>
      </c>
      <c r="C49" s="11">
        <v>77.04</v>
      </c>
      <c r="D49" s="11">
        <v>-0.06</v>
      </c>
      <c r="E49" s="11">
        <v>1.37</v>
      </c>
      <c r="F49" s="11">
        <v>2.22</v>
      </c>
      <c r="G49" s="11">
        <v>2.22</v>
      </c>
      <c r="H49" s="11">
        <v>45.92</v>
      </c>
      <c r="I49" s="11">
        <v>76.52</v>
      </c>
      <c r="J49" s="11">
        <v>77.69</v>
      </c>
      <c r="K49" s="9" t="s">
        <v>114</v>
      </c>
      <c r="L49" s="11">
        <f t="shared" si="1"/>
        <v>77.08625175</v>
      </c>
      <c r="M49" s="12">
        <f>VLOOKUP(A49,Total_de_acoes!A:B,2,0)</f>
        <v>340001799</v>
      </c>
      <c r="N49" s="13">
        <f t="shared" si="2"/>
        <v>-15725678.56</v>
      </c>
      <c r="O49" s="12" t="str">
        <f t="shared" si="3"/>
        <v>Desceu</v>
      </c>
      <c r="P49" s="12" t="str">
        <f>VLOOKUP(A49,Ticker!A:B,2,0)</f>
        <v>Sabesp</v>
      </c>
      <c r="Q49" s="12" t="str">
        <f>VLOOKUP(P49,'Segmento e idade'!A:C,2,0)</f>
        <v>Água e Saneamento</v>
      </c>
      <c r="R49" s="12">
        <f>VLOOKUP(P49,'Segmento e idade'!A:C,3,0)</f>
        <v>48</v>
      </c>
      <c r="S49" s="12" t="str">
        <f t="shared" si="4"/>
        <v>&lt;50</v>
      </c>
    </row>
    <row r="50">
      <c r="A50" s="4" t="s">
        <v>115</v>
      </c>
      <c r="B50" s="5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4" t="s">
        <v>116</v>
      </c>
      <c r="L50" s="6">
        <f t="shared" si="1"/>
        <v>30.89853912</v>
      </c>
      <c r="M50" s="7">
        <f>VLOOKUP(A50,Total_de_acoes!A:B,2,0)</f>
        <v>514122351</v>
      </c>
      <c r="N50" s="8">
        <f t="shared" si="2"/>
        <v>-9531377.746</v>
      </c>
      <c r="O50" s="7" t="str">
        <f t="shared" si="3"/>
        <v>Desceu</v>
      </c>
      <c r="P50" s="7" t="str">
        <f>VLOOKUP(A50,Ticker!A:B,2,0)</f>
        <v>Totvs</v>
      </c>
      <c r="Q50" s="7" t="str">
        <f>VLOOKUP(P50,'Segmento e idade'!A:C,2,0)</f>
        <v>Tecnologia</v>
      </c>
      <c r="R50" s="7">
        <f>VLOOKUP(P50,'Segmento e idade'!A:C,3,0)</f>
        <v>56</v>
      </c>
      <c r="S50" s="7" t="str">
        <f t="shared" si="4"/>
        <v>&gt;50</v>
      </c>
    </row>
    <row r="51">
      <c r="A51" s="9" t="s">
        <v>117</v>
      </c>
      <c r="B51" s="10">
        <v>45317.0</v>
      </c>
      <c r="C51" s="11">
        <v>11.64</v>
      </c>
      <c r="D51" s="11">
        <v>-0.17</v>
      </c>
      <c r="E51" s="11">
        <v>0.95</v>
      </c>
      <c r="F51" s="11">
        <v>1.39</v>
      </c>
      <c r="G51" s="11">
        <v>1.39</v>
      </c>
      <c r="H51" s="11">
        <v>12.26</v>
      </c>
      <c r="I51" s="11">
        <v>11.64</v>
      </c>
      <c r="J51" s="11">
        <v>11.8</v>
      </c>
      <c r="K51" s="9" t="s">
        <v>118</v>
      </c>
      <c r="L51" s="11">
        <f t="shared" si="1"/>
        <v>11.6598217</v>
      </c>
      <c r="M51" s="12">
        <f>VLOOKUP(A51,Total_de_acoes!A:B,2,0)</f>
        <v>1437415777</v>
      </c>
      <c r="N51" s="13">
        <f t="shared" si="2"/>
        <v>-28492019.83</v>
      </c>
      <c r="O51" s="12" t="str">
        <f t="shared" si="3"/>
        <v>Desceu</v>
      </c>
      <c r="P51" s="12" t="str">
        <f>VLOOKUP(A51,Ticker!A:B,2,0)</f>
        <v>CEMIG</v>
      </c>
      <c r="Q51" s="12" t="str">
        <f>VLOOKUP(P51,'Segmento e idade'!A:C,2,0)</f>
        <v>Energia</v>
      </c>
      <c r="R51" s="12">
        <f>VLOOKUP(P51,'Segmento e idade'!A:C,3,0)</f>
        <v>69</v>
      </c>
      <c r="S51" s="12" t="str">
        <f t="shared" si="4"/>
        <v>&gt;50</v>
      </c>
    </row>
    <row r="52">
      <c r="A52" s="4" t="s">
        <v>119</v>
      </c>
      <c r="B52" s="5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4" t="s">
        <v>120</v>
      </c>
      <c r="L52" s="6">
        <f t="shared" si="1"/>
        <v>46.12764252</v>
      </c>
      <c r="M52" s="7">
        <f>VLOOKUP(A52,Total_de_acoes!A:B,2,0)</f>
        <v>268544014</v>
      </c>
      <c r="N52" s="8">
        <f t="shared" si="2"/>
        <v>-23535874.33</v>
      </c>
      <c r="O52" s="7" t="str">
        <f t="shared" si="3"/>
        <v>Desceu</v>
      </c>
      <c r="P52" s="7" t="str">
        <f>VLOOKUP(A52,Ticker!A:B,2,0)</f>
        <v>Eletrobras</v>
      </c>
      <c r="Q52" s="7" t="str">
        <f>VLOOKUP(P52,'Segmento e idade'!A:C,2,0)</f>
        <v>Energia</v>
      </c>
      <c r="R52" s="7">
        <f>VLOOKUP(P52,'Segmento e idade'!A:C,3,0)</f>
        <v>58</v>
      </c>
      <c r="S52" s="7" t="str">
        <f t="shared" si="4"/>
        <v>&gt;50</v>
      </c>
    </row>
    <row r="53">
      <c r="A53" s="9" t="s">
        <v>121</v>
      </c>
      <c r="B53" s="10">
        <v>45317.0</v>
      </c>
      <c r="C53" s="11">
        <v>12.87</v>
      </c>
      <c r="D53" s="11">
        <v>-0.23</v>
      </c>
      <c r="E53" s="11">
        <v>1.42</v>
      </c>
      <c r="F53" s="11">
        <v>-5.44</v>
      </c>
      <c r="G53" s="11">
        <v>-5.44</v>
      </c>
      <c r="H53" s="11">
        <v>6.36</v>
      </c>
      <c r="I53" s="11">
        <v>12.84</v>
      </c>
      <c r="J53" s="11">
        <v>13.09</v>
      </c>
      <c r="K53" s="9" t="s">
        <v>122</v>
      </c>
      <c r="L53" s="11">
        <f t="shared" si="1"/>
        <v>12.89966924</v>
      </c>
      <c r="M53" s="12">
        <f>VLOOKUP(A53,Total_de_acoes!A:B,2,0)</f>
        <v>1579130168</v>
      </c>
      <c r="N53" s="13">
        <f t="shared" si="2"/>
        <v>-46851590.76</v>
      </c>
      <c r="O53" s="12" t="str">
        <f t="shared" si="3"/>
        <v>Desceu</v>
      </c>
      <c r="P53" s="12" t="str">
        <f>VLOOKUP(A53,Ticker!A:B,2,0)</f>
        <v>Eneva</v>
      </c>
      <c r="Q53" s="12" t="str">
        <f>VLOOKUP(P53,'Segmento e idade'!A:C,2,0)</f>
        <v>Energia</v>
      </c>
      <c r="R53" s="12">
        <f>VLOOKUP(P53,'Segmento e idade'!A:C,3,0)</f>
        <v>24</v>
      </c>
      <c r="S53" s="12" t="str">
        <f t="shared" si="4"/>
        <v>&lt;50</v>
      </c>
    </row>
    <row r="54">
      <c r="A54" s="4" t="s">
        <v>123</v>
      </c>
      <c r="B54" s="5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4" t="s">
        <v>124</v>
      </c>
      <c r="L54" s="6">
        <f t="shared" si="1"/>
        <v>33.24979952</v>
      </c>
      <c r="M54" s="7">
        <f>VLOOKUP(A54,Total_de_acoes!A:B,2,0)</f>
        <v>1481593024</v>
      </c>
      <c r="N54" s="8">
        <f t="shared" si="2"/>
        <v>-118230410.4</v>
      </c>
      <c r="O54" s="7" t="str">
        <f t="shared" si="3"/>
        <v>Desceu</v>
      </c>
      <c r="P54" s="7" t="str">
        <f>VLOOKUP(A54,Ticker!A:B,2,0)</f>
        <v>WEG</v>
      </c>
      <c r="Q54" s="7" t="str">
        <f>VLOOKUP(P54,'Segmento e idade'!A:C,2,0)</f>
        <v>Tecnologia</v>
      </c>
      <c r="R54" s="7">
        <f>VLOOKUP(P54,'Segmento e idade'!A:C,3,0)</f>
        <v>58</v>
      </c>
      <c r="S54" s="7" t="str">
        <f t="shared" si="4"/>
        <v>&gt;50</v>
      </c>
    </row>
    <row r="55">
      <c r="A55" s="9" t="s">
        <v>125</v>
      </c>
      <c r="B55" s="10">
        <v>45317.0</v>
      </c>
      <c r="C55" s="11">
        <v>19.3</v>
      </c>
      <c r="D55" s="11">
        <v>-0.25</v>
      </c>
      <c r="E55" s="11">
        <v>2.01</v>
      </c>
      <c r="F55" s="11">
        <v>2.55</v>
      </c>
      <c r="G55" s="11">
        <v>2.55</v>
      </c>
      <c r="H55" s="11">
        <v>-10.11</v>
      </c>
      <c r="I55" s="11">
        <v>19.1</v>
      </c>
      <c r="J55" s="11">
        <v>19.51</v>
      </c>
      <c r="K55" s="9" t="s">
        <v>126</v>
      </c>
      <c r="L55" s="11">
        <f t="shared" si="1"/>
        <v>19.34837093</v>
      </c>
      <c r="M55" s="12">
        <f>VLOOKUP(A55,Total_de_acoes!A:B,2,0)</f>
        <v>195751130</v>
      </c>
      <c r="N55" s="13">
        <f t="shared" si="2"/>
        <v>-9468663.682</v>
      </c>
      <c r="O55" s="12" t="str">
        <f t="shared" si="3"/>
        <v>Desceu</v>
      </c>
      <c r="P55" s="12" t="str">
        <f>VLOOKUP(A55,Ticker!A:B,2,0)</f>
        <v>SLC Agrícola</v>
      </c>
      <c r="Q55" s="12" t="str">
        <f>VLOOKUP(P55,'Segmento e idade'!A:C,2,0)</f>
        <v>Agronegócio</v>
      </c>
      <c r="R55" s="12">
        <f>VLOOKUP(P55,'Segmento e idade'!A:C,3,0)</f>
        <v>43</v>
      </c>
      <c r="S55" s="12" t="str">
        <f t="shared" si="4"/>
        <v>&lt;50</v>
      </c>
    </row>
    <row r="56">
      <c r="A56" s="4" t="s">
        <v>127</v>
      </c>
      <c r="B56" s="5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4" t="s">
        <v>128</v>
      </c>
      <c r="L56" s="6">
        <f t="shared" si="1"/>
        <v>24.68912956</v>
      </c>
      <c r="M56" s="7">
        <f>VLOOKUP(A56,Total_de_acoes!A:B,2,0)</f>
        <v>532616595</v>
      </c>
      <c r="N56" s="8">
        <f t="shared" si="2"/>
        <v>-36819552.34</v>
      </c>
      <c r="O56" s="7" t="str">
        <f t="shared" si="3"/>
        <v>Desceu</v>
      </c>
      <c r="P56" s="7" t="str">
        <f>VLOOKUP(A56,Ticker!A:B,2,0)</f>
        <v>ALOS3</v>
      </c>
      <c r="Q56" s="7" t="str">
        <f>VLOOKUP(P56,'Segmento e idade'!A:C,2,0)</f>
        <v>Construção Civil</v>
      </c>
      <c r="R56" s="7">
        <f>VLOOKUP(P56,'Segmento e idade'!A:C,3,0)</f>
        <v>14</v>
      </c>
      <c r="S56" s="7" t="str">
        <f t="shared" si="4"/>
        <v>&lt;50</v>
      </c>
    </row>
    <row r="57">
      <c r="A57" s="9" t="s">
        <v>129</v>
      </c>
      <c r="B57" s="10">
        <v>45317.0</v>
      </c>
      <c r="C57" s="11">
        <v>13.27</v>
      </c>
      <c r="D57" s="11">
        <v>-0.3</v>
      </c>
      <c r="E57" s="11">
        <v>-1.78</v>
      </c>
      <c r="F57" s="11">
        <v>-6.42</v>
      </c>
      <c r="G57" s="11">
        <v>-6.42</v>
      </c>
      <c r="H57" s="11">
        <v>13.59</v>
      </c>
      <c r="I57" s="11">
        <v>13.23</v>
      </c>
      <c r="J57" s="11">
        <v>13.41</v>
      </c>
      <c r="K57" s="9" t="s">
        <v>130</v>
      </c>
      <c r="L57" s="11">
        <f t="shared" si="1"/>
        <v>13.30992979</v>
      </c>
      <c r="M57" s="12">
        <f>VLOOKUP(A57,Total_de_acoes!A:B,2,0)</f>
        <v>995335937</v>
      </c>
      <c r="N57" s="13">
        <f t="shared" si="2"/>
        <v>-39743554.31</v>
      </c>
      <c r="O57" s="12" t="str">
        <f t="shared" si="3"/>
        <v>Desceu</v>
      </c>
      <c r="P57" s="12" t="str">
        <f>VLOOKUP(A57,Ticker!A:B,2,0)</f>
        <v>Grupo CCR</v>
      </c>
      <c r="Q57" s="12" t="str">
        <f>VLOOKUP(P57,'Segmento e idade'!A:C,2,0)</f>
        <v>Infraestrutura</v>
      </c>
      <c r="R57" s="12">
        <f>VLOOKUP(P57,'Segmento e idade'!A:C,3,0)</f>
        <v>24</v>
      </c>
      <c r="S57" s="12" t="str">
        <f t="shared" si="4"/>
        <v>&lt;50</v>
      </c>
    </row>
    <row r="58">
      <c r="A58" s="4" t="s">
        <v>131</v>
      </c>
      <c r="B58" s="5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4" t="s">
        <v>132</v>
      </c>
      <c r="L58" s="6">
        <f t="shared" si="1"/>
        <v>3.039727127</v>
      </c>
      <c r="M58" s="7">
        <f>VLOOKUP(A58,Total_de_acoes!A:B,2,0)</f>
        <v>1814920980</v>
      </c>
      <c r="N58" s="8">
        <f t="shared" si="2"/>
        <v>-17653966.51</v>
      </c>
      <c r="O58" s="7" t="str">
        <f t="shared" si="3"/>
        <v>Desceu</v>
      </c>
      <c r="P58" s="7" t="str">
        <f>VLOOKUP(A58,Ticker!A:B,2,0)</f>
        <v>Cogna</v>
      </c>
      <c r="Q58" s="7" t="str">
        <f>VLOOKUP(P58,'Segmento e idade'!A:C,2,0)</f>
        <v>Educação</v>
      </c>
      <c r="R58" s="7">
        <f>VLOOKUP(P58,'Segmento e idade'!A:C,3,0)</f>
        <v>23</v>
      </c>
      <c r="S58" s="7" t="str">
        <f t="shared" si="4"/>
        <v>&lt;50</v>
      </c>
    </row>
    <row r="59">
      <c r="A59" s="9" t="s">
        <v>133</v>
      </c>
      <c r="B59" s="10">
        <v>45317.0</v>
      </c>
      <c r="C59" s="11">
        <v>26.12</v>
      </c>
      <c r="D59" s="11">
        <v>-0.41</v>
      </c>
      <c r="E59" s="11">
        <v>-1.25</v>
      </c>
      <c r="F59" s="11">
        <v>-1.43</v>
      </c>
      <c r="G59" s="11">
        <v>-1.43</v>
      </c>
      <c r="H59" s="11">
        <v>22.81</v>
      </c>
      <c r="I59" s="11">
        <v>26.09</v>
      </c>
      <c r="J59" s="11">
        <v>26.4</v>
      </c>
      <c r="K59" s="9" t="s">
        <v>134</v>
      </c>
      <c r="L59" s="11">
        <f t="shared" si="1"/>
        <v>26.22753288</v>
      </c>
      <c r="M59" s="12">
        <f>VLOOKUP(A59,Total_de_acoes!A:B,2,0)</f>
        <v>395801044</v>
      </c>
      <c r="N59" s="13">
        <f t="shared" si="2"/>
        <v>-42561628.08</v>
      </c>
      <c r="O59" s="12" t="str">
        <f t="shared" si="3"/>
        <v>Desceu</v>
      </c>
      <c r="P59" s="12" t="str">
        <f>VLOOKUP(A59,Ticker!A:B,2,0)</f>
        <v>Transmissão Paulista</v>
      </c>
      <c r="Q59" s="12" t="str">
        <f>VLOOKUP(P59,'Segmento e idade'!A:C,2,0)</f>
        <v>Energia</v>
      </c>
      <c r="R59" s="12">
        <f>VLOOKUP(P59,'Segmento e idade'!A:C,3,0)</f>
        <v>22</v>
      </c>
      <c r="S59" s="12" t="str">
        <f t="shared" si="4"/>
        <v>&lt;50</v>
      </c>
    </row>
    <row r="60">
      <c r="A60" s="4" t="s">
        <v>135</v>
      </c>
      <c r="B60" s="5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4" t="s">
        <v>136</v>
      </c>
      <c r="L60" s="6">
        <f t="shared" si="1"/>
        <v>41.22965642</v>
      </c>
      <c r="M60" s="7">
        <f>VLOOKUP(A60,Total_de_acoes!A:B,2,0)</f>
        <v>255236961</v>
      </c>
      <c r="N60" s="8">
        <f t="shared" si="2"/>
        <v>-48407328.15</v>
      </c>
      <c r="O60" s="7" t="str">
        <f t="shared" si="3"/>
        <v>Desceu</v>
      </c>
      <c r="P60" s="7" t="str">
        <f>VLOOKUP(A60,Ticker!A:B,2,0)</f>
        <v>Engie</v>
      </c>
      <c r="Q60" s="7" t="str">
        <f>VLOOKUP(P60,'Segmento e idade'!A:C,2,0)</f>
        <v>Energia</v>
      </c>
      <c r="R60" s="7">
        <f>VLOOKUP(P60,'Segmento e idade'!A:C,3,0)</f>
        <v>29</v>
      </c>
      <c r="S60" s="7" t="str">
        <f t="shared" si="4"/>
        <v>&lt;50</v>
      </c>
    </row>
    <row r="61">
      <c r="A61" s="9" t="s">
        <v>137</v>
      </c>
      <c r="B61" s="10">
        <v>45317.0</v>
      </c>
      <c r="C61" s="11">
        <v>23.23</v>
      </c>
      <c r="D61" s="11">
        <v>-0.47</v>
      </c>
      <c r="E61" s="11">
        <v>2.43</v>
      </c>
      <c r="F61" s="11">
        <v>2.07</v>
      </c>
      <c r="G61" s="11">
        <v>2.07</v>
      </c>
      <c r="H61" s="11">
        <v>50.65</v>
      </c>
      <c r="I61" s="11">
        <v>22.97</v>
      </c>
      <c r="J61" s="11">
        <v>23.4</v>
      </c>
      <c r="K61" s="9" t="s">
        <v>138</v>
      </c>
      <c r="L61" s="11">
        <f t="shared" si="1"/>
        <v>23.33969657</v>
      </c>
      <c r="M61" s="12">
        <f>VLOOKUP(A61,Total_de_acoes!A:B,2,0)</f>
        <v>1114412532</v>
      </c>
      <c r="N61" s="13">
        <f t="shared" si="2"/>
        <v>-122247236.7</v>
      </c>
      <c r="O61" s="12" t="str">
        <f t="shared" si="3"/>
        <v>Desceu</v>
      </c>
      <c r="P61" s="12" t="str">
        <f>VLOOKUP(A61,Ticker!A:B,2,0)</f>
        <v>Vibra Energia</v>
      </c>
      <c r="Q61" s="12" t="str">
        <f>VLOOKUP(P61,'Segmento e idade'!A:C,2,0)</f>
        <v>Energia</v>
      </c>
      <c r="R61" s="12">
        <f>VLOOKUP(P61,'Segmento e idade'!A:C,3,0)</f>
        <v>7</v>
      </c>
      <c r="S61" s="12" t="str">
        <f t="shared" si="4"/>
        <v>&lt;50</v>
      </c>
    </row>
    <row r="62">
      <c r="A62" s="4" t="s">
        <v>139</v>
      </c>
      <c r="B62" s="5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4" t="s">
        <v>140</v>
      </c>
      <c r="L62" s="6">
        <f t="shared" si="1"/>
        <v>40.9159537</v>
      </c>
      <c r="M62" s="7">
        <f>VLOOKUP(A62,Total_de_acoes!A:B,2,0)</f>
        <v>81838843</v>
      </c>
      <c r="N62" s="8">
        <f t="shared" si="2"/>
        <v>-21765343.02</v>
      </c>
      <c r="O62" s="7" t="str">
        <f t="shared" si="3"/>
        <v>Desceu</v>
      </c>
      <c r="P62" s="7" t="str">
        <f>VLOOKUP(A62,Ticker!A:B,2,0)</f>
        <v>IRB Brasil RE</v>
      </c>
      <c r="Q62" s="7" t="str">
        <f>VLOOKUP(P62,'Segmento e idade'!A:C,2,0)</f>
        <v>Seguros</v>
      </c>
      <c r="R62" s="7">
        <f>VLOOKUP(P62,'Segmento e idade'!A:C,3,0)</f>
        <v>82</v>
      </c>
      <c r="S62" s="7" t="str">
        <f t="shared" si="4"/>
        <v>&gt;50</v>
      </c>
    </row>
    <row r="63">
      <c r="A63" s="9" t="s">
        <v>141</v>
      </c>
      <c r="B63" s="10">
        <v>45317.0</v>
      </c>
      <c r="C63" s="11">
        <v>40.86</v>
      </c>
      <c r="D63" s="11">
        <v>-0.65</v>
      </c>
      <c r="E63" s="11">
        <v>-2.04</v>
      </c>
      <c r="F63" s="11">
        <v>-3.7</v>
      </c>
      <c r="G63" s="11">
        <v>-3.7</v>
      </c>
      <c r="H63" s="11">
        <v>-3.64</v>
      </c>
      <c r="I63" s="11">
        <v>40.86</v>
      </c>
      <c r="J63" s="11">
        <v>41.44</v>
      </c>
      <c r="K63" s="9" t="s">
        <v>142</v>
      </c>
      <c r="L63" s="11">
        <f t="shared" si="1"/>
        <v>41.12732763</v>
      </c>
      <c r="M63" s="12">
        <f>VLOOKUP(A63,Total_de_acoes!A:B,2,0)</f>
        <v>1980568384</v>
      </c>
      <c r="N63" s="13">
        <f t="shared" si="2"/>
        <v>-529460651.3</v>
      </c>
      <c r="O63" s="12" t="str">
        <f t="shared" si="3"/>
        <v>Desceu</v>
      </c>
      <c r="P63" s="12" t="str">
        <f>VLOOKUP(A63,Ticker!A:B,2,0)</f>
        <v>Eletrobras</v>
      </c>
      <c r="Q63" s="12" t="str">
        <f>VLOOKUP(P63,'Segmento e idade'!A:C,2,0)</f>
        <v>Energia</v>
      </c>
      <c r="R63" s="12">
        <f>VLOOKUP(P63,'Segmento e idade'!A:C,3,0)</f>
        <v>58</v>
      </c>
      <c r="S63" s="12" t="str">
        <f t="shared" si="4"/>
        <v>&gt;50</v>
      </c>
    </row>
    <row r="64">
      <c r="A64" s="4" t="s">
        <v>143</v>
      </c>
      <c r="B64" s="5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4" t="s">
        <v>144</v>
      </c>
      <c r="L64" s="6">
        <f t="shared" si="1"/>
        <v>3.429839605</v>
      </c>
      <c r="M64" s="7">
        <f>VLOOKUP(A64,Total_de_acoes!A:B,2,0)</f>
        <v>309729428</v>
      </c>
      <c r="N64" s="8">
        <f t="shared" si="2"/>
        <v>-9242203.652</v>
      </c>
      <c r="O64" s="7" t="str">
        <f t="shared" si="3"/>
        <v>Desceu</v>
      </c>
      <c r="P64" s="7" t="str">
        <f>VLOOKUP(A64,Ticker!A:B,2,0)</f>
        <v>Petz</v>
      </c>
      <c r="Q64" s="7" t="str">
        <f>VLOOKUP(P64,'Segmento e idade'!A:C,2,0)</f>
        <v>Pet Shop</v>
      </c>
      <c r="R64" s="7">
        <f>VLOOKUP(P64,'Segmento e idade'!A:C,3,0)</f>
        <v>19</v>
      </c>
      <c r="S64" s="7" t="str">
        <f t="shared" si="4"/>
        <v>&lt;50</v>
      </c>
    </row>
    <row r="65">
      <c r="A65" s="9" t="s">
        <v>145</v>
      </c>
      <c r="B65" s="10">
        <v>45317.0</v>
      </c>
      <c r="C65" s="11">
        <v>15.91</v>
      </c>
      <c r="D65" s="11">
        <v>-0.93</v>
      </c>
      <c r="E65" s="11">
        <v>-2.39</v>
      </c>
      <c r="F65" s="11">
        <v>-14.92</v>
      </c>
      <c r="G65" s="11">
        <v>-14.92</v>
      </c>
      <c r="H65" s="11">
        <v>8.93</v>
      </c>
      <c r="I65" s="11">
        <v>15.85</v>
      </c>
      <c r="J65" s="11">
        <v>16.31</v>
      </c>
      <c r="K65" s="9" t="s">
        <v>146</v>
      </c>
      <c r="L65" s="11">
        <f t="shared" si="1"/>
        <v>16.05935197</v>
      </c>
      <c r="M65" s="12">
        <f>VLOOKUP(A65,Total_de_acoes!A:B,2,0)</f>
        <v>91514307</v>
      </c>
      <c r="N65" s="13">
        <f t="shared" si="2"/>
        <v>-13667842.34</v>
      </c>
      <c r="O65" s="12" t="str">
        <f t="shared" si="3"/>
        <v>Desceu</v>
      </c>
      <c r="P65" s="12" t="str">
        <f>VLOOKUP(A65,Ticker!A:B,2,0)</f>
        <v>EZTEC</v>
      </c>
      <c r="Q65" s="12" t="str">
        <f>VLOOKUP(P65,'Segmento e idade'!A:C,2,0)</f>
        <v>Construção Civil</v>
      </c>
      <c r="R65" s="12">
        <f>VLOOKUP(P65,'Segmento e idade'!A:C,3,0)</f>
        <v>42</v>
      </c>
      <c r="S65" s="12" t="str">
        <f t="shared" si="4"/>
        <v>&lt;50</v>
      </c>
    </row>
    <row r="66">
      <c r="A66" s="4" t="s">
        <v>147</v>
      </c>
      <c r="B66" s="5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4" t="s">
        <v>90</v>
      </c>
      <c r="L66" s="6">
        <f t="shared" si="1"/>
        <v>16.66835136</v>
      </c>
      <c r="M66" s="7">
        <f>VLOOKUP(A66,Total_de_acoes!A:B,2,0)</f>
        <v>240822651</v>
      </c>
      <c r="N66" s="8">
        <f t="shared" si="2"/>
        <v>-42951047.22</v>
      </c>
      <c r="O66" s="7" t="str">
        <f t="shared" si="3"/>
        <v>Desceu</v>
      </c>
      <c r="P66" s="7" t="str">
        <f>VLOOKUP(A66,Ticker!A:B,2,0)</f>
        <v>Fleury</v>
      </c>
      <c r="Q66" s="7" t="str">
        <f>VLOOKUP(P66,'Segmento e idade'!A:C,2,0)</f>
        <v>Saúde</v>
      </c>
      <c r="R66" s="7">
        <f>VLOOKUP(P66,'Segmento e idade'!A:C,3,0)</f>
        <v>93</v>
      </c>
      <c r="S66" s="7" t="str">
        <f t="shared" si="4"/>
        <v>&gt;50</v>
      </c>
    </row>
    <row r="67">
      <c r="A67" s="9" t="s">
        <v>148</v>
      </c>
      <c r="B67" s="10">
        <v>45317.0</v>
      </c>
      <c r="C67" s="11">
        <v>6.95</v>
      </c>
      <c r="D67" s="11">
        <v>-1.27</v>
      </c>
      <c r="E67" s="11">
        <v>-0.43</v>
      </c>
      <c r="F67" s="11">
        <v>-6.71</v>
      </c>
      <c r="G67" s="11">
        <v>-6.71</v>
      </c>
      <c r="H67" s="11">
        <v>-30.01</v>
      </c>
      <c r="I67" s="11">
        <v>6.87</v>
      </c>
      <c r="J67" s="11">
        <v>7.14</v>
      </c>
      <c r="K67" s="9" t="s">
        <v>149</v>
      </c>
      <c r="L67" s="11">
        <f t="shared" si="1"/>
        <v>7.039400385</v>
      </c>
      <c r="M67" s="12">
        <f>VLOOKUP(A67,Total_de_acoes!A:B,2,0)</f>
        <v>496029967</v>
      </c>
      <c r="N67" s="13">
        <f t="shared" si="2"/>
        <v>-44345269.97</v>
      </c>
      <c r="O67" s="12" t="str">
        <f t="shared" si="3"/>
        <v>Desceu</v>
      </c>
      <c r="P67" s="12" t="str">
        <f>VLOOKUP(A67,Ticker!A:B,2,0)</f>
        <v>Grupo Soma</v>
      </c>
      <c r="Q67" s="12" t="str">
        <f>VLOOKUP(P67,'Segmento e idade'!A:C,2,0)</f>
        <v>Educação</v>
      </c>
      <c r="R67" s="12">
        <f>VLOOKUP(P67,'Segmento e idade'!A:C,3,0)</f>
        <v>15</v>
      </c>
      <c r="S67" s="12" t="str">
        <f t="shared" si="4"/>
        <v>&lt;50</v>
      </c>
    </row>
    <row r="68">
      <c r="A68" s="4" t="s">
        <v>150</v>
      </c>
      <c r="B68" s="5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4" t="s">
        <v>151</v>
      </c>
      <c r="L68" s="6">
        <f t="shared" si="1"/>
        <v>8.789537713</v>
      </c>
      <c r="M68" s="7">
        <f>VLOOKUP(A68,Total_de_acoes!A:B,2,0)</f>
        <v>176733968</v>
      </c>
      <c r="N68" s="8">
        <f t="shared" si="2"/>
        <v>-21126374.33</v>
      </c>
      <c r="O68" s="7" t="str">
        <f t="shared" si="3"/>
        <v>Desceu</v>
      </c>
      <c r="P68" s="7" t="str">
        <f>VLOOKUP(A68,Ticker!A:B,2,0)</f>
        <v>Alpargatas</v>
      </c>
      <c r="Q68" s="7" t="str">
        <f>VLOOKUP(P68,'Segmento e idade'!A:C,2,0)</f>
        <v>Calçados</v>
      </c>
      <c r="R68" s="7">
        <f>VLOOKUP(P68,'Segmento e idade'!A:C,3,0)</f>
        <v>113</v>
      </c>
      <c r="S68" s="7" t="str">
        <f t="shared" si="4"/>
        <v>&gt;100</v>
      </c>
    </row>
    <row r="69">
      <c r="A69" s="9" t="s">
        <v>152</v>
      </c>
      <c r="B69" s="10">
        <v>45317.0</v>
      </c>
      <c r="C69" s="11">
        <v>22.84</v>
      </c>
      <c r="D69" s="11">
        <v>-1.38</v>
      </c>
      <c r="E69" s="11">
        <v>2.38</v>
      </c>
      <c r="F69" s="11">
        <v>-5.15</v>
      </c>
      <c r="G69" s="11">
        <v>-5.15</v>
      </c>
      <c r="H69" s="11">
        <v>60.09</v>
      </c>
      <c r="I69" s="11">
        <v>22.62</v>
      </c>
      <c r="J69" s="11">
        <v>23.34</v>
      </c>
      <c r="K69" s="9" t="s">
        <v>153</v>
      </c>
      <c r="L69" s="11">
        <f t="shared" si="1"/>
        <v>23.15960251</v>
      </c>
      <c r="M69" s="12">
        <f>VLOOKUP(A69,Total_de_acoes!A:B,2,0)</f>
        <v>265784616</v>
      </c>
      <c r="N69" s="13">
        <f t="shared" si="2"/>
        <v>-84945431.64</v>
      </c>
      <c r="O69" s="12" t="str">
        <f t="shared" si="3"/>
        <v>Desceu</v>
      </c>
      <c r="P69" s="12" t="str">
        <f>VLOOKUP(A69,Ticker!A:B,2,0)</f>
        <v>Cyrela</v>
      </c>
      <c r="Q69" s="12" t="str">
        <f>VLOOKUP(P69,'Segmento e idade'!A:C,2,0)</f>
        <v>Construção Civil</v>
      </c>
      <c r="R69" s="12">
        <f>VLOOKUP(P69,'Segmento e idade'!A:C,3,0)</f>
        <v>55</v>
      </c>
      <c r="S69" s="12" t="str">
        <f t="shared" si="4"/>
        <v>&gt;50</v>
      </c>
    </row>
    <row r="70">
      <c r="A70" s="4" t="s">
        <v>154</v>
      </c>
      <c r="B70" s="5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4" t="s">
        <v>155</v>
      </c>
      <c r="L70" s="6">
        <f t="shared" si="1"/>
        <v>22.71805274</v>
      </c>
      <c r="M70" s="7">
        <f>VLOOKUP(A70,Total_de_acoes!A:B,2,0)</f>
        <v>734632705</v>
      </c>
      <c r="N70" s="8">
        <f t="shared" si="2"/>
        <v>-233651943.5</v>
      </c>
      <c r="O70" s="7" t="str">
        <f t="shared" si="3"/>
        <v>Desceu</v>
      </c>
      <c r="P70" s="7" t="str">
        <f>VLOOKUP(A70,Ticker!A:B,2,0)</f>
        <v>Embraer</v>
      </c>
      <c r="Q70" s="7" t="str">
        <f>VLOOKUP(P70,'Segmento e idade'!A:C,2,0)</f>
        <v>Aeroespacial</v>
      </c>
      <c r="R70" s="7">
        <f>VLOOKUP(P70,'Segmento e idade'!A:C,3,0)</f>
        <v>53</v>
      </c>
      <c r="S70" s="7" t="str">
        <f t="shared" si="4"/>
        <v>&gt;50</v>
      </c>
    </row>
    <row r="71">
      <c r="A71" s="9" t="s">
        <v>156</v>
      </c>
      <c r="B71" s="10">
        <v>45317.0</v>
      </c>
      <c r="C71" s="11">
        <v>15.97</v>
      </c>
      <c r="D71" s="11">
        <v>-1.41</v>
      </c>
      <c r="E71" s="11">
        <v>-7.37</v>
      </c>
      <c r="F71" s="11">
        <v>-5.45</v>
      </c>
      <c r="G71" s="11">
        <v>-5.45</v>
      </c>
      <c r="H71" s="11">
        <v>23.51</v>
      </c>
      <c r="I71" s="11">
        <v>15.84</v>
      </c>
      <c r="J71" s="11">
        <v>16.43</v>
      </c>
      <c r="K71" s="9" t="s">
        <v>157</v>
      </c>
      <c r="L71" s="11">
        <f t="shared" si="1"/>
        <v>16.1983974</v>
      </c>
      <c r="M71" s="12">
        <f>VLOOKUP(A71,Total_de_acoes!A:B,2,0)</f>
        <v>846244302</v>
      </c>
      <c r="N71" s="13">
        <f t="shared" si="2"/>
        <v>-193280001.2</v>
      </c>
      <c r="O71" s="12" t="str">
        <f t="shared" si="3"/>
        <v>Desceu</v>
      </c>
      <c r="P71" s="12" t="str">
        <f>VLOOKUP(A71,Ticker!A:B,2,0)</f>
        <v>Natura</v>
      </c>
      <c r="Q71" s="12" t="str">
        <f>VLOOKUP(P71,'Segmento e idade'!A:C,2,0)</f>
        <v>Cosméticos</v>
      </c>
      <c r="R71" s="12">
        <f>VLOOKUP(P71,'Segmento e idade'!A:C,3,0)</f>
        <v>52</v>
      </c>
      <c r="S71" s="12" t="str">
        <f t="shared" si="4"/>
        <v>&gt;50</v>
      </c>
    </row>
    <row r="72">
      <c r="A72" s="4" t="s">
        <v>158</v>
      </c>
      <c r="B72" s="5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4" t="s">
        <v>159</v>
      </c>
      <c r="L72" s="6">
        <f t="shared" si="1"/>
        <v>13.99878271</v>
      </c>
      <c r="M72" s="7">
        <f>VLOOKUP(A72,Total_de_acoes!A:B,2,0)</f>
        <v>1349217892</v>
      </c>
      <c r="N72" s="8">
        <f t="shared" si="2"/>
        <v>-268201195.1</v>
      </c>
      <c r="O72" s="7" t="str">
        <f t="shared" si="3"/>
        <v>Desceu</v>
      </c>
      <c r="P72" s="7" t="str">
        <f>VLOOKUP(A72,Ticker!A:B,2,0)</f>
        <v>Assaí</v>
      </c>
      <c r="Q72" s="7" t="str">
        <f>VLOOKUP(P72,'Segmento e idade'!A:C,2,0)</f>
        <v>Varejo</v>
      </c>
      <c r="R72" s="7">
        <f>VLOOKUP(P72,'Segmento e idade'!A:C,3,0)</f>
        <v>48</v>
      </c>
      <c r="S72" s="7" t="str">
        <f t="shared" si="4"/>
        <v>&lt;50</v>
      </c>
    </row>
    <row r="73">
      <c r="A73" s="9" t="s">
        <v>160</v>
      </c>
      <c r="B73" s="10">
        <v>45317.0</v>
      </c>
      <c r="C73" s="11">
        <v>13.22</v>
      </c>
      <c r="D73" s="11">
        <v>-1.56</v>
      </c>
      <c r="E73" s="11">
        <v>-4.13</v>
      </c>
      <c r="F73" s="11">
        <v>-8.58</v>
      </c>
      <c r="G73" s="11">
        <v>-8.58</v>
      </c>
      <c r="H73" s="11">
        <v>3.88</v>
      </c>
      <c r="I73" s="11">
        <v>13.18</v>
      </c>
      <c r="J73" s="11">
        <v>13.42</v>
      </c>
      <c r="K73" s="9" t="s">
        <v>161</v>
      </c>
      <c r="L73" s="11">
        <f t="shared" si="1"/>
        <v>13.4295002</v>
      </c>
      <c r="M73" s="12">
        <f>VLOOKUP(A73,Total_de_acoes!A:B,2,0)</f>
        <v>5602790110</v>
      </c>
      <c r="N73" s="13">
        <f t="shared" si="2"/>
        <v>-1173785666</v>
      </c>
      <c r="O73" s="12" t="str">
        <f t="shared" si="3"/>
        <v>Desceu</v>
      </c>
      <c r="P73" s="12" t="str">
        <f>VLOOKUP(A73,Ticker!A:B,2,0)</f>
        <v>B3</v>
      </c>
      <c r="Q73" s="12" t="str">
        <f>VLOOKUP(P73,'Segmento e idade'!A:C,2,0)</f>
        <v>Finanças</v>
      </c>
      <c r="R73" s="12">
        <f>VLOOKUP(P73,'Segmento e idade'!A:C,3,0)</f>
        <v>130</v>
      </c>
      <c r="S73" s="12" t="str">
        <f t="shared" si="4"/>
        <v>&gt;100</v>
      </c>
    </row>
    <row r="74">
      <c r="A74" s="4" t="s">
        <v>162</v>
      </c>
      <c r="B74" s="5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4" t="s">
        <v>163</v>
      </c>
      <c r="L74" s="6">
        <f t="shared" si="1"/>
        <v>31.58857607</v>
      </c>
      <c r="M74" s="7">
        <f>VLOOKUP(A74,Total_de_acoes!A:B,2,0)</f>
        <v>409490388</v>
      </c>
      <c r="N74" s="8">
        <f t="shared" si="2"/>
        <v>-208257014.2</v>
      </c>
      <c r="O74" s="7" t="str">
        <f t="shared" si="3"/>
        <v>Desceu</v>
      </c>
      <c r="P74" s="7" t="str">
        <f>VLOOKUP(A74,Ticker!A:B,2,0)</f>
        <v>Hypera</v>
      </c>
      <c r="Q74" s="7" t="str">
        <f>VLOOKUP(P74,'Segmento e idade'!A:C,2,0)</f>
        <v>Farmacêutica</v>
      </c>
      <c r="R74" s="7">
        <f>VLOOKUP(P74,'Segmento e idade'!A:C,3,0)</f>
        <v>20</v>
      </c>
      <c r="S74" s="7" t="str">
        <f t="shared" si="4"/>
        <v>&lt;50</v>
      </c>
    </row>
    <row r="75">
      <c r="A75" s="9" t="s">
        <v>164</v>
      </c>
      <c r="B75" s="10">
        <v>45317.0</v>
      </c>
      <c r="C75" s="11">
        <v>28.2</v>
      </c>
      <c r="D75" s="11">
        <v>-1.94</v>
      </c>
      <c r="E75" s="11">
        <v>0.36</v>
      </c>
      <c r="F75" s="11">
        <v>-3.79</v>
      </c>
      <c r="G75" s="11">
        <v>-3.79</v>
      </c>
      <c r="H75" s="11">
        <v>17.1</v>
      </c>
      <c r="I75" s="11">
        <v>28.13</v>
      </c>
      <c r="J75" s="11">
        <v>28.97</v>
      </c>
      <c r="K75" s="9" t="s">
        <v>165</v>
      </c>
      <c r="L75" s="11">
        <f t="shared" si="1"/>
        <v>28.75790332</v>
      </c>
      <c r="M75" s="12">
        <f>VLOOKUP(A75,Total_de_acoes!A:B,2,0)</f>
        <v>142377330</v>
      </c>
      <c r="N75" s="13">
        <f t="shared" si="2"/>
        <v>-79432785.74</v>
      </c>
      <c r="O75" s="12" t="str">
        <f t="shared" si="3"/>
        <v>Desceu</v>
      </c>
      <c r="P75" s="12" t="str">
        <f>VLOOKUP(A75,Ticker!A:B,2,0)</f>
        <v>São Martinho</v>
      </c>
      <c r="Q75" s="12" t="str">
        <f>VLOOKUP(P75,'Segmento e idade'!A:C,2,0)</f>
        <v>Agronegócio</v>
      </c>
      <c r="R75" s="12">
        <f>VLOOKUP(P75,'Segmento e idade'!A:C,3,0)</f>
        <v>80</v>
      </c>
      <c r="S75" s="12" t="str">
        <f t="shared" si="4"/>
        <v>&gt;50</v>
      </c>
    </row>
    <row r="76">
      <c r="A76" s="4" t="s">
        <v>166</v>
      </c>
      <c r="B76" s="5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4" t="s">
        <v>167</v>
      </c>
      <c r="L76" s="6">
        <f t="shared" si="1"/>
        <v>4.009794919</v>
      </c>
      <c r="M76" s="7">
        <f>VLOOKUP(A76,Total_de_acoes!A:B,2,0)</f>
        <v>4394332306</v>
      </c>
      <c r="N76" s="8">
        <f t="shared" si="2"/>
        <v>-350645389.9</v>
      </c>
      <c r="O76" s="7" t="str">
        <f t="shared" si="3"/>
        <v>Desceu</v>
      </c>
      <c r="P76" s="7" t="str">
        <f>VLOOKUP(A76,Ticker!A:B,2,0)</f>
        <v>Hapvida</v>
      </c>
      <c r="Q76" s="7" t="str">
        <f>VLOOKUP(P76,'Segmento e idade'!A:C,2,0)</f>
        <v>Saúde</v>
      </c>
      <c r="R76" s="7">
        <f>VLOOKUP(P76,'Segmento e idade'!A:C,3,0)</f>
        <v>47</v>
      </c>
      <c r="S76" s="7" t="str">
        <f t="shared" si="4"/>
        <v>&lt;50</v>
      </c>
    </row>
    <row r="77">
      <c r="A77" s="9" t="s">
        <v>168</v>
      </c>
      <c r="B77" s="10">
        <v>45317.0</v>
      </c>
      <c r="C77" s="11">
        <v>15.78</v>
      </c>
      <c r="D77" s="11">
        <v>-2.29</v>
      </c>
      <c r="E77" s="11">
        <v>-5.62</v>
      </c>
      <c r="F77" s="11">
        <v>-9.41</v>
      </c>
      <c r="G77" s="11">
        <v>-9.41</v>
      </c>
      <c r="H77" s="11">
        <v>-24.94</v>
      </c>
      <c r="I77" s="11">
        <v>15.7</v>
      </c>
      <c r="J77" s="11">
        <v>16.23</v>
      </c>
      <c r="K77" s="9" t="s">
        <v>169</v>
      </c>
      <c r="L77" s="11">
        <f t="shared" si="1"/>
        <v>16.14983113</v>
      </c>
      <c r="M77" s="12">
        <f>VLOOKUP(A77,Total_de_acoes!A:B,2,0)</f>
        <v>951329770</v>
      </c>
      <c r="N77" s="13">
        <f t="shared" si="2"/>
        <v>-351831366.6</v>
      </c>
      <c r="O77" s="12" t="str">
        <f t="shared" si="3"/>
        <v>Desceu</v>
      </c>
      <c r="P77" s="12" t="str">
        <f>VLOOKUP(A77,Ticker!A:B,2,0)</f>
        <v>Lojas Renner</v>
      </c>
      <c r="Q77" s="12" t="str">
        <f>VLOOKUP(P77,'Segmento e idade'!A:C,2,0)</f>
        <v>Varejo</v>
      </c>
      <c r="R77" s="12">
        <f>VLOOKUP(P77,'Segmento e idade'!A:C,3,0)</f>
        <v>103</v>
      </c>
      <c r="S77" s="12" t="str">
        <f t="shared" si="4"/>
        <v>&gt;100</v>
      </c>
    </row>
    <row r="78">
      <c r="A78" s="4" t="s">
        <v>170</v>
      </c>
      <c r="B78" s="5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4" t="s">
        <v>171</v>
      </c>
      <c r="L78" s="6">
        <f t="shared" si="1"/>
        <v>10.97898514</v>
      </c>
      <c r="M78" s="7">
        <f>VLOOKUP(A78,Total_de_acoes!A:B,2,0)</f>
        <v>533990587</v>
      </c>
      <c r="N78" s="8">
        <f t="shared" si="2"/>
        <v>-143635530.6</v>
      </c>
      <c r="O78" s="7" t="str">
        <f t="shared" si="3"/>
        <v>Desceu</v>
      </c>
      <c r="P78" s="7" t="str">
        <f>VLOOKUP(A78,Ticker!A:B,2,0)</f>
        <v>Carrefour Brasil</v>
      </c>
      <c r="Q78" s="7" t="str">
        <f>VLOOKUP(P78,'Segmento e idade'!A:C,2,0)</f>
        <v>Varejo</v>
      </c>
      <c r="R78" s="7">
        <f>VLOOKUP(P78,'Segmento e idade'!A:C,3,0)</f>
        <v>45</v>
      </c>
      <c r="S78" s="7" t="str">
        <f t="shared" si="4"/>
        <v>&lt;50</v>
      </c>
    </row>
    <row r="79">
      <c r="A79" s="9" t="s">
        <v>172</v>
      </c>
      <c r="B79" s="10">
        <v>45317.0</v>
      </c>
      <c r="C79" s="11">
        <v>8.7</v>
      </c>
      <c r="D79" s="11">
        <v>-2.46</v>
      </c>
      <c r="E79" s="11">
        <v>-6.95</v>
      </c>
      <c r="F79" s="11">
        <v>-23.55</v>
      </c>
      <c r="G79" s="11">
        <v>-23.55</v>
      </c>
      <c r="H79" s="11">
        <v>-85.74</v>
      </c>
      <c r="I79" s="11">
        <v>8.67</v>
      </c>
      <c r="J79" s="11">
        <v>8.95</v>
      </c>
      <c r="K79" s="9" t="s">
        <v>173</v>
      </c>
      <c r="L79" s="11">
        <f t="shared" si="1"/>
        <v>8.919417675</v>
      </c>
      <c r="M79" s="12">
        <f>VLOOKUP(A79,Total_de_acoes!A:B,2,0)</f>
        <v>94843047</v>
      </c>
      <c r="N79" s="13">
        <f t="shared" si="2"/>
        <v>-20810240.84</v>
      </c>
      <c r="O79" s="12" t="str">
        <f t="shared" si="3"/>
        <v>Desceu</v>
      </c>
      <c r="P79" s="12" t="str">
        <f>VLOOKUP(A79,Ticker!A:B,2,0)</f>
        <v>Casas Bahia</v>
      </c>
      <c r="Q79" s="12" t="str">
        <f>VLOOKUP(P79,'Segmento e idade'!A:C,2,0)</f>
        <v>Varejo</v>
      </c>
      <c r="R79" s="12">
        <f>VLOOKUP(P79,'Segmento e idade'!A:C,3,0)</f>
        <v>68</v>
      </c>
      <c r="S79" s="12" t="str">
        <f t="shared" si="4"/>
        <v>&gt;50</v>
      </c>
    </row>
    <row r="80">
      <c r="A80" s="4" t="s">
        <v>174</v>
      </c>
      <c r="B80" s="5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4" t="s">
        <v>175</v>
      </c>
      <c r="L80" s="6">
        <f t="shared" si="1"/>
        <v>58.35841029</v>
      </c>
      <c r="M80" s="7">
        <f>VLOOKUP(A80,Total_de_acoes!A:B,2,0)</f>
        <v>853202347</v>
      </c>
      <c r="N80" s="8">
        <f t="shared" si="2"/>
        <v>-1807432634</v>
      </c>
      <c r="O80" s="7" t="str">
        <f t="shared" si="3"/>
        <v>Desceu</v>
      </c>
      <c r="P80" s="7" t="str">
        <f>VLOOKUP(A80,Ticker!A:B,2,0)</f>
        <v>Localiza</v>
      </c>
      <c r="Q80" s="7" t="str">
        <f>VLOOKUP(P80,'Segmento e idade'!A:C,2,0)</f>
        <v>Aluguel de Carros</v>
      </c>
      <c r="R80" s="7">
        <f>VLOOKUP(P80,'Segmento e idade'!A:C,3,0)</f>
        <v>49</v>
      </c>
      <c r="S80" s="7" t="str">
        <f t="shared" si="4"/>
        <v>&lt;50</v>
      </c>
    </row>
    <row r="81">
      <c r="A81" s="9" t="s">
        <v>176</v>
      </c>
      <c r="B81" s="10">
        <v>45317.0</v>
      </c>
      <c r="C81" s="11">
        <v>3.07</v>
      </c>
      <c r="D81" s="11">
        <v>-4.36</v>
      </c>
      <c r="E81" s="11">
        <v>-5.54</v>
      </c>
      <c r="F81" s="11">
        <v>-12.29</v>
      </c>
      <c r="G81" s="11">
        <v>-12.29</v>
      </c>
      <c r="H81" s="11">
        <v>-36.83</v>
      </c>
      <c r="I81" s="11">
        <v>3.05</v>
      </c>
      <c r="J81" s="11">
        <v>3.23</v>
      </c>
      <c r="K81" s="9" t="s">
        <v>177</v>
      </c>
      <c r="L81" s="11">
        <f t="shared" si="1"/>
        <v>3.209953994</v>
      </c>
      <c r="M81" s="12">
        <f>VLOOKUP(A81,Total_de_acoes!A:B,2,0)</f>
        <v>525582771</v>
      </c>
      <c r="N81" s="13">
        <f t="shared" si="2"/>
        <v>-73557408.06</v>
      </c>
      <c r="O81" s="12" t="str">
        <f t="shared" si="3"/>
        <v>Desceu</v>
      </c>
      <c r="P81" s="12" t="str">
        <f>VLOOKUP(A81,Ticker!A:B,2,0)</f>
        <v>CVC</v>
      </c>
      <c r="Q81" s="12" t="str">
        <f>VLOOKUP(P81,'Segmento e idade'!A:C,2,0)</f>
        <v>Turismo</v>
      </c>
      <c r="R81" s="12">
        <f>VLOOKUP(P81,'Segmento e idade'!A:C,3,0)</f>
        <v>49</v>
      </c>
      <c r="S81" s="12" t="str">
        <f t="shared" si="4"/>
        <v>&lt;50</v>
      </c>
    </row>
    <row r="82">
      <c r="A82" s="4" t="s">
        <v>178</v>
      </c>
      <c r="B82" s="5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4" t="s">
        <v>179</v>
      </c>
      <c r="L82" s="6">
        <f t="shared" si="1"/>
        <v>6.439682367</v>
      </c>
      <c r="M82" s="7">
        <f>VLOOKUP(A82,Total_de_acoes!A:B,2,0)</f>
        <v>198184909</v>
      </c>
      <c r="N82" s="8">
        <f t="shared" si="2"/>
        <v>-102993202.6</v>
      </c>
      <c r="O82" s="7" t="str">
        <f t="shared" si="3"/>
        <v>Desceu</v>
      </c>
      <c r="P82" s="7" t="str">
        <f>VLOOKUP(A82,Ticker!A:B,2,0)</f>
        <v>GOL</v>
      </c>
      <c r="Q82" s="7" t="str">
        <f>VLOOKUP(P82,'Segmento e idade'!A:C,2,0)</f>
        <v>Transporte</v>
      </c>
      <c r="R82" s="7">
        <f>VLOOKUP(P82,'Segmento e idade'!A:C,3,0)</f>
        <v>22</v>
      </c>
      <c r="S82" s="7" t="str">
        <f t="shared" si="4"/>
        <v>&lt;50</v>
      </c>
    </row>
    <row r="83">
      <c r="B83" s="14"/>
      <c r="N83" s="15"/>
      <c r="O83" s="16"/>
    </row>
    <row r="84">
      <c r="B84" s="14"/>
      <c r="N84" s="15"/>
      <c r="O84" s="16"/>
    </row>
    <row r="85">
      <c r="B85" s="14"/>
      <c r="N85" s="15"/>
      <c r="O85" s="16"/>
    </row>
    <row r="86">
      <c r="B86" s="14"/>
      <c r="N86" s="15"/>
      <c r="O86" s="16"/>
    </row>
    <row r="87">
      <c r="B87" s="14"/>
      <c r="N87" s="15"/>
      <c r="O87" s="16"/>
    </row>
    <row r="88">
      <c r="B88" s="14"/>
      <c r="N88" s="15"/>
      <c r="O88" s="16"/>
    </row>
    <row r="89">
      <c r="B89" s="14"/>
      <c r="N89" s="15"/>
      <c r="O89" s="16"/>
    </row>
    <row r="90">
      <c r="B90" s="14"/>
      <c r="N90" s="15"/>
      <c r="O90" s="16"/>
    </row>
    <row r="91">
      <c r="B91" s="14"/>
      <c r="N91" s="15"/>
      <c r="O91" s="16"/>
    </row>
    <row r="92">
      <c r="B92" s="14"/>
      <c r="N92" s="15"/>
      <c r="O92" s="16"/>
    </row>
    <row r="93">
      <c r="B93" s="14"/>
      <c r="N93" s="15"/>
      <c r="O93" s="16"/>
    </row>
    <row r="94">
      <c r="B94" s="14"/>
      <c r="N94" s="15"/>
      <c r="O94" s="16"/>
    </row>
    <row r="95">
      <c r="B95" s="14"/>
      <c r="N95" s="15"/>
      <c r="O95" s="16"/>
    </row>
    <row r="96">
      <c r="B96" s="14"/>
      <c r="N96" s="15"/>
      <c r="O96" s="16"/>
    </row>
    <row r="97">
      <c r="B97" s="14"/>
      <c r="N97" s="15"/>
      <c r="O97" s="16"/>
    </row>
    <row r="98">
      <c r="B98" s="14"/>
      <c r="N98" s="15"/>
      <c r="O98" s="16"/>
    </row>
    <row r="99">
      <c r="B99" s="14"/>
      <c r="N99" s="15"/>
      <c r="O99" s="16"/>
    </row>
    <row r="100">
      <c r="B100" s="14"/>
      <c r="N100" s="15"/>
      <c r="O100" s="16"/>
    </row>
    <row r="101">
      <c r="B101" s="14"/>
      <c r="N101" s="15"/>
      <c r="O101" s="16"/>
    </row>
    <row r="102">
      <c r="B102" s="14"/>
      <c r="N102" s="15"/>
      <c r="O102" s="16"/>
    </row>
    <row r="103">
      <c r="B103" s="14"/>
      <c r="N103" s="15"/>
      <c r="O103" s="16"/>
    </row>
    <row r="104">
      <c r="B104" s="14"/>
      <c r="N104" s="15"/>
      <c r="O104" s="16"/>
    </row>
    <row r="105">
      <c r="B105" s="14"/>
      <c r="N105" s="15"/>
      <c r="O105" s="16"/>
    </row>
    <row r="106">
      <c r="B106" s="14"/>
      <c r="N106" s="15"/>
      <c r="O106" s="16"/>
    </row>
    <row r="107">
      <c r="B107" s="14"/>
      <c r="N107" s="15"/>
      <c r="O107" s="16"/>
    </row>
    <row r="108">
      <c r="B108" s="14"/>
      <c r="N108" s="15"/>
      <c r="O108" s="16"/>
    </row>
    <row r="109">
      <c r="B109" s="14"/>
      <c r="N109" s="15"/>
      <c r="O109" s="16"/>
    </row>
    <row r="110">
      <c r="B110" s="14"/>
      <c r="N110" s="15"/>
      <c r="O110" s="16"/>
    </row>
    <row r="111">
      <c r="B111" s="14"/>
      <c r="N111" s="15"/>
      <c r="O111" s="16"/>
    </row>
    <row r="112">
      <c r="B112" s="14"/>
      <c r="N112" s="15"/>
      <c r="O112" s="16"/>
    </row>
    <row r="113">
      <c r="B113" s="14"/>
      <c r="N113" s="15"/>
      <c r="O113" s="16"/>
    </row>
    <row r="114">
      <c r="B114" s="14"/>
      <c r="N114" s="15"/>
      <c r="O114" s="16"/>
    </row>
    <row r="115">
      <c r="B115" s="14"/>
      <c r="N115" s="15"/>
      <c r="O115" s="16"/>
    </row>
    <row r="116">
      <c r="B116" s="14"/>
      <c r="N116" s="15"/>
      <c r="O116" s="16"/>
    </row>
    <row r="117">
      <c r="B117" s="14"/>
      <c r="N117" s="15"/>
      <c r="O117" s="16"/>
    </row>
    <row r="118">
      <c r="B118" s="14"/>
      <c r="N118" s="15"/>
      <c r="O118" s="16"/>
    </row>
    <row r="119">
      <c r="B119" s="14"/>
      <c r="N119" s="15"/>
      <c r="O119" s="16"/>
    </row>
    <row r="120">
      <c r="B120" s="14"/>
      <c r="N120" s="15"/>
      <c r="O120" s="16"/>
    </row>
    <row r="121">
      <c r="B121" s="14"/>
      <c r="N121" s="15"/>
      <c r="O121" s="16"/>
    </row>
    <row r="122">
      <c r="B122" s="14"/>
      <c r="N122" s="15"/>
      <c r="O122" s="16"/>
    </row>
    <row r="123">
      <c r="B123" s="14"/>
      <c r="N123" s="15"/>
      <c r="O123" s="16"/>
    </row>
    <row r="124">
      <c r="B124" s="14"/>
      <c r="N124" s="15"/>
      <c r="O124" s="16"/>
    </row>
    <row r="125">
      <c r="B125" s="14"/>
      <c r="N125" s="15"/>
      <c r="O125" s="16"/>
    </row>
    <row r="126">
      <c r="B126" s="14"/>
      <c r="N126" s="15"/>
      <c r="O126" s="16"/>
    </row>
    <row r="127">
      <c r="B127" s="14"/>
      <c r="N127" s="15"/>
      <c r="O127" s="16"/>
    </row>
    <row r="128">
      <c r="B128" s="14"/>
      <c r="N128" s="15"/>
      <c r="O128" s="16"/>
    </row>
    <row r="129">
      <c r="B129" s="14"/>
      <c r="N129" s="15"/>
      <c r="O129" s="16"/>
    </row>
    <row r="130">
      <c r="B130" s="14"/>
      <c r="N130" s="15"/>
      <c r="O130" s="16"/>
    </row>
    <row r="131">
      <c r="B131" s="14"/>
      <c r="N131" s="15"/>
      <c r="O131" s="16"/>
    </row>
    <row r="132">
      <c r="B132" s="14"/>
      <c r="N132" s="15"/>
      <c r="O132" s="16"/>
    </row>
    <row r="133">
      <c r="B133" s="14"/>
      <c r="N133" s="15"/>
      <c r="O133" s="16"/>
    </row>
    <row r="134">
      <c r="B134" s="14"/>
      <c r="N134" s="15"/>
      <c r="O134" s="16"/>
    </row>
    <row r="135">
      <c r="B135" s="14"/>
      <c r="N135" s="15"/>
      <c r="O135" s="16"/>
    </row>
    <row r="136">
      <c r="B136" s="14"/>
      <c r="N136" s="15"/>
      <c r="O136" s="16"/>
    </row>
    <row r="137">
      <c r="B137" s="14"/>
      <c r="N137" s="15"/>
      <c r="O137" s="16"/>
    </row>
    <row r="138">
      <c r="B138" s="14"/>
      <c r="N138" s="15"/>
      <c r="O138" s="16"/>
    </row>
    <row r="139">
      <c r="B139" s="14"/>
      <c r="N139" s="15"/>
      <c r="O139" s="16"/>
    </row>
    <row r="140">
      <c r="B140" s="14"/>
      <c r="N140" s="15"/>
      <c r="O140" s="16"/>
    </row>
    <row r="141">
      <c r="B141" s="14"/>
      <c r="N141" s="15"/>
      <c r="O141" s="16"/>
    </row>
    <row r="142">
      <c r="B142" s="14"/>
      <c r="N142" s="15"/>
      <c r="O142" s="16"/>
    </row>
    <row r="143">
      <c r="B143" s="14"/>
      <c r="N143" s="15"/>
      <c r="O143" s="16"/>
    </row>
    <row r="144">
      <c r="B144" s="14"/>
      <c r="N144" s="15"/>
      <c r="O144" s="16"/>
    </row>
    <row r="145">
      <c r="B145" s="14"/>
      <c r="N145" s="15"/>
      <c r="O145" s="16"/>
    </row>
    <row r="146">
      <c r="B146" s="14"/>
      <c r="N146" s="15"/>
      <c r="O146" s="16"/>
    </row>
    <row r="147">
      <c r="B147" s="14"/>
      <c r="N147" s="15"/>
      <c r="O147" s="16"/>
    </row>
    <row r="148">
      <c r="B148" s="14"/>
      <c r="N148" s="15"/>
      <c r="O148" s="16"/>
    </row>
    <row r="149">
      <c r="B149" s="14"/>
      <c r="N149" s="15"/>
      <c r="O149" s="16"/>
    </row>
    <row r="150">
      <c r="B150" s="14"/>
      <c r="N150" s="15"/>
      <c r="O150" s="16"/>
    </row>
    <row r="151">
      <c r="B151" s="14"/>
      <c r="N151" s="15"/>
      <c r="O151" s="16"/>
    </row>
    <row r="152">
      <c r="B152" s="14"/>
      <c r="N152" s="15"/>
      <c r="O152" s="16"/>
    </row>
    <row r="153">
      <c r="B153" s="14"/>
      <c r="N153" s="15"/>
      <c r="O153" s="16"/>
    </row>
    <row r="154">
      <c r="B154" s="14"/>
      <c r="N154" s="15"/>
      <c r="O154" s="16"/>
    </row>
    <row r="155">
      <c r="B155" s="14"/>
      <c r="N155" s="15"/>
      <c r="O155" s="16"/>
    </row>
    <row r="156">
      <c r="B156" s="14"/>
      <c r="N156" s="15"/>
      <c r="O156" s="16"/>
    </row>
    <row r="157">
      <c r="B157" s="14"/>
      <c r="N157" s="15"/>
      <c r="O157" s="16"/>
    </row>
    <row r="158">
      <c r="B158" s="14"/>
      <c r="N158" s="15"/>
      <c r="O158" s="16"/>
    </row>
    <row r="159">
      <c r="B159" s="14"/>
      <c r="N159" s="15"/>
      <c r="O159" s="16"/>
    </row>
    <row r="160">
      <c r="B160" s="14"/>
      <c r="N160" s="15"/>
      <c r="O160" s="16"/>
    </row>
    <row r="161">
      <c r="B161" s="14"/>
      <c r="N161" s="15"/>
      <c r="O161" s="16"/>
    </row>
    <row r="162">
      <c r="B162" s="14"/>
      <c r="N162" s="15"/>
      <c r="O162" s="16"/>
    </row>
    <row r="163">
      <c r="B163" s="14"/>
      <c r="N163" s="15"/>
      <c r="O163" s="16"/>
    </row>
    <row r="164">
      <c r="B164" s="14"/>
      <c r="N164" s="15"/>
      <c r="O164" s="16"/>
    </row>
    <row r="165">
      <c r="B165" s="14"/>
      <c r="N165" s="15"/>
      <c r="O165" s="16"/>
    </row>
    <row r="166">
      <c r="B166" s="14"/>
      <c r="N166" s="15"/>
      <c r="O166" s="16"/>
    </row>
    <row r="167">
      <c r="B167" s="14"/>
      <c r="N167" s="15"/>
      <c r="O167" s="16"/>
    </row>
    <row r="168">
      <c r="B168" s="14"/>
      <c r="N168" s="15"/>
      <c r="O168" s="16"/>
    </row>
    <row r="169">
      <c r="B169" s="14"/>
      <c r="N169" s="15"/>
      <c r="O169" s="16"/>
    </row>
    <row r="170">
      <c r="B170" s="14"/>
      <c r="N170" s="15"/>
      <c r="O170" s="16"/>
    </row>
    <row r="171">
      <c r="B171" s="14"/>
      <c r="N171" s="15"/>
      <c r="O171" s="16"/>
    </row>
    <row r="172">
      <c r="B172" s="14"/>
      <c r="N172" s="15"/>
      <c r="O172" s="16"/>
    </row>
    <row r="173">
      <c r="B173" s="14"/>
      <c r="N173" s="15"/>
      <c r="O173" s="16"/>
    </row>
    <row r="174">
      <c r="B174" s="14"/>
      <c r="N174" s="15"/>
      <c r="O174" s="16"/>
    </row>
    <row r="175">
      <c r="B175" s="14"/>
      <c r="N175" s="15"/>
      <c r="O175" s="16"/>
    </row>
    <row r="176">
      <c r="B176" s="14"/>
      <c r="N176" s="15"/>
      <c r="O176" s="16"/>
    </row>
    <row r="177">
      <c r="B177" s="14"/>
      <c r="N177" s="15"/>
      <c r="O177" s="16"/>
    </row>
    <row r="178">
      <c r="B178" s="14"/>
      <c r="N178" s="15"/>
      <c r="O178" s="16"/>
    </row>
    <row r="179">
      <c r="B179" s="14"/>
      <c r="N179" s="15"/>
      <c r="O179" s="16"/>
    </row>
    <row r="180">
      <c r="B180" s="14"/>
      <c r="N180" s="15"/>
      <c r="O180" s="16"/>
    </row>
    <row r="181">
      <c r="B181" s="14"/>
      <c r="N181" s="15"/>
      <c r="O181" s="16"/>
    </row>
    <row r="182">
      <c r="B182" s="14"/>
      <c r="N182" s="15"/>
      <c r="O182" s="16"/>
    </row>
    <row r="183">
      <c r="B183" s="14"/>
      <c r="N183" s="15"/>
      <c r="O183" s="16"/>
    </row>
    <row r="184">
      <c r="B184" s="14"/>
      <c r="N184" s="15"/>
      <c r="O184" s="16"/>
    </row>
    <row r="185">
      <c r="B185" s="14"/>
      <c r="N185" s="15"/>
      <c r="O185" s="16"/>
    </row>
    <row r="186">
      <c r="B186" s="14"/>
      <c r="N186" s="15"/>
      <c r="O186" s="16"/>
    </row>
    <row r="187">
      <c r="B187" s="14"/>
      <c r="N187" s="15"/>
      <c r="O187" s="16"/>
    </row>
    <row r="188">
      <c r="B188" s="14"/>
      <c r="N188" s="15"/>
      <c r="O188" s="16"/>
    </row>
    <row r="189">
      <c r="B189" s="14"/>
      <c r="N189" s="15"/>
      <c r="O189" s="16"/>
    </row>
    <row r="190">
      <c r="B190" s="14"/>
      <c r="N190" s="15"/>
      <c r="O190" s="16"/>
    </row>
    <row r="191">
      <c r="B191" s="14"/>
      <c r="N191" s="15"/>
      <c r="O191" s="16"/>
    </row>
    <row r="192">
      <c r="B192" s="14"/>
      <c r="N192" s="15"/>
      <c r="O192" s="16"/>
    </row>
    <row r="193">
      <c r="B193" s="14"/>
      <c r="N193" s="15"/>
      <c r="O193" s="16"/>
    </row>
    <row r="194">
      <c r="B194" s="14"/>
      <c r="N194" s="15"/>
      <c r="O194" s="16"/>
    </row>
    <row r="195">
      <c r="B195" s="14"/>
      <c r="N195" s="15"/>
      <c r="O195" s="16"/>
    </row>
    <row r="196">
      <c r="B196" s="14"/>
      <c r="N196" s="15"/>
      <c r="O196" s="16"/>
    </row>
    <row r="197">
      <c r="B197" s="14"/>
      <c r="N197" s="15"/>
      <c r="O197" s="16"/>
    </row>
    <row r="198">
      <c r="B198" s="14"/>
      <c r="N198" s="15"/>
      <c r="O198" s="16"/>
    </row>
    <row r="199">
      <c r="B199" s="14"/>
      <c r="N199" s="15"/>
      <c r="O199" s="16"/>
    </row>
    <row r="200">
      <c r="B200" s="14"/>
      <c r="N200" s="15"/>
      <c r="O200" s="16"/>
    </row>
    <row r="201">
      <c r="B201" s="14"/>
      <c r="N201" s="15"/>
      <c r="O201" s="16"/>
    </row>
    <row r="202">
      <c r="B202" s="14"/>
      <c r="N202" s="15"/>
      <c r="O202" s="16"/>
    </row>
    <row r="203">
      <c r="B203" s="14"/>
      <c r="N203" s="15"/>
      <c r="O203" s="16"/>
    </row>
    <row r="204">
      <c r="B204" s="14"/>
      <c r="N204" s="15"/>
      <c r="O204" s="16"/>
    </row>
    <row r="205">
      <c r="B205" s="14"/>
      <c r="N205" s="15"/>
      <c r="O205" s="16"/>
    </row>
    <row r="206">
      <c r="B206" s="14"/>
      <c r="N206" s="15"/>
      <c r="O206" s="16"/>
    </row>
    <row r="207">
      <c r="B207" s="14"/>
      <c r="N207" s="15"/>
      <c r="O207" s="16"/>
    </row>
    <row r="208">
      <c r="B208" s="14"/>
      <c r="N208" s="15"/>
      <c r="O208" s="16"/>
    </row>
    <row r="209">
      <c r="B209" s="14"/>
      <c r="N209" s="15"/>
      <c r="O209" s="16"/>
    </row>
    <row r="210">
      <c r="B210" s="14"/>
      <c r="N210" s="15"/>
      <c r="O210" s="16"/>
    </row>
    <row r="211">
      <c r="B211" s="14"/>
      <c r="N211" s="15"/>
      <c r="O211" s="16"/>
    </row>
    <row r="212">
      <c r="B212" s="14"/>
      <c r="N212" s="15"/>
      <c r="O212" s="16"/>
    </row>
    <row r="213">
      <c r="B213" s="14"/>
      <c r="N213" s="15"/>
      <c r="O213" s="16"/>
    </row>
    <row r="214">
      <c r="B214" s="14"/>
      <c r="N214" s="15"/>
      <c r="O214" s="16"/>
    </row>
    <row r="215">
      <c r="B215" s="14"/>
      <c r="N215" s="15"/>
      <c r="O215" s="16"/>
    </row>
    <row r="216">
      <c r="B216" s="14"/>
      <c r="N216" s="15"/>
      <c r="O216" s="16"/>
    </row>
    <row r="217">
      <c r="B217" s="14"/>
      <c r="N217" s="15"/>
      <c r="O217" s="16"/>
    </row>
    <row r="218">
      <c r="B218" s="14"/>
      <c r="N218" s="15"/>
      <c r="O218" s="16"/>
    </row>
    <row r="219">
      <c r="B219" s="14"/>
      <c r="N219" s="15"/>
      <c r="O219" s="16"/>
    </row>
    <row r="220">
      <c r="B220" s="14"/>
      <c r="N220" s="15"/>
      <c r="O220" s="16"/>
    </row>
    <row r="221">
      <c r="B221" s="14"/>
      <c r="N221" s="15"/>
      <c r="O221" s="16"/>
    </row>
    <row r="222">
      <c r="B222" s="14"/>
      <c r="N222" s="15"/>
      <c r="O222" s="16"/>
    </row>
    <row r="223">
      <c r="B223" s="14"/>
      <c r="N223" s="15"/>
      <c r="O223" s="16"/>
    </row>
    <row r="224">
      <c r="B224" s="14"/>
      <c r="N224" s="15"/>
      <c r="O224" s="16"/>
    </row>
    <row r="225">
      <c r="B225" s="14"/>
      <c r="N225" s="15"/>
      <c r="O225" s="16"/>
    </row>
    <row r="226">
      <c r="B226" s="14"/>
      <c r="N226" s="15"/>
      <c r="O226" s="16"/>
    </row>
    <row r="227">
      <c r="B227" s="14"/>
      <c r="N227" s="15"/>
      <c r="O227" s="16"/>
    </row>
    <row r="228">
      <c r="B228" s="14"/>
      <c r="N228" s="15"/>
      <c r="O228" s="16"/>
    </row>
    <row r="229">
      <c r="B229" s="14"/>
      <c r="N229" s="15"/>
      <c r="O229" s="16"/>
    </row>
    <row r="230">
      <c r="B230" s="14"/>
      <c r="N230" s="15"/>
      <c r="O230" s="16"/>
    </row>
    <row r="231">
      <c r="B231" s="14"/>
      <c r="N231" s="15"/>
      <c r="O231" s="16"/>
    </row>
    <row r="232">
      <c r="B232" s="14"/>
      <c r="N232" s="15"/>
      <c r="O232" s="16"/>
    </row>
    <row r="233">
      <c r="B233" s="14"/>
      <c r="N233" s="15"/>
      <c r="O233" s="16"/>
    </row>
    <row r="234">
      <c r="B234" s="14"/>
      <c r="N234" s="15"/>
      <c r="O234" s="16"/>
    </row>
    <row r="235">
      <c r="B235" s="14"/>
      <c r="N235" s="15"/>
      <c r="O235" s="16"/>
    </row>
    <row r="236">
      <c r="B236" s="14"/>
      <c r="N236" s="15"/>
      <c r="O236" s="16"/>
    </row>
    <row r="237">
      <c r="B237" s="14"/>
      <c r="N237" s="15"/>
      <c r="O237" s="16"/>
    </row>
    <row r="238">
      <c r="B238" s="14"/>
      <c r="N238" s="15"/>
      <c r="O238" s="16"/>
    </row>
    <row r="239">
      <c r="B239" s="14"/>
      <c r="N239" s="15"/>
      <c r="O239" s="16"/>
    </row>
    <row r="240">
      <c r="B240" s="14"/>
      <c r="N240" s="15"/>
      <c r="O240" s="16"/>
    </row>
    <row r="241">
      <c r="B241" s="14"/>
      <c r="N241" s="15"/>
      <c r="O241" s="16"/>
    </row>
    <row r="242">
      <c r="B242" s="14"/>
      <c r="N242" s="15"/>
      <c r="O242" s="16"/>
    </row>
    <row r="243">
      <c r="B243" s="14"/>
      <c r="N243" s="15"/>
      <c r="O243" s="16"/>
    </row>
    <row r="244">
      <c r="B244" s="14"/>
      <c r="N244" s="15"/>
      <c r="O244" s="16"/>
    </row>
    <row r="245">
      <c r="B245" s="14"/>
      <c r="N245" s="15"/>
      <c r="O245" s="16"/>
    </row>
    <row r="246">
      <c r="B246" s="14"/>
      <c r="N246" s="15"/>
      <c r="O246" s="16"/>
    </row>
    <row r="247">
      <c r="B247" s="14"/>
      <c r="N247" s="15"/>
      <c r="O247" s="16"/>
    </row>
    <row r="248">
      <c r="B248" s="14"/>
      <c r="N248" s="15"/>
      <c r="O248" s="16"/>
    </row>
    <row r="249">
      <c r="B249" s="14"/>
      <c r="N249" s="15"/>
      <c r="O249" s="16"/>
    </row>
    <row r="250">
      <c r="B250" s="14"/>
      <c r="N250" s="15"/>
      <c r="O250" s="16"/>
    </row>
    <row r="251">
      <c r="B251" s="14"/>
      <c r="N251" s="15"/>
      <c r="O251" s="16"/>
    </row>
    <row r="252">
      <c r="B252" s="14"/>
      <c r="N252" s="15"/>
      <c r="O252" s="16"/>
    </row>
    <row r="253">
      <c r="B253" s="14"/>
      <c r="N253" s="15"/>
      <c r="O253" s="16"/>
    </row>
    <row r="254">
      <c r="B254" s="14"/>
      <c r="N254" s="15"/>
      <c r="O254" s="16"/>
    </row>
    <row r="255">
      <c r="B255" s="14"/>
      <c r="N255" s="15"/>
      <c r="O255" s="16"/>
    </row>
    <row r="256">
      <c r="B256" s="14"/>
      <c r="N256" s="15"/>
      <c r="O256" s="16"/>
    </row>
    <row r="257">
      <c r="B257" s="14"/>
      <c r="N257" s="15"/>
      <c r="O257" s="16"/>
    </row>
    <row r="258">
      <c r="B258" s="14"/>
      <c r="N258" s="15"/>
      <c r="O258" s="16"/>
    </row>
    <row r="259">
      <c r="B259" s="14"/>
      <c r="N259" s="15"/>
      <c r="O259" s="16"/>
    </row>
    <row r="260">
      <c r="B260" s="14"/>
      <c r="N260" s="15"/>
      <c r="O260" s="16"/>
    </row>
    <row r="261">
      <c r="B261" s="14"/>
      <c r="N261" s="15"/>
      <c r="O261" s="16"/>
    </row>
    <row r="262">
      <c r="B262" s="14"/>
      <c r="N262" s="15"/>
      <c r="O262" s="16"/>
    </row>
    <row r="263">
      <c r="B263" s="14"/>
      <c r="N263" s="15"/>
      <c r="O263" s="16"/>
    </row>
    <row r="264">
      <c r="B264" s="14"/>
      <c r="N264" s="15"/>
      <c r="O264" s="16"/>
    </row>
    <row r="265">
      <c r="B265" s="14"/>
      <c r="N265" s="15"/>
      <c r="O265" s="16"/>
    </row>
    <row r="266">
      <c r="B266" s="14"/>
      <c r="N266" s="15"/>
      <c r="O266" s="16"/>
    </row>
    <row r="267">
      <c r="B267" s="14"/>
      <c r="N267" s="15"/>
      <c r="O267" s="16"/>
    </row>
    <row r="268">
      <c r="B268" s="14"/>
      <c r="N268" s="15"/>
      <c r="O268" s="16"/>
    </row>
    <row r="269">
      <c r="B269" s="14"/>
      <c r="N269" s="15"/>
      <c r="O269" s="16"/>
    </row>
    <row r="270">
      <c r="B270" s="14"/>
      <c r="N270" s="15"/>
      <c r="O270" s="16"/>
    </row>
    <row r="271">
      <c r="B271" s="14"/>
      <c r="N271" s="15"/>
      <c r="O271" s="16"/>
    </row>
    <row r="272">
      <c r="B272" s="14"/>
      <c r="N272" s="15"/>
      <c r="O272" s="16"/>
    </row>
    <row r="273">
      <c r="B273" s="14"/>
      <c r="N273" s="15"/>
      <c r="O273" s="16"/>
    </row>
    <row r="274">
      <c r="B274" s="14"/>
      <c r="N274" s="15"/>
      <c r="O274" s="16"/>
    </row>
    <row r="275">
      <c r="B275" s="14"/>
      <c r="N275" s="15"/>
      <c r="O275" s="16"/>
    </row>
    <row r="276">
      <c r="B276" s="14"/>
      <c r="N276" s="15"/>
      <c r="O276" s="16"/>
    </row>
    <row r="277">
      <c r="B277" s="14"/>
      <c r="N277" s="15"/>
      <c r="O277" s="16"/>
    </row>
    <row r="278">
      <c r="B278" s="14"/>
      <c r="N278" s="15"/>
      <c r="O278" s="16"/>
    </row>
    <row r="279">
      <c r="B279" s="14"/>
      <c r="N279" s="15"/>
      <c r="O279" s="16"/>
    </row>
    <row r="280">
      <c r="B280" s="14"/>
      <c r="N280" s="15"/>
      <c r="O280" s="16"/>
    </row>
    <row r="281">
      <c r="B281" s="14"/>
      <c r="N281" s="15"/>
      <c r="O281" s="16"/>
    </row>
    <row r="282">
      <c r="B282" s="14"/>
      <c r="N282" s="15"/>
      <c r="O282" s="16"/>
    </row>
    <row r="283">
      <c r="B283" s="14"/>
      <c r="N283" s="15"/>
      <c r="O283" s="16"/>
    </row>
    <row r="284">
      <c r="B284" s="14"/>
      <c r="N284" s="15"/>
      <c r="O284" s="16"/>
    </row>
    <row r="285">
      <c r="B285" s="14"/>
      <c r="N285" s="15"/>
      <c r="O285" s="16"/>
    </row>
    <row r="286">
      <c r="B286" s="14"/>
      <c r="N286" s="15"/>
      <c r="O286" s="16"/>
    </row>
    <row r="287">
      <c r="B287" s="14"/>
      <c r="N287" s="15"/>
      <c r="O287" s="16"/>
    </row>
    <row r="288">
      <c r="B288" s="14"/>
      <c r="N288" s="15"/>
      <c r="O288" s="16"/>
    </row>
    <row r="289">
      <c r="B289" s="14"/>
      <c r="N289" s="15"/>
      <c r="O289" s="16"/>
    </row>
    <row r="290">
      <c r="B290" s="14"/>
      <c r="N290" s="15"/>
      <c r="O290" s="16"/>
    </row>
    <row r="291">
      <c r="B291" s="14"/>
      <c r="N291" s="15"/>
      <c r="O291" s="16"/>
    </row>
    <row r="292">
      <c r="B292" s="14"/>
      <c r="N292" s="15"/>
      <c r="O292" s="16"/>
    </row>
    <row r="293">
      <c r="B293" s="14"/>
      <c r="N293" s="15"/>
      <c r="O293" s="16"/>
    </row>
    <row r="294">
      <c r="B294" s="14"/>
      <c r="N294" s="15"/>
      <c r="O294" s="16"/>
    </row>
    <row r="295">
      <c r="B295" s="14"/>
      <c r="N295" s="15"/>
      <c r="O295" s="16"/>
    </row>
    <row r="296">
      <c r="B296" s="14"/>
      <c r="N296" s="15"/>
      <c r="O296" s="16"/>
    </row>
    <row r="297">
      <c r="B297" s="14"/>
      <c r="N297" s="15"/>
      <c r="O297" s="16"/>
    </row>
    <row r="298">
      <c r="B298" s="14"/>
      <c r="N298" s="15"/>
      <c r="O298" s="16"/>
    </row>
    <row r="299">
      <c r="B299" s="14"/>
      <c r="N299" s="15"/>
      <c r="O299" s="16"/>
    </row>
    <row r="300">
      <c r="B300" s="14"/>
      <c r="N300" s="15"/>
      <c r="O300" s="16"/>
    </row>
    <row r="301">
      <c r="B301" s="14"/>
      <c r="N301" s="15"/>
      <c r="O301" s="16"/>
    </row>
    <row r="302">
      <c r="B302" s="14"/>
      <c r="N302" s="15"/>
      <c r="O302" s="16"/>
    </row>
    <row r="303">
      <c r="B303" s="14"/>
      <c r="N303" s="15"/>
      <c r="O303" s="16"/>
    </row>
    <row r="304">
      <c r="B304" s="14"/>
      <c r="N304" s="15"/>
      <c r="O304" s="16"/>
    </row>
    <row r="305">
      <c r="B305" s="14"/>
      <c r="N305" s="15"/>
      <c r="O305" s="16"/>
    </row>
    <row r="306">
      <c r="B306" s="14"/>
      <c r="N306" s="15"/>
      <c r="O306" s="16"/>
    </row>
    <row r="307">
      <c r="B307" s="14"/>
      <c r="N307" s="15"/>
      <c r="O307" s="16"/>
    </row>
    <row r="308">
      <c r="B308" s="14"/>
      <c r="N308" s="15"/>
      <c r="O308" s="16"/>
    </row>
    <row r="309">
      <c r="B309" s="14"/>
      <c r="N309" s="15"/>
      <c r="O309" s="16"/>
    </row>
    <row r="310">
      <c r="B310" s="14"/>
      <c r="N310" s="15"/>
      <c r="O310" s="16"/>
    </row>
    <row r="311">
      <c r="B311" s="14"/>
      <c r="N311" s="15"/>
      <c r="O311" s="16"/>
    </row>
    <row r="312">
      <c r="B312" s="14"/>
      <c r="N312" s="15"/>
      <c r="O312" s="16"/>
    </row>
    <row r="313">
      <c r="B313" s="14"/>
      <c r="N313" s="15"/>
      <c r="O313" s="16"/>
    </row>
    <row r="314">
      <c r="B314" s="14"/>
      <c r="N314" s="15"/>
      <c r="O314" s="16"/>
    </row>
    <row r="315">
      <c r="B315" s="14"/>
      <c r="N315" s="15"/>
      <c r="O315" s="16"/>
    </row>
    <row r="316">
      <c r="B316" s="14"/>
      <c r="N316" s="15"/>
      <c r="O316" s="16"/>
    </row>
    <row r="317">
      <c r="B317" s="14"/>
      <c r="N317" s="15"/>
      <c r="O317" s="16"/>
    </row>
    <row r="318">
      <c r="B318" s="14"/>
      <c r="N318" s="15"/>
      <c r="O318" s="16"/>
    </row>
    <row r="319">
      <c r="B319" s="14"/>
      <c r="N319" s="15"/>
      <c r="O319" s="16"/>
    </row>
    <row r="320">
      <c r="B320" s="14"/>
      <c r="N320" s="15"/>
      <c r="O320" s="16"/>
    </row>
    <row r="321">
      <c r="B321" s="14"/>
      <c r="N321" s="15"/>
      <c r="O321" s="16"/>
    </row>
    <row r="322">
      <c r="B322" s="14"/>
      <c r="N322" s="15"/>
      <c r="O322" s="16"/>
    </row>
    <row r="323">
      <c r="B323" s="14"/>
      <c r="N323" s="15"/>
      <c r="O323" s="16"/>
    </row>
    <row r="324">
      <c r="B324" s="14"/>
      <c r="N324" s="15"/>
      <c r="O324" s="16"/>
    </row>
    <row r="325">
      <c r="B325" s="14"/>
      <c r="N325" s="15"/>
      <c r="O325" s="16"/>
    </row>
    <row r="326">
      <c r="B326" s="14"/>
      <c r="N326" s="15"/>
      <c r="O326" s="16"/>
    </row>
    <row r="327">
      <c r="B327" s="14"/>
      <c r="N327" s="15"/>
      <c r="O327" s="16"/>
    </row>
    <row r="328">
      <c r="B328" s="14"/>
      <c r="N328" s="15"/>
      <c r="O328" s="16"/>
    </row>
    <row r="329">
      <c r="B329" s="14"/>
      <c r="N329" s="15"/>
      <c r="O329" s="16"/>
    </row>
    <row r="330">
      <c r="B330" s="14"/>
      <c r="N330" s="15"/>
      <c r="O330" s="16"/>
    </row>
    <row r="331">
      <c r="B331" s="14"/>
      <c r="N331" s="15"/>
      <c r="O331" s="16"/>
    </row>
    <row r="332">
      <c r="B332" s="14"/>
      <c r="N332" s="15"/>
      <c r="O332" s="16"/>
    </row>
    <row r="333">
      <c r="B333" s="14"/>
      <c r="N333" s="15"/>
      <c r="O333" s="16"/>
    </row>
    <row r="334">
      <c r="B334" s="14"/>
      <c r="N334" s="15"/>
      <c r="O334" s="16"/>
    </row>
    <row r="335">
      <c r="B335" s="14"/>
      <c r="N335" s="15"/>
      <c r="O335" s="16"/>
    </row>
    <row r="336">
      <c r="B336" s="14"/>
      <c r="N336" s="15"/>
      <c r="O336" s="16"/>
    </row>
    <row r="337">
      <c r="B337" s="14"/>
      <c r="N337" s="15"/>
      <c r="O337" s="16"/>
    </row>
    <row r="338">
      <c r="B338" s="14"/>
      <c r="N338" s="15"/>
      <c r="O338" s="16"/>
    </row>
    <row r="339">
      <c r="B339" s="14"/>
      <c r="N339" s="15"/>
      <c r="O339" s="16"/>
    </row>
    <row r="340">
      <c r="B340" s="14"/>
      <c r="N340" s="15"/>
      <c r="O340" s="16"/>
    </row>
    <row r="341">
      <c r="B341" s="14"/>
      <c r="N341" s="15"/>
      <c r="O341" s="16"/>
    </row>
    <row r="342">
      <c r="B342" s="14"/>
      <c r="N342" s="15"/>
      <c r="O342" s="16"/>
    </row>
    <row r="343">
      <c r="B343" s="14"/>
      <c r="N343" s="15"/>
      <c r="O343" s="16"/>
    </row>
    <row r="344">
      <c r="B344" s="14"/>
      <c r="N344" s="15"/>
      <c r="O344" s="16"/>
    </row>
    <row r="345">
      <c r="B345" s="14"/>
      <c r="N345" s="15"/>
      <c r="O345" s="16"/>
    </row>
    <row r="346">
      <c r="B346" s="14"/>
      <c r="N346" s="15"/>
      <c r="O346" s="16"/>
    </row>
    <row r="347">
      <c r="B347" s="14"/>
      <c r="N347" s="15"/>
      <c r="O347" s="16"/>
    </row>
    <row r="348">
      <c r="B348" s="14"/>
      <c r="N348" s="15"/>
      <c r="O348" s="16"/>
    </row>
    <row r="349">
      <c r="B349" s="14"/>
      <c r="N349" s="15"/>
      <c r="O349" s="16"/>
    </row>
    <row r="350">
      <c r="B350" s="14"/>
      <c r="N350" s="15"/>
      <c r="O350" s="16"/>
    </row>
    <row r="351">
      <c r="B351" s="14"/>
      <c r="N351" s="15"/>
      <c r="O351" s="16"/>
    </row>
    <row r="352">
      <c r="B352" s="14"/>
      <c r="N352" s="15"/>
      <c r="O352" s="16"/>
    </row>
    <row r="353">
      <c r="B353" s="14"/>
      <c r="N353" s="15"/>
      <c r="O353" s="16"/>
    </row>
    <row r="354">
      <c r="B354" s="14"/>
      <c r="N354" s="15"/>
      <c r="O354" s="16"/>
    </row>
    <row r="355">
      <c r="B355" s="14"/>
      <c r="N355" s="15"/>
      <c r="O355" s="16"/>
    </row>
    <row r="356">
      <c r="B356" s="14"/>
      <c r="N356" s="15"/>
      <c r="O356" s="16"/>
    </row>
    <row r="357">
      <c r="B357" s="14"/>
      <c r="N357" s="15"/>
      <c r="O357" s="16"/>
    </row>
    <row r="358">
      <c r="B358" s="14"/>
      <c r="N358" s="15"/>
      <c r="O358" s="16"/>
    </row>
    <row r="359">
      <c r="B359" s="14"/>
      <c r="N359" s="15"/>
      <c r="O359" s="16"/>
    </row>
    <row r="360">
      <c r="B360" s="14"/>
      <c r="N360" s="15"/>
      <c r="O360" s="16"/>
    </row>
    <row r="361">
      <c r="B361" s="14"/>
      <c r="N361" s="15"/>
      <c r="O361" s="16"/>
    </row>
    <row r="362">
      <c r="B362" s="14"/>
      <c r="N362" s="15"/>
      <c r="O362" s="16"/>
    </row>
    <row r="363">
      <c r="B363" s="14"/>
      <c r="N363" s="15"/>
      <c r="O363" s="16"/>
    </row>
    <row r="364">
      <c r="B364" s="14"/>
      <c r="N364" s="15"/>
      <c r="O364" s="16"/>
    </row>
    <row r="365">
      <c r="B365" s="14"/>
      <c r="N365" s="15"/>
      <c r="O365" s="16"/>
    </row>
    <row r="366">
      <c r="B366" s="14"/>
      <c r="N366" s="15"/>
      <c r="O366" s="16"/>
    </row>
    <row r="367">
      <c r="B367" s="14"/>
      <c r="N367" s="15"/>
      <c r="O367" s="16"/>
    </row>
    <row r="368">
      <c r="B368" s="14"/>
      <c r="N368" s="15"/>
      <c r="O368" s="16"/>
    </row>
    <row r="369">
      <c r="B369" s="14"/>
      <c r="N369" s="15"/>
      <c r="O369" s="16"/>
    </row>
    <row r="370">
      <c r="B370" s="14"/>
      <c r="N370" s="15"/>
      <c r="O370" s="16"/>
    </row>
    <row r="371">
      <c r="B371" s="14"/>
      <c r="N371" s="15"/>
      <c r="O371" s="16"/>
    </row>
    <row r="372">
      <c r="B372" s="14"/>
      <c r="N372" s="15"/>
      <c r="O372" s="16"/>
    </row>
    <row r="373">
      <c r="B373" s="14"/>
      <c r="N373" s="15"/>
      <c r="O373" s="16"/>
    </row>
    <row r="374">
      <c r="B374" s="14"/>
      <c r="N374" s="15"/>
      <c r="O374" s="16"/>
    </row>
    <row r="375">
      <c r="B375" s="14"/>
      <c r="N375" s="15"/>
      <c r="O375" s="16"/>
    </row>
    <row r="376">
      <c r="B376" s="14"/>
      <c r="N376" s="15"/>
      <c r="O376" s="16"/>
    </row>
    <row r="377">
      <c r="B377" s="14"/>
      <c r="N377" s="15"/>
      <c r="O377" s="16"/>
    </row>
    <row r="378">
      <c r="B378" s="14"/>
      <c r="N378" s="15"/>
      <c r="O378" s="16"/>
    </row>
    <row r="379">
      <c r="B379" s="14"/>
      <c r="N379" s="15"/>
      <c r="O379" s="16"/>
    </row>
    <row r="380">
      <c r="B380" s="14"/>
      <c r="N380" s="15"/>
      <c r="O380" s="16"/>
    </row>
    <row r="381">
      <c r="B381" s="14"/>
      <c r="N381" s="15"/>
      <c r="O381" s="16"/>
    </row>
    <row r="382">
      <c r="B382" s="14"/>
      <c r="N382" s="15"/>
      <c r="O382" s="16"/>
    </row>
    <row r="383">
      <c r="B383" s="14"/>
      <c r="N383" s="15"/>
      <c r="O383" s="16"/>
    </row>
    <row r="384">
      <c r="B384" s="14"/>
      <c r="N384" s="15"/>
      <c r="O384" s="16"/>
    </row>
    <row r="385">
      <c r="B385" s="14"/>
      <c r="N385" s="15"/>
      <c r="O385" s="16"/>
    </row>
    <row r="386">
      <c r="B386" s="14"/>
      <c r="N386" s="15"/>
      <c r="O386" s="16"/>
    </row>
    <row r="387">
      <c r="B387" s="14"/>
      <c r="N387" s="15"/>
      <c r="O387" s="16"/>
    </row>
    <row r="388">
      <c r="B388" s="14"/>
      <c r="N388" s="15"/>
      <c r="O388" s="16"/>
    </row>
    <row r="389">
      <c r="B389" s="14"/>
      <c r="N389" s="15"/>
      <c r="O389" s="16"/>
    </row>
    <row r="390">
      <c r="B390" s="14"/>
      <c r="N390" s="15"/>
      <c r="O390" s="16"/>
    </row>
    <row r="391">
      <c r="B391" s="14"/>
      <c r="N391" s="15"/>
      <c r="O391" s="16"/>
    </row>
    <row r="392">
      <c r="B392" s="14"/>
      <c r="N392" s="15"/>
      <c r="O392" s="16"/>
    </row>
    <row r="393">
      <c r="B393" s="14"/>
      <c r="N393" s="15"/>
      <c r="O393" s="16"/>
    </row>
    <row r="394">
      <c r="B394" s="14"/>
      <c r="N394" s="15"/>
      <c r="O394" s="16"/>
    </row>
    <row r="395">
      <c r="B395" s="14"/>
      <c r="N395" s="15"/>
      <c r="O395" s="16"/>
    </row>
    <row r="396">
      <c r="B396" s="14"/>
      <c r="N396" s="15"/>
      <c r="O396" s="16"/>
    </row>
    <row r="397">
      <c r="B397" s="14"/>
      <c r="N397" s="15"/>
      <c r="O397" s="16"/>
    </row>
    <row r="398">
      <c r="B398" s="14"/>
      <c r="N398" s="15"/>
      <c r="O398" s="16"/>
    </row>
    <row r="399">
      <c r="B399" s="14"/>
      <c r="N399" s="15"/>
      <c r="O399" s="16"/>
    </row>
    <row r="400">
      <c r="B400" s="14"/>
      <c r="N400" s="15"/>
      <c r="O400" s="16"/>
    </row>
    <row r="401">
      <c r="B401" s="14"/>
      <c r="N401" s="15"/>
      <c r="O401" s="16"/>
    </row>
    <row r="402">
      <c r="B402" s="14"/>
      <c r="N402" s="15"/>
      <c r="O402" s="16"/>
    </row>
    <row r="403">
      <c r="B403" s="14"/>
      <c r="N403" s="15"/>
      <c r="O403" s="16"/>
    </row>
    <row r="404">
      <c r="B404" s="14"/>
      <c r="N404" s="15"/>
      <c r="O404" s="16"/>
    </row>
    <row r="405">
      <c r="B405" s="14"/>
      <c r="N405" s="15"/>
      <c r="O405" s="16"/>
    </row>
    <row r="406">
      <c r="B406" s="14"/>
      <c r="N406" s="15"/>
      <c r="O406" s="16"/>
    </row>
    <row r="407">
      <c r="B407" s="14"/>
      <c r="N407" s="15"/>
      <c r="O407" s="16"/>
    </row>
    <row r="408">
      <c r="B408" s="14"/>
      <c r="N408" s="15"/>
      <c r="O408" s="16"/>
    </row>
    <row r="409">
      <c r="B409" s="14"/>
      <c r="N409" s="15"/>
      <c r="O409" s="16"/>
    </row>
    <row r="410">
      <c r="B410" s="14"/>
      <c r="N410" s="15"/>
      <c r="O410" s="16"/>
    </row>
    <row r="411">
      <c r="B411" s="14"/>
      <c r="N411" s="15"/>
      <c r="O411" s="16"/>
    </row>
    <row r="412">
      <c r="B412" s="14"/>
      <c r="N412" s="15"/>
      <c r="O412" s="16"/>
    </row>
    <row r="413">
      <c r="B413" s="14"/>
      <c r="N413" s="15"/>
      <c r="O413" s="16"/>
    </row>
    <row r="414">
      <c r="B414" s="14"/>
      <c r="N414" s="15"/>
      <c r="O414" s="16"/>
    </row>
    <row r="415">
      <c r="B415" s="14"/>
      <c r="N415" s="15"/>
      <c r="O415" s="16"/>
    </row>
    <row r="416">
      <c r="B416" s="14"/>
      <c r="N416" s="15"/>
      <c r="O416" s="16"/>
    </row>
    <row r="417">
      <c r="B417" s="14"/>
      <c r="N417" s="15"/>
      <c r="O417" s="16"/>
    </row>
    <row r="418">
      <c r="B418" s="14"/>
      <c r="N418" s="15"/>
      <c r="O418" s="16"/>
    </row>
    <row r="419">
      <c r="B419" s="14"/>
      <c r="N419" s="15"/>
      <c r="O419" s="16"/>
    </row>
    <row r="420">
      <c r="B420" s="14"/>
      <c r="N420" s="15"/>
      <c r="O420" s="16"/>
    </row>
    <row r="421">
      <c r="B421" s="14"/>
      <c r="N421" s="15"/>
      <c r="O421" s="16"/>
    </row>
    <row r="422">
      <c r="B422" s="14"/>
      <c r="N422" s="15"/>
      <c r="O422" s="16"/>
    </row>
    <row r="423">
      <c r="B423" s="14"/>
      <c r="N423" s="15"/>
      <c r="O423" s="16"/>
    </row>
    <row r="424">
      <c r="B424" s="14"/>
      <c r="N424" s="15"/>
      <c r="O424" s="16"/>
    </row>
    <row r="425">
      <c r="B425" s="14"/>
      <c r="N425" s="15"/>
      <c r="O425" s="16"/>
    </row>
    <row r="426">
      <c r="B426" s="14"/>
      <c r="N426" s="15"/>
      <c r="O426" s="16"/>
    </row>
    <row r="427">
      <c r="B427" s="14"/>
      <c r="N427" s="15"/>
      <c r="O427" s="16"/>
    </row>
    <row r="428">
      <c r="B428" s="14"/>
      <c r="N428" s="15"/>
      <c r="O428" s="16"/>
    </row>
    <row r="429">
      <c r="B429" s="14"/>
      <c r="N429" s="15"/>
      <c r="O429" s="16"/>
    </row>
    <row r="430">
      <c r="B430" s="14"/>
      <c r="N430" s="15"/>
      <c r="O430" s="16"/>
    </row>
    <row r="431">
      <c r="B431" s="14"/>
      <c r="N431" s="15"/>
      <c r="O431" s="16"/>
    </row>
    <row r="432">
      <c r="B432" s="14"/>
      <c r="N432" s="15"/>
      <c r="O432" s="16"/>
    </row>
    <row r="433">
      <c r="B433" s="14"/>
      <c r="N433" s="15"/>
      <c r="O433" s="16"/>
    </row>
    <row r="434">
      <c r="B434" s="14"/>
      <c r="N434" s="15"/>
      <c r="O434" s="16"/>
    </row>
    <row r="435">
      <c r="B435" s="14"/>
      <c r="N435" s="15"/>
      <c r="O435" s="16"/>
    </row>
    <row r="436">
      <c r="B436" s="14"/>
      <c r="N436" s="15"/>
      <c r="O436" s="16"/>
    </row>
    <row r="437">
      <c r="B437" s="14"/>
      <c r="N437" s="15"/>
      <c r="O437" s="16"/>
    </row>
    <row r="438">
      <c r="B438" s="14"/>
      <c r="N438" s="15"/>
      <c r="O438" s="16"/>
    </row>
    <row r="439">
      <c r="B439" s="14"/>
      <c r="N439" s="15"/>
      <c r="O439" s="16"/>
    </row>
    <row r="440">
      <c r="B440" s="14"/>
      <c r="N440" s="15"/>
      <c r="O440" s="16"/>
    </row>
    <row r="441">
      <c r="B441" s="14"/>
      <c r="N441" s="15"/>
      <c r="O441" s="16"/>
    </row>
    <row r="442">
      <c r="B442" s="14"/>
      <c r="N442" s="15"/>
      <c r="O442" s="16"/>
    </row>
    <row r="443">
      <c r="B443" s="14"/>
      <c r="N443" s="15"/>
      <c r="O443" s="16"/>
    </row>
    <row r="444">
      <c r="B444" s="14"/>
      <c r="N444" s="15"/>
      <c r="O444" s="16"/>
    </row>
    <row r="445">
      <c r="B445" s="14"/>
      <c r="N445" s="15"/>
      <c r="O445" s="16"/>
    </row>
    <row r="446">
      <c r="B446" s="14"/>
      <c r="N446" s="15"/>
      <c r="O446" s="16"/>
    </row>
    <row r="447">
      <c r="B447" s="14"/>
      <c r="N447" s="15"/>
      <c r="O447" s="16"/>
    </row>
    <row r="448">
      <c r="B448" s="14"/>
      <c r="N448" s="15"/>
      <c r="O448" s="16"/>
    </row>
    <row r="449">
      <c r="B449" s="14"/>
      <c r="N449" s="15"/>
      <c r="O449" s="16"/>
    </row>
    <row r="450">
      <c r="B450" s="14"/>
      <c r="N450" s="15"/>
      <c r="O450" s="16"/>
    </row>
    <row r="451">
      <c r="B451" s="14"/>
      <c r="N451" s="15"/>
      <c r="O451" s="16"/>
    </row>
    <row r="452">
      <c r="B452" s="14"/>
      <c r="N452" s="15"/>
      <c r="O452" s="16"/>
    </row>
    <row r="453">
      <c r="B453" s="14"/>
      <c r="N453" s="15"/>
      <c r="O453" s="16"/>
    </row>
    <row r="454">
      <c r="B454" s="14"/>
      <c r="N454" s="15"/>
      <c r="O454" s="16"/>
    </row>
    <row r="455">
      <c r="B455" s="14"/>
      <c r="N455" s="15"/>
      <c r="O455" s="16"/>
    </row>
    <row r="456">
      <c r="B456" s="14"/>
      <c r="N456" s="15"/>
      <c r="O456" s="16"/>
    </row>
    <row r="457">
      <c r="B457" s="14"/>
      <c r="N457" s="15"/>
      <c r="O457" s="16"/>
    </row>
    <row r="458">
      <c r="B458" s="14"/>
      <c r="N458" s="15"/>
      <c r="O458" s="16"/>
    </row>
    <row r="459">
      <c r="B459" s="14"/>
      <c r="N459" s="15"/>
      <c r="O459" s="16"/>
    </row>
    <row r="460">
      <c r="B460" s="14"/>
      <c r="N460" s="15"/>
      <c r="O460" s="16"/>
    </row>
    <row r="461">
      <c r="B461" s="14"/>
      <c r="N461" s="15"/>
      <c r="O461" s="16"/>
    </row>
    <row r="462">
      <c r="B462" s="14"/>
      <c r="N462" s="15"/>
      <c r="O462" s="16"/>
    </row>
    <row r="463">
      <c r="B463" s="14"/>
      <c r="N463" s="15"/>
      <c r="O463" s="16"/>
    </row>
    <row r="464">
      <c r="B464" s="14"/>
      <c r="N464" s="15"/>
      <c r="O464" s="16"/>
    </row>
    <row r="465">
      <c r="B465" s="14"/>
      <c r="N465" s="15"/>
      <c r="O465" s="16"/>
    </row>
    <row r="466">
      <c r="B466" s="14"/>
      <c r="N466" s="15"/>
      <c r="O466" s="16"/>
    </row>
    <row r="467">
      <c r="B467" s="14"/>
      <c r="N467" s="15"/>
      <c r="O467" s="16"/>
    </row>
    <row r="468">
      <c r="B468" s="14"/>
      <c r="N468" s="15"/>
      <c r="O468" s="16"/>
    </row>
    <row r="469">
      <c r="B469" s="14"/>
      <c r="N469" s="15"/>
      <c r="O469" s="16"/>
    </row>
    <row r="470">
      <c r="B470" s="14"/>
      <c r="N470" s="15"/>
      <c r="O470" s="16"/>
    </row>
    <row r="471">
      <c r="B471" s="14"/>
      <c r="N471" s="15"/>
      <c r="O471" s="16"/>
    </row>
    <row r="472">
      <c r="B472" s="14"/>
      <c r="N472" s="15"/>
      <c r="O472" s="16"/>
    </row>
    <row r="473">
      <c r="B473" s="14"/>
      <c r="N473" s="15"/>
      <c r="O473" s="16"/>
    </row>
    <row r="474">
      <c r="B474" s="14"/>
      <c r="N474" s="15"/>
      <c r="O474" s="16"/>
    </row>
    <row r="475">
      <c r="B475" s="14"/>
      <c r="N475" s="15"/>
      <c r="O475" s="16"/>
    </row>
    <row r="476">
      <c r="B476" s="14"/>
      <c r="N476" s="15"/>
      <c r="O476" s="16"/>
    </row>
    <row r="477">
      <c r="B477" s="14"/>
      <c r="N477" s="15"/>
      <c r="O477" s="16"/>
    </row>
    <row r="478">
      <c r="B478" s="14"/>
      <c r="N478" s="15"/>
      <c r="O478" s="16"/>
    </row>
    <row r="479">
      <c r="B479" s="14"/>
      <c r="N479" s="15"/>
      <c r="O479" s="16"/>
    </row>
    <row r="480">
      <c r="B480" s="14"/>
      <c r="N480" s="15"/>
      <c r="O480" s="16"/>
    </row>
    <row r="481">
      <c r="B481" s="14"/>
      <c r="N481" s="15"/>
      <c r="O481" s="16"/>
    </row>
    <row r="482">
      <c r="B482" s="14"/>
      <c r="N482" s="15"/>
      <c r="O482" s="16"/>
    </row>
    <row r="483">
      <c r="B483" s="14"/>
      <c r="N483" s="15"/>
      <c r="O483" s="16"/>
    </row>
    <row r="484">
      <c r="B484" s="14"/>
      <c r="N484" s="15"/>
      <c r="O484" s="16"/>
    </row>
    <row r="485">
      <c r="B485" s="14"/>
      <c r="N485" s="15"/>
      <c r="O485" s="16"/>
    </row>
    <row r="486">
      <c r="B486" s="14"/>
      <c r="N486" s="15"/>
      <c r="O486" s="16"/>
    </row>
    <row r="487">
      <c r="B487" s="14"/>
      <c r="N487" s="15"/>
      <c r="O487" s="16"/>
    </row>
    <row r="488">
      <c r="B488" s="14"/>
      <c r="N488" s="15"/>
      <c r="O488" s="16"/>
    </row>
    <row r="489">
      <c r="B489" s="14"/>
      <c r="N489" s="15"/>
      <c r="O489" s="16"/>
    </row>
    <row r="490">
      <c r="B490" s="14"/>
      <c r="N490" s="15"/>
      <c r="O490" s="16"/>
    </row>
    <row r="491">
      <c r="B491" s="14"/>
      <c r="N491" s="15"/>
      <c r="O491" s="16"/>
    </row>
    <row r="492">
      <c r="B492" s="14"/>
      <c r="N492" s="15"/>
      <c r="O492" s="16"/>
    </row>
    <row r="493">
      <c r="B493" s="14"/>
      <c r="N493" s="15"/>
      <c r="O493" s="16"/>
    </row>
    <row r="494">
      <c r="B494" s="14"/>
      <c r="N494" s="15"/>
      <c r="O494" s="16"/>
    </row>
    <row r="495">
      <c r="B495" s="14"/>
      <c r="N495" s="15"/>
      <c r="O495" s="16"/>
    </row>
    <row r="496">
      <c r="B496" s="14"/>
      <c r="N496" s="15"/>
      <c r="O496" s="16"/>
    </row>
    <row r="497">
      <c r="B497" s="14"/>
      <c r="N497" s="15"/>
      <c r="O497" s="16"/>
    </row>
    <row r="498">
      <c r="B498" s="14"/>
      <c r="N498" s="15"/>
      <c r="O498" s="16"/>
    </row>
    <row r="499">
      <c r="B499" s="14"/>
      <c r="N499" s="15"/>
      <c r="O499" s="16"/>
    </row>
    <row r="500">
      <c r="B500" s="14"/>
      <c r="N500" s="15"/>
      <c r="O500" s="16"/>
    </row>
    <row r="501">
      <c r="B501" s="14"/>
      <c r="N501" s="15"/>
      <c r="O501" s="16"/>
    </row>
    <row r="502">
      <c r="B502" s="14"/>
      <c r="N502" s="15"/>
      <c r="O502" s="16"/>
    </row>
    <row r="503">
      <c r="B503" s="14"/>
      <c r="N503" s="15"/>
      <c r="O503" s="16"/>
    </row>
    <row r="504">
      <c r="B504" s="14"/>
      <c r="N504" s="15"/>
      <c r="O504" s="16"/>
    </row>
    <row r="505">
      <c r="B505" s="14"/>
      <c r="N505" s="15"/>
      <c r="O505" s="16"/>
    </row>
    <row r="506">
      <c r="B506" s="14"/>
      <c r="N506" s="15"/>
      <c r="O506" s="16"/>
    </row>
    <row r="507">
      <c r="B507" s="14"/>
      <c r="N507" s="15"/>
      <c r="O507" s="16"/>
    </row>
    <row r="508">
      <c r="B508" s="14"/>
      <c r="N508" s="15"/>
      <c r="O508" s="16"/>
    </row>
    <row r="509">
      <c r="B509" s="14"/>
      <c r="N509" s="15"/>
      <c r="O509" s="16"/>
    </row>
    <row r="510">
      <c r="B510" s="14"/>
      <c r="N510" s="15"/>
      <c r="O510" s="16"/>
    </row>
    <row r="511">
      <c r="B511" s="14"/>
      <c r="N511" s="15"/>
      <c r="O511" s="16"/>
    </row>
    <row r="512">
      <c r="B512" s="14"/>
      <c r="N512" s="15"/>
      <c r="O512" s="16"/>
    </row>
    <row r="513">
      <c r="B513" s="14"/>
      <c r="N513" s="15"/>
      <c r="O513" s="16"/>
    </row>
    <row r="514">
      <c r="B514" s="14"/>
      <c r="N514" s="15"/>
      <c r="O514" s="16"/>
    </row>
    <row r="515">
      <c r="B515" s="14"/>
      <c r="N515" s="15"/>
      <c r="O515" s="16"/>
    </row>
    <row r="516">
      <c r="B516" s="14"/>
      <c r="N516" s="15"/>
      <c r="O516" s="16"/>
    </row>
    <row r="517">
      <c r="B517" s="14"/>
      <c r="N517" s="15"/>
      <c r="O517" s="16"/>
    </row>
    <row r="518">
      <c r="B518" s="14"/>
      <c r="N518" s="15"/>
      <c r="O518" s="16"/>
    </row>
    <row r="519">
      <c r="B519" s="14"/>
      <c r="N519" s="15"/>
      <c r="O519" s="16"/>
    </row>
    <row r="520">
      <c r="B520" s="14"/>
      <c r="N520" s="15"/>
      <c r="O520" s="16"/>
    </row>
    <row r="521">
      <c r="B521" s="14"/>
      <c r="N521" s="15"/>
      <c r="O521" s="16"/>
    </row>
    <row r="522">
      <c r="B522" s="14"/>
      <c r="N522" s="15"/>
      <c r="O522" s="16"/>
    </row>
    <row r="523">
      <c r="B523" s="14"/>
      <c r="N523" s="15"/>
      <c r="O523" s="16"/>
    </row>
    <row r="524">
      <c r="B524" s="14"/>
      <c r="N524" s="15"/>
      <c r="O524" s="16"/>
    </row>
    <row r="525">
      <c r="B525" s="14"/>
      <c r="N525" s="15"/>
      <c r="O525" s="16"/>
    </row>
    <row r="526">
      <c r="B526" s="14"/>
      <c r="N526" s="15"/>
      <c r="O526" s="16"/>
    </row>
    <row r="527">
      <c r="B527" s="14"/>
      <c r="N527" s="15"/>
      <c r="O527" s="16"/>
    </row>
    <row r="528">
      <c r="B528" s="14"/>
      <c r="N528" s="15"/>
      <c r="O528" s="16"/>
    </row>
    <row r="529">
      <c r="B529" s="14"/>
      <c r="N529" s="15"/>
      <c r="O529" s="16"/>
    </row>
    <row r="530">
      <c r="B530" s="14"/>
      <c r="N530" s="15"/>
      <c r="O530" s="16"/>
    </row>
    <row r="531">
      <c r="B531" s="14"/>
      <c r="N531" s="15"/>
      <c r="O531" s="16"/>
    </row>
    <row r="532">
      <c r="B532" s="14"/>
      <c r="N532" s="15"/>
      <c r="O532" s="16"/>
    </row>
    <row r="533">
      <c r="B533" s="14"/>
      <c r="N533" s="15"/>
      <c r="O533" s="16"/>
    </row>
    <row r="534">
      <c r="B534" s="14"/>
      <c r="N534" s="15"/>
      <c r="O534" s="16"/>
    </row>
    <row r="535">
      <c r="B535" s="14"/>
      <c r="N535" s="15"/>
      <c r="O535" s="16"/>
    </row>
    <row r="536">
      <c r="B536" s="14"/>
      <c r="N536" s="15"/>
      <c r="O536" s="16"/>
    </row>
    <row r="537">
      <c r="B537" s="14"/>
      <c r="N537" s="15"/>
      <c r="O537" s="16"/>
    </row>
    <row r="538">
      <c r="B538" s="14"/>
      <c r="N538" s="15"/>
      <c r="O538" s="16"/>
    </row>
    <row r="539">
      <c r="B539" s="14"/>
      <c r="N539" s="15"/>
      <c r="O539" s="16"/>
    </row>
    <row r="540">
      <c r="B540" s="14"/>
      <c r="N540" s="15"/>
      <c r="O540" s="16"/>
    </row>
    <row r="541">
      <c r="B541" s="14"/>
      <c r="N541" s="15"/>
      <c r="O541" s="16"/>
    </row>
    <row r="542">
      <c r="B542" s="14"/>
      <c r="N542" s="15"/>
      <c r="O542" s="16"/>
    </row>
    <row r="543">
      <c r="B543" s="14"/>
      <c r="N543" s="15"/>
      <c r="O543" s="16"/>
    </row>
    <row r="544">
      <c r="B544" s="14"/>
      <c r="N544" s="15"/>
      <c r="O544" s="16"/>
    </row>
    <row r="545">
      <c r="B545" s="14"/>
      <c r="N545" s="15"/>
      <c r="O545" s="16"/>
    </row>
    <row r="546">
      <c r="B546" s="14"/>
      <c r="N546" s="15"/>
      <c r="O546" s="16"/>
    </row>
    <row r="547">
      <c r="B547" s="14"/>
      <c r="N547" s="15"/>
      <c r="O547" s="16"/>
    </row>
    <row r="548">
      <c r="B548" s="14"/>
      <c r="N548" s="15"/>
      <c r="O548" s="16"/>
    </row>
    <row r="549">
      <c r="B549" s="14"/>
      <c r="N549" s="15"/>
      <c r="O549" s="16"/>
    </row>
    <row r="550">
      <c r="B550" s="14"/>
      <c r="N550" s="15"/>
      <c r="O550" s="16"/>
    </row>
    <row r="551">
      <c r="B551" s="14"/>
      <c r="N551" s="15"/>
      <c r="O551" s="16"/>
    </row>
    <row r="552">
      <c r="B552" s="14"/>
      <c r="N552" s="15"/>
      <c r="O552" s="16"/>
    </row>
    <row r="553">
      <c r="B553" s="14"/>
      <c r="N553" s="15"/>
      <c r="O553" s="16"/>
    </row>
    <row r="554">
      <c r="B554" s="14"/>
      <c r="N554" s="15"/>
      <c r="O554" s="16"/>
    </row>
    <row r="555">
      <c r="B555" s="14"/>
      <c r="N555" s="15"/>
      <c r="O555" s="16"/>
    </row>
    <row r="556">
      <c r="B556" s="14"/>
      <c r="N556" s="15"/>
      <c r="O556" s="16"/>
    </row>
    <row r="557">
      <c r="B557" s="14"/>
      <c r="N557" s="15"/>
      <c r="O557" s="16"/>
    </row>
    <row r="558">
      <c r="B558" s="14"/>
      <c r="N558" s="15"/>
      <c r="O558" s="16"/>
    </row>
    <row r="559">
      <c r="B559" s="14"/>
      <c r="N559" s="15"/>
      <c r="O559" s="16"/>
    </row>
    <row r="560">
      <c r="B560" s="14"/>
      <c r="N560" s="15"/>
      <c r="O560" s="16"/>
    </row>
    <row r="561">
      <c r="B561" s="14"/>
      <c r="N561" s="15"/>
      <c r="O561" s="16"/>
    </row>
    <row r="562">
      <c r="B562" s="14"/>
      <c r="N562" s="15"/>
      <c r="O562" s="16"/>
    </row>
    <row r="563">
      <c r="B563" s="14"/>
      <c r="N563" s="15"/>
      <c r="O563" s="16"/>
    </row>
    <row r="564">
      <c r="B564" s="14"/>
      <c r="N564" s="15"/>
      <c r="O564" s="16"/>
    </row>
    <row r="565">
      <c r="B565" s="14"/>
      <c r="N565" s="15"/>
      <c r="O565" s="16"/>
    </row>
    <row r="566">
      <c r="B566" s="14"/>
      <c r="N566" s="15"/>
      <c r="O566" s="16"/>
    </row>
    <row r="567">
      <c r="B567" s="14"/>
      <c r="N567" s="15"/>
      <c r="O567" s="16"/>
    </row>
    <row r="568">
      <c r="B568" s="14"/>
      <c r="N568" s="15"/>
      <c r="O568" s="16"/>
    </row>
    <row r="569">
      <c r="B569" s="14"/>
      <c r="N569" s="15"/>
      <c r="O569" s="16"/>
    </row>
    <row r="570">
      <c r="B570" s="14"/>
      <c r="N570" s="15"/>
      <c r="O570" s="16"/>
    </row>
    <row r="571">
      <c r="B571" s="14"/>
      <c r="N571" s="15"/>
      <c r="O571" s="16"/>
    </row>
    <row r="572">
      <c r="B572" s="14"/>
      <c r="N572" s="15"/>
      <c r="O572" s="16"/>
    </row>
    <row r="573">
      <c r="B573" s="14"/>
      <c r="N573" s="15"/>
      <c r="O573" s="16"/>
    </row>
    <row r="574">
      <c r="B574" s="14"/>
      <c r="N574" s="15"/>
      <c r="O574" s="16"/>
    </row>
    <row r="575">
      <c r="B575" s="14"/>
      <c r="N575" s="15"/>
      <c r="O575" s="16"/>
    </row>
    <row r="576">
      <c r="B576" s="14"/>
      <c r="N576" s="15"/>
      <c r="O576" s="16"/>
    </row>
    <row r="577">
      <c r="B577" s="14"/>
      <c r="N577" s="15"/>
      <c r="O577" s="16"/>
    </row>
    <row r="578">
      <c r="B578" s="14"/>
      <c r="N578" s="15"/>
      <c r="O578" s="16"/>
    </row>
    <row r="579">
      <c r="B579" s="14"/>
      <c r="N579" s="15"/>
      <c r="O579" s="16"/>
    </row>
    <row r="580">
      <c r="B580" s="14"/>
      <c r="N580" s="15"/>
      <c r="O580" s="16"/>
    </row>
    <row r="581">
      <c r="B581" s="14"/>
      <c r="N581" s="15"/>
      <c r="O581" s="16"/>
    </row>
    <row r="582">
      <c r="B582" s="14"/>
      <c r="N582" s="15"/>
      <c r="O582" s="16"/>
    </row>
    <row r="583">
      <c r="B583" s="14"/>
      <c r="N583" s="15"/>
      <c r="O583" s="16"/>
    </row>
    <row r="584">
      <c r="B584" s="14"/>
      <c r="N584" s="15"/>
      <c r="O584" s="16"/>
    </row>
    <row r="585">
      <c r="B585" s="14"/>
      <c r="N585" s="15"/>
      <c r="O585" s="16"/>
    </row>
    <row r="586">
      <c r="B586" s="14"/>
      <c r="N586" s="15"/>
      <c r="O586" s="16"/>
    </row>
    <row r="587">
      <c r="B587" s="14"/>
      <c r="N587" s="15"/>
      <c r="O587" s="16"/>
    </row>
    <row r="588">
      <c r="B588" s="14"/>
      <c r="N588" s="15"/>
      <c r="O588" s="16"/>
    </row>
    <row r="589">
      <c r="B589" s="14"/>
      <c r="N589" s="15"/>
      <c r="O589" s="16"/>
    </row>
    <row r="590">
      <c r="B590" s="14"/>
      <c r="N590" s="15"/>
      <c r="O590" s="16"/>
    </row>
    <row r="591">
      <c r="B591" s="14"/>
      <c r="N591" s="15"/>
      <c r="O591" s="16"/>
    </row>
    <row r="592">
      <c r="B592" s="14"/>
      <c r="N592" s="15"/>
      <c r="O592" s="16"/>
    </row>
    <row r="593">
      <c r="B593" s="14"/>
      <c r="N593" s="15"/>
      <c r="O593" s="16"/>
    </row>
    <row r="594">
      <c r="B594" s="14"/>
      <c r="N594" s="15"/>
      <c r="O594" s="16"/>
    </row>
    <row r="595">
      <c r="B595" s="14"/>
      <c r="N595" s="15"/>
      <c r="O595" s="16"/>
    </row>
    <row r="596">
      <c r="B596" s="14"/>
      <c r="N596" s="15"/>
      <c r="O596" s="16"/>
    </row>
    <row r="597">
      <c r="B597" s="14"/>
      <c r="N597" s="15"/>
      <c r="O597" s="16"/>
    </row>
    <row r="598">
      <c r="B598" s="14"/>
      <c r="N598" s="15"/>
      <c r="O598" s="16"/>
    </row>
    <row r="599">
      <c r="B599" s="14"/>
      <c r="N599" s="15"/>
      <c r="O599" s="16"/>
    </row>
    <row r="600">
      <c r="B600" s="14"/>
      <c r="N600" s="15"/>
      <c r="O600" s="16"/>
    </row>
    <row r="601">
      <c r="B601" s="14"/>
      <c r="N601" s="15"/>
      <c r="O601" s="16"/>
    </row>
    <row r="602">
      <c r="B602" s="14"/>
      <c r="N602" s="15"/>
      <c r="O602" s="16"/>
    </row>
    <row r="603">
      <c r="B603" s="14"/>
      <c r="N603" s="15"/>
      <c r="O603" s="16"/>
    </row>
    <row r="604">
      <c r="B604" s="14"/>
      <c r="N604" s="15"/>
      <c r="O604" s="16"/>
    </row>
    <row r="605">
      <c r="B605" s="14"/>
      <c r="N605" s="15"/>
      <c r="O605" s="16"/>
    </row>
    <row r="606">
      <c r="B606" s="14"/>
      <c r="N606" s="15"/>
      <c r="O606" s="16"/>
    </row>
    <row r="607">
      <c r="B607" s="14"/>
      <c r="N607" s="15"/>
      <c r="O607" s="16"/>
    </row>
    <row r="608">
      <c r="B608" s="14"/>
      <c r="N608" s="15"/>
      <c r="O608" s="16"/>
    </row>
    <row r="609">
      <c r="B609" s="14"/>
      <c r="N609" s="15"/>
      <c r="O609" s="16"/>
    </row>
    <row r="610">
      <c r="B610" s="14"/>
      <c r="N610" s="15"/>
      <c r="O610" s="16"/>
    </row>
    <row r="611">
      <c r="B611" s="14"/>
      <c r="N611" s="15"/>
      <c r="O611" s="16"/>
    </row>
    <row r="612">
      <c r="B612" s="14"/>
      <c r="N612" s="15"/>
      <c r="O612" s="16"/>
    </row>
    <row r="613">
      <c r="B613" s="14"/>
      <c r="N613" s="15"/>
      <c r="O613" s="16"/>
    </row>
    <row r="614">
      <c r="B614" s="14"/>
      <c r="N614" s="15"/>
      <c r="O614" s="16"/>
    </row>
    <row r="615">
      <c r="B615" s="14"/>
      <c r="N615" s="15"/>
      <c r="O615" s="16"/>
    </row>
    <row r="616">
      <c r="B616" s="14"/>
      <c r="N616" s="15"/>
      <c r="O616" s="16"/>
    </row>
    <row r="617">
      <c r="B617" s="14"/>
      <c r="N617" s="15"/>
      <c r="O617" s="16"/>
    </row>
    <row r="618">
      <c r="B618" s="14"/>
      <c r="N618" s="15"/>
      <c r="O618" s="16"/>
    </row>
    <row r="619">
      <c r="B619" s="14"/>
      <c r="N619" s="15"/>
      <c r="O619" s="16"/>
    </row>
    <row r="620">
      <c r="B620" s="14"/>
      <c r="N620" s="15"/>
      <c r="O620" s="16"/>
    </row>
    <row r="621">
      <c r="B621" s="14"/>
      <c r="N621" s="15"/>
      <c r="O621" s="16"/>
    </row>
    <row r="622">
      <c r="B622" s="14"/>
      <c r="N622" s="15"/>
      <c r="O622" s="16"/>
    </row>
    <row r="623">
      <c r="B623" s="14"/>
      <c r="N623" s="15"/>
      <c r="O623" s="16"/>
    </row>
    <row r="624">
      <c r="B624" s="14"/>
      <c r="N624" s="15"/>
      <c r="O624" s="16"/>
    </row>
    <row r="625">
      <c r="B625" s="14"/>
      <c r="N625" s="15"/>
      <c r="O625" s="16"/>
    </row>
    <row r="626">
      <c r="B626" s="14"/>
      <c r="N626" s="15"/>
      <c r="O626" s="16"/>
    </row>
    <row r="627">
      <c r="B627" s="14"/>
      <c r="N627" s="15"/>
      <c r="O627" s="16"/>
    </row>
    <row r="628">
      <c r="B628" s="14"/>
      <c r="N628" s="15"/>
      <c r="O628" s="16"/>
    </row>
    <row r="629">
      <c r="B629" s="14"/>
      <c r="N629" s="15"/>
      <c r="O629" s="16"/>
    </row>
    <row r="630">
      <c r="B630" s="14"/>
      <c r="N630" s="15"/>
      <c r="O630" s="16"/>
    </row>
    <row r="631">
      <c r="B631" s="14"/>
      <c r="N631" s="15"/>
      <c r="O631" s="16"/>
    </row>
    <row r="632">
      <c r="B632" s="14"/>
      <c r="N632" s="15"/>
      <c r="O632" s="16"/>
    </row>
    <row r="633">
      <c r="B633" s="14"/>
      <c r="N633" s="15"/>
      <c r="O633" s="16"/>
    </row>
    <row r="634">
      <c r="B634" s="14"/>
      <c r="N634" s="15"/>
      <c r="O634" s="16"/>
    </row>
    <row r="635">
      <c r="B635" s="14"/>
      <c r="N635" s="15"/>
      <c r="O635" s="16"/>
    </row>
    <row r="636">
      <c r="B636" s="14"/>
      <c r="N636" s="15"/>
      <c r="O636" s="16"/>
    </row>
    <row r="637">
      <c r="B637" s="14"/>
      <c r="N637" s="15"/>
      <c r="O637" s="16"/>
    </row>
    <row r="638">
      <c r="B638" s="14"/>
      <c r="N638" s="15"/>
      <c r="O638" s="16"/>
    </row>
    <row r="639">
      <c r="B639" s="14"/>
      <c r="N639" s="15"/>
      <c r="O639" s="16"/>
    </row>
    <row r="640">
      <c r="B640" s="14"/>
      <c r="N640" s="15"/>
      <c r="O640" s="16"/>
    </row>
    <row r="641">
      <c r="B641" s="14"/>
      <c r="N641" s="15"/>
      <c r="O641" s="16"/>
    </row>
    <row r="642">
      <c r="B642" s="14"/>
      <c r="N642" s="15"/>
      <c r="O642" s="16"/>
    </row>
    <row r="643">
      <c r="B643" s="14"/>
      <c r="N643" s="15"/>
      <c r="O643" s="16"/>
    </row>
    <row r="644">
      <c r="B644" s="14"/>
      <c r="N644" s="15"/>
      <c r="O644" s="16"/>
    </row>
    <row r="645">
      <c r="B645" s="14"/>
      <c r="N645" s="15"/>
      <c r="O645" s="16"/>
    </row>
    <row r="646">
      <c r="B646" s="14"/>
      <c r="N646" s="15"/>
      <c r="O646" s="16"/>
    </row>
    <row r="647">
      <c r="B647" s="14"/>
      <c r="N647" s="15"/>
      <c r="O647" s="16"/>
    </row>
    <row r="648">
      <c r="B648" s="14"/>
      <c r="N648" s="15"/>
      <c r="O648" s="16"/>
    </row>
    <row r="649">
      <c r="B649" s="14"/>
      <c r="N649" s="15"/>
      <c r="O649" s="16"/>
    </row>
    <row r="650">
      <c r="B650" s="14"/>
      <c r="N650" s="15"/>
      <c r="O650" s="16"/>
    </row>
    <row r="651">
      <c r="B651" s="14"/>
      <c r="N651" s="15"/>
      <c r="O651" s="16"/>
    </row>
    <row r="652">
      <c r="B652" s="14"/>
      <c r="N652" s="15"/>
      <c r="O652" s="16"/>
    </row>
    <row r="653">
      <c r="B653" s="14"/>
      <c r="N653" s="15"/>
      <c r="O653" s="16"/>
    </row>
    <row r="654">
      <c r="B654" s="14"/>
      <c r="N654" s="15"/>
      <c r="O654" s="16"/>
    </row>
    <row r="655">
      <c r="B655" s="14"/>
      <c r="N655" s="15"/>
      <c r="O655" s="16"/>
    </row>
    <row r="656">
      <c r="B656" s="14"/>
      <c r="N656" s="15"/>
      <c r="O656" s="16"/>
    </row>
    <row r="657">
      <c r="B657" s="14"/>
      <c r="N657" s="15"/>
      <c r="O657" s="16"/>
    </row>
    <row r="658">
      <c r="B658" s="14"/>
      <c r="N658" s="15"/>
      <c r="O658" s="16"/>
    </row>
    <row r="659">
      <c r="B659" s="14"/>
      <c r="N659" s="15"/>
      <c r="O659" s="16"/>
    </row>
    <row r="660">
      <c r="B660" s="14"/>
      <c r="N660" s="15"/>
      <c r="O660" s="16"/>
    </row>
    <row r="661">
      <c r="B661" s="14"/>
      <c r="N661" s="15"/>
      <c r="O661" s="16"/>
    </row>
    <row r="662">
      <c r="B662" s="14"/>
      <c r="N662" s="15"/>
      <c r="O662" s="16"/>
    </row>
    <row r="663">
      <c r="B663" s="14"/>
      <c r="N663" s="15"/>
      <c r="O663" s="16"/>
    </row>
    <row r="664">
      <c r="B664" s="14"/>
      <c r="N664" s="15"/>
      <c r="O664" s="16"/>
    </row>
    <row r="665">
      <c r="B665" s="14"/>
      <c r="N665" s="15"/>
      <c r="O665" s="16"/>
    </row>
    <row r="666">
      <c r="B666" s="14"/>
      <c r="N666" s="15"/>
      <c r="O666" s="16"/>
    </row>
    <row r="667">
      <c r="B667" s="14"/>
      <c r="N667" s="15"/>
      <c r="O667" s="16"/>
    </row>
    <row r="668">
      <c r="B668" s="14"/>
      <c r="N668" s="15"/>
      <c r="O668" s="16"/>
    </row>
    <row r="669">
      <c r="B669" s="14"/>
      <c r="N669" s="15"/>
      <c r="O669" s="16"/>
    </row>
    <row r="670">
      <c r="B670" s="14"/>
      <c r="N670" s="15"/>
      <c r="O670" s="16"/>
    </row>
    <row r="671">
      <c r="B671" s="14"/>
      <c r="N671" s="15"/>
      <c r="O671" s="16"/>
    </row>
    <row r="672">
      <c r="B672" s="14"/>
      <c r="N672" s="15"/>
      <c r="O672" s="16"/>
    </row>
    <row r="673">
      <c r="B673" s="14"/>
      <c r="N673" s="15"/>
      <c r="O673" s="16"/>
    </row>
    <row r="674">
      <c r="B674" s="14"/>
      <c r="N674" s="15"/>
      <c r="O674" s="16"/>
    </row>
    <row r="675">
      <c r="B675" s="14"/>
      <c r="N675" s="15"/>
      <c r="O675" s="16"/>
    </row>
    <row r="676">
      <c r="B676" s="14"/>
      <c r="N676" s="15"/>
      <c r="O676" s="16"/>
    </row>
    <row r="677">
      <c r="B677" s="14"/>
      <c r="N677" s="15"/>
      <c r="O677" s="16"/>
    </row>
    <row r="678">
      <c r="B678" s="14"/>
      <c r="N678" s="15"/>
      <c r="O678" s="16"/>
    </row>
    <row r="679">
      <c r="B679" s="14"/>
      <c r="N679" s="15"/>
      <c r="O679" s="16"/>
    </row>
    <row r="680">
      <c r="B680" s="14"/>
      <c r="N680" s="15"/>
      <c r="O680" s="16"/>
    </row>
    <row r="681">
      <c r="B681" s="14"/>
      <c r="N681" s="15"/>
      <c r="O681" s="16"/>
    </row>
    <row r="682">
      <c r="B682" s="14"/>
      <c r="N682" s="15"/>
      <c r="O682" s="16"/>
    </row>
    <row r="683">
      <c r="B683" s="14"/>
      <c r="N683" s="15"/>
      <c r="O683" s="16"/>
    </row>
    <row r="684">
      <c r="B684" s="14"/>
      <c r="N684" s="15"/>
      <c r="O684" s="16"/>
    </row>
    <row r="685">
      <c r="B685" s="14"/>
      <c r="N685" s="15"/>
      <c r="O685" s="16"/>
    </row>
    <row r="686">
      <c r="B686" s="14"/>
      <c r="N686" s="15"/>
      <c r="O686" s="16"/>
    </row>
    <row r="687">
      <c r="B687" s="14"/>
      <c r="N687" s="15"/>
      <c r="O687" s="16"/>
    </row>
    <row r="688">
      <c r="B688" s="14"/>
      <c r="N688" s="15"/>
      <c r="O688" s="16"/>
    </row>
    <row r="689">
      <c r="B689" s="14"/>
      <c r="N689" s="15"/>
      <c r="O689" s="16"/>
    </row>
    <row r="690">
      <c r="B690" s="14"/>
      <c r="N690" s="15"/>
      <c r="O690" s="16"/>
    </row>
    <row r="691">
      <c r="B691" s="14"/>
      <c r="N691" s="15"/>
      <c r="O691" s="16"/>
    </row>
    <row r="692">
      <c r="B692" s="14"/>
      <c r="N692" s="15"/>
      <c r="O692" s="16"/>
    </row>
    <row r="693">
      <c r="B693" s="14"/>
      <c r="N693" s="15"/>
      <c r="O693" s="16"/>
    </row>
    <row r="694">
      <c r="B694" s="14"/>
      <c r="N694" s="15"/>
      <c r="O694" s="16"/>
    </row>
    <row r="695">
      <c r="B695" s="14"/>
      <c r="N695" s="15"/>
      <c r="O695" s="16"/>
    </row>
    <row r="696">
      <c r="B696" s="14"/>
      <c r="N696" s="15"/>
      <c r="O696" s="16"/>
    </row>
    <row r="697">
      <c r="B697" s="14"/>
      <c r="N697" s="15"/>
      <c r="O697" s="16"/>
    </row>
    <row r="698">
      <c r="B698" s="14"/>
      <c r="N698" s="15"/>
      <c r="O698" s="16"/>
    </row>
    <row r="699">
      <c r="B699" s="14"/>
      <c r="N699" s="15"/>
      <c r="O699" s="16"/>
    </row>
    <row r="700">
      <c r="B700" s="14"/>
      <c r="N700" s="15"/>
      <c r="O700" s="16"/>
    </row>
    <row r="701">
      <c r="B701" s="14"/>
      <c r="N701" s="15"/>
      <c r="O701" s="16"/>
    </row>
    <row r="702">
      <c r="B702" s="14"/>
      <c r="N702" s="15"/>
      <c r="O702" s="16"/>
    </row>
    <row r="703">
      <c r="B703" s="14"/>
      <c r="N703" s="15"/>
      <c r="O703" s="16"/>
    </row>
    <row r="704">
      <c r="B704" s="14"/>
      <c r="N704" s="15"/>
      <c r="O704" s="16"/>
    </row>
    <row r="705">
      <c r="B705" s="14"/>
      <c r="N705" s="15"/>
      <c r="O705" s="16"/>
    </row>
    <row r="706">
      <c r="B706" s="14"/>
      <c r="N706" s="15"/>
      <c r="O706" s="16"/>
    </row>
    <row r="707">
      <c r="B707" s="14"/>
      <c r="N707" s="15"/>
      <c r="O707" s="16"/>
    </row>
    <row r="708">
      <c r="B708" s="14"/>
      <c r="N708" s="15"/>
      <c r="O708" s="16"/>
    </row>
    <row r="709">
      <c r="B709" s="14"/>
      <c r="N709" s="15"/>
      <c r="O709" s="16"/>
    </row>
    <row r="710">
      <c r="B710" s="14"/>
      <c r="N710" s="15"/>
      <c r="O710" s="16"/>
    </row>
    <row r="711">
      <c r="B711" s="14"/>
      <c r="N711" s="15"/>
      <c r="O711" s="16"/>
    </row>
    <row r="712">
      <c r="B712" s="14"/>
      <c r="N712" s="15"/>
      <c r="O712" s="16"/>
    </row>
    <row r="713">
      <c r="B713" s="14"/>
      <c r="N713" s="15"/>
      <c r="O713" s="16"/>
    </row>
    <row r="714">
      <c r="B714" s="14"/>
      <c r="N714" s="15"/>
      <c r="O714" s="16"/>
    </row>
    <row r="715">
      <c r="B715" s="14"/>
      <c r="N715" s="15"/>
      <c r="O715" s="16"/>
    </row>
    <row r="716">
      <c r="B716" s="14"/>
      <c r="N716" s="15"/>
      <c r="O716" s="16"/>
    </row>
    <row r="717">
      <c r="B717" s="14"/>
      <c r="N717" s="15"/>
      <c r="O717" s="16"/>
    </row>
    <row r="718">
      <c r="B718" s="14"/>
      <c r="N718" s="15"/>
      <c r="O718" s="16"/>
    </row>
    <row r="719">
      <c r="B719" s="14"/>
      <c r="N719" s="15"/>
      <c r="O719" s="16"/>
    </row>
    <row r="720">
      <c r="B720" s="14"/>
      <c r="N720" s="15"/>
      <c r="O720" s="16"/>
    </row>
    <row r="721">
      <c r="B721" s="14"/>
      <c r="N721" s="15"/>
      <c r="O721" s="16"/>
    </row>
    <row r="722">
      <c r="B722" s="14"/>
      <c r="N722" s="15"/>
      <c r="O722" s="16"/>
    </row>
    <row r="723">
      <c r="B723" s="14"/>
      <c r="N723" s="15"/>
      <c r="O723" s="16"/>
    </row>
    <row r="724">
      <c r="B724" s="14"/>
      <c r="N724" s="15"/>
      <c r="O724" s="16"/>
    </row>
    <row r="725">
      <c r="B725" s="14"/>
      <c r="N725" s="15"/>
      <c r="O725" s="16"/>
    </row>
    <row r="726">
      <c r="B726" s="14"/>
      <c r="N726" s="15"/>
      <c r="O726" s="16"/>
    </row>
    <row r="727">
      <c r="B727" s="14"/>
      <c r="N727" s="15"/>
      <c r="O727" s="16"/>
    </row>
    <row r="728">
      <c r="B728" s="14"/>
      <c r="N728" s="15"/>
      <c r="O728" s="16"/>
    </row>
    <row r="729">
      <c r="B729" s="14"/>
      <c r="N729" s="15"/>
      <c r="O729" s="16"/>
    </row>
    <row r="730">
      <c r="B730" s="14"/>
      <c r="N730" s="15"/>
      <c r="O730" s="16"/>
    </row>
    <row r="731">
      <c r="B731" s="14"/>
      <c r="N731" s="15"/>
      <c r="O731" s="16"/>
    </row>
    <row r="732">
      <c r="B732" s="14"/>
      <c r="N732" s="15"/>
      <c r="O732" s="16"/>
    </row>
    <row r="733">
      <c r="B733" s="14"/>
      <c r="N733" s="15"/>
      <c r="O733" s="16"/>
    </row>
    <row r="734">
      <c r="B734" s="14"/>
      <c r="N734" s="15"/>
      <c r="O734" s="16"/>
    </row>
    <row r="735">
      <c r="B735" s="14"/>
      <c r="N735" s="15"/>
      <c r="O735" s="16"/>
    </row>
    <row r="736">
      <c r="B736" s="14"/>
      <c r="N736" s="15"/>
      <c r="O736" s="16"/>
    </row>
    <row r="737">
      <c r="B737" s="14"/>
      <c r="N737" s="15"/>
      <c r="O737" s="16"/>
    </row>
    <row r="738">
      <c r="B738" s="14"/>
      <c r="N738" s="15"/>
      <c r="O738" s="16"/>
    </row>
    <row r="739">
      <c r="B739" s="14"/>
      <c r="N739" s="15"/>
      <c r="O739" s="16"/>
    </row>
    <row r="740">
      <c r="B740" s="14"/>
      <c r="N740" s="15"/>
      <c r="O740" s="16"/>
    </row>
    <row r="741">
      <c r="B741" s="14"/>
      <c r="N741" s="15"/>
      <c r="O741" s="16"/>
    </row>
    <row r="742">
      <c r="B742" s="14"/>
      <c r="N742" s="15"/>
      <c r="O742" s="16"/>
    </row>
    <row r="743">
      <c r="B743" s="14"/>
      <c r="N743" s="15"/>
      <c r="O743" s="16"/>
    </row>
    <row r="744">
      <c r="B744" s="14"/>
      <c r="N744" s="15"/>
      <c r="O744" s="16"/>
    </row>
    <row r="745">
      <c r="B745" s="14"/>
      <c r="N745" s="15"/>
      <c r="O745" s="16"/>
    </row>
    <row r="746">
      <c r="B746" s="14"/>
      <c r="N746" s="15"/>
      <c r="O746" s="16"/>
    </row>
    <row r="747">
      <c r="B747" s="14"/>
      <c r="N747" s="15"/>
      <c r="O747" s="16"/>
    </row>
    <row r="748">
      <c r="B748" s="14"/>
      <c r="N748" s="15"/>
      <c r="O748" s="16"/>
    </row>
    <row r="749">
      <c r="B749" s="14"/>
      <c r="N749" s="15"/>
      <c r="O749" s="16"/>
    </row>
    <row r="750">
      <c r="B750" s="14"/>
      <c r="N750" s="15"/>
      <c r="O750" s="16"/>
    </row>
    <row r="751">
      <c r="B751" s="14"/>
      <c r="N751" s="15"/>
      <c r="O751" s="16"/>
    </row>
    <row r="752">
      <c r="B752" s="14"/>
      <c r="N752" s="15"/>
      <c r="O752" s="16"/>
    </row>
    <row r="753">
      <c r="B753" s="14"/>
      <c r="N753" s="15"/>
      <c r="O753" s="16"/>
    </row>
    <row r="754">
      <c r="B754" s="14"/>
      <c r="N754" s="15"/>
      <c r="O754" s="16"/>
    </row>
    <row r="755">
      <c r="B755" s="14"/>
      <c r="N755" s="15"/>
      <c r="O755" s="16"/>
    </row>
    <row r="756">
      <c r="B756" s="14"/>
      <c r="N756" s="15"/>
      <c r="O756" s="16"/>
    </row>
    <row r="757">
      <c r="B757" s="14"/>
      <c r="N757" s="15"/>
      <c r="O757" s="16"/>
    </row>
    <row r="758">
      <c r="B758" s="14"/>
      <c r="N758" s="15"/>
      <c r="O758" s="16"/>
    </row>
    <row r="759">
      <c r="B759" s="14"/>
      <c r="N759" s="15"/>
      <c r="O759" s="16"/>
    </row>
    <row r="760">
      <c r="B760" s="14"/>
      <c r="N760" s="15"/>
      <c r="O760" s="16"/>
    </row>
    <row r="761">
      <c r="B761" s="14"/>
      <c r="N761" s="15"/>
      <c r="O761" s="16"/>
    </row>
    <row r="762">
      <c r="B762" s="14"/>
      <c r="N762" s="15"/>
      <c r="O762" s="16"/>
    </row>
    <row r="763">
      <c r="B763" s="14"/>
      <c r="N763" s="15"/>
      <c r="O763" s="16"/>
    </row>
    <row r="764">
      <c r="B764" s="14"/>
      <c r="N764" s="15"/>
      <c r="O764" s="16"/>
    </row>
    <row r="765">
      <c r="B765" s="14"/>
      <c r="N765" s="15"/>
      <c r="O765" s="16"/>
    </row>
    <row r="766">
      <c r="B766" s="14"/>
      <c r="N766" s="15"/>
      <c r="O766" s="16"/>
    </row>
    <row r="767">
      <c r="B767" s="14"/>
      <c r="N767" s="15"/>
      <c r="O767" s="16"/>
    </row>
    <row r="768">
      <c r="B768" s="14"/>
      <c r="N768" s="15"/>
      <c r="O768" s="16"/>
    </row>
    <row r="769">
      <c r="B769" s="14"/>
      <c r="N769" s="15"/>
      <c r="O769" s="16"/>
    </row>
    <row r="770">
      <c r="B770" s="14"/>
      <c r="N770" s="15"/>
      <c r="O770" s="16"/>
    </row>
    <row r="771">
      <c r="B771" s="14"/>
      <c r="N771" s="15"/>
      <c r="O771" s="16"/>
    </row>
    <row r="772">
      <c r="B772" s="14"/>
      <c r="N772" s="15"/>
      <c r="O772" s="16"/>
    </row>
    <row r="773">
      <c r="B773" s="14"/>
      <c r="N773" s="15"/>
      <c r="O773" s="16"/>
    </row>
    <row r="774">
      <c r="B774" s="14"/>
      <c r="N774" s="15"/>
      <c r="O774" s="16"/>
    </row>
    <row r="775">
      <c r="B775" s="14"/>
      <c r="N775" s="15"/>
      <c r="O775" s="16"/>
    </row>
    <row r="776">
      <c r="B776" s="14"/>
      <c r="N776" s="15"/>
      <c r="O776" s="16"/>
    </row>
    <row r="777">
      <c r="B777" s="14"/>
      <c r="N777" s="15"/>
      <c r="O777" s="16"/>
    </row>
    <row r="778">
      <c r="B778" s="14"/>
      <c r="N778" s="15"/>
      <c r="O778" s="16"/>
    </row>
    <row r="779">
      <c r="B779" s="14"/>
      <c r="N779" s="15"/>
      <c r="O779" s="16"/>
    </row>
    <row r="780">
      <c r="B780" s="14"/>
      <c r="N780" s="15"/>
      <c r="O780" s="16"/>
    </row>
    <row r="781">
      <c r="B781" s="14"/>
      <c r="N781" s="15"/>
      <c r="O781" s="16"/>
    </row>
    <row r="782">
      <c r="B782" s="14"/>
      <c r="N782" s="15"/>
      <c r="O782" s="16"/>
    </row>
    <row r="783">
      <c r="B783" s="14"/>
      <c r="N783" s="15"/>
      <c r="O783" s="16"/>
    </row>
    <row r="784">
      <c r="B784" s="14"/>
      <c r="N784" s="15"/>
      <c r="O784" s="16"/>
    </row>
    <row r="785">
      <c r="B785" s="14"/>
      <c r="N785" s="15"/>
      <c r="O785" s="16"/>
    </row>
    <row r="786">
      <c r="B786" s="14"/>
      <c r="N786" s="15"/>
      <c r="O786" s="16"/>
    </row>
    <row r="787">
      <c r="B787" s="14"/>
      <c r="N787" s="15"/>
      <c r="O787" s="16"/>
    </row>
    <row r="788">
      <c r="B788" s="14"/>
      <c r="N788" s="15"/>
      <c r="O788" s="16"/>
    </row>
    <row r="789">
      <c r="B789" s="14"/>
      <c r="N789" s="15"/>
      <c r="O789" s="16"/>
    </row>
    <row r="790">
      <c r="B790" s="14"/>
      <c r="N790" s="15"/>
      <c r="O790" s="16"/>
    </row>
    <row r="791">
      <c r="B791" s="14"/>
      <c r="N791" s="15"/>
      <c r="O791" s="16"/>
    </row>
    <row r="792">
      <c r="B792" s="14"/>
      <c r="N792" s="15"/>
      <c r="O792" s="16"/>
    </row>
    <row r="793">
      <c r="B793" s="14"/>
      <c r="N793" s="15"/>
      <c r="O793" s="16"/>
    </row>
    <row r="794">
      <c r="B794" s="14"/>
      <c r="N794" s="15"/>
      <c r="O794" s="16"/>
    </row>
    <row r="795">
      <c r="B795" s="14"/>
      <c r="N795" s="15"/>
      <c r="O795" s="16"/>
    </row>
    <row r="796">
      <c r="B796" s="14"/>
      <c r="N796" s="15"/>
      <c r="O796" s="16"/>
    </row>
    <row r="797">
      <c r="B797" s="14"/>
      <c r="N797" s="15"/>
      <c r="O797" s="16"/>
    </row>
    <row r="798">
      <c r="B798" s="14"/>
      <c r="N798" s="15"/>
      <c r="O798" s="16"/>
    </row>
    <row r="799">
      <c r="B799" s="14"/>
      <c r="N799" s="15"/>
      <c r="O799" s="16"/>
    </row>
    <row r="800">
      <c r="B800" s="14"/>
      <c r="N800" s="15"/>
      <c r="O800" s="16"/>
    </row>
    <row r="801">
      <c r="B801" s="14"/>
      <c r="N801" s="15"/>
      <c r="O801" s="16"/>
    </row>
    <row r="802">
      <c r="B802" s="14"/>
      <c r="N802" s="15"/>
      <c r="O802" s="16"/>
    </row>
    <row r="803">
      <c r="B803" s="14"/>
      <c r="N803" s="15"/>
      <c r="O803" s="16"/>
    </row>
    <row r="804">
      <c r="B804" s="14"/>
      <c r="N804" s="15"/>
      <c r="O804" s="16"/>
    </row>
    <row r="805">
      <c r="B805" s="14"/>
      <c r="N805" s="15"/>
      <c r="O805" s="16"/>
    </row>
    <row r="806">
      <c r="B806" s="14"/>
      <c r="N806" s="15"/>
      <c r="O806" s="16"/>
    </row>
    <row r="807">
      <c r="B807" s="14"/>
      <c r="N807" s="15"/>
      <c r="O807" s="16"/>
    </row>
    <row r="808">
      <c r="B808" s="14"/>
      <c r="N808" s="15"/>
      <c r="O808" s="16"/>
    </row>
    <row r="809">
      <c r="B809" s="14"/>
      <c r="N809" s="15"/>
      <c r="O809" s="16"/>
    </row>
    <row r="810">
      <c r="B810" s="14"/>
      <c r="N810" s="15"/>
      <c r="O810" s="16"/>
    </row>
    <row r="811">
      <c r="B811" s="14"/>
      <c r="N811" s="15"/>
      <c r="O811" s="16"/>
    </row>
    <row r="812">
      <c r="B812" s="14"/>
      <c r="N812" s="15"/>
      <c r="O812" s="16"/>
    </row>
    <row r="813">
      <c r="B813" s="14"/>
      <c r="N813" s="15"/>
      <c r="O813" s="16"/>
    </row>
    <row r="814">
      <c r="B814" s="14"/>
      <c r="N814" s="15"/>
      <c r="O814" s="16"/>
    </row>
    <row r="815">
      <c r="B815" s="14"/>
      <c r="N815" s="15"/>
      <c r="O815" s="16"/>
    </row>
    <row r="816">
      <c r="B816" s="14"/>
      <c r="N816" s="15"/>
      <c r="O816" s="16"/>
    </row>
    <row r="817">
      <c r="B817" s="14"/>
      <c r="N817" s="15"/>
      <c r="O817" s="16"/>
    </row>
    <row r="818">
      <c r="B818" s="14"/>
      <c r="N818" s="15"/>
      <c r="O818" s="16"/>
    </row>
    <row r="819">
      <c r="B819" s="14"/>
      <c r="N819" s="15"/>
      <c r="O819" s="16"/>
    </row>
    <row r="820">
      <c r="B820" s="14"/>
      <c r="N820" s="15"/>
      <c r="O820" s="16"/>
    </row>
    <row r="821">
      <c r="B821" s="14"/>
      <c r="N821" s="15"/>
      <c r="O821" s="16"/>
    </row>
    <row r="822">
      <c r="B822" s="14"/>
      <c r="N822" s="15"/>
      <c r="O822" s="16"/>
    </row>
    <row r="823">
      <c r="B823" s="14"/>
      <c r="N823" s="15"/>
      <c r="O823" s="16"/>
    </row>
    <row r="824">
      <c r="B824" s="14"/>
      <c r="N824" s="15"/>
      <c r="O824" s="16"/>
    </row>
    <row r="825">
      <c r="B825" s="14"/>
      <c r="N825" s="15"/>
      <c r="O825" s="16"/>
    </row>
    <row r="826">
      <c r="B826" s="14"/>
      <c r="N826" s="15"/>
      <c r="O826" s="16"/>
    </row>
    <row r="827">
      <c r="B827" s="14"/>
      <c r="N827" s="15"/>
      <c r="O827" s="16"/>
    </row>
    <row r="828">
      <c r="B828" s="14"/>
      <c r="N828" s="15"/>
      <c r="O828" s="16"/>
    </row>
    <row r="829">
      <c r="B829" s="14"/>
      <c r="N829" s="15"/>
      <c r="O829" s="16"/>
    </row>
    <row r="830">
      <c r="B830" s="14"/>
      <c r="N830" s="15"/>
      <c r="O830" s="16"/>
    </row>
    <row r="831">
      <c r="B831" s="14"/>
      <c r="N831" s="15"/>
      <c r="O831" s="16"/>
    </row>
    <row r="832">
      <c r="B832" s="14"/>
      <c r="N832" s="15"/>
      <c r="O832" s="16"/>
    </row>
    <row r="833">
      <c r="B833" s="14"/>
      <c r="N833" s="15"/>
      <c r="O833" s="16"/>
    </row>
    <row r="834">
      <c r="B834" s="14"/>
      <c r="N834" s="15"/>
      <c r="O834" s="16"/>
    </row>
    <row r="835">
      <c r="B835" s="14"/>
      <c r="N835" s="15"/>
      <c r="O835" s="16"/>
    </row>
    <row r="836">
      <c r="B836" s="14"/>
      <c r="N836" s="15"/>
      <c r="O836" s="16"/>
    </row>
    <row r="837">
      <c r="B837" s="14"/>
      <c r="N837" s="15"/>
      <c r="O837" s="16"/>
    </row>
    <row r="838">
      <c r="B838" s="14"/>
      <c r="N838" s="15"/>
      <c r="O838" s="16"/>
    </row>
    <row r="839">
      <c r="B839" s="14"/>
      <c r="N839" s="15"/>
      <c r="O839" s="16"/>
    </row>
    <row r="840">
      <c r="B840" s="14"/>
      <c r="N840" s="15"/>
      <c r="O840" s="16"/>
    </row>
    <row r="841">
      <c r="B841" s="14"/>
      <c r="N841" s="15"/>
      <c r="O841" s="16"/>
    </row>
    <row r="842">
      <c r="B842" s="14"/>
      <c r="N842" s="15"/>
      <c r="O842" s="16"/>
    </row>
    <row r="843">
      <c r="B843" s="14"/>
      <c r="N843" s="15"/>
      <c r="O843" s="16"/>
    </row>
    <row r="844">
      <c r="B844" s="14"/>
      <c r="N844" s="15"/>
      <c r="O844" s="16"/>
    </row>
    <row r="845">
      <c r="B845" s="14"/>
      <c r="N845" s="15"/>
      <c r="O845" s="16"/>
    </row>
    <row r="846">
      <c r="B846" s="14"/>
      <c r="N846" s="15"/>
      <c r="O846" s="16"/>
    </row>
    <row r="847">
      <c r="B847" s="14"/>
      <c r="N847" s="15"/>
      <c r="O847" s="16"/>
    </row>
    <row r="848">
      <c r="B848" s="14"/>
      <c r="N848" s="15"/>
      <c r="O848" s="16"/>
    </row>
    <row r="849">
      <c r="B849" s="14"/>
      <c r="N849" s="15"/>
      <c r="O849" s="16"/>
    </row>
    <row r="850">
      <c r="B850" s="14"/>
      <c r="N850" s="15"/>
      <c r="O850" s="16"/>
    </row>
    <row r="851">
      <c r="B851" s="14"/>
      <c r="N851" s="15"/>
      <c r="O851" s="16"/>
    </row>
    <row r="852">
      <c r="B852" s="14"/>
      <c r="N852" s="15"/>
      <c r="O852" s="16"/>
    </row>
    <row r="853">
      <c r="B853" s="14"/>
      <c r="N853" s="15"/>
      <c r="O853" s="16"/>
    </row>
    <row r="854">
      <c r="B854" s="14"/>
      <c r="N854" s="15"/>
      <c r="O854" s="16"/>
    </row>
    <row r="855">
      <c r="B855" s="14"/>
      <c r="N855" s="15"/>
      <c r="O855" s="16"/>
    </row>
    <row r="856">
      <c r="B856" s="14"/>
      <c r="N856" s="15"/>
      <c r="O856" s="16"/>
    </row>
    <row r="857">
      <c r="B857" s="14"/>
      <c r="N857" s="15"/>
      <c r="O857" s="16"/>
    </row>
    <row r="858">
      <c r="B858" s="14"/>
      <c r="N858" s="15"/>
      <c r="O858" s="16"/>
    </row>
    <row r="859">
      <c r="B859" s="14"/>
      <c r="N859" s="15"/>
      <c r="O859" s="16"/>
    </row>
    <row r="860">
      <c r="B860" s="14"/>
      <c r="N860" s="15"/>
      <c r="O860" s="16"/>
    </row>
    <row r="861">
      <c r="B861" s="14"/>
      <c r="N861" s="15"/>
      <c r="O861" s="16"/>
    </row>
    <row r="862">
      <c r="B862" s="14"/>
      <c r="N862" s="15"/>
      <c r="O862" s="16"/>
    </row>
    <row r="863">
      <c r="B863" s="14"/>
      <c r="N863" s="15"/>
      <c r="O863" s="16"/>
    </row>
    <row r="864">
      <c r="B864" s="14"/>
      <c r="N864" s="15"/>
      <c r="O864" s="16"/>
    </row>
    <row r="865">
      <c r="B865" s="14"/>
      <c r="N865" s="15"/>
      <c r="O865" s="16"/>
    </row>
    <row r="866">
      <c r="B866" s="14"/>
      <c r="N866" s="15"/>
      <c r="O866" s="16"/>
    </row>
    <row r="867">
      <c r="B867" s="14"/>
      <c r="N867" s="15"/>
      <c r="O867" s="16"/>
    </row>
    <row r="868">
      <c r="B868" s="14"/>
      <c r="N868" s="15"/>
      <c r="O868" s="16"/>
    </row>
    <row r="869">
      <c r="B869" s="14"/>
      <c r="N869" s="15"/>
      <c r="O869" s="16"/>
    </row>
    <row r="870">
      <c r="B870" s="14"/>
      <c r="N870" s="15"/>
      <c r="O870" s="16"/>
    </row>
    <row r="871">
      <c r="B871" s="14"/>
      <c r="N871" s="15"/>
      <c r="O871" s="16"/>
    </row>
    <row r="872">
      <c r="B872" s="14"/>
      <c r="N872" s="15"/>
      <c r="O872" s="16"/>
    </row>
    <row r="873">
      <c r="B873" s="14"/>
      <c r="N873" s="15"/>
      <c r="O873" s="16"/>
    </row>
    <row r="874">
      <c r="B874" s="14"/>
      <c r="N874" s="15"/>
      <c r="O874" s="16"/>
    </row>
    <row r="875">
      <c r="B875" s="14"/>
      <c r="N875" s="15"/>
      <c r="O875" s="16"/>
    </row>
    <row r="876">
      <c r="B876" s="14"/>
      <c r="N876" s="15"/>
      <c r="O876" s="16"/>
    </row>
    <row r="877">
      <c r="B877" s="14"/>
      <c r="N877" s="15"/>
      <c r="O877" s="16"/>
    </row>
    <row r="878">
      <c r="B878" s="14"/>
      <c r="N878" s="15"/>
      <c r="O878" s="16"/>
    </row>
    <row r="879">
      <c r="B879" s="14"/>
      <c r="N879" s="15"/>
      <c r="O879" s="16"/>
    </row>
    <row r="880">
      <c r="B880" s="14"/>
      <c r="N880" s="15"/>
      <c r="O880" s="16"/>
    </row>
    <row r="881">
      <c r="B881" s="14"/>
      <c r="N881" s="15"/>
      <c r="O881" s="16"/>
    </row>
    <row r="882">
      <c r="B882" s="14"/>
      <c r="N882" s="15"/>
      <c r="O882" s="16"/>
    </row>
    <row r="883">
      <c r="B883" s="14"/>
      <c r="N883" s="15"/>
      <c r="O883" s="16"/>
    </row>
    <row r="884">
      <c r="B884" s="14"/>
      <c r="N884" s="15"/>
      <c r="O884" s="16"/>
    </row>
    <row r="885">
      <c r="B885" s="14"/>
      <c r="N885" s="15"/>
      <c r="O885" s="16"/>
    </row>
    <row r="886">
      <c r="B886" s="14"/>
      <c r="N886" s="15"/>
      <c r="O886" s="16"/>
    </row>
    <row r="887">
      <c r="B887" s="14"/>
      <c r="N887" s="15"/>
      <c r="O887" s="16"/>
    </row>
    <row r="888">
      <c r="B888" s="14"/>
      <c r="N888" s="15"/>
      <c r="O888" s="16"/>
    </row>
    <row r="889">
      <c r="B889" s="14"/>
      <c r="N889" s="15"/>
      <c r="O889" s="16"/>
    </row>
    <row r="890">
      <c r="B890" s="14"/>
      <c r="N890" s="15"/>
      <c r="O890" s="16"/>
    </row>
    <row r="891">
      <c r="B891" s="14"/>
      <c r="N891" s="15"/>
      <c r="O891" s="16"/>
    </row>
    <row r="892">
      <c r="B892" s="14"/>
      <c r="N892" s="15"/>
      <c r="O892" s="16"/>
    </row>
    <row r="893">
      <c r="B893" s="14"/>
      <c r="N893" s="15"/>
      <c r="O893" s="16"/>
    </row>
    <row r="894">
      <c r="B894" s="14"/>
      <c r="N894" s="15"/>
      <c r="O894" s="16"/>
    </row>
    <row r="895">
      <c r="B895" s="14"/>
      <c r="N895" s="15"/>
      <c r="O895" s="16"/>
    </row>
    <row r="896">
      <c r="B896" s="14"/>
      <c r="N896" s="15"/>
      <c r="O896" s="16"/>
    </row>
    <row r="897">
      <c r="B897" s="14"/>
      <c r="N897" s="15"/>
      <c r="O897" s="16"/>
    </row>
    <row r="898">
      <c r="B898" s="14"/>
      <c r="N898" s="15"/>
      <c r="O898" s="16"/>
    </row>
    <row r="899">
      <c r="B899" s="14"/>
      <c r="N899" s="15"/>
      <c r="O899" s="16"/>
    </row>
    <row r="900">
      <c r="B900" s="14"/>
      <c r="N900" s="15"/>
      <c r="O900" s="16"/>
    </row>
    <row r="901">
      <c r="B901" s="14"/>
      <c r="N901" s="15"/>
      <c r="O901" s="16"/>
    </row>
    <row r="902">
      <c r="B902" s="14"/>
      <c r="N902" s="15"/>
      <c r="O902" s="16"/>
    </row>
    <row r="903">
      <c r="B903" s="14"/>
      <c r="N903" s="15"/>
      <c r="O903" s="16"/>
    </row>
    <row r="904">
      <c r="B904" s="14"/>
      <c r="N904" s="15"/>
      <c r="O904" s="16"/>
    </row>
    <row r="905">
      <c r="B905" s="14"/>
      <c r="N905" s="15"/>
      <c r="O905" s="16"/>
    </row>
    <row r="906">
      <c r="B906" s="14"/>
      <c r="N906" s="15"/>
      <c r="O906" s="16"/>
    </row>
    <row r="907">
      <c r="B907" s="14"/>
      <c r="N907" s="15"/>
      <c r="O907" s="16"/>
    </row>
    <row r="908">
      <c r="B908" s="14"/>
      <c r="N908" s="15"/>
      <c r="O908" s="16"/>
    </row>
    <row r="909">
      <c r="B909" s="14"/>
      <c r="N909" s="15"/>
      <c r="O909" s="16"/>
    </row>
    <row r="910">
      <c r="B910" s="14"/>
      <c r="N910" s="15"/>
      <c r="O910" s="16"/>
    </row>
    <row r="911">
      <c r="B911" s="14"/>
      <c r="N911" s="15"/>
      <c r="O911" s="16"/>
    </row>
    <row r="912">
      <c r="B912" s="14"/>
      <c r="N912" s="15"/>
      <c r="O912" s="16"/>
    </row>
    <row r="913">
      <c r="B913" s="14"/>
      <c r="N913" s="15"/>
      <c r="O913" s="16"/>
    </row>
    <row r="914">
      <c r="B914" s="14"/>
      <c r="N914" s="15"/>
      <c r="O914" s="16"/>
    </row>
    <row r="915">
      <c r="B915" s="14"/>
      <c r="N915" s="15"/>
      <c r="O915" s="16"/>
    </row>
    <row r="916">
      <c r="B916" s="14"/>
      <c r="N916" s="15"/>
      <c r="O916" s="16"/>
    </row>
    <row r="917">
      <c r="B917" s="14"/>
      <c r="N917" s="15"/>
      <c r="O917" s="16"/>
    </row>
    <row r="918">
      <c r="B918" s="14"/>
      <c r="N918" s="15"/>
      <c r="O918" s="16"/>
    </row>
    <row r="919">
      <c r="B919" s="14"/>
      <c r="N919" s="15"/>
      <c r="O919" s="16"/>
    </row>
    <row r="920">
      <c r="B920" s="14"/>
      <c r="N920" s="15"/>
      <c r="O920" s="16"/>
    </row>
    <row r="921">
      <c r="B921" s="14"/>
      <c r="N921" s="15"/>
      <c r="O921" s="16"/>
    </row>
    <row r="922">
      <c r="B922" s="14"/>
      <c r="N922" s="15"/>
      <c r="O922" s="16"/>
    </row>
    <row r="923">
      <c r="B923" s="14"/>
      <c r="N923" s="15"/>
      <c r="O923" s="16"/>
    </row>
    <row r="924">
      <c r="B924" s="14"/>
      <c r="N924" s="15"/>
      <c r="O924" s="16"/>
    </row>
    <row r="925">
      <c r="B925" s="14"/>
      <c r="N925" s="15"/>
      <c r="O925" s="16"/>
    </row>
    <row r="926">
      <c r="B926" s="14"/>
      <c r="N926" s="15"/>
      <c r="O926" s="16"/>
    </row>
    <row r="927">
      <c r="B927" s="14"/>
      <c r="N927" s="15"/>
      <c r="O927" s="16"/>
    </row>
    <row r="928">
      <c r="B928" s="14"/>
      <c r="N928" s="15"/>
      <c r="O928" s="16"/>
    </row>
    <row r="929">
      <c r="B929" s="14"/>
      <c r="N929" s="15"/>
      <c r="O929" s="16"/>
    </row>
    <row r="930">
      <c r="B930" s="14"/>
      <c r="N930" s="15"/>
      <c r="O930" s="16"/>
    </row>
    <row r="931">
      <c r="B931" s="14"/>
      <c r="N931" s="15"/>
      <c r="O931" s="16"/>
    </row>
    <row r="932">
      <c r="B932" s="14"/>
      <c r="N932" s="15"/>
      <c r="O932" s="16"/>
    </row>
    <row r="933">
      <c r="B933" s="14"/>
      <c r="N933" s="15"/>
      <c r="O933" s="16"/>
    </row>
    <row r="934">
      <c r="B934" s="14"/>
      <c r="N934" s="15"/>
      <c r="O934" s="16"/>
    </row>
    <row r="935">
      <c r="B935" s="14"/>
      <c r="N935" s="15"/>
      <c r="O935" s="16"/>
    </row>
    <row r="936">
      <c r="B936" s="14"/>
      <c r="N936" s="15"/>
      <c r="O936" s="16"/>
    </row>
    <row r="937">
      <c r="B937" s="14"/>
      <c r="N937" s="15"/>
      <c r="O937" s="16"/>
    </row>
    <row r="938">
      <c r="B938" s="14"/>
      <c r="N938" s="15"/>
      <c r="O938" s="16"/>
    </row>
    <row r="939">
      <c r="B939" s="14"/>
      <c r="N939" s="15"/>
      <c r="O939" s="16"/>
    </row>
    <row r="940">
      <c r="B940" s="14"/>
      <c r="N940" s="15"/>
      <c r="O940" s="16"/>
    </row>
    <row r="941">
      <c r="B941" s="14"/>
      <c r="N941" s="15"/>
      <c r="O941" s="16"/>
    </row>
    <row r="942">
      <c r="B942" s="14"/>
      <c r="N942" s="15"/>
      <c r="O942" s="16"/>
    </row>
    <row r="943">
      <c r="B943" s="14"/>
      <c r="N943" s="15"/>
      <c r="O943" s="16"/>
    </row>
    <row r="944">
      <c r="B944" s="14"/>
      <c r="N944" s="15"/>
      <c r="O944" s="16"/>
    </row>
    <row r="945">
      <c r="B945" s="14"/>
      <c r="N945" s="15"/>
      <c r="O945" s="16"/>
    </row>
    <row r="946">
      <c r="B946" s="14"/>
      <c r="N946" s="15"/>
      <c r="O946" s="16"/>
    </row>
    <row r="947">
      <c r="B947" s="14"/>
      <c r="N947" s="15"/>
      <c r="O947" s="16"/>
    </row>
    <row r="948">
      <c r="B948" s="14"/>
      <c r="N948" s="15"/>
      <c r="O948" s="16"/>
    </row>
    <row r="949">
      <c r="B949" s="14"/>
      <c r="N949" s="15"/>
      <c r="O949" s="16"/>
    </row>
    <row r="950">
      <c r="B950" s="14"/>
      <c r="N950" s="15"/>
      <c r="O950" s="16"/>
    </row>
    <row r="951">
      <c r="B951" s="14"/>
      <c r="N951" s="15"/>
      <c r="O951" s="16"/>
    </row>
    <row r="952">
      <c r="B952" s="14"/>
      <c r="N952" s="15"/>
      <c r="O952" s="16"/>
    </row>
    <row r="953">
      <c r="B953" s="14"/>
      <c r="N953" s="15"/>
      <c r="O953" s="16"/>
    </row>
    <row r="954">
      <c r="B954" s="14"/>
      <c r="N954" s="15"/>
      <c r="O954" s="16"/>
    </row>
    <row r="955">
      <c r="B955" s="14"/>
      <c r="N955" s="15"/>
      <c r="O955" s="16"/>
    </row>
    <row r="956">
      <c r="B956" s="14"/>
      <c r="N956" s="15"/>
      <c r="O956" s="16"/>
    </row>
    <row r="957">
      <c r="B957" s="14"/>
      <c r="N957" s="15"/>
      <c r="O957" s="16"/>
    </row>
    <row r="958">
      <c r="B958" s="14"/>
      <c r="N958" s="15"/>
      <c r="O958" s="16"/>
    </row>
    <row r="959">
      <c r="B959" s="14"/>
      <c r="N959" s="15"/>
      <c r="O959" s="16"/>
    </row>
    <row r="960">
      <c r="B960" s="14"/>
      <c r="N960" s="15"/>
      <c r="O960" s="16"/>
    </row>
    <row r="961">
      <c r="B961" s="14"/>
      <c r="N961" s="15"/>
      <c r="O961" s="16"/>
    </row>
    <row r="962">
      <c r="B962" s="14"/>
      <c r="N962" s="15"/>
      <c r="O962" s="16"/>
    </row>
    <row r="963">
      <c r="B963" s="14"/>
      <c r="N963" s="15"/>
      <c r="O963" s="16"/>
    </row>
    <row r="964">
      <c r="B964" s="14"/>
      <c r="N964" s="15"/>
      <c r="O964" s="16"/>
    </row>
    <row r="965">
      <c r="B965" s="14"/>
      <c r="N965" s="15"/>
      <c r="O965" s="16"/>
    </row>
    <row r="966">
      <c r="B966" s="14"/>
      <c r="N966" s="15"/>
      <c r="O966" s="16"/>
    </row>
    <row r="967">
      <c r="B967" s="14"/>
      <c r="N967" s="15"/>
      <c r="O967" s="16"/>
    </row>
    <row r="968">
      <c r="B968" s="14"/>
      <c r="N968" s="15"/>
      <c r="O968" s="16"/>
    </row>
    <row r="969">
      <c r="B969" s="14"/>
      <c r="N969" s="15"/>
      <c r="O969" s="16"/>
    </row>
    <row r="970">
      <c r="B970" s="14"/>
      <c r="N970" s="15"/>
      <c r="O970" s="16"/>
    </row>
    <row r="971">
      <c r="B971" s="14"/>
      <c r="N971" s="15"/>
      <c r="O971" s="16"/>
    </row>
    <row r="972">
      <c r="B972" s="14"/>
      <c r="N972" s="15"/>
      <c r="O972" s="16"/>
    </row>
    <row r="973">
      <c r="B973" s="14"/>
      <c r="N973" s="15"/>
      <c r="O973" s="16"/>
    </row>
    <row r="974">
      <c r="B974" s="14"/>
      <c r="N974" s="15"/>
      <c r="O974" s="16"/>
    </row>
    <row r="975">
      <c r="B975" s="14"/>
      <c r="N975" s="15"/>
      <c r="O975" s="16"/>
    </row>
    <row r="976">
      <c r="B976" s="14"/>
      <c r="N976" s="15"/>
      <c r="O976" s="16"/>
    </row>
    <row r="977">
      <c r="B977" s="14"/>
      <c r="N977" s="15"/>
      <c r="O977" s="16"/>
    </row>
    <row r="978">
      <c r="B978" s="14"/>
      <c r="N978" s="15"/>
      <c r="O978" s="16"/>
    </row>
    <row r="979">
      <c r="B979" s="14"/>
      <c r="N979" s="15"/>
      <c r="O979" s="16"/>
    </row>
    <row r="980">
      <c r="B980" s="14"/>
      <c r="N980" s="15"/>
      <c r="O980" s="16"/>
    </row>
    <row r="981">
      <c r="B981" s="14"/>
      <c r="N981" s="15"/>
      <c r="O981" s="16"/>
    </row>
    <row r="982">
      <c r="B982" s="14"/>
      <c r="N982" s="15"/>
      <c r="O982" s="16"/>
    </row>
    <row r="983">
      <c r="B983" s="14"/>
      <c r="N983" s="15"/>
      <c r="O983" s="16"/>
    </row>
    <row r="984">
      <c r="B984" s="14"/>
      <c r="N984" s="15"/>
      <c r="O984" s="16"/>
    </row>
    <row r="985">
      <c r="B985" s="14"/>
      <c r="N985" s="15"/>
      <c r="O985" s="16"/>
    </row>
    <row r="986">
      <c r="B986" s="14"/>
      <c r="N986" s="15"/>
      <c r="O986" s="16"/>
    </row>
    <row r="987">
      <c r="B987" s="14"/>
      <c r="N987" s="15"/>
      <c r="O987" s="16"/>
    </row>
    <row r="988">
      <c r="B988" s="14"/>
      <c r="N988" s="15"/>
      <c r="O988" s="16"/>
    </row>
    <row r="989">
      <c r="B989" s="14"/>
      <c r="N989" s="15"/>
      <c r="O989" s="16"/>
    </row>
    <row r="990">
      <c r="B990" s="14"/>
      <c r="N990" s="15"/>
      <c r="O990" s="16"/>
    </row>
    <row r="991">
      <c r="B991" s="14"/>
      <c r="N991" s="15"/>
      <c r="O991" s="16"/>
    </row>
    <row r="992">
      <c r="B992" s="14"/>
      <c r="N992" s="15"/>
      <c r="O992" s="16"/>
    </row>
    <row r="993">
      <c r="B993" s="14"/>
      <c r="N993" s="15"/>
      <c r="O993" s="16"/>
    </row>
    <row r="994">
      <c r="B994" s="14"/>
      <c r="N994" s="15"/>
      <c r="O994" s="16"/>
    </row>
    <row r="995">
      <c r="B995" s="14"/>
      <c r="N995" s="15"/>
      <c r="O995" s="16"/>
    </row>
    <row r="996">
      <c r="B996" s="14"/>
      <c r="N996" s="15"/>
      <c r="O996" s="16"/>
    </row>
    <row r="997">
      <c r="B997" s="14"/>
      <c r="N997" s="15"/>
      <c r="O997" s="16"/>
    </row>
    <row r="998">
      <c r="B998" s="14"/>
      <c r="N998" s="15"/>
      <c r="O998" s="16"/>
    </row>
    <row r="999">
      <c r="B999" s="14"/>
      <c r="N999" s="15"/>
      <c r="O999" s="16"/>
    </row>
    <row r="1000">
      <c r="B1000" s="14"/>
      <c r="N1000" s="15"/>
      <c r="O1000" s="16"/>
    </row>
    <row r="1001">
      <c r="B1001" s="14"/>
      <c r="N1001" s="15"/>
      <c r="O1001" s="16"/>
    </row>
    <row r="1002">
      <c r="B1002" s="14"/>
      <c r="N1002" s="15"/>
      <c r="O1002" s="16"/>
    </row>
    <row r="1003">
      <c r="B1003" s="14"/>
      <c r="N1003" s="15"/>
      <c r="O1003" s="16"/>
    </row>
    <row r="1004">
      <c r="B1004" s="14"/>
      <c r="N1004" s="15"/>
      <c r="O1004" s="16"/>
    </row>
    <row r="1005">
      <c r="B1005" s="14"/>
      <c r="N1005" s="15"/>
      <c r="O1005" s="16"/>
    </row>
    <row r="1006">
      <c r="B1006" s="14"/>
      <c r="N1006" s="15"/>
      <c r="O1006" s="16"/>
    </row>
    <row r="1007">
      <c r="B1007" s="14"/>
      <c r="N1007" s="15"/>
      <c r="O1007" s="16"/>
    </row>
    <row r="1008">
      <c r="B1008" s="14"/>
      <c r="N1008" s="15"/>
      <c r="O1008" s="16"/>
    </row>
    <row r="1009">
      <c r="B1009" s="14"/>
      <c r="N1009" s="15"/>
      <c r="O1009" s="16"/>
    </row>
    <row r="1010">
      <c r="B1010" s="14"/>
      <c r="N1010" s="15"/>
      <c r="O1010" s="16"/>
    </row>
    <row r="1011">
      <c r="B1011" s="14"/>
      <c r="N1011" s="15"/>
      <c r="O1011" s="16"/>
    </row>
    <row r="1012">
      <c r="B1012" s="14"/>
      <c r="N1012" s="15"/>
      <c r="O1012" s="16"/>
    </row>
    <row r="1013">
      <c r="B1013" s="14"/>
      <c r="N1013" s="15"/>
      <c r="O1013" s="16"/>
    </row>
    <row r="1014">
      <c r="B1014" s="14"/>
      <c r="N1014" s="15"/>
      <c r="O1014" s="16"/>
    </row>
    <row r="1015">
      <c r="B1015" s="14"/>
      <c r="N1015" s="15"/>
      <c r="O1015" s="16"/>
    </row>
    <row r="1016">
      <c r="B1016" s="14"/>
      <c r="N1016" s="15"/>
      <c r="O1016" s="16"/>
    </row>
    <row r="1017">
      <c r="B1017" s="14"/>
      <c r="N1017" s="15"/>
      <c r="O1017" s="16"/>
    </row>
    <row r="1018">
      <c r="B1018" s="14"/>
      <c r="N1018" s="15"/>
      <c r="O1018" s="16"/>
    </row>
    <row r="1019">
      <c r="B1019" s="14"/>
      <c r="N1019" s="15"/>
      <c r="O1019" s="16"/>
    </row>
    <row r="1020">
      <c r="B1020" s="14"/>
      <c r="N1020" s="15"/>
      <c r="O1020" s="16"/>
    </row>
    <row r="1021">
      <c r="B1021" s="14"/>
      <c r="N1021" s="15"/>
      <c r="O1021" s="16"/>
    </row>
    <row r="1022">
      <c r="B1022" s="14"/>
      <c r="N1022" s="15"/>
      <c r="O1022" s="16"/>
    </row>
    <row r="1023">
      <c r="B1023" s="14"/>
      <c r="N1023" s="15"/>
      <c r="O1023" s="16"/>
    </row>
    <row r="1024">
      <c r="B1024" s="14"/>
      <c r="N1024" s="15"/>
      <c r="O1024" s="16"/>
    </row>
    <row r="1025">
      <c r="B1025" s="14"/>
      <c r="N1025" s="15"/>
      <c r="O1025" s="16"/>
    </row>
    <row r="1026">
      <c r="B1026" s="14"/>
      <c r="N1026" s="15"/>
      <c r="O1026" s="16"/>
    </row>
    <row r="1027">
      <c r="B1027" s="14"/>
      <c r="N1027" s="15"/>
      <c r="O1027" s="16"/>
    </row>
    <row r="1028">
      <c r="B1028" s="14"/>
      <c r="N1028" s="15"/>
      <c r="O1028" s="16"/>
    </row>
    <row r="1029">
      <c r="B1029" s="14"/>
      <c r="N1029" s="15"/>
      <c r="O1029" s="16"/>
    </row>
    <row r="1030">
      <c r="B1030" s="14"/>
      <c r="N1030" s="15"/>
      <c r="O1030" s="16"/>
    </row>
    <row r="1031">
      <c r="B1031" s="14"/>
      <c r="N1031" s="15"/>
      <c r="O1031" s="16"/>
    </row>
    <row r="1032">
      <c r="B1032" s="14"/>
      <c r="N1032" s="15"/>
      <c r="O1032" s="16"/>
    </row>
    <row r="1033">
      <c r="B1033" s="14"/>
      <c r="N1033" s="15"/>
      <c r="O1033" s="16"/>
    </row>
    <row r="1034">
      <c r="B1034" s="14"/>
      <c r="N1034" s="15"/>
      <c r="O1034" s="16"/>
    </row>
    <row r="1035">
      <c r="B1035" s="14"/>
      <c r="N1035" s="15"/>
      <c r="O1035" s="16"/>
    </row>
    <row r="1036">
      <c r="B1036" s="14"/>
      <c r="N1036" s="15"/>
      <c r="O1036" s="16"/>
    </row>
    <row r="1037">
      <c r="B1037" s="14"/>
      <c r="N1037" s="15"/>
      <c r="O1037" s="16"/>
    </row>
    <row r="1038">
      <c r="B1038" s="14"/>
      <c r="N1038" s="15"/>
      <c r="O1038" s="16"/>
    </row>
    <row r="1039">
      <c r="B1039" s="14"/>
      <c r="N1039" s="15"/>
      <c r="O1039" s="16"/>
    </row>
    <row r="1040">
      <c r="B1040" s="14"/>
      <c r="N1040" s="15"/>
      <c r="O1040" s="16"/>
    </row>
    <row r="1041">
      <c r="B1041" s="14"/>
      <c r="N1041" s="15"/>
      <c r="O1041" s="16"/>
    </row>
    <row r="1042">
      <c r="B1042" s="14"/>
      <c r="N1042" s="15"/>
      <c r="O1042" s="16"/>
    </row>
    <row r="1043">
      <c r="B1043" s="14"/>
      <c r="N1043" s="15"/>
      <c r="O1043" s="16"/>
    </row>
    <row r="1044">
      <c r="B1044" s="14"/>
      <c r="N1044" s="15"/>
      <c r="O1044" s="16"/>
    </row>
    <row r="1045">
      <c r="B1045" s="14"/>
      <c r="N1045" s="15"/>
      <c r="O1045" s="16"/>
    </row>
    <row r="1046">
      <c r="B1046" s="14"/>
      <c r="N1046" s="15"/>
      <c r="O1046" s="16"/>
    </row>
    <row r="1047">
      <c r="B1047" s="14"/>
      <c r="N1047" s="15"/>
      <c r="O1047" s="16"/>
    </row>
    <row r="1048">
      <c r="B1048" s="14"/>
      <c r="N1048" s="15"/>
      <c r="O1048" s="16"/>
    </row>
    <row r="1049">
      <c r="B1049" s="14"/>
      <c r="N1049" s="15"/>
      <c r="O1049" s="16"/>
    </row>
    <row r="1050">
      <c r="B1050" s="14"/>
      <c r="N1050" s="15"/>
      <c r="O1050" s="16"/>
    </row>
    <row r="1051">
      <c r="B1051" s="14"/>
      <c r="N1051" s="15"/>
      <c r="O1051" s="16"/>
    </row>
    <row r="1052">
      <c r="B1052" s="14"/>
      <c r="N1052" s="15"/>
      <c r="O1052" s="16"/>
    </row>
    <row r="1053">
      <c r="B1053" s="14"/>
      <c r="N1053" s="15"/>
      <c r="O1053" s="16"/>
    </row>
    <row r="1054">
      <c r="B1054" s="14"/>
      <c r="N1054" s="15"/>
      <c r="O1054" s="16"/>
    </row>
    <row r="1055">
      <c r="B1055" s="14"/>
      <c r="N1055" s="15"/>
      <c r="O1055" s="16"/>
    </row>
    <row r="1056">
      <c r="B1056" s="14"/>
      <c r="N1056" s="15"/>
      <c r="O1056" s="16"/>
    </row>
    <row r="1057">
      <c r="B1057" s="14"/>
      <c r="N1057" s="15"/>
      <c r="O1057" s="16"/>
    </row>
    <row r="1058">
      <c r="B1058" s="14"/>
      <c r="N1058" s="15"/>
      <c r="O1058" s="16"/>
    </row>
    <row r="1059">
      <c r="B1059" s="14"/>
      <c r="N1059" s="15"/>
      <c r="O1059" s="16"/>
    </row>
    <row r="1060">
      <c r="B1060" s="14"/>
      <c r="N1060" s="15"/>
      <c r="O1060" s="16"/>
    </row>
    <row r="1061">
      <c r="B1061" s="14"/>
      <c r="N1061" s="15"/>
      <c r="O1061" s="16"/>
    </row>
    <row r="1062">
      <c r="B1062" s="14"/>
      <c r="N1062" s="15"/>
      <c r="O1062" s="16"/>
    </row>
    <row r="1063">
      <c r="B1063" s="14"/>
      <c r="N1063" s="15"/>
      <c r="O1063" s="16"/>
    </row>
    <row r="1064">
      <c r="B1064" s="14"/>
      <c r="N1064" s="15"/>
      <c r="O1064" s="16"/>
    </row>
    <row r="1065">
      <c r="B1065" s="14"/>
      <c r="N1065" s="15"/>
      <c r="O1065" s="16"/>
    </row>
    <row r="1066">
      <c r="B1066" s="14"/>
      <c r="N1066" s="15"/>
      <c r="O1066" s="16"/>
    </row>
    <row r="1067">
      <c r="B1067" s="14"/>
      <c r="N1067" s="15"/>
      <c r="O1067" s="16"/>
    </row>
    <row r="1068">
      <c r="B1068" s="14"/>
      <c r="N1068" s="15"/>
      <c r="O1068" s="16"/>
    </row>
    <row r="1069">
      <c r="B1069" s="14"/>
      <c r="N1069" s="15"/>
      <c r="O1069" s="16"/>
    </row>
    <row r="1070">
      <c r="B1070" s="14"/>
      <c r="N1070" s="15"/>
      <c r="O1070" s="16"/>
    </row>
    <row r="1071">
      <c r="B1071" s="14"/>
      <c r="N1071" s="15"/>
      <c r="O1071" s="16"/>
    </row>
    <row r="1072">
      <c r="B1072" s="14"/>
      <c r="N1072" s="15"/>
      <c r="O1072" s="16"/>
    </row>
    <row r="1073">
      <c r="B1073" s="14"/>
      <c r="N1073" s="15"/>
      <c r="O1073" s="16"/>
    </row>
    <row r="1074">
      <c r="B1074" s="14"/>
      <c r="N1074" s="15"/>
      <c r="O1074" s="16"/>
    </row>
    <row r="1075">
      <c r="B1075" s="14"/>
      <c r="N1075" s="15"/>
      <c r="O1075" s="16"/>
    </row>
    <row r="1076">
      <c r="B1076" s="14"/>
      <c r="N1076" s="15"/>
      <c r="O1076" s="16"/>
    </row>
    <row r="1077">
      <c r="B1077" s="14"/>
      <c r="N1077" s="15"/>
      <c r="O1077" s="16"/>
    </row>
    <row r="1078">
      <c r="B1078" s="14"/>
      <c r="N1078" s="15"/>
      <c r="O1078" s="16"/>
    </row>
    <row r="1079">
      <c r="B1079" s="14"/>
      <c r="N1079" s="15"/>
      <c r="O1079" s="16"/>
    </row>
    <row r="1080">
      <c r="B1080" s="14"/>
      <c r="N1080" s="15"/>
      <c r="O1080" s="16"/>
    </row>
    <row r="1081">
      <c r="B1081" s="14"/>
      <c r="N1081" s="15"/>
      <c r="O1081" s="16"/>
    </row>
    <row r="1082">
      <c r="B1082" s="14"/>
      <c r="N1082" s="15"/>
      <c r="O1082" s="16"/>
    </row>
  </sheetData>
  <autoFilter ref="$A$1:$O$8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4.25"/>
    <col customWidth="1" min="3" max="3" width="17.75"/>
  </cols>
  <sheetData>
    <row r="1">
      <c r="A1" s="17"/>
    </row>
    <row r="2">
      <c r="A2" s="17" t="s">
        <v>180</v>
      </c>
      <c r="B2" s="15">
        <f>MAX(Principal!N:N)</f>
        <v>4762926995</v>
      </c>
      <c r="D2" s="16" t="str">
        <f>VLOOKUP(B2,Principal!N:P,3,0)</f>
        <v>Vale</v>
      </c>
    </row>
    <row r="3">
      <c r="A3" s="17" t="s">
        <v>181</v>
      </c>
      <c r="B3" s="15">
        <f>MIN(Principal!N:N)</f>
        <v>-1807432634</v>
      </c>
      <c r="D3" s="16" t="str">
        <f>VLOOKUP(B3,Principal!N:P,3,0)</f>
        <v>Localiza</v>
      </c>
    </row>
    <row r="4">
      <c r="A4" s="17" t="s">
        <v>182</v>
      </c>
      <c r="B4" s="15">
        <f>AVERAGE(Principal!N:N)</f>
        <v>165190210.5</v>
      </c>
    </row>
    <row r="6">
      <c r="A6" s="17" t="s">
        <v>183</v>
      </c>
      <c r="B6" s="15">
        <f>AVERAGEIF(Principal!O:O,"Subiu",Principal!N:N)</f>
        <v>448164250.2</v>
      </c>
    </row>
    <row r="7">
      <c r="A7" s="17" t="s">
        <v>184</v>
      </c>
      <c r="B7" s="15">
        <f>AVERAGEIF(Principal!O:O,"Desceu",Principal!N:N)</f>
        <v>-181109141.8</v>
      </c>
    </row>
    <row r="11">
      <c r="C11" s="19" t="s">
        <v>186</v>
      </c>
      <c r="D11" s="17" t="s">
        <v>187</v>
      </c>
    </row>
    <row r="12">
      <c r="C12" s="15">
        <f>SUMIFS(Principal!N:N,Principal!O:O,"Subiu",Principal!Q:Q,A12)</f>
        <v>0</v>
      </c>
      <c r="D12" s="15">
        <f t="shared" ref="D12:D45" si="1">IF(OR(A12="Mineração",A12="Petróleo",A12="Banco"),0,B12)</f>
        <v>-233651943.5</v>
      </c>
    </row>
    <row r="13">
      <c r="C13" s="15">
        <f>SUMIFS(Principal!N:N,Principal!O:O,"Subiu",Principal!Q:Q,A13)</f>
        <v>0</v>
      </c>
      <c r="D13" s="15">
        <f t="shared" si="1"/>
        <v>-88901449.42</v>
      </c>
    </row>
    <row r="14">
      <c r="C14" s="15">
        <f>SUMIFS(Principal!N:N,Principal!O:O,"Subiu",Principal!Q:Q,A14)</f>
        <v>0</v>
      </c>
      <c r="D14" s="15">
        <f t="shared" si="1"/>
        <v>-15725678.56</v>
      </c>
    </row>
    <row r="15">
      <c r="C15" s="15">
        <f>SUMIFS(Principal!N:N,Principal!O:O,"Subiu",Principal!Q:Q,A15)</f>
        <v>407833683.1</v>
      </c>
      <c r="D15" s="15">
        <f t="shared" si="1"/>
        <v>407833683.1</v>
      </c>
    </row>
    <row r="16">
      <c r="C16" s="15">
        <f>SUMIFS(Principal!N:N,Principal!O:O,"Subiu",Principal!Q:Q,A16)</f>
        <v>0</v>
      </c>
      <c r="D16" s="15">
        <f t="shared" si="1"/>
        <v>-1807432634</v>
      </c>
    </row>
    <row r="17">
      <c r="C17" s="15">
        <f>SUMIFS(Principal!N:N,Principal!O:O,"Subiu",Principal!Q:Q,A17)</f>
        <v>3740512019</v>
      </c>
      <c r="D17" s="18">
        <f t="shared" si="1"/>
        <v>0</v>
      </c>
    </row>
    <row r="18">
      <c r="C18" s="15">
        <f>SUMIFS(Principal!N:N,Principal!O:O,"Subiu",Principal!Q:Q,A18)</f>
        <v>0</v>
      </c>
      <c r="D18" s="15">
        <f t="shared" si="1"/>
        <v>0</v>
      </c>
    </row>
    <row r="19">
      <c r="C19" s="15">
        <f>SUMIFS(Principal!N:N,Principal!O:O,"Subiu",Principal!Q:Q,A19)</f>
        <v>41021792.09</v>
      </c>
      <c r="D19" s="15">
        <f t="shared" si="1"/>
        <v>19895417.77</v>
      </c>
    </row>
    <row r="20">
      <c r="C20" s="15">
        <f>SUMIFS(Principal!N:N,Principal!O:O,"Subiu",Principal!Q:Q,A20)</f>
        <v>18068446.61</v>
      </c>
      <c r="D20" s="15">
        <f t="shared" si="1"/>
        <v>18068446.61</v>
      </c>
    </row>
    <row r="21">
      <c r="C21" s="15">
        <f>SUMIFS(Principal!N:N,Principal!O:O,"Subiu",Principal!Q:Q,A21)</f>
        <v>37525872.38</v>
      </c>
      <c r="D21" s="15">
        <f t="shared" si="1"/>
        <v>-97906953.95</v>
      </c>
    </row>
    <row r="22">
      <c r="C22" s="15">
        <f>SUMIFS(Principal!N:N,Principal!O:O,"Subiu",Principal!Q:Q,A22)</f>
        <v>0</v>
      </c>
      <c r="D22" s="15">
        <f t="shared" si="1"/>
        <v>-193280001.2</v>
      </c>
    </row>
    <row r="23">
      <c r="C23" s="15">
        <f>SUMIFS(Principal!N:N,Principal!O:O,"Subiu",Principal!Q:Q,A23)</f>
        <v>72295838.99</v>
      </c>
      <c r="D23" s="15">
        <f t="shared" si="1"/>
        <v>10296602.51</v>
      </c>
    </row>
    <row r="24">
      <c r="C24" s="15">
        <f>SUMIFS(Principal!N:N,Principal!O:O,"Subiu",Principal!Q:Q,A24)</f>
        <v>1209821624</v>
      </c>
      <c r="D24" s="15">
        <f t="shared" si="1"/>
        <v>368265294.4</v>
      </c>
    </row>
    <row r="25">
      <c r="C25" s="15">
        <f>SUMIFS(Principal!N:N,Principal!O:O,"Subiu",Principal!Q:Q,A25)</f>
        <v>0</v>
      </c>
      <c r="D25" s="15">
        <f t="shared" si="1"/>
        <v>-208257014.2</v>
      </c>
    </row>
    <row r="26">
      <c r="C26" s="15">
        <f>SUMIFS(Principal!N:N,Principal!O:O,"Subiu",Principal!Q:Q,A26)</f>
        <v>0</v>
      </c>
      <c r="D26" s="15">
        <f t="shared" si="1"/>
        <v>-1173785666</v>
      </c>
    </row>
    <row r="27">
      <c r="C27" s="15">
        <f>SUMIFS(Principal!N:N,Principal!O:O,"Subiu",Principal!Q:Q,A27)</f>
        <v>416092244.4</v>
      </c>
      <c r="D27" s="15">
        <f t="shared" si="1"/>
        <v>416092244.4</v>
      </c>
    </row>
    <row r="28">
      <c r="C28" s="15">
        <f>SUMIFS(Principal!N:N,Principal!O:O,"Subiu",Principal!Q:Q,A28)</f>
        <v>0</v>
      </c>
      <c r="D28" s="15">
        <f t="shared" si="1"/>
        <v>-39743554.31</v>
      </c>
    </row>
    <row r="29">
      <c r="C29" s="15">
        <f>SUMIFS(Principal!N:N,Principal!O:O,"Subiu",Principal!Q:Q,A29)</f>
        <v>233902674.8</v>
      </c>
      <c r="D29" s="15">
        <f t="shared" si="1"/>
        <v>233902674.8</v>
      </c>
    </row>
    <row r="30">
      <c r="C30" s="15">
        <f>SUMIFS(Principal!N:N,Principal!O:O,"Subiu",Principal!Q:Q,A30)</f>
        <v>4940442966</v>
      </c>
      <c r="D30" s="18">
        <f t="shared" si="1"/>
        <v>0</v>
      </c>
    </row>
    <row r="31">
      <c r="C31" s="15">
        <f>SUMIFS(Principal!N:N,Principal!O:O,"Subiu",Principal!Q:Q,A31)</f>
        <v>722946282.7</v>
      </c>
      <c r="D31" s="15">
        <f t="shared" si="1"/>
        <v>722946282.7</v>
      </c>
    </row>
    <row r="32">
      <c r="C32" s="15">
        <f>SUMIFS(Principal!N:N,Principal!O:O,"Subiu",Principal!Q:Q,A32)</f>
        <v>0</v>
      </c>
      <c r="D32" s="15">
        <f t="shared" si="1"/>
        <v>-9242203.652</v>
      </c>
    </row>
    <row r="33">
      <c r="C33" s="15">
        <f>SUMIFS(Principal!N:N,Principal!O:O,"Subiu",Principal!Q:Q,A33)</f>
        <v>6093288832</v>
      </c>
      <c r="D33" s="18">
        <f t="shared" si="1"/>
        <v>0</v>
      </c>
    </row>
    <row r="34">
      <c r="C34" s="15">
        <f>SUMIFS(Principal!N:N,Principal!O:O,"Subiu",Principal!Q:Q,A34)</f>
        <v>69054317.64</v>
      </c>
      <c r="D34" s="15">
        <f t="shared" si="1"/>
        <v>69054317.64</v>
      </c>
    </row>
    <row r="35">
      <c r="C35" s="15">
        <f>SUMIFS(Principal!N:N,Principal!O:O,"Subiu",Principal!Q:Q,A35)</f>
        <v>453917907</v>
      </c>
      <c r="D35" s="15">
        <f t="shared" si="1"/>
        <v>60321469.88</v>
      </c>
    </row>
    <row r="36">
      <c r="C36" s="15">
        <f>SUMIFS(Principal!N:N,Principal!O:O,"Subiu",Principal!Q:Q,A36)</f>
        <v>0</v>
      </c>
      <c r="D36" s="15">
        <f t="shared" si="1"/>
        <v>-26297880.21</v>
      </c>
    </row>
    <row r="37">
      <c r="C37" s="15">
        <f>SUMIFS(Principal!N:N,Principal!O:O,"Subiu",Principal!Q:Q,A37)</f>
        <v>43657683.38</v>
      </c>
      <c r="D37" s="15">
        <f t="shared" si="1"/>
        <v>43657683.38</v>
      </c>
    </row>
    <row r="38">
      <c r="C38" s="15">
        <f>SUMIFS(Principal!N:N,Principal!O:O,"Subiu",Principal!Q:Q,A38)</f>
        <v>117732680.1</v>
      </c>
      <c r="D38" s="15">
        <f t="shared" si="1"/>
        <v>117732680.1</v>
      </c>
    </row>
    <row r="39">
      <c r="C39" s="15">
        <f>SUMIFS(Principal!N:N,Principal!O:O,"Subiu",Principal!Q:Q,A39)</f>
        <v>489935930.9</v>
      </c>
      <c r="D39" s="15">
        <f t="shared" si="1"/>
        <v>489935930.9</v>
      </c>
    </row>
    <row r="40">
      <c r="C40" s="15">
        <f>SUMIFS(Principal!N:N,Principal!O:O,"Subiu",Principal!Q:Q,A40)</f>
        <v>15598886.65</v>
      </c>
      <c r="D40" s="15">
        <f t="shared" si="1"/>
        <v>-112162901.5</v>
      </c>
    </row>
    <row r="41">
      <c r="C41" s="15">
        <f>SUMIFS(Principal!N:N,Principal!O:O,"Subiu",Principal!Q:Q,A41)</f>
        <v>292938114.4</v>
      </c>
      <c r="D41" s="15">
        <f t="shared" si="1"/>
        <v>292938114.4</v>
      </c>
    </row>
    <row r="42">
      <c r="C42" s="15">
        <f>SUMIFS(Principal!N:N,Principal!O:O,"Subiu",Principal!Q:Q,A42)</f>
        <v>65452205.55</v>
      </c>
      <c r="D42" s="15">
        <f t="shared" si="1"/>
        <v>-37540997.06</v>
      </c>
    </row>
    <row r="43">
      <c r="C43" s="15">
        <f>SUMIFS(Principal!N:N,Principal!O:O,"Subiu",Principal!Q:Q,A43)</f>
        <v>0</v>
      </c>
      <c r="D43" s="15">
        <f t="shared" si="1"/>
        <v>-73557408.06</v>
      </c>
    </row>
    <row r="44">
      <c r="C44" s="15">
        <f>SUMIFS(Principal!N:N,Principal!O:O,"Subiu",Principal!Q:Q,A44)</f>
        <v>237187009.2</v>
      </c>
      <c r="D44" s="15">
        <f t="shared" si="1"/>
        <v>-547291323.9</v>
      </c>
    </row>
    <row r="45">
      <c r="C45" s="20">
        <f>SUM(C12:C44)</f>
        <v>19719227010</v>
      </c>
      <c r="D45" s="15">
        <f t="shared" si="1"/>
        <v>13380407049</v>
      </c>
    </row>
    <row r="48"/>
    <row r="49"/>
    <row r="50"/>
    <row r="51"/>
    <row r="52"/>
    <row r="55"/>
    <row r="56"/>
    <row r="57"/>
    <row r="58"/>
    <row r="59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15</v>
      </c>
      <c r="B1" s="21" t="s">
        <v>16</v>
      </c>
      <c r="C1" s="22" t="s">
        <v>229</v>
      </c>
    </row>
    <row r="2">
      <c r="A2" s="23" t="s">
        <v>230</v>
      </c>
      <c r="B2" s="23" t="s">
        <v>215</v>
      </c>
      <c r="C2" s="24">
        <v>59.0</v>
      </c>
    </row>
    <row r="3">
      <c r="A3" s="23" t="s">
        <v>231</v>
      </c>
      <c r="B3" s="23" t="s">
        <v>206</v>
      </c>
      <c r="C3" s="24">
        <v>19.0</v>
      </c>
    </row>
    <row r="4">
      <c r="A4" s="23" t="s">
        <v>232</v>
      </c>
      <c r="B4" s="23" t="s">
        <v>209</v>
      </c>
      <c r="C4" s="24">
        <v>68.0</v>
      </c>
    </row>
    <row r="5">
      <c r="A5" s="23" t="s">
        <v>233</v>
      </c>
      <c r="B5" s="23" t="s">
        <v>207</v>
      </c>
      <c r="C5" s="24">
        <v>94.0</v>
      </c>
    </row>
    <row r="6">
      <c r="A6" s="23" t="s">
        <v>234</v>
      </c>
      <c r="B6" s="23" t="s">
        <v>200</v>
      </c>
      <c r="C6" s="24">
        <v>109.0</v>
      </c>
    </row>
    <row r="7">
      <c r="A7" s="23" t="s">
        <v>235</v>
      </c>
      <c r="B7" s="23" t="s">
        <v>209</v>
      </c>
      <c r="C7" s="24">
        <v>6.0</v>
      </c>
    </row>
    <row r="8">
      <c r="A8" s="23" t="s">
        <v>232</v>
      </c>
      <c r="B8" s="23" t="s">
        <v>209</v>
      </c>
      <c r="C8" s="24">
        <v>68.0</v>
      </c>
    </row>
    <row r="9">
      <c r="A9" s="23" t="s">
        <v>236</v>
      </c>
      <c r="B9" s="23" t="s">
        <v>206</v>
      </c>
      <c r="C9" s="24">
        <v>80.0</v>
      </c>
    </row>
    <row r="10">
      <c r="A10" s="23" t="s">
        <v>237</v>
      </c>
      <c r="B10" s="23" t="s">
        <v>214</v>
      </c>
      <c r="C10" s="24">
        <v>48.0</v>
      </c>
    </row>
    <row r="11">
      <c r="A11" s="23" t="s">
        <v>238</v>
      </c>
      <c r="B11" s="23" t="s">
        <v>193</v>
      </c>
      <c r="C11" s="24">
        <v>13.0</v>
      </c>
    </row>
    <row r="12">
      <c r="A12" s="23" t="s">
        <v>239</v>
      </c>
      <c r="B12" s="23" t="s">
        <v>211</v>
      </c>
      <c r="C12" s="24">
        <v>49.0</v>
      </c>
    </row>
    <row r="13">
      <c r="A13" s="23" t="s">
        <v>240</v>
      </c>
      <c r="B13" s="23" t="s">
        <v>210</v>
      </c>
      <c r="C13" s="24">
        <v>19.0</v>
      </c>
    </row>
    <row r="14">
      <c r="A14" s="23" t="s">
        <v>241</v>
      </c>
      <c r="B14" s="23" t="s">
        <v>218</v>
      </c>
      <c r="C14" s="24">
        <v>13.0</v>
      </c>
    </row>
    <row r="15">
      <c r="A15" s="23" t="s">
        <v>242</v>
      </c>
      <c r="B15" s="23" t="s">
        <v>209</v>
      </c>
      <c r="C15" s="24">
        <v>13.0</v>
      </c>
    </row>
    <row r="16">
      <c r="A16" s="23" t="s">
        <v>243</v>
      </c>
      <c r="B16" s="23" t="s">
        <v>200</v>
      </c>
      <c r="C16" s="24">
        <v>23.0</v>
      </c>
    </row>
    <row r="17">
      <c r="A17" s="23" t="s">
        <v>244</v>
      </c>
      <c r="B17" s="23" t="s">
        <v>215</v>
      </c>
      <c r="C17" s="24">
        <v>83.0</v>
      </c>
    </row>
    <row r="18">
      <c r="A18" s="23" t="s">
        <v>245</v>
      </c>
      <c r="B18" s="23" t="s">
        <v>199</v>
      </c>
      <c r="C18" s="24">
        <v>53.0</v>
      </c>
    </row>
    <row r="19">
      <c r="A19" s="23" t="s">
        <v>246</v>
      </c>
      <c r="B19" s="23" t="s">
        <v>200</v>
      </c>
      <c r="C19" s="24">
        <v>84.0</v>
      </c>
    </row>
    <row r="20">
      <c r="A20" s="23" t="s">
        <v>247</v>
      </c>
      <c r="B20" s="23" t="s">
        <v>197</v>
      </c>
      <c r="C20" s="24">
        <v>42.0</v>
      </c>
    </row>
    <row r="21">
      <c r="A21" s="23" t="s">
        <v>248</v>
      </c>
      <c r="B21" s="23" t="s">
        <v>195</v>
      </c>
      <c r="C21" s="24">
        <v>50.0</v>
      </c>
    </row>
    <row r="22">
      <c r="A22" s="23" t="s">
        <v>249</v>
      </c>
      <c r="B22" s="23" t="s">
        <v>193</v>
      </c>
      <c r="C22" s="24">
        <v>78.0</v>
      </c>
    </row>
    <row r="23">
      <c r="A23" s="23" t="s">
        <v>250</v>
      </c>
      <c r="B23" s="23" t="s">
        <v>191</v>
      </c>
      <c r="C23" s="24">
        <v>29.0</v>
      </c>
    </row>
    <row r="24">
      <c r="A24" s="23" t="s">
        <v>251</v>
      </c>
      <c r="B24" s="23" t="s">
        <v>220</v>
      </c>
      <c r="C24" s="24">
        <v>72.0</v>
      </c>
    </row>
    <row r="25">
      <c r="A25" s="23" t="s">
        <v>252</v>
      </c>
      <c r="B25" s="23" t="s">
        <v>191</v>
      </c>
      <c r="C25" s="24">
        <v>82.0</v>
      </c>
    </row>
    <row r="26">
      <c r="A26" s="23" t="s">
        <v>253</v>
      </c>
      <c r="B26" s="23" t="s">
        <v>217</v>
      </c>
      <c r="C26" s="24">
        <v>19.0</v>
      </c>
    </row>
    <row r="27">
      <c r="A27" s="23" t="s">
        <v>254</v>
      </c>
      <c r="B27" s="23" t="s">
        <v>205</v>
      </c>
      <c r="C27" s="24">
        <v>13.0</v>
      </c>
    </row>
    <row r="28">
      <c r="A28" s="23" t="s">
        <v>255</v>
      </c>
      <c r="B28" s="23" t="s">
        <v>213</v>
      </c>
      <c r="C28" s="24">
        <v>12.0</v>
      </c>
    </row>
    <row r="29">
      <c r="A29" s="23" t="s">
        <v>256</v>
      </c>
      <c r="B29" s="23" t="s">
        <v>196</v>
      </c>
      <c r="C29" s="24">
        <v>4.0</v>
      </c>
    </row>
    <row r="30">
      <c r="A30" s="23" t="s">
        <v>257</v>
      </c>
      <c r="B30" s="23" t="s">
        <v>217</v>
      </c>
      <c r="C30" s="24">
        <v>24.0</v>
      </c>
    </row>
    <row r="31">
      <c r="A31" s="23" t="s">
        <v>258</v>
      </c>
      <c r="B31" s="23" t="s">
        <v>203</v>
      </c>
      <c r="C31" s="24">
        <v>31.0</v>
      </c>
    </row>
    <row r="32">
      <c r="A32" s="23" t="s">
        <v>259</v>
      </c>
      <c r="B32" s="23" t="s">
        <v>216</v>
      </c>
      <c r="C32" s="24">
        <v>23.0</v>
      </c>
    </row>
    <row r="33">
      <c r="A33" s="23" t="s">
        <v>260</v>
      </c>
      <c r="B33" s="23" t="s">
        <v>209</v>
      </c>
      <c r="C33" s="24">
        <v>11.0</v>
      </c>
    </row>
    <row r="34">
      <c r="A34" s="23" t="s">
        <v>261</v>
      </c>
      <c r="B34" s="23" t="s">
        <v>203</v>
      </c>
      <c r="C34" s="24">
        <v>55.0</v>
      </c>
    </row>
    <row r="35">
      <c r="A35" s="23" t="s">
        <v>262</v>
      </c>
      <c r="B35" s="23" t="s">
        <v>193</v>
      </c>
      <c r="C35" s="24">
        <v>213.0</v>
      </c>
    </row>
    <row r="36">
      <c r="A36" s="23" t="s">
        <v>263</v>
      </c>
      <c r="B36" s="23" t="s">
        <v>220</v>
      </c>
      <c r="C36" s="24">
        <v>114.0</v>
      </c>
    </row>
    <row r="37">
      <c r="A37" s="23" t="s">
        <v>264</v>
      </c>
      <c r="B37" s="23" t="s">
        <v>215</v>
      </c>
      <c r="C37" s="24">
        <v>121.0</v>
      </c>
    </row>
    <row r="38">
      <c r="A38" s="23" t="s">
        <v>265</v>
      </c>
      <c r="B38" s="23" t="s">
        <v>200</v>
      </c>
      <c r="C38" s="24">
        <v>89.0</v>
      </c>
    </row>
    <row r="39">
      <c r="A39" s="23" t="s">
        <v>266</v>
      </c>
      <c r="B39" s="23" t="s">
        <v>191</v>
      </c>
      <c r="C39" s="24">
        <v>67.0</v>
      </c>
    </row>
    <row r="40">
      <c r="A40" s="23" t="s">
        <v>267</v>
      </c>
      <c r="B40" s="23" t="s">
        <v>220</v>
      </c>
      <c r="C40" s="24">
        <v>64.0</v>
      </c>
    </row>
    <row r="41">
      <c r="A41" s="23" t="s">
        <v>249</v>
      </c>
      <c r="B41" s="23" t="s">
        <v>193</v>
      </c>
      <c r="C41" s="24">
        <v>78.0</v>
      </c>
    </row>
    <row r="42">
      <c r="A42" s="23" t="s">
        <v>268</v>
      </c>
      <c r="B42" s="23" t="s">
        <v>215</v>
      </c>
      <c r="C42" s="24">
        <v>120.0</v>
      </c>
    </row>
    <row r="43">
      <c r="A43" s="23" t="s">
        <v>269</v>
      </c>
      <c r="B43" s="23" t="s">
        <v>200</v>
      </c>
      <c r="C43" s="24">
        <v>11.0</v>
      </c>
    </row>
    <row r="44">
      <c r="A44" s="23" t="s">
        <v>270</v>
      </c>
      <c r="B44" s="23" t="s">
        <v>200</v>
      </c>
      <c r="C44" s="24">
        <v>68.0</v>
      </c>
    </row>
    <row r="45">
      <c r="A45" s="23" t="s">
        <v>271</v>
      </c>
      <c r="B45" s="23" t="s">
        <v>205</v>
      </c>
      <c r="C45" s="24">
        <v>7.0</v>
      </c>
    </row>
    <row r="46">
      <c r="A46" s="23" t="s">
        <v>272</v>
      </c>
      <c r="B46" s="23" t="s">
        <v>191</v>
      </c>
      <c r="C46" s="24">
        <v>14.0</v>
      </c>
    </row>
    <row r="47">
      <c r="A47" s="23" t="s">
        <v>273</v>
      </c>
      <c r="B47" s="23" t="s">
        <v>194</v>
      </c>
      <c r="C47" s="24">
        <v>31.0</v>
      </c>
    </row>
    <row r="48">
      <c r="A48" s="23" t="s">
        <v>274</v>
      </c>
      <c r="B48" s="23" t="s">
        <v>212</v>
      </c>
      <c r="C48" s="24">
        <v>28.0</v>
      </c>
    </row>
    <row r="49">
      <c r="A49" s="23" t="s">
        <v>275</v>
      </c>
      <c r="B49" s="23" t="s">
        <v>190</v>
      </c>
      <c r="C49" s="24">
        <v>48.0</v>
      </c>
    </row>
    <row r="50">
      <c r="A50" s="23" t="s">
        <v>276</v>
      </c>
      <c r="B50" s="23" t="s">
        <v>216</v>
      </c>
      <c r="C50" s="24">
        <v>56.0</v>
      </c>
    </row>
    <row r="51">
      <c r="A51" s="23" t="s">
        <v>277</v>
      </c>
      <c r="B51" s="23" t="s">
        <v>200</v>
      </c>
      <c r="C51" s="24">
        <v>69.0</v>
      </c>
    </row>
    <row r="52">
      <c r="A52" s="23" t="s">
        <v>278</v>
      </c>
      <c r="B52" s="23" t="s">
        <v>200</v>
      </c>
      <c r="C52" s="24">
        <v>58.0</v>
      </c>
    </row>
    <row r="53">
      <c r="A53" s="23" t="s">
        <v>279</v>
      </c>
      <c r="B53" s="23" t="s">
        <v>200</v>
      </c>
      <c r="C53" s="24">
        <v>24.0</v>
      </c>
    </row>
    <row r="54">
      <c r="A54" s="23" t="s">
        <v>280</v>
      </c>
      <c r="B54" s="23" t="s">
        <v>216</v>
      </c>
      <c r="C54" s="24">
        <v>58.0</v>
      </c>
    </row>
    <row r="55">
      <c r="A55" s="23" t="s">
        <v>281</v>
      </c>
      <c r="B55" s="23" t="s">
        <v>189</v>
      </c>
      <c r="C55" s="24">
        <v>43.0</v>
      </c>
    </row>
    <row r="56">
      <c r="A56" s="23" t="s">
        <v>127</v>
      </c>
      <c r="B56" s="23" t="s">
        <v>197</v>
      </c>
      <c r="C56" s="24">
        <v>14.0</v>
      </c>
    </row>
    <row r="57">
      <c r="A57" s="23" t="s">
        <v>282</v>
      </c>
      <c r="B57" s="23" t="s">
        <v>204</v>
      </c>
      <c r="C57" s="24">
        <v>24.0</v>
      </c>
    </row>
    <row r="58">
      <c r="A58" s="23" t="s">
        <v>283</v>
      </c>
      <c r="B58" s="23" t="s">
        <v>199</v>
      </c>
      <c r="C58" s="24">
        <v>23.0</v>
      </c>
    </row>
    <row r="59">
      <c r="A59" s="23" t="s">
        <v>284</v>
      </c>
      <c r="B59" s="23" t="s">
        <v>200</v>
      </c>
      <c r="C59" s="24">
        <v>22.0</v>
      </c>
    </row>
    <row r="60">
      <c r="A60" s="23" t="s">
        <v>285</v>
      </c>
      <c r="B60" s="23" t="s">
        <v>200</v>
      </c>
      <c r="C60" s="24">
        <v>29.0</v>
      </c>
    </row>
    <row r="61">
      <c r="A61" s="23" t="s">
        <v>286</v>
      </c>
      <c r="B61" s="23" t="s">
        <v>200</v>
      </c>
      <c r="C61" s="24">
        <v>7.0</v>
      </c>
    </row>
    <row r="62">
      <c r="A62" s="23" t="s">
        <v>287</v>
      </c>
      <c r="B62" s="23" t="s">
        <v>212</v>
      </c>
      <c r="C62" s="24">
        <v>82.0</v>
      </c>
    </row>
    <row r="63">
      <c r="A63" s="23" t="s">
        <v>278</v>
      </c>
      <c r="B63" s="23" t="s">
        <v>200</v>
      </c>
      <c r="C63" s="24">
        <v>58.0</v>
      </c>
    </row>
    <row r="64">
      <c r="A64" s="23" t="s">
        <v>288</v>
      </c>
      <c r="B64" s="23" t="s">
        <v>208</v>
      </c>
      <c r="C64" s="24">
        <v>19.0</v>
      </c>
    </row>
    <row r="65">
      <c r="A65" s="23" t="s">
        <v>289</v>
      </c>
      <c r="B65" s="23" t="s">
        <v>197</v>
      </c>
      <c r="C65" s="24">
        <v>42.0</v>
      </c>
    </row>
    <row r="66">
      <c r="A66" s="23" t="s">
        <v>290</v>
      </c>
      <c r="B66" s="23" t="s">
        <v>211</v>
      </c>
      <c r="C66" s="24">
        <v>93.0</v>
      </c>
    </row>
    <row r="67">
      <c r="A67" s="23" t="s">
        <v>291</v>
      </c>
      <c r="B67" s="23" t="s">
        <v>199</v>
      </c>
      <c r="C67" s="24">
        <v>15.0</v>
      </c>
    </row>
    <row r="68">
      <c r="A68" s="23" t="s">
        <v>292</v>
      </c>
      <c r="B68" s="23" t="s">
        <v>195</v>
      </c>
      <c r="C68" s="24">
        <v>113.0</v>
      </c>
    </row>
    <row r="69">
      <c r="A69" s="23" t="s">
        <v>293</v>
      </c>
      <c r="B69" s="23" t="s">
        <v>197</v>
      </c>
      <c r="C69" s="24">
        <v>55.0</v>
      </c>
    </row>
    <row r="70">
      <c r="A70" s="23" t="s">
        <v>294</v>
      </c>
      <c r="B70" s="23" t="s">
        <v>188</v>
      </c>
      <c r="C70" s="24">
        <v>53.0</v>
      </c>
    </row>
    <row r="71">
      <c r="A71" s="23" t="s">
        <v>295</v>
      </c>
      <c r="B71" s="23" t="s">
        <v>198</v>
      </c>
      <c r="C71" s="24">
        <v>52.0</v>
      </c>
    </row>
    <row r="72">
      <c r="A72" s="23" t="s">
        <v>296</v>
      </c>
      <c r="B72" s="23" t="s">
        <v>220</v>
      </c>
      <c r="C72" s="24">
        <v>48.0</v>
      </c>
    </row>
    <row r="73">
      <c r="A73" s="23" t="s">
        <v>297</v>
      </c>
      <c r="B73" s="23" t="s">
        <v>202</v>
      </c>
      <c r="C73" s="24">
        <v>130.0</v>
      </c>
    </row>
    <row r="74">
      <c r="A74" s="23" t="s">
        <v>298</v>
      </c>
      <c r="B74" s="23" t="s">
        <v>201</v>
      </c>
      <c r="C74" s="24">
        <v>20.0</v>
      </c>
    </row>
    <row r="75">
      <c r="A75" s="23" t="s">
        <v>299</v>
      </c>
      <c r="B75" s="23" t="s">
        <v>189</v>
      </c>
      <c r="C75" s="24">
        <v>80.0</v>
      </c>
    </row>
    <row r="76">
      <c r="A76" s="23" t="s">
        <v>300</v>
      </c>
      <c r="B76" s="23" t="s">
        <v>211</v>
      </c>
      <c r="C76" s="24">
        <v>47.0</v>
      </c>
    </row>
    <row r="77">
      <c r="A77" s="23" t="s">
        <v>301</v>
      </c>
      <c r="B77" s="23" t="s">
        <v>220</v>
      </c>
      <c r="C77" s="24">
        <v>103.0</v>
      </c>
    </row>
    <row r="78">
      <c r="A78" s="23" t="s">
        <v>302</v>
      </c>
      <c r="B78" s="23" t="s">
        <v>220</v>
      </c>
      <c r="C78" s="24">
        <v>45.0</v>
      </c>
    </row>
    <row r="79">
      <c r="A79" s="23" t="s">
        <v>303</v>
      </c>
      <c r="B79" s="23" t="s">
        <v>220</v>
      </c>
      <c r="C79" s="24">
        <v>68.0</v>
      </c>
    </row>
    <row r="80">
      <c r="A80" s="23" t="s">
        <v>304</v>
      </c>
      <c r="B80" s="23" t="s">
        <v>192</v>
      </c>
      <c r="C80" s="24">
        <v>49.0</v>
      </c>
    </row>
    <row r="81">
      <c r="A81" s="23" t="s">
        <v>305</v>
      </c>
      <c r="B81" s="23" t="s">
        <v>219</v>
      </c>
      <c r="C81" s="24">
        <v>49.0</v>
      </c>
    </row>
    <row r="82">
      <c r="A82" s="23" t="s">
        <v>306</v>
      </c>
      <c r="B82" s="23" t="s">
        <v>218</v>
      </c>
      <c r="C82" s="24">
        <v>22.0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5" t="s">
        <v>307</v>
      </c>
      <c r="B1" s="25" t="s">
        <v>308</v>
      </c>
    </row>
    <row r="2">
      <c r="A2" s="26" t="s">
        <v>45</v>
      </c>
      <c r="B2" s="27">
        <v>2.35665566E8</v>
      </c>
    </row>
    <row r="3">
      <c r="A3" s="26" t="s">
        <v>127</v>
      </c>
      <c r="B3" s="27">
        <v>5.32616595E8</v>
      </c>
    </row>
    <row r="4">
      <c r="A4" s="26" t="s">
        <v>150</v>
      </c>
      <c r="B4" s="27">
        <v>1.76733968E8</v>
      </c>
    </row>
    <row r="5">
      <c r="A5" s="26" t="s">
        <v>109</v>
      </c>
      <c r="B5" s="27">
        <v>4.394245879E9</v>
      </c>
    </row>
    <row r="6">
      <c r="A6" s="26" t="s">
        <v>57</v>
      </c>
      <c r="B6" s="27">
        <v>6.2305891E7</v>
      </c>
    </row>
    <row r="7">
      <c r="A7" s="26" t="s">
        <v>158</v>
      </c>
      <c r="B7" s="27">
        <v>1.349217892E9</v>
      </c>
    </row>
    <row r="8">
      <c r="A8" s="26" t="s">
        <v>43</v>
      </c>
      <c r="B8" s="27">
        <v>3.27593725E8</v>
      </c>
    </row>
    <row r="9">
      <c r="A9" s="26" t="s">
        <v>160</v>
      </c>
      <c r="B9" s="27">
        <v>5.60279011E9</v>
      </c>
    </row>
    <row r="10">
      <c r="A10" s="26" t="s">
        <v>111</v>
      </c>
      <c r="B10" s="27">
        <v>6.71750768E8</v>
      </c>
    </row>
    <row r="11">
      <c r="A11" s="26" t="s">
        <v>97</v>
      </c>
      <c r="B11" s="27">
        <v>1.500728902E9</v>
      </c>
    </row>
    <row r="12">
      <c r="A12" s="26" t="s">
        <v>59</v>
      </c>
      <c r="B12" s="27">
        <v>5.146576868E9</v>
      </c>
    </row>
    <row r="13">
      <c r="A13" s="26" t="s">
        <v>77</v>
      </c>
      <c r="B13" s="27">
        <v>2.51003438E8</v>
      </c>
    </row>
    <row r="14">
      <c r="A14" s="26" t="s">
        <v>85</v>
      </c>
      <c r="B14" s="27">
        <v>1.420949112E9</v>
      </c>
    </row>
    <row r="15">
      <c r="A15" s="26" t="s">
        <v>41</v>
      </c>
      <c r="B15" s="27">
        <v>2.65877867E8</v>
      </c>
    </row>
    <row r="16">
      <c r="A16" s="26" t="s">
        <v>65</v>
      </c>
      <c r="B16" s="27">
        <v>1.677525446E9</v>
      </c>
    </row>
    <row r="17">
      <c r="A17" s="26" t="s">
        <v>309</v>
      </c>
      <c r="B17" s="27">
        <v>1.150645866E9</v>
      </c>
    </row>
    <row r="18">
      <c r="A18" s="26" t="s">
        <v>170</v>
      </c>
      <c r="B18" s="27">
        <v>5.33990587E8</v>
      </c>
    </row>
    <row r="19">
      <c r="A19" s="26" t="s">
        <v>172</v>
      </c>
      <c r="B19" s="27">
        <v>9.4843047E7</v>
      </c>
    </row>
    <row r="20">
      <c r="A20" s="26" t="s">
        <v>129</v>
      </c>
      <c r="B20" s="27">
        <v>9.95335937E8</v>
      </c>
    </row>
    <row r="21">
      <c r="A21" s="26" t="s">
        <v>117</v>
      </c>
      <c r="B21" s="27">
        <v>1.437415777E9</v>
      </c>
    </row>
    <row r="22">
      <c r="A22" s="26" t="s">
        <v>71</v>
      </c>
      <c r="B22" s="27">
        <v>1.095462329E9</v>
      </c>
    </row>
    <row r="23">
      <c r="A23" s="26" t="s">
        <v>131</v>
      </c>
      <c r="B23" s="27">
        <v>1.81492098E9</v>
      </c>
    </row>
    <row r="24">
      <c r="A24" s="26" t="s">
        <v>103</v>
      </c>
      <c r="B24" s="27">
        <v>1.67933529E9</v>
      </c>
    </row>
    <row r="25">
      <c r="A25" s="26" t="s">
        <v>91</v>
      </c>
      <c r="B25" s="27">
        <v>1.168097881E9</v>
      </c>
    </row>
    <row r="26">
      <c r="A26" s="26" t="s">
        <v>27</v>
      </c>
      <c r="B26" s="27">
        <v>1.87732538E8</v>
      </c>
    </row>
    <row r="27">
      <c r="A27" s="26" t="s">
        <v>21</v>
      </c>
      <c r="B27" s="27">
        <v>1.110559345E9</v>
      </c>
    </row>
    <row r="28">
      <c r="A28" s="26" t="s">
        <v>176</v>
      </c>
      <c r="B28" s="27">
        <v>5.25582771E8</v>
      </c>
    </row>
    <row r="29">
      <c r="A29" s="26" t="s">
        <v>152</v>
      </c>
      <c r="B29" s="27">
        <v>2.65784616E8</v>
      </c>
    </row>
    <row r="30">
      <c r="A30" s="26" t="s">
        <v>73</v>
      </c>
      <c r="B30" s="27">
        <v>3.0276824E8</v>
      </c>
    </row>
    <row r="31">
      <c r="A31" s="26" t="s">
        <v>141</v>
      </c>
      <c r="B31" s="27">
        <v>1.980568384E9</v>
      </c>
    </row>
    <row r="32">
      <c r="A32" s="26" t="s">
        <v>119</v>
      </c>
      <c r="B32" s="27">
        <v>2.68544014E8</v>
      </c>
    </row>
    <row r="33">
      <c r="A33" s="26" t="s">
        <v>154</v>
      </c>
      <c r="B33" s="27">
        <v>7.34632705E8</v>
      </c>
    </row>
    <row r="34">
      <c r="A34" s="26" t="s">
        <v>310</v>
      </c>
      <c r="B34" s="27">
        <v>2.90386402E8</v>
      </c>
    </row>
    <row r="35">
      <c r="A35" s="26" t="s">
        <v>121</v>
      </c>
      <c r="B35" s="27">
        <v>1.579130168E9</v>
      </c>
    </row>
    <row r="36">
      <c r="A36" s="26" t="s">
        <v>135</v>
      </c>
      <c r="B36" s="27">
        <v>2.55236961E8</v>
      </c>
    </row>
    <row r="37">
      <c r="A37" s="26" t="s">
        <v>47</v>
      </c>
      <c r="B37" s="27">
        <v>1.095587251E9</v>
      </c>
    </row>
    <row r="38">
      <c r="A38" s="26" t="s">
        <v>145</v>
      </c>
      <c r="B38" s="27">
        <v>9.1514307E7</v>
      </c>
    </row>
    <row r="39">
      <c r="A39" s="26" t="s">
        <v>147</v>
      </c>
      <c r="B39" s="27">
        <v>2.40822651E8</v>
      </c>
    </row>
    <row r="40">
      <c r="A40" s="26" t="s">
        <v>99</v>
      </c>
      <c r="B40" s="27">
        <v>1.118525506E9</v>
      </c>
    </row>
    <row r="41">
      <c r="A41" s="26" t="s">
        <v>89</v>
      </c>
      <c r="B41" s="27">
        <v>6.60411219E8</v>
      </c>
    </row>
    <row r="42">
      <c r="A42" s="26" t="s">
        <v>178</v>
      </c>
      <c r="B42" s="27">
        <v>1.98184909E8</v>
      </c>
    </row>
    <row r="43">
      <c r="A43" s="26" t="s">
        <v>156</v>
      </c>
      <c r="B43" s="27">
        <v>8.46244302E8</v>
      </c>
    </row>
    <row r="44">
      <c r="A44" s="26" t="s">
        <v>148</v>
      </c>
      <c r="B44" s="27">
        <v>4.96029967E8</v>
      </c>
    </row>
    <row r="45">
      <c r="A45" s="26" t="s">
        <v>166</v>
      </c>
      <c r="B45" s="27">
        <v>4.394332306E9</v>
      </c>
    </row>
    <row r="46">
      <c r="A46" s="26" t="s">
        <v>162</v>
      </c>
      <c r="B46" s="27">
        <v>4.09490388E8</v>
      </c>
    </row>
    <row r="47">
      <c r="A47" s="26" t="s">
        <v>311</v>
      </c>
      <c r="B47" s="27">
        <v>2.17622138E8</v>
      </c>
    </row>
    <row r="48">
      <c r="A48" s="26" t="s">
        <v>139</v>
      </c>
      <c r="B48" s="27">
        <v>8.1838843E7</v>
      </c>
    </row>
    <row r="49">
      <c r="A49" s="26" t="s">
        <v>83</v>
      </c>
      <c r="B49" s="27">
        <v>5.372783971E9</v>
      </c>
    </row>
    <row r="50">
      <c r="A50" s="26" t="s">
        <v>37</v>
      </c>
      <c r="B50" s="27">
        <v>4.801593832E9</v>
      </c>
    </row>
    <row r="51">
      <c r="A51" s="26" t="s">
        <v>93</v>
      </c>
      <c r="B51" s="27">
        <v>1.134986472E9</v>
      </c>
    </row>
    <row r="52">
      <c r="A52" s="26" t="s">
        <v>312</v>
      </c>
      <c r="B52" s="27">
        <v>7.06747385E8</v>
      </c>
    </row>
    <row r="53">
      <c r="A53" s="26" t="s">
        <v>174</v>
      </c>
      <c r="B53" s="27">
        <v>8.53202347E8</v>
      </c>
    </row>
    <row r="54">
      <c r="A54" s="26" t="s">
        <v>168</v>
      </c>
      <c r="B54" s="27">
        <v>9.5132977E8</v>
      </c>
    </row>
    <row r="55">
      <c r="A55" s="26" t="s">
        <v>79</v>
      </c>
      <c r="B55" s="27">
        <v>3.93173139E8</v>
      </c>
    </row>
    <row r="56">
      <c r="A56" s="26" t="s">
        <v>95</v>
      </c>
      <c r="B56" s="27">
        <v>2.867627068E9</v>
      </c>
    </row>
    <row r="57">
      <c r="A57" s="26" t="s">
        <v>107</v>
      </c>
      <c r="B57" s="27">
        <v>3.31799687E8</v>
      </c>
    </row>
    <row r="58">
      <c r="A58" s="26" t="s">
        <v>61</v>
      </c>
      <c r="B58" s="27">
        <v>2.61036182E8</v>
      </c>
    </row>
    <row r="59">
      <c r="A59" s="26" t="s">
        <v>55</v>
      </c>
      <c r="B59" s="27">
        <v>3.76187582E8</v>
      </c>
    </row>
    <row r="60">
      <c r="A60" s="26" t="s">
        <v>35</v>
      </c>
      <c r="B60" s="27">
        <v>2.68505432E8</v>
      </c>
    </row>
    <row r="61">
      <c r="A61" s="26" t="s">
        <v>63</v>
      </c>
      <c r="B61" s="27">
        <v>1.59430826E8</v>
      </c>
    </row>
    <row r="62">
      <c r="A62" s="26" t="s">
        <v>23</v>
      </c>
      <c r="B62" s="27">
        <v>2.379877655E9</v>
      </c>
    </row>
    <row r="63">
      <c r="A63" s="26" t="s">
        <v>31</v>
      </c>
      <c r="B63" s="27">
        <v>4.566445852E9</v>
      </c>
    </row>
    <row r="64">
      <c r="A64" s="26" t="s">
        <v>81</v>
      </c>
      <c r="B64" s="27">
        <v>2.75005663E8</v>
      </c>
    </row>
    <row r="65">
      <c r="A65" s="26" t="s">
        <v>29</v>
      </c>
      <c r="B65" s="27">
        <v>8.00010734E8</v>
      </c>
    </row>
    <row r="66">
      <c r="A66" s="26" t="s">
        <v>143</v>
      </c>
      <c r="B66" s="27">
        <v>3.09729428E8</v>
      </c>
    </row>
    <row r="67">
      <c r="A67" s="26" t="s">
        <v>87</v>
      </c>
      <c r="B67" s="27">
        <v>1.275798515E9</v>
      </c>
    </row>
    <row r="68">
      <c r="A68" s="26" t="s">
        <v>101</v>
      </c>
      <c r="B68" s="27">
        <v>1.193047233E9</v>
      </c>
    </row>
    <row r="69">
      <c r="A69" s="26" t="s">
        <v>39</v>
      </c>
      <c r="B69" s="27">
        <v>1.168230366E9</v>
      </c>
    </row>
    <row r="70">
      <c r="A70" s="26" t="s">
        <v>69</v>
      </c>
      <c r="B70" s="27">
        <v>1.218352541E9</v>
      </c>
    </row>
    <row r="71">
      <c r="A71" s="26" t="s">
        <v>113</v>
      </c>
      <c r="B71" s="27">
        <v>3.40001799E8</v>
      </c>
    </row>
    <row r="72">
      <c r="A72" s="26" t="s">
        <v>313</v>
      </c>
      <c r="B72" s="27">
        <v>3.42918449E8</v>
      </c>
    </row>
    <row r="73">
      <c r="A73" s="26" t="s">
        <v>164</v>
      </c>
      <c r="B73" s="27">
        <v>1.4237733E8</v>
      </c>
    </row>
    <row r="74">
      <c r="A74" s="26" t="s">
        <v>49</v>
      </c>
      <c r="B74" s="27">
        <v>6.00865451E8</v>
      </c>
    </row>
    <row r="75">
      <c r="A75" s="26" t="s">
        <v>125</v>
      </c>
      <c r="B75" s="27">
        <v>1.9575113E8</v>
      </c>
    </row>
    <row r="76">
      <c r="A76" s="26" t="s">
        <v>25</v>
      </c>
      <c r="B76" s="27">
        <v>6.83452836E8</v>
      </c>
    </row>
    <row r="77">
      <c r="A77" s="26" t="s">
        <v>314</v>
      </c>
      <c r="B77" s="27">
        <v>2.18568234E8</v>
      </c>
    </row>
    <row r="78">
      <c r="A78" s="26" t="s">
        <v>67</v>
      </c>
      <c r="B78" s="27">
        <v>4.23091712E8</v>
      </c>
    </row>
    <row r="79">
      <c r="A79" s="26" t="s">
        <v>75</v>
      </c>
      <c r="B79" s="27">
        <v>8.07896814E8</v>
      </c>
    </row>
    <row r="80">
      <c r="A80" s="26" t="s">
        <v>115</v>
      </c>
      <c r="B80" s="27">
        <v>5.14122351E8</v>
      </c>
    </row>
    <row r="81">
      <c r="A81" s="26" t="s">
        <v>133</v>
      </c>
      <c r="B81" s="27">
        <v>3.95801044E8</v>
      </c>
    </row>
    <row r="82">
      <c r="A82" s="26" t="s">
        <v>53</v>
      </c>
      <c r="B82" s="27">
        <v>1.086411192E9</v>
      </c>
    </row>
    <row r="83">
      <c r="A83" s="26" t="s">
        <v>19</v>
      </c>
      <c r="B83" s="27">
        <v>5.15117391E8</v>
      </c>
    </row>
    <row r="84">
      <c r="A84" s="26" t="s">
        <v>33</v>
      </c>
      <c r="B84" s="27">
        <v>4.196924316E9</v>
      </c>
    </row>
    <row r="85">
      <c r="A85" s="26" t="s">
        <v>105</v>
      </c>
      <c r="B85" s="27">
        <v>4.2138333E8</v>
      </c>
    </row>
    <row r="86">
      <c r="A86" s="26" t="s">
        <v>137</v>
      </c>
      <c r="B86" s="27">
        <v>1.114412532E9</v>
      </c>
    </row>
    <row r="87">
      <c r="A87" s="26" t="s">
        <v>123</v>
      </c>
      <c r="B87" s="27">
        <v>1.481593024E9</v>
      </c>
    </row>
    <row r="88">
      <c r="A88" s="26" t="s">
        <v>51</v>
      </c>
      <c r="B88" s="27">
        <v>2.89347914E8</v>
      </c>
    </row>
    <row r="89">
      <c r="A89" s="26" t="s">
        <v>315</v>
      </c>
      <c r="B89" s="27">
        <v>9.6372098181E10</v>
      </c>
    </row>
    <row r="90">
      <c r="A90" s="26" t="s">
        <v>316</v>
      </c>
      <c r="B90" s="28">
        <v>1.70478507866643E7</v>
      </c>
    </row>
    <row r="91">
      <c r="A91" s="29"/>
      <c r="B91" s="29"/>
    </row>
    <row r="92">
      <c r="A92" s="29"/>
      <c r="B92" s="29"/>
    </row>
    <row r="93">
      <c r="A93" s="29"/>
      <c r="B93" s="29"/>
    </row>
    <row r="94">
      <c r="A94" s="29"/>
      <c r="B94" s="29"/>
    </row>
    <row r="95">
      <c r="A95" s="29"/>
      <c r="B95" s="29"/>
    </row>
    <row r="96">
      <c r="A96" s="29"/>
      <c r="B96" s="29"/>
    </row>
    <row r="97">
      <c r="A97" s="29"/>
      <c r="B97" s="29"/>
    </row>
    <row r="98">
      <c r="A98" s="29"/>
      <c r="B98" s="29"/>
    </row>
    <row r="99">
      <c r="A99" s="29"/>
      <c r="B99" s="29"/>
    </row>
    <row r="100">
      <c r="A100" s="29"/>
      <c r="B100" s="29"/>
    </row>
    <row r="101">
      <c r="A101" s="29"/>
      <c r="B101" s="29"/>
    </row>
    <row r="102">
      <c r="A102" s="29"/>
      <c r="B102" s="29"/>
    </row>
    <row r="103">
      <c r="A103" s="29"/>
      <c r="B103" s="29"/>
    </row>
    <row r="104">
      <c r="A104" s="29"/>
      <c r="B104" s="29"/>
    </row>
    <row r="105">
      <c r="A105" s="29"/>
      <c r="B105" s="29"/>
    </row>
    <row r="106">
      <c r="A106" s="29"/>
      <c r="B106" s="29"/>
    </row>
    <row r="107">
      <c r="A107" s="29"/>
      <c r="B107" s="29"/>
    </row>
    <row r="108">
      <c r="A108" s="29"/>
      <c r="B108" s="29"/>
    </row>
    <row r="109">
      <c r="A109" s="29"/>
      <c r="B109" s="29"/>
    </row>
    <row r="110">
      <c r="A110" s="29"/>
      <c r="B110" s="29"/>
    </row>
    <row r="111">
      <c r="A111" s="29"/>
      <c r="B111" s="29"/>
    </row>
    <row r="112">
      <c r="A112" s="29"/>
      <c r="B112" s="29"/>
    </row>
    <row r="113">
      <c r="A113" s="29"/>
      <c r="B113" s="29"/>
    </row>
    <row r="114">
      <c r="A114" s="29"/>
      <c r="B114" s="29"/>
    </row>
    <row r="115">
      <c r="A115" s="29"/>
      <c r="B115" s="29"/>
    </row>
    <row r="116">
      <c r="A116" s="29"/>
      <c r="B116" s="29"/>
    </row>
    <row r="117">
      <c r="A117" s="29"/>
      <c r="B117" s="29"/>
    </row>
    <row r="118">
      <c r="A118" s="29"/>
      <c r="B118" s="29"/>
    </row>
    <row r="119">
      <c r="A119" s="29"/>
      <c r="B119" s="29"/>
    </row>
    <row r="120">
      <c r="A120" s="29"/>
      <c r="B120" s="29"/>
    </row>
    <row r="121">
      <c r="A121" s="29"/>
      <c r="B121" s="29"/>
    </row>
    <row r="122">
      <c r="A122" s="29"/>
      <c r="B122" s="29"/>
    </row>
    <row r="123">
      <c r="A123" s="29"/>
      <c r="B123" s="29"/>
    </row>
    <row r="124">
      <c r="A124" s="29"/>
      <c r="B124" s="29"/>
    </row>
    <row r="125">
      <c r="A125" s="29"/>
      <c r="B125" s="29"/>
    </row>
    <row r="126">
      <c r="A126" s="29"/>
      <c r="B126" s="29"/>
    </row>
    <row r="127">
      <c r="A127" s="29"/>
      <c r="B127" s="29"/>
    </row>
    <row r="128">
      <c r="A128" s="29"/>
      <c r="B128" s="29"/>
    </row>
    <row r="129">
      <c r="A129" s="29"/>
      <c r="B129" s="29"/>
    </row>
    <row r="130">
      <c r="A130" s="29"/>
      <c r="B130" s="29"/>
    </row>
    <row r="131">
      <c r="A131" s="29"/>
      <c r="B131" s="29"/>
    </row>
    <row r="132">
      <c r="A132" s="29"/>
      <c r="B132" s="29"/>
    </row>
    <row r="133">
      <c r="A133" s="29"/>
      <c r="B133" s="29"/>
    </row>
    <row r="134">
      <c r="A134" s="29"/>
      <c r="B134" s="29"/>
    </row>
    <row r="135">
      <c r="A135" s="29"/>
      <c r="B135" s="29"/>
    </row>
    <row r="136">
      <c r="A136" s="29"/>
      <c r="B136" s="29"/>
    </row>
    <row r="137">
      <c r="A137" s="29"/>
      <c r="B137" s="29"/>
    </row>
    <row r="138">
      <c r="A138" s="29"/>
      <c r="B138" s="29"/>
    </row>
    <row r="139">
      <c r="A139" s="29"/>
      <c r="B139" s="29"/>
    </row>
    <row r="140">
      <c r="A140" s="29"/>
      <c r="B140" s="29"/>
    </row>
    <row r="141">
      <c r="A141" s="29"/>
      <c r="B141" s="29"/>
    </row>
    <row r="142">
      <c r="A142" s="29"/>
      <c r="B142" s="29"/>
    </row>
    <row r="143">
      <c r="A143" s="29"/>
      <c r="B143" s="29"/>
    </row>
    <row r="144">
      <c r="A144" s="29"/>
      <c r="B144" s="29"/>
    </row>
    <row r="145">
      <c r="A145" s="29"/>
      <c r="B145" s="29"/>
    </row>
    <row r="146">
      <c r="A146" s="29"/>
      <c r="B146" s="29"/>
    </row>
    <row r="147">
      <c r="A147" s="29"/>
      <c r="B147" s="29"/>
    </row>
    <row r="148">
      <c r="A148" s="29"/>
      <c r="B148" s="29"/>
    </row>
    <row r="149">
      <c r="A149" s="29"/>
      <c r="B149" s="29"/>
    </row>
    <row r="150">
      <c r="A150" s="29"/>
      <c r="B150" s="29"/>
    </row>
    <row r="151">
      <c r="A151" s="29"/>
      <c r="B151" s="29"/>
    </row>
    <row r="152">
      <c r="A152" s="29"/>
      <c r="B152" s="29"/>
    </row>
    <row r="153">
      <c r="A153" s="29"/>
      <c r="B153" s="29"/>
    </row>
    <row r="154">
      <c r="A154" s="29"/>
      <c r="B154" s="29"/>
    </row>
    <row r="155">
      <c r="A155" s="29"/>
      <c r="B155" s="29"/>
    </row>
    <row r="156">
      <c r="A156" s="29"/>
      <c r="B156" s="29"/>
    </row>
    <row r="157">
      <c r="A157" s="29"/>
      <c r="B157" s="29"/>
    </row>
    <row r="158">
      <c r="A158" s="29"/>
      <c r="B158" s="29"/>
    </row>
    <row r="159">
      <c r="A159" s="29"/>
      <c r="B159" s="29"/>
    </row>
    <row r="160">
      <c r="A160" s="29"/>
      <c r="B160" s="29"/>
    </row>
    <row r="161">
      <c r="A161" s="29"/>
      <c r="B161" s="29"/>
    </row>
    <row r="162">
      <c r="A162" s="29"/>
      <c r="B162" s="29"/>
    </row>
    <row r="163">
      <c r="A163" s="29"/>
      <c r="B163" s="29"/>
    </row>
    <row r="164">
      <c r="A164" s="29"/>
      <c r="B164" s="29"/>
    </row>
    <row r="165">
      <c r="A165" s="29"/>
      <c r="B165" s="29"/>
    </row>
    <row r="166">
      <c r="A166" s="29"/>
      <c r="B166" s="29"/>
    </row>
    <row r="167">
      <c r="A167" s="29"/>
      <c r="B167" s="29"/>
    </row>
    <row r="168">
      <c r="A168" s="29"/>
      <c r="B168" s="29"/>
    </row>
    <row r="169">
      <c r="A169" s="29"/>
      <c r="B169" s="29"/>
    </row>
    <row r="170">
      <c r="A170" s="29"/>
      <c r="B170" s="29"/>
    </row>
    <row r="171">
      <c r="A171" s="29"/>
      <c r="B171" s="29"/>
    </row>
    <row r="172">
      <c r="A172" s="29"/>
      <c r="B172" s="29"/>
    </row>
    <row r="173">
      <c r="A173" s="29"/>
      <c r="B173" s="29"/>
    </row>
    <row r="174">
      <c r="A174" s="29"/>
      <c r="B174" s="29"/>
    </row>
    <row r="175">
      <c r="A175" s="29"/>
      <c r="B175" s="29"/>
    </row>
    <row r="176">
      <c r="A176" s="29"/>
      <c r="B176" s="29"/>
    </row>
    <row r="177">
      <c r="A177" s="29"/>
      <c r="B177" s="29"/>
    </row>
    <row r="178">
      <c r="A178" s="29"/>
      <c r="B178" s="29"/>
    </row>
    <row r="179">
      <c r="A179" s="29"/>
      <c r="B179" s="29"/>
    </row>
    <row r="180">
      <c r="A180" s="29"/>
      <c r="B180" s="29"/>
    </row>
    <row r="181">
      <c r="A181" s="29"/>
      <c r="B181" s="29"/>
    </row>
    <row r="182">
      <c r="A182" s="29"/>
      <c r="B182" s="29"/>
    </row>
    <row r="183">
      <c r="A183" s="29"/>
      <c r="B183" s="29"/>
    </row>
    <row r="184">
      <c r="A184" s="29"/>
      <c r="B184" s="29"/>
    </row>
    <row r="185">
      <c r="A185" s="29"/>
      <c r="B185" s="29"/>
    </row>
    <row r="186">
      <c r="A186" s="29"/>
      <c r="B186" s="29"/>
    </row>
    <row r="187">
      <c r="A187" s="29"/>
      <c r="B187" s="29"/>
    </row>
    <row r="188">
      <c r="A188" s="29"/>
      <c r="B188" s="29"/>
    </row>
    <row r="189">
      <c r="A189" s="29"/>
      <c r="B189" s="29"/>
    </row>
    <row r="190">
      <c r="A190" s="29"/>
      <c r="B190" s="29"/>
    </row>
    <row r="191">
      <c r="A191" s="29"/>
      <c r="B191" s="29"/>
    </row>
    <row r="192">
      <c r="A192" s="29"/>
      <c r="B192" s="29"/>
    </row>
    <row r="193">
      <c r="A193" s="29"/>
      <c r="B193" s="29"/>
    </row>
    <row r="194">
      <c r="A194" s="29"/>
      <c r="B194" s="29"/>
    </row>
    <row r="195">
      <c r="A195" s="29"/>
      <c r="B195" s="29"/>
    </row>
    <row r="196">
      <c r="A196" s="29"/>
      <c r="B196" s="29"/>
    </row>
    <row r="197">
      <c r="A197" s="29"/>
      <c r="B197" s="29"/>
    </row>
    <row r="198">
      <c r="A198" s="29"/>
      <c r="B198" s="29"/>
    </row>
    <row r="199">
      <c r="A199" s="29"/>
      <c r="B199" s="29"/>
    </row>
    <row r="200">
      <c r="A200" s="29"/>
      <c r="B200" s="29"/>
    </row>
    <row r="201">
      <c r="A201" s="29"/>
      <c r="B201" s="29"/>
    </row>
    <row r="202">
      <c r="A202" s="29"/>
      <c r="B202" s="29"/>
    </row>
    <row r="203">
      <c r="A203" s="29"/>
      <c r="B203" s="29"/>
    </row>
    <row r="204">
      <c r="A204" s="29"/>
      <c r="B204" s="29"/>
    </row>
    <row r="205">
      <c r="A205" s="29"/>
      <c r="B205" s="29"/>
    </row>
    <row r="206">
      <c r="A206" s="29"/>
      <c r="B206" s="29"/>
    </row>
    <row r="207">
      <c r="A207" s="29"/>
      <c r="B207" s="29"/>
    </row>
    <row r="208">
      <c r="A208" s="29"/>
      <c r="B208" s="29"/>
    </row>
    <row r="209">
      <c r="A209" s="29"/>
      <c r="B209" s="29"/>
    </row>
    <row r="210">
      <c r="A210" s="29"/>
      <c r="B210" s="29"/>
    </row>
    <row r="211">
      <c r="A211" s="29"/>
      <c r="B211" s="29"/>
    </row>
    <row r="212">
      <c r="A212" s="29"/>
      <c r="B212" s="29"/>
    </row>
    <row r="213">
      <c r="A213" s="29"/>
      <c r="B213" s="29"/>
    </row>
    <row r="214">
      <c r="A214" s="29"/>
      <c r="B214" s="29"/>
    </row>
    <row r="215">
      <c r="A215" s="29"/>
      <c r="B215" s="29"/>
    </row>
    <row r="216">
      <c r="A216" s="29"/>
      <c r="B216" s="29"/>
    </row>
    <row r="217">
      <c r="A217" s="29"/>
      <c r="B217" s="29"/>
    </row>
    <row r="218">
      <c r="A218" s="29"/>
      <c r="B218" s="29"/>
    </row>
    <row r="219">
      <c r="A219" s="29"/>
      <c r="B219" s="29"/>
    </row>
    <row r="220">
      <c r="A220" s="29"/>
      <c r="B220" s="29"/>
    </row>
    <row r="221">
      <c r="A221" s="29"/>
      <c r="B221" s="29"/>
    </row>
    <row r="222">
      <c r="A222" s="29"/>
      <c r="B222" s="29"/>
    </row>
    <row r="223">
      <c r="A223" s="29"/>
      <c r="B223" s="29"/>
    </row>
    <row r="224">
      <c r="A224" s="29"/>
      <c r="B224" s="29"/>
    </row>
    <row r="225">
      <c r="A225" s="29"/>
      <c r="B225" s="29"/>
    </row>
    <row r="226">
      <c r="A226" s="29"/>
      <c r="B226" s="29"/>
    </row>
    <row r="227">
      <c r="A227" s="29"/>
      <c r="B227" s="29"/>
    </row>
    <row r="228">
      <c r="A228" s="29"/>
      <c r="B228" s="29"/>
    </row>
    <row r="229">
      <c r="A229" s="29"/>
      <c r="B229" s="29"/>
    </row>
    <row r="230">
      <c r="A230" s="29"/>
      <c r="B230" s="29"/>
    </row>
    <row r="231">
      <c r="A231" s="29"/>
      <c r="B231" s="29"/>
    </row>
    <row r="232">
      <c r="A232" s="29"/>
      <c r="B232" s="29"/>
    </row>
    <row r="233">
      <c r="A233" s="29"/>
      <c r="B233" s="29"/>
    </row>
    <row r="234">
      <c r="A234" s="29"/>
      <c r="B234" s="29"/>
    </row>
    <row r="235">
      <c r="A235" s="29"/>
      <c r="B235" s="29"/>
    </row>
    <row r="236">
      <c r="A236" s="29"/>
      <c r="B236" s="29"/>
    </row>
    <row r="237">
      <c r="A237" s="29"/>
      <c r="B237" s="29"/>
    </row>
    <row r="238">
      <c r="A238" s="29"/>
      <c r="B238" s="29"/>
    </row>
    <row r="239">
      <c r="A239" s="29"/>
      <c r="B239" s="29"/>
    </row>
    <row r="240">
      <c r="A240" s="29"/>
      <c r="B240" s="29"/>
    </row>
    <row r="241">
      <c r="A241" s="29"/>
      <c r="B241" s="29"/>
    </row>
    <row r="242">
      <c r="A242" s="29"/>
      <c r="B242" s="29"/>
    </row>
    <row r="243">
      <c r="A243" s="29"/>
      <c r="B243" s="29"/>
    </row>
    <row r="244">
      <c r="A244" s="29"/>
      <c r="B244" s="29"/>
    </row>
    <row r="245">
      <c r="A245" s="29"/>
      <c r="B245" s="29"/>
    </row>
    <row r="246">
      <c r="A246" s="29"/>
      <c r="B246" s="29"/>
    </row>
    <row r="247">
      <c r="A247" s="29"/>
      <c r="B247" s="29"/>
    </row>
    <row r="248">
      <c r="A248" s="29"/>
      <c r="B248" s="29"/>
    </row>
    <row r="249">
      <c r="A249" s="29"/>
      <c r="B249" s="29"/>
    </row>
    <row r="250">
      <c r="A250" s="29"/>
      <c r="B250" s="29"/>
    </row>
    <row r="251">
      <c r="A251" s="29"/>
      <c r="B251" s="29"/>
    </row>
    <row r="252">
      <c r="A252" s="29"/>
      <c r="B252" s="29"/>
    </row>
    <row r="253">
      <c r="A253" s="29"/>
      <c r="B253" s="29"/>
    </row>
    <row r="254">
      <c r="A254" s="29"/>
      <c r="B254" s="29"/>
    </row>
    <row r="255">
      <c r="A255" s="29"/>
      <c r="B255" s="29"/>
    </row>
    <row r="256">
      <c r="A256" s="29"/>
      <c r="B256" s="29"/>
    </row>
    <row r="257">
      <c r="A257" s="29"/>
      <c r="B257" s="29"/>
    </row>
    <row r="258">
      <c r="A258" s="29"/>
      <c r="B258" s="29"/>
    </row>
    <row r="259">
      <c r="A259" s="29"/>
      <c r="B259" s="29"/>
    </row>
    <row r="260">
      <c r="A260" s="29"/>
      <c r="B260" s="29"/>
    </row>
    <row r="261">
      <c r="A261" s="29"/>
      <c r="B261" s="29"/>
    </row>
    <row r="262">
      <c r="A262" s="29"/>
      <c r="B262" s="29"/>
    </row>
    <row r="263">
      <c r="A263" s="29"/>
      <c r="B263" s="29"/>
    </row>
    <row r="264">
      <c r="A264" s="29"/>
      <c r="B264" s="29"/>
    </row>
    <row r="265">
      <c r="A265" s="29"/>
      <c r="B265" s="29"/>
    </row>
    <row r="266">
      <c r="A266" s="29"/>
      <c r="B266" s="29"/>
    </row>
    <row r="267">
      <c r="A267" s="29"/>
      <c r="B267" s="29"/>
    </row>
    <row r="268">
      <c r="A268" s="29"/>
      <c r="B268" s="29"/>
    </row>
    <row r="269">
      <c r="A269" s="29"/>
      <c r="B269" s="29"/>
    </row>
    <row r="270">
      <c r="A270" s="29"/>
      <c r="B270" s="29"/>
    </row>
    <row r="271">
      <c r="A271" s="29"/>
      <c r="B271" s="29"/>
    </row>
    <row r="272">
      <c r="A272" s="29"/>
      <c r="B272" s="29"/>
    </row>
    <row r="273">
      <c r="A273" s="29"/>
      <c r="B273" s="29"/>
    </row>
    <row r="274">
      <c r="A274" s="29"/>
      <c r="B274" s="29"/>
    </row>
    <row r="275">
      <c r="A275" s="29"/>
      <c r="B275" s="29"/>
    </row>
    <row r="276">
      <c r="A276" s="29"/>
      <c r="B276" s="29"/>
    </row>
    <row r="277">
      <c r="A277" s="29"/>
      <c r="B277" s="29"/>
    </row>
    <row r="278">
      <c r="A278" s="29"/>
      <c r="B278" s="29"/>
    </row>
    <row r="279">
      <c r="A279" s="29"/>
      <c r="B279" s="29"/>
    </row>
    <row r="280">
      <c r="A280" s="29"/>
      <c r="B280" s="29"/>
    </row>
    <row r="281">
      <c r="A281" s="29"/>
      <c r="B281" s="29"/>
    </row>
    <row r="282">
      <c r="A282" s="29"/>
      <c r="B282" s="29"/>
    </row>
    <row r="283">
      <c r="A283" s="29"/>
      <c r="B283" s="29"/>
    </row>
    <row r="284">
      <c r="A284" s="29"/>
      <c r="B284" s="29"/>
    </row>
    <row r="285">
      <c r="A285" s="29"/>
      <c r="B285" s="29"/>
    </row>
    <row r="286">
      <c r="A286" s="29"/>
      <c r="B286" s="29"/>
    </row>
    <row r="287">
      <c r="A287" s="29"/>
      <c r="B287" s="29"/>
    </row>
    <row r="288">
      <c r="A288" s="29"/>
      <c r="B288" s="29"/>
    </row>
    <row r="289">
      <c r="A289" s="29"/>
      <c r="B289" s="29"/>
    </row>
    <row r="290">
      <c r="A290" s="29"/>
      <c r="B290" s="29"/>
    </row>
    <row r="291">
      <c r="A291" s="29"/>
      <c r="B291" s="29"/>
    </row>
    <row r="292">
      <c r="A292" s="29"/>
      <c r="B292" s="29"/>
    </row>
    <row r="293">
      <c r="A293" s="29"/>
      <c r="B293" s="29"/>
    </row>
    <row r="294">
      <c r="A294" s="29"/>
      <c r="B294" s="29"/>
    </row>
    <row r="295">
      <c r="A295" s="29"/>
      <c r="B295" s="29"/>
    </row>
    <row r="296">
      <c r="A296" s="29"/>
      <c r="B296" s="29"/>
    </row>
    <row r="297">
      <c r="A297" s="29"/>
      <c r="B297" s="29"/>
    </row>
    <row r="298">
      <c r="A298" s="29"/>
      <c r="B298" s="29"/>
    </row>
    <row r="299">
      <c r="A299" s="29"/>
      <c r="B299" s="29"/>
    </row>
    <row r="300">
      <c r="A300" s="29"/>
      <c r="B300" s="29"/>
    </row>
    <row r="301">
      <c r="A301" s="29"/>
      <c r="B301" s="29"/>
    </row>
    <row r="302">
      <c r="A302" s="29"/>
      <c r="B302" s="29"/>
    </row>
    <row r="303">
      <c r="A303" s="29"/>
      <c r="B303" s="29"/>
    </row>
    <row r="304">
      <c r="A304" s="29"/>
      <c r="B304" s="29"/>
    </row>
    <row r="305">
      <c r="A305" s="29"/>
      <c r="B305" s="29"/>
    </row>
    <row r="306">
      <c r="A306" s="29"/>
      <c r="B306" s="29"/>
    </row>
    <row r="307">
      <c r="A307" s="29"/>
      <c r="B307" s="29"/>
    </row>
    <row r="308">
      <c r="A308" s="29"/>
      <c r="B308" s="29"/>
    </row>
    <row r="309">
      <c r="A309" s="29"/>
      <c r="B309" s="29"/>
    </row>
    <row r="310">
      <c r="A310" s="29"/>
      <c r="B310" s="29"/>
    </row>
    <row r="311">
      <c r="A311" s="29"/>
      <c r="B311" s="29"/>
    </row>
    <row r="312">
      <c r="A312" s="29"/>
      <c r="B312" s="29"/>
    </row>
    <row r="313">
      <c r="A313" s="29"/>
      <c r="B313" s="29"/>
    </row>
    <row r="314">
      <c r="A314" s="29"/>
      <c r="B314" s="29"/>
    </row>
    <row r="315">
      <c r="A315" s="29"/>
      <c r="B315" s="29"/>
    </row>
    <row r="316">
      <c r="A316" s="29"/>
      <c r="B316" s="29"/>
    </row>
    <row r="317">
      <c r="A317" s="29"/>
      <c r="B317" s="29"/>
    </row>
    <row r="318">
      <c r="A318" s="29"/>
      <c r="B318" s="29"/>
    </row>
    <row r="319">
      <c r="A319" s="29"/>
      <c r="B319" s="29"/>
    </row>
    <row r="320">
      <c r="A320" s="29"/>
      <c r="B320" s="29"/>
    </row>
    <row r="321">
      <c r="A321" s="29"/>
      <c r="B321" s="29"/>
    </row>
    <row r="322">
      <c r="A322" s="29"/>
      <c r="B322" s="29"/>
    </row>
    <row r="323">
      <c r="A323" s="29"/>
      <c r="B323" s="29"/>
    </row>
    <row r="324">
      <c r="A324" s="29"/>
      <c r="B324" s="29"/>
    </row>
    <row r="325">
      <c r="A325" s="29"/>
      <c r="B325" s="29"/>
    </row>
    <row r="326">
      <c r="A326" s="29"/>
      <c r="B326" s="29"/>
    </row>
    <row r="327">
      <c r="A327" s="29"/>
      <c r="B327" s="29"/>
    </row>
    <row r="328">
      <c r="A328" s="29"/>
      <c r="B328" s="29"/>
    </row>
    <row r="329">
      <c r="A329" s="29"/>
      <c r="B329" s="29"/>
    </row>
    <row r="330">
      <c r="A330" s="29"/>
      <c r="B330" s="29"/>
    </row>
    <row r="331">
      <c r="A331" s="29"/>
      <c r="B331" s="29"/>
    </row>
    <row r="332">
      <c r="A332" s="29"/>
      <c r="B332" s="29"/>
    </row>
    <row r="333">
      <c r="A333" s="29"/>
      <c r="B333" s="29"/>
    </row>
    <row r="334">
      <c r="A334" s="29"/>
      <c r="B334" s="29"/>
    </row>
    <row r="335">
      <c r="A335" s="29"/>
      <c r="B335" s="29"/>
    </row>
    <row r="336">
      <c r="A336" s="29"/>
      <c r="B336" s="29"/>
    </row>
    <row r="337">
      <c r="A337" s="29"/>
      <c r="B337" s="29"/>
    </row>
    <row r="338">
      <c r="A338" s="29"/>
      <c r="B338" s="29"/>
    </row>
    <row r="339">
      <c r="A339" s="29"/>
      <c r="B339" s="29"/>
    </row>
    <row r="340">
      <c r="A340" s="29"/>
      <c r="B340" s="29"/>
    </row>
    <row r="341">
      <c r="A341" s="29"/>
      <c r="B341" s="29"/>
    </row>
    <row r="342">
      <c r="A342" s="29"/>
      <c r="B342" s="29"/>
    </row>
    <row r="343">
      <c r="A343" s="29"/>
      <c r="B343" s="29"/>
    </row>
    <row r="344">
      <c r="A344" s="29"/>
      <c r="B344" s="29"/>
    </row>
    <row r="345">
      <c r="A345" s="29"/>
      <c r="B345" s="29"/>
    </row>
    <row r="346">
      <c r="A346" s="29"/>
      <c r="B346" s="29"/>
    </row>
    <row r="347">
      <c r="A347" s="29"/>
      <c r="B347" s="29"/>
    </row>
    <row r="348">
      <c r="A348" s="29"/>
      <c r="B348" s="29"/>
    </row>
    <row r="349">
      <c r="A349" s="29"/>
      <c r="B349" s="29"/>
    </row>
    <row r="350">
      <c r="A350" s="29"/>
      <c r="B350" s="29"/>
    </row>
    <row r="351">
      <c r="A351" s="29"/>
      <c r="B351" s="29"/>
    </row>
    <row r="352">
      <c r="A352" s="29"/>
      <c r="B352" s="29"/>
    </row>
    <row r="353">
      <c r="A353" s="29"/>
      <c r="B353" s="29"/>
    </row>
    <row r="354">
      <c r="A354" s="29"/>
      <c r="B354" s="29"/>
    </row>
    <row r="355">
      <c r="A355" s="29"/>
      <c r="B355" s="29"/>
    </row>
    <row r="356">
      <c r="A356" s="29"/>
      <c r="B356" s="29"/>
    </row>
    <row r="357">
      <c r="A357" s="29"/>
      <c r="B357" s="29"/>
    </row>
    <row r="358">
      <c r="A358" s="29"/>
      <c r="B358" s="29"/>
    </row>
    <row r="359">
      <c r="A359" s="29"/>
      <c r="B359" s="29"/>
    </row>
    <row r="360">
      <c r="A360" s="29"/>
      <c r="B360" s="29"/>
    </row>
    <row r="361">
      <c r="A361" s="29"/>
      <c r="B361" s="29"/>
    </row>
    <row r="362">
      <c r="A362" s="29"/>
      <c r="B362" s="29"/>
    </row>
    <row r="363">
      <c r="A363" s="29"/>
      <c r="B363" s="29"/>
    </row>
    <row r="364">
      <c r="A364" s="29"/>
      <c r="B364" s="29"/>
    </row>
    <row r="365">
      <c r="A365" s="29"/>
      <c r="B365" s="29"/>
    </row>
    <row r="366">
      <c r="A366" s="29"/>
      <c r="B366" s="29"/>
    </row>
    <row r="367">
      <c r="A367" s="29"/>
      <c r="B367" s="29"/>
    </row>
    <row r="368">
      <c r="A368" s="29"/>
      <c r="B368" s="29"/>
    </row>
    <row r="369">
      <c r="A369" s="29"/>
      <c r="B369" s="29"/>
    </row>
    <row r="370">
      <c r="A370" s="29"/>
      <c r="B370" s="29"/>
    </row>
    <row r="371">
      <c r="A371" s="29"/>
      <c r="B371" s="29"/>
    </row>
    <row r="372">
      <c r="A372" s="29"/>
      <c r="B372" s="29"/>
    </row>
    <row r="373">
      <c r="A373" s="29"/>
      <c r="B373" s="29"/>
    </row>
    <row r="374">
      <c r="A374" s="29"/>
      <c r="B374" s="29"/>
    </row>
    <row r="375">
      <c r="A375" s="29"/>
      <c r="B375" s="29"/>
    </row>
    <row r="376">
      <c r="A376" s="29"/>
      <c r="B376" s="29"/>
    </row>
    <row r="377">
      <c r="A377" s="29"/>
      <c r="B377" s="29"/>
    </row>
    <row r="378">
      <c r="A378" s="29"/>
      <c r="B378" s="29"/>
    </row>
    <row r="379">
      <c r="A379" s="29"/>
      <c r="B379" s="29"/>
    </row>
    <row r="380">
      <c r="A380" s="29"/>
      <c r="B380" s="29"/>
    </row>
    <row r="381">
      <c r="A381" s="29"/>
      <c r="B381" s="29"/>
    </row>
    <row r="382">
      <c r="A382" s="29"/>
      <c r="B382" s="29"/>
    </row>
    <row r="383">
      <c r="A383" s="29"/>
      <c r="B383" s="29"/>
    </row>
    <row r="384">
      <c r="A384" s="29"/>
      <c r="B384" s="29"/>
    </row>
    <row r="385">
      <c r="A385" s="29"/>
      <c r="B385" s="29"/>
    </row>
    <row r="386">
      <c r="A386" s="29"/>
      <c r="B386" s="29"/>
    </row>
    <row r="387">
      <c r="A387" s="29"/>
      <c r="B387" s="29"/>
    </row>
    <row r="388">
      <c r="A388" s="29"/>
      <c r="B388" s="29"/>
    </row>
    <row r="389">
      <c r="A389" s="29"/>
      <c r="B389" s="29"/>
    </row>
    <row r="390">
      <c r="A390" s="29"/>
      <c r="B390" s="29"/>
    </row>
    <row r="391">
      <c r="A391" s="29"/>
      <c r="B391" s="29"/>
    </row>
    <row r="392">
      <c r="A392" s="29"/>
      <c r="B392" s="29"/>
    </row>
    <row r="393">
      <c r="A393" s="29"/>
      <c r="B393" s="29"/>
    </row>
    <row r="394">
      <c r="A394" s="29"/>
      <c r="B394" s="29"/>
    </row>
    <row r="395">
      <c r="A395" s="29"/>
      <c r="B395" s="29"/>
    </row>
    <row r="396">
      <c r="A396" s="29"/>
      <c r="B396" s="29"/>
    </row>
    <row r="397">
      <c r="A397" s="29"/>
      <c r="B397" s="29"/>
    </row>
    <row r="398">
      <c r="A398" s="29"/>
      <c r="B398" s="29"/>
    </row>
    <row r="399">
      <c r="A399" s="29"/>
      <c r="B399" s="29"/>
    </row>
    <row r="400">
      <c r="A400" s="29"/>
      <c r="B400" s="29"/>
    </row>
    <row r="401">
      <c r="A401" s="29"/>
      <c r="B401" s="29"/>
    </row>
    <row r="402">
      <c r="A402" s="29"/>
      <c r="B402" s="29"/>
    </row>
    <row r="403">
      <c r="A403" s="29"/>
      <c r="B403" s="29"/>
    </row>
    <row r="404">
      <c r="A404" s="29"/>
      <c r="B404" s="29"/>
    </row>
    <row r="405">
      <c r="A405" s="29"/>
      <c r="B405" s="29"/>
    </row>
    <row r="406">
      <c r="A406" s="29"/>
      <c r="B406" s="29"/>
    </row>
    <row r="407">
      <c r="A407" s="29"/>
      <c r="B407" s="29"/>
    </row>
    <row r="408">
      <c r="A408" s="29"/>
      <c r="B408" s="29"/>
    </row>
    <row r="409">
      <c r="A409" s="29"/>
      <c r="B409" s="29"/>
    </row>
    <row r="410">
      <c r="A410" s="29"/>
      <c r="B410" s="29"/>
    </row>
    <row r="411">
      <c r="A411" s="29"/>
      <c r="B411" s="29"/>
    </row>
    <row r="412">
      <c r="A412" s="29"/>
      <c r="B412" s="29"/>
    </row>
    <row r="413">
      <c r="A413" s="29"/>
      <c r="B413" s="29"/>
    </row>
    <row r="414">
      <c r="A414" s="29"/>
      <c r="B414" s="29"/>
    </row>
    <row r="415">
      <c r="A415" s="29"/>
      <c r="B415" s="29"/>
    </row>
    <row r="416">
      <c r="A416" s="29"/>
      <c r="B416" s="29"/>
    </row>
    <row r="417">
      <c r="A417" s="29"/>
      <c r="B417" s="29"/>
    </row>
    <row r="418">
      <c r="A418" s="29"/>
      <c r="B418" s="29"/>
    </row>
    <row r="419">
      <c r="A419" s="29"/>
      <c r="B419" s="29"/>
    </row>
    <row r="420">
      <c r="A420" s="29"/>
      <c r="B420" s="29"/>
    </row>
    <row r="421">
      <c r="A421" s="29"/>
      <c r="B421" s="29"/>
    </row>
    <row r="422">
      <c r="A422" s="29"/>
      <c r="B422" s="29"/>
    </row>
    <row r="423">
      <c r="A423" s="29"/>
      <c r="B423" s="29"/>
    </row>
    <row r="424">
      <c r="A424" s="29"/>
      <c r="B424" s="29"/>
    </row>
    <row r="425">
      <c r="A425" s="29"/>
      <c r="B425" s="29"/>
    </row>
    <row r="426">
      <c r="A426" s="29"/>
      <c r="B426" s="29"/>
    </row>
    <row r="427">
      <c r="A427" s="29"/>
      <c r="B427" s="29"/>
    </row>
    <row r="428">
      <c r="A428" s="29"/>
      <c r="B428" s="29"/>
    </row>
    <row r="429">
      <c r="A429" s="29"/>
      <c r="B429" s="29"/>
    </row>
    <row r="430">
      <c r="A430" s="29"/>
      <c r="B430" s="29"/>
    </row>
    <row r="431">
      <c r="A431" s="29"/>
      <c r="B431" s="29"/>
    </row>
    <row r="432">
      <c r="A432" s="29"/>
      <c r="B432" s="29"/>
    </row>
    <row r="433">
      <c r="A433" s="29"/>
      <c r="B433" s="29"/>
    </row>
    <row r="434">
      <c r="A434" s="29"/>
      <c r="B434" s="29"/>
    </row>
    <row r="435">
      <c r="A435" s="29"/>
      <c r="B435" s="29"/>
    </row>
    <row r="436">
      <c r="A436" s="29"/>
      <c r="B436" s="29"/>
    </row>
    <row r="437">
      <c r="A437" s="29"/>
      <c r="B437" s="29"/>
    </row>
    <row r="438">
      <c r="A438" s="29"/>
      <c r="B438" s="29"/>
    </row>
    <row r="439">
      <c r="A439" s="29"/>
      <c r="B439" s="29"/>
    </row>
    <row r="440">
      <c r="A440" s="29"/>
      <c r="B440" s="29"/>
    </row>
    <row r="441">
      <c r="A441" s="29"/>
      <c r="B441" s="29"/>
    </row>
    <row r="442">
      <c r="A442" s="29"/>
      <c r="B442" s="29"/>
    </row>
    <row r="443">
      <c r="A443" s="29"/>
      <c r="B443" s="29"/>
    </row>
    <row r="444">
      <c r="A444" s="29"/>
      <c r="B444" s="29"/>
    </row>
    <row r="445">
      <c r="A445" s="29"/>
      <c r="B445" s="29"/>
    </row>
    <row r="446">
      <c r="A446" s="29"/>
      <c r="B446" s="29"/>
    </row>
    <row r="447">
      <c r="A447" s="29"/>
      <c r="B447" s="29"/>
    </row>
    <row r="448">
      <c r="A448" s="29"/>
      <c r="B448" s="29"/>
    </row>
    <row r="449">
      <c r="A449" s="29"/>
      <c r="B449" s="29"/>
    </row>
    <row r="450">
      <c r="A450" s="29"/>
      <c r="B450" s="29"/>
    </row>
    <row r="451">
      <c r="A451" s="29"/>
      <c r="B451" s="29"/>
    </row>
    <row r="452">
      <c r="A452" s="29"/>
      <c r="B452" s="29"/>
    </row>
    <row r="453">
      <c r="A453" s="29"/>
      <c r="B453" s="29"/>
    </row>
    <row r="454">
      <c r="A454" s="29"/>
      <c r="B454" s="29"/>
    </row>
    <row r="455">
      <c r="A455" s="29"/>
      <c r="B455" s="29"/>
    </row>
    <row r="456">
      <c r="A456" s="29"/>
      <c r="B456" s="29"/>
    </row>
    <row r="457">
      <c r="A457" s="29"/>
      <c r="B457" s="29"/>
    </row>
    <row r="458">
      <c r="A458" s="29"/>
      <c r="B458" s="29"/>
    </row>
    <row r="459">
      <c r="A459" s="29"/>
      <c r="B459" s="29"/>
    </row>
    <row r="460">
      <c r="A460" s="29"/>
      <c r="B460" s="29"/>
    </row>
    <row r="461">
      <c r="A461" s="29"/>
      <c r="B461" s="29"/>
    </row>
    <row r="462">
      <c r="A462" s="29"/>
      <c r="B462" s="29"/>
    </row>
    <row r="463">
      <c r="A463" s="29"/>
      <c r="B463" s="29"/>
    </row>
    <row r="464">
      <c r="A464" s="29"/>
      <c r="B464" s="29"/>
    </row>
    <row r="465">
      <c r="A465" s="29"/>
      <c r="B465" s="29"/>
    </row>
    <row r="466">
      <c r="A466" s="29"/>
      <c r="B466" s="29"/>
    </row>
    <row r="467">
      <c r="A467" s="29"/>
      <c r="B467" s="29"/>
    </row>
    <row r="468">
      <c r="A468" s="29"/>
      <c r="B468" s="29"/>
    </row>
    <row r="469">
      <c r="A469" s="29"/>
      <c r="B469" s="29"/>
    </row>
    <row r="470">
      <c r="A470" s="29"/>
      <c r="B470" s="29"/>
    </row>
    <row r="471">
      <c r="A471" s="29"/>
      <c r="B471" s="29"/>
    </row>
    <row r="472">
      <c r="A472" s="29"/>
      <c r="B472" s="29"/>
    </row>
    <row r="473">
      <c r="A473" s="29"/>
      <c r="B473" s="29"/>
    </row>
    <row r="474">
      <c r="A474" s="29"/>
      <c r="B474" s="29"/>
    </row>
    <row r="475">
      <c r="A475" s="29"/>
      <c r="B475" s="29"/>
    </row>
    <row r="476">
      <c r="A476" s="29"/>
      <c r="B476" s="29"/>
    </row>
    <row r="477">
      <c r="A477" s="29"/>
      <c r="B477" s="29"/>
    </row>
    <row r="478">
      <c r="A478" s="29"/>
      <c r="B478" s="29"/>
    </row>
    <row r="479">
      <c r="A479" s="29"/>
      <c r="B479" s="29"/>
    </row>
    <row r="480">
      <c r="A480" s="29"/>
      <c r="B480" s="29"/>
    </row>
    <row r="481">
      <c r="A481" s="29"/>
      <c r="B481" s="29"/>
    </row>
    <row r="482">
      <c r="A482" s="29"/>
      <c r="B482" s="29"/>
    </row>
    <row r="483">
      <c r="A483" s="29"/>
      <c r="B483" s="29"/>
    </row>
    <row r="484">
      <c r="A484" s="29"/>
      <c r="B484" s="29"/>
    </row>
    <row r="485">
      <c r="A485" s="29"/>
      <c r="B485" s="29"/>
    </row>
    <row r="486">
      <c r="A486" s="29"/>
      <c r="B486" s="29"/>
    </row>
    <row r="487">
      <c r="A487" s="29"/>
      <c r="B487" s="29"/>
    </row>
    <row r="488">
      <c r="A488" s="29"/>
      <c r="B488" s="29"/>
    </row>
    <row r="489">
      <c r="A489" s="29"/>
      <c r="B489" s="29"/>
    </row>
    <row r="490">
      <c r="A490" s="29"/>
      <c r="B490" s="29"/>
    </row>
    <row r="491">
      <c r="A491" s="29"/>
      <c r="B491" s="29"/>
    </row>
    <row r="492">
      <c r="A492" s="29"/>
      <c r="B492" s="29"/>
    </row>
    <row r="493">
      <c r="A493" s="29"/>
      <c r="B493" s="29"/>
    </row>
    <row r="494">
      <c r="A494" s="29"/>
      <c r="B494" s="29"/>
    </row>
    <row r="495">
      <c r="A495" s="29"/>
      <c r="B495" s="29"/>
    </row>
    <row r="496">
      <c r="A496" s="29"/>
      <c r="B496" s="29"/>
    </row>
    <row r="497">
      <c r="A497" s="29"/>
      <c r="B497" s="29"/>
    </row>
    <row r="498">
      <c r="A498" s="29"/>
      <c r="B498" s="29"/>
    </row>
    <row r="499">
      <c r="A499" s="29"/>
      <c r="B499" s="29"/>
    </row>
    <row r="500">
      <c r="A500" s="29"/>
      <c r="B500" s="29"/>
    </row>
    <row r="501">
      <c r="A501" s="29"/>
      <c r="B501" s="29"/>
    </row>
    <row r="502">
      <c r="A502" s="29"/>
      <c r="B502" s="29"/>
    </row>
    <row r="503">
      <c r="A503" s="29"/>
      <c r="B503" s="29"/>
    </row>
    <row r="504">
      <c r="A504" s="29"/>
      <c r="B504" s="29"/>
    </row>
    <row r="505">
      <c r="A505" s="29"/>
      <c r="B505" s="29"/>
    </row>
    <row r="506">
      <c r="A506" s="29"/>
      <c r="B506" s="29"/>
    </row>
    <row r="507">
      <c r="A507" s="29"/>
      <c r="B507" s="29"/>
    </row>
    <row r="508">
      <c r="A508" s="29"/>
      <c r="B508" s="29"/>
    </row>
    <row r="509">
      <c r="A509" s="29"/>
      <c r="B509" s="29"/>
    </row>
    <row r="510">
      <c r="A510" s="29"/>
      <c r="B510" s="29"/>
    </row>
    <row r="511">
      <c r="A511" s="29"/>
      <c r="B511" s="29"/>
    </row>
    <row r="512">
      <c r="A512" s="29"/>
      <c r="B512" s="29"/>
    </row>
    <row r="513">
      <c r="A513" s="29"/>
      <c r="B513" s="29"/>
    </row>
    <row r="514">
      <c r="A514" s="29"/>
      <c r="B514" s="29"/>
    </row>
    <row r="515">
      <c r="A515" s="29"/>
      <c r="B515" s="29"/>
    </row>
    <row r="516">
      <c r="A516" s="29"/>
      <c r="B516" s="29"/>
    </row>
    <row r="517">
      <c r="A517" s="29"/>
      <c r="B517" s="29"/>
    </row>
    <row r="518">
      <c r="A518" s="29"/>
      <c r="B518" s="29"/>
    </row>
    <row r="519">
      <c r="A519" s="29"/>
      <c r="B519" s="29"/>
    </row>
    <row r="520">
      <c r="A520" s="29"/>
      <c r="B520" s="29"/>
    </row>
    <row r="521">
      <c r="A521" s="29"/>
      <c r="B521" s="29"/>
    </row>
    <row r="522">
      <c r="A522" s="29"/>
      <c r="B522" s="29"/>
    </row>
    <row r="523">
      <c r="A523" s="29"/>
      <c r="B523" s="29"/>
    </row>
    <row r="524">
      <c r="A524" s="29"/>
      <c r="B524" s="29"/>
    </row>
    <row r="525">
      <c r="A525" s="29"/>
      <c r="B525" s="29"/>
    </row>
    <row r="526">
      <c r="A526" s="29"/>
      <c r="B526" s="29"/>
    </row>
    <row r="527">
      <c r="A527" s="29"/>
      <c r="B527" s="29"/>
    </row>
    <row r="528">
      <c r="A528" s="29"/>
      <c r="B528" s="29"/>
    </row>
    <row r="529">
      <c r="A529" s="29"/>
      <c r="B529" s="29"/>
    </row>
    <row r="530">
      <c r="A530" s="29"/>
      <c r="B530" s="29"/>
    </row>
    <row r="531">
      <c r="A531" s="29"/>
      <c r="B531" s="29"/>
    </row>
    <row r="532">
      <c r="A532" s="29"/>
      <c r="B532" s="29"/>
    </row>
    <row r="533">
      <c r="A533" s="29"/>
      <c r="B533" s="29"/>
    </row>
    <row r="534">
      <c r="A534" s="29"/>
      <c r="B534" s="29"/>
    </row>
    <row r="535">
      <c r="A535" s="29"/>
      <c r="B535" s="29"/>
    </row>
    <row r="536">
      <c r="A536" s="29"/>
      <c r="B536" s="29"/>
    </row>
    <row r="537">
      <c r="A537" s="29"/>
      <c r="B537" s="29"/>
    </row>
    <row r="538">
      <c r="A538" s="29"/>
      <c r="B538" s="29"/>
    </row>
    <row r="539">
      <c r="A539" s="29"/>
      <c r="B539" s="29"/>
    </row>
    <row r="540">
      <c r="A540" s="29"/>
      <c r="B540" s="29"/>
    </row>
    <row r="541">
      <c r="A541" s="29"/>
      <c r="B541" s="29"/>
    </row>
    <row r="542">
      <c r="A542" s="29"/>
      <c r="B542" s="29"/>
    </row>
    <row r="543">
      <c r="A543" s="29"/>
      <c r="B543" s="29"/>
    </row>
    <row r="544">
      <c r="A544" s="29"/>
      <c r="B544" s="29"/>
    </row>
    <row r="545">
      <c r="A545" s="29"/>
      <c r="B545" s="29"/>
    </row>
    <row r="546">
      <c r="A546" s="29"/>
      <c r="B546" s="29"/>
    </row>
    <row r="547">
      <c r="A547" s="29"/>
      <c r="B547" s="29"/>
    </row>
    <row r="548">
      <c r="A548" s="29"/>
      <c r="B548" s="29"/>
    </row>
    <row r="549">
      <c r="A549" s="29"/>
      <c r="B549" s="29"/>
    </row>
    <row r="550">
      <c r="A550" s="29"/>
      <c r="B550" s="29"/>
    </row>
    <row r="551">
      <c r="A551" s="29"/>
      <c r="B551" s="29"/>
    </row>
    <row r="552">
      <c r="A552" s="29"/>
      <c r="B552" s="29"/>
    </row>
    <row r="553">
      <c r="A553" s="29"/>
      <c r="B553" s="29"/>
    </row>
    <row r="554">
      <c r="A554" s="29"/>
      <c r="B554" s="29"/>
    </row>
    <row r="555">
      <c r="A555" s="29"/>
      <c r="B555" s="29"/>
    </row>
    <row r="556">
      <c r="A556" s="29"/>
      <c r="B556" s="29"/>
    </row>
    <row r="557">
      <c r="A557" s="29"/>
      <c r="B557" s="29"/>
    </row>
    <row r="558">
      <c r="A558" s="29"/>
      <c r="B558" s="29"/>
    </row>
    <row r="559">
      <c r="A559" s="29"/>
      <c r="B559" s="29"/>
    </row>
    <row r="560">
      <c r="A560" s="29"/>
      <c r="B560" s="29"/>
    </row>
    <row r="561">
      <c r="A561" s="29"/>
      <c r="B561" s="29"/>
    </row>
    <row r="562">
      <c r="A562" s="29"/>
      <c r="B562" s="29"/>
    </row>
    <row r="563">
      <c r="A563" s="29"/>
      <c r="B563" s="29"/>
    </row>
    <row r="564">
      <c r="A564" s="29"/>
      <c r="B564" s="29"/>
    </row>
    <row r="565">
      <c r="A565" s="29"/>
      <c r="B565" s="29"/>
    </row>
    <row r="566">
      <c r="A566" s="29"/>
      <c r="B566" s="29"/>
    </row>
    <row r="567">
      <c r="A567" s="29"/>
      <c r="B567" s="29"/>
    </row>
    <row r="568">
      <c r="A568" s="29"/>
      <c r="B568" s="29"/>
    </row>
    <row r="569">
      <c r="A569" s="29"/>
      <c r="B569" s="29"/>
    </row>
    <row r="570">
      <c r="A570" s="29"/>
      <c r="B570" s="29"/>
    </row>
    <row r="571">
      <c r="A571" s="29"/>
      <c r="B571" s="29"/>
    </row>
    <row r="572">
      <c r="A572" s="29"/>
      <c r="B572" s="29"/>
    </row>
    <row r="573">
      <c r="A573" s="29"/>
      <c r="B573" s="29"/>
    </row>
    <row r="574">
      <c r="A574" s="29"/>
      <c r="B574" s="29"/>
    </row>
    <row r="575">
      <c r="A575" s="29"/>
      <c r="B575" s="29"/>
    </row>
    <row r="576">
      <c r="A576" s="29"/>
      <c r="B576" s="29"/>
    </row>
    <row r="577">
      <c r="A577" s="29"/>
      <c r="B577" s="29"/>
    </row>
    <row r="578">
      <c r="A578" s="29"/>
      <c r="B578" s="29"/>
    </row>
    <row r="579">
      <c r="A579" s="29"/>
      <c r="B579" s="29"/>
    </row>
    <row r="580">
      <c r="A580" s="29"/>
      <c r="B580" s="29"/>
    </row>
    <row r="581">
      <c r="A581" s="29"/>
      <c r="B581" s="29"/>
    </row>
    <row r="582">
      <c r="A582" s="29"/>
      <c r="B582" s="29"/>
    </row>
    <row r="583">
      <c r="A583" s="29"/>
      <c r="B583" s="29"/>
    </row>
    <row r="584">
      <c r="A584" s="29"/>
      <c r="B584" s="29"/>
    </row>
    <row r="585">
      <c r="A585" s="29"/>
      <c r="B585" s="29"/>
    </row>
    <row r="586">
      <c r="A586" s="29"/>
      <c r="B586" s="29"/>
    </row>
    <row r="587">
      <c r="A587" s="29"/>
      <c r="B587" s="29"/>
    </row>
    <row r="588">
      <c r="A588" s="29"/>
      <c r="B588" s="29"/>
    </row>
    <row r="589">
      <c r="A589" s="29"/>
      <c r="B589" s="29"/>
    </row>
    <row r="590">
      <c r="A590" s="29"/>
      <c r="B590" s="29"/>
    </row>
    <row r="591">
      <c r="A591" s="29"/>
      <c r="B591" s="29"/>
    </row>
    <row r="592">
      <c r="A592" s="29"/>
      <c r="B592" s="29"/>
    </row>
    <row r="593">
      <c r="A593" s="29"/>
      <c r="B593" s="29"/>
    </row>
    <row r="594">
      <c r="A594" s="29"/>
      <c r="B594" s="29"/>
    </row>
    <row r="595">
      <c r="A595" s="29"/>
      <c r="B595" s="29"/>
    </row>
    <row r="596">
      <c r="A596" s="29"/>
      <c r="B596" s="29"/>
    </row>
    <row r="597">
      <c r="A597" s="29"/>
      <c r="B597" s="29"/>
    </row>
    <row r="598">
      <c r="A598" s="29"/>
      <c r="B598" s="29"/>
    </row>
    <row r="599">
      <c r="A599" s="29"/>
      <c r="B599" s="29"/>
    </row>
    <row r="600">
      <c r="A600" s="29"/>
      <c r="B600" s="29"/>
    </row>
    <row r="601">
      <c r="A601" s="29"/>
      <c r="B601" s="29"/>
    </row>
    <row r="602">
      <c r="A602" s="29"/>
      <c r="B602" s="29"/>
    </row>
    <row r="603">
      <c r="A603" s="29"/>
      <c r="B603" s="29"/>
    </row>
    <row r="604">
      <c r="A604" s="29"/>
      <c r="B604" s="29"/>
    </row>
    <row r="605">
      <c r="A605" s="29"/>
      <c r="B605" s="29"/>
    </row>
    <row r="606">
      <c r="A606" s="29"/>
      <c r="B606" s="29"/>
    </row>
    <row r="607">
      <c r="A607" s="29"/>
      <c r="B607" s="29"/>
    </row>
    <row r="608">
      <c r="A608" s="29"/>
      <c r="B608" s="29"/>
    </row>
    <row r="609">
      <c r="A609" s="29"/>
      <c r="B609" s="29"/>
    </row>
    <row r="610">
      <c r="A610" s="29"/>
      <c r="B610" s="29"/>
    </row>
    <row r="611">
      <c r="A611" s="29"/>
      <c r="B611" s="29"/>
    </row>
    <row r="612">
      <c r="A612" s="29"/>
      <c r="B612" s="29"/>
    </row>
    <row r="613">
      <c r="A613" s="29"/>
      <c r="B613" s="29"/>
    </row>
    <row r="614">
      <c r="A614" s="29"/>
      <c r="B614" s="29"/>
    </row>
    <row r="615">
      <c r="A615" s="29"/>
      <c r="B615" s="29"/>
    </row>
    <row r="616">
      <c r="A616" s="29"/>
      <c r="B616" s="29"/>
    </row>
    <row r="617">
      <c r="A617" s="29"/>
      <c r="B617" s="29"/>
    </row>
    <row r="618">
      <c r="A618" s="29"/>
      <c r="B618" s="29"/>
    </row>
    <row r="619">
      <c r="A619" s="29"/>
      <c r="B619" s="29"/>
    </row>
    <row r="620">
      <c r="A620" s="29"/>
      <c r="B620" s="29"/>
    </row>
    <row r="621">
      <c r="A621" s="29"/>
      <c r="B621" s="29"/>
    </row>
    <row r="622">
      <c r="A622" s="29"/>
      <c r="B622" s="29"/>
    </row>
    <row r="623">
      <c r="A623" s="29"/>
      <c r="B623" s="29"/>
    </row>
    <row r="624">
      <c r="A624" s="29"/>
      <c r="B624" s="29"/>
    </row>
    <row r="625">
      <c r="A625" s="29"/>
      <c r="B625" s="29"/>
    </row>
    <row r="626">
      <c r="A626" s="29"/>
      <c r="B626" s="29"/>
    </row>
    <row r="627">
      <c r="A627" s="29"/>
      <c r="B627" s="29"/>
    </row>
    <row r="628">
      <c r="A628" s="29"/>
      <c r="B628" s="29"/>
    </row>
    <row r="629">
      <c r="A629" s="29"/>
      <c r="B629" s="29"/>
    </row>
    <row r="630">
      <c r="A630" s="29"/>
      <c r="B630" s="29"/>
    </row>
    <row r="631">
      <c r="A631" s="29"/>
      <c r="B631" s="29"/>
    </row>
    <row r="632">
      <c r="A632" s="29"/>
      <c r="B632" s="29"/>
    </row>
    <row r="633">
      <c r="A633" s="29"/>
      <c r="B633" s="29"/>
    </row>
    <row r="634">
      <c r="A634" s="29"/>
      <c r="B634" s="29"/>
    </row>
    <row r="635">
      <c r="A635" s="29"/>
      <c r="B635" s="29"/>
    </row>
    <row r="636">
      <c r="A636" s="29"/>
      <c r="B636" s="29"/>
    </row>
    <row r="637">
      <c r="A637" s="29"/>
      <c r="B637" s="29"/>
    </row>
    <row r="638">
      <c r="A638" s="29"/>
      <c r="B638" s="29"/>
    </row>
    <row r="639">
      <c r="A639" s="29"/>
      <c r="B639" s="29"/>
    </row>
    <row r="640">
      <c r="A640" s="29"/>
      <c r="B640" s="29"/>
    </row>
    <row r="641">
      <c r="A641" s="29"/>
      <c r="B641" s="29"/>
    </row>
    <row r="642">
      <c r="A642" s="29"/>
      <c r="B642" s="29"/>
    </row>
    <row r="643">
      <c r="A643" s="29"/>
      <c r="B643" s="29"/>
    </row>
    <row r="644">
      <c r="A644" s="29"/>
      <c r="B644" s="29"/>
    </row>
    <row r="645">
      <c r="A645" s="29"/>
      <c r="B645" s="29"/>
    </row>
    <row r="646">
      <c r="A646" s="29"/>
      <c r="B646" s="29"/>
    </row>
    <row r="647">
      <c r="A647" s="29"/>
      <c r="B647" s="29"/>
    </row>
    <row r="648">
      <c r="A648" s="29"/>
      <c r="B648" s="29"/>
    </row>
    <row r="649">
      <c r="A649" s="29"/>
      <c r="B649" s="29"/>
    </row>
    <row r="650">
      <c r="A650" s="29"/>
      <c r="B650" s="29"/>
    </row>
    <row r="651">
      <c r="A651" s="29"/>
      <c r="B651" s="29"/>
    </row>
    <row r="652">
      <c r="A652" s="29"/>
      <c r="B652" s="29"/>
    </row>
    <row r="653">
      <c r="A653" s="29"/>
      <c r="B653" s="29"/>
    </row>
    <row r="654">
      <c r="A654" s="29"/>
      <c r="B654" s="29"/>
    </row>
    <row r="655">
      <c r="A655" s="29"/>
      <c r="B655" s="29"/>
    </row>
    <row r="656">
      <c r="A656" s="29"/>
      <c r="B656" s="29"/>
    </row>
    <row r="657">
      <c r="A657" s="29"/>
      <c r="B657" s="29"/>
    </row>
    <row r="658">
      <c r="A658" s="29"/>
      <c r="B658" s="29"/>
    </row>
    <row r="659">
      <c r="A659" s="29"/>
      <c r="B659" s="29"/>
    </row>
    <row r="660">
      <c r="A660" s="29"/>
      <c r="B660" s="29"/>
    </row>
    <row r="661">
      <c r="A661" s="29"/>
      <c r="B661" s="29"/>
    </row>
    <row r="662">
      <c r="A662" s="29"/>
      <c r="B662" s="29"/>
    </row>
    <row r="663">
      <c r="A663" s="29"/>
      <c r="B663" s="29"/>
    </row>
    <row r="664">
      <c r="A664" s="29"/>
      <c r="B664" s="29"/>
    </row>
    <row r="665">
      <c r="A665" s="29"/>
      <c r="B665" s="29"/>
    </row>
    <row r="666">
      <c r="A666" s="29"/>
      <c r="B666" s="29"/>
    </row>
    <row r="667">
      <c r="A667" s="29"/>
      <c r="B667" s="29"/>
    </row>
    <row r="668">
      <c r="A668" s="29"/>
      <c r="B668" s="29"/>
    </row>
    <row r="669">
      <c r="A669" s="29"/>
      <c r="B669" s="29"/>
    </row>
    <row r="670">
      <c r="A670" s="29"/>
      <c r="B670" s="29"/>
    </row>
    <row r="671">
      <c r="A671" s="29"/>
      <c r="B671" s="29"/>
    </row>
    <row r="672">
      <c r="A672" s="29"/>
      <c r="B672" s="29"/>
    </row>
    <row r="673">
      <c r="A673" s="29"/>
      <c r="B673" s="29"/>
    </row>
    <row r="674">
      <c r="A674" s="29"/>
      <c r="B674" s="29"/>
    </row>
    <row r="675">
      <c r="A675" s="29"/>
      <c r="B675" s="29"/>
    </row>
    <row r="676">
      <c r="A676" s="29"/>
      <c r="B676" s="29"/>
    </row>
    <row r="677">
      <c r="A677" s="29"/>
      <c r="B677" s="29"/>
    </row>
    <row r="678">
      <c r="A678" s="29"/>
      <c r="B678" s="29"/>
    </row>
    <row r="679">
      <c r="A679" s="29"/>
      <c r="B679" s="29"/>
    </row>
    <row r="680">
      <c r="A680" s="29"/>
      <c r="B680" s="29"/>
    </row>
    <row r="681">
      <c r="A681" s="29"/>
      <c r="B681" s="29"/>
    </row>
    <row r="682">
      <c r="A682" s="29"/>
      <c r="B682" s="29"/>
    </row>
    <row r="683">
      <c r="A683" s="29"/>
      <c r="B683" s="29"/>
    </row>
    <row r="684">
      <c r="A684" s="29"/>
      <c r="B684" s="29"/>
    </row>
    <row r="685">
      <c r="A685" s="29"/>
      <c r="B685" s="29"/>
    </row>
    <row r="686">
      <c r="A686" s="29"/>
      <c r="B686" s="29"/>
    </row>
    <row r="687">
      <c r="A687" s="29"/>
      <c r="B687" s="29"/>
    </row>
    <row r="688">
      <c r="A688" s="29"/>
      <c r="B688" s="29"/>
    </row>
    <row r="689">
      <c r="A689" s="29"/>
      <c r="B689" s="29"/>
    </row>
    <row r="690">
      <c r="A690" s="29"/>
      <c r="B690" s="29"/>
    </row>
    <row r="691">
      <c r="A691" s="29"/>
      <c r="B691" s="29"/>
    </row>
    <row r="692">
      <c r="A692" s="29"/>
      <c r="B692" s="29"/>
    </row>
    <row r="693">
      <c r="A693" s="29"/>
      <c r="B693" s="29"/>
    </row>
    <row r="694">
      <c r="A694" s="29"/>
      <c r="B694" s="29"/>
    </row>
    <row r="695">
      <c r="A695" s="29"/>
      <c r="B695" s="29"/>
    </row>
    <row r="696">
      <c r="A696" s="29"/>
      <c r="B696" s="29"/>
    </row>
    <row r="697">
      <c r="A697" s="29"/>
      <c r="B697" s="29"/>
    </row>
    <row r="698">
      <c r="A698" s="29"/>
      <c r="B698" s="29"/>
    </row>
    <row r="699">
      <c r="A699" s="29"/>
      <c r="B699" s="29"/>
    </row>
    <row r="700">
      <c r="A700" s="29"/>
      <c r="B700" s="29"/>
    </row>
    <row r="701">
      <c r="A701" s="29"/>
      <c r="B701" s="29"/>
    </row>
    <row r="702">
      <c r="A702" s="29"/>
      <c r="B702" s="29"/>
    </row>
    <row r="703">
      <c r="A703" s="29"/>
      <c r="B703" s="29"/>
    </row>
    <row r="704">
      <c r="A704" s="29"/>
      <c r="B704" s="29"/>
    </row>
    <row r="705">
      <c r="A705" s="29"/>
      <c r="B705" s="29"/>
    </row>
    <row r="706">
      <c r="A706" s="29"/>
      <c r="B706" s="29"/>
    </row>
    <row r="707">
      <c r="A707" s="29"/>
      <c r="B707" s="29"/>
    </row>
    <row r="708">
      <c r="A708" s="29"/>
      <c r="B708" s="29"/>
    </row>
    <row r="709">
      <c r="A709" s="29"/>
      <c r="B709" s="29"/>
    </row>
    <row r="710">
      <c r="A710" s="29"/>
      <c r="B710" s="29"/>
    </row>
    <row r="711">
      <c r="A711" s="29"/>
      <c r="B711" s="29"/>
    </row>
    <row r="712">
      <c r="A712" s="29"/>
      <c r="B712" s="29"/>
    </row>
    <row r="713">
      <c r="A713" s="29"/>
      <c r="B713" s="29"/>
    </row>
    <row r="714">
      <c r="A714" s="29"/>
      <c r="B714" s="29"/>
    </row>
    <row r="715">
      <c r="A715" s="29"/>
      <c r="B715" s="29"/>
    </row>
    <row r="716">
      <c r="A716" s="29"/>
      <c r="B716" s="29"/>
    </row>
    <row r="717">
      <c r="A717" s="29"/>
      <c r="B717" s="29"/>
    </row>
    <row r="718">
      <c r="A718" s="29"/>
      <c r="B718" s="29"/>
    </row>
    <row r="719">
      <c r="A719" s="29"/>
      <c r="B719" s="29"/>
    </row>
    <row r="720">
      <c r="A720" s="29"/>
      <c r="B720" s="29"/>
    </row>
    <row r="721">
      <c r="A721" s="29"/>
      <c r="B721" s="29"/>
    </row>
    <row r="722">
      <c r="A722" s="29"/>
      <c r="B722" s="29"/>
    </row>
    <row r="723">
      <c r="A723" s="29"/>
      <c r="B723" s="29"/>
    </row>
    <row r="724">
      <c r="A724" s="29"/>
      <c r="B724" s="29"/>
    </row>
    <row r="725">
      <c r="A725" s="29"/>
      <c r="B725" s="29"/>
    </row>
    <row r="726">
      <c r="A726" s="29"/>
      <c r="B726" s="29"/>
    </row>
    <row r="727">
      <c r="A727" s="29"/>
      <c r="B727" s="29"/>
    </row>
    <row r="728">
      <c r="A728" s="29"/>
      <c r="B728" s="29"/>
    </row>
    <row r="729">
      <c r="A729" s="29"/>
      <c r="B729" s="29"/>
    </row>
    <row r="730">
      <c r="A730" s="29"/>
      <c r="B730" s="29"/>
    </row>
    <row r="731">
      <c r="A731" s="29"/>
      <c r="B731" s="29"/>
    </row>
    <row r="732">
      <c r="A732" s="29"/>
      <c r="B732" s="29"/>
    </row>
    <row r="733">
      <c r="A733" s="29"/>
      <c r="B733" s="29"/>
    </row>
    <row r="734">
      <c r="A734" s="29"/>
      <c r="B734" s="29"/>
    </row>
    <row r="735">
      <c r="A735" s="29"/>
      <c r="B735" s="29"/>
    </row>
    <row r="736">
      <c r="A736" s="29"/>
      <c r="B736" s="29"/>
    </row>
    <row r="737">
      <c r="A737" s="29"/>
      <c r="B737" s="29"/>
    </row>
    <row r="738">
      <c r="A738" s="29"/>
      <c r="B738" s="29"/>
    </row>
    <row r="739">
      <c r="A739" s="29"/>
      <c r="B739" s="29"/>
    </row>
    <row r="740">
      <c r="A740" s="29"/>
      <c r="B740" s="29"/>
    </row>
    <row r="741">
      <c r="A741" s="29"/>
      <c r="B741" s="29"/>
    </row>
    <row r="742">
      <c r="A742" s="29"/>
      <c r="B742" s="29"/>
    </row>
    <row r="743">
      <c r="A743" s="29"/>
      <c r="B743" s="29"/>
    </row>
    <row r="744">
      <c r="A744" s="29"/>
      <c r="B744" s="29"/>
    </row>
    <row r="745">
      <c r="A745" s="29"/>
      <c r="B745" s="29"/>
    </row>
    <row r="746">
      <c r="A746" s="29"/>
      <c r="B746" s="29"/>
    </row>
    <row r="747">
      <c r="A747" s="29"/>
      <c r="B747" s="29"/>
    </row>
    <row r="748">
      <c r="A748" s="29"/>
      <c r="B748" s="29"/>
    </row>
    <row r="749">
      <c r="A749" s="29"/>
      <c r="B749" s="29"/>
    </row>
    <row r="750">
      <c r="A750" s="29"/>
      <c r="B750" s="29"/>
    </row>
    <row r="751">
      <c r="A751" s="29"/>
      <c r="B751" s="29"/>
    </row>
    <row r="752">
      <c r="A752" s="29"/>
      <c r="B752" s="29"/>
    </row>
    <row r="753">
      <c r="A753" s="29"/>
      <c r="B753" s="29"/>
    </row>
    <row r="754">
      <c r="A754" s="29"/>
      <c r="B754" s="29"/>
    </row>
    <row r="755">
      <c r="A755" s="29"/>
      <c r="B755" s="29"/>
    </row>
    <row r="756">
      <c r="A756" s="29"/>
      <c r="B756" s="29"/>
    </row>
    <row r="757">
      <c r="A757" s="29"/>
      <c r="B757" s="29"/>
    </row>
    <row r="758">
      <c r="A758" s="29"/>
      <c r="B758" s="29"/>
    </row>
    <row r="759">
      <c r="A759" s="29"/>
      <c r="B759" s="29"/>
    </row>
    <row r="760">
      <c r="A760" s="29"/>
      <c r="B760" s="29"/>
    </row>
    <row r="761">
      <c r="A761" s="29"/>
      <c r="B761" s="29"/>
    </row>
    <row r="762">
      <c r="A762" s="29"/>
      <c r="B762" s="29"/>
    </row>
    <row r="763">
      <c r="A763" s="29"/>
      <c r="B763" s="29"/>
    </row>
    <row r="764">
      <c r="A764" s="29"/>
      <c r="B764" s="29"/>
    </row>
    <row r="765">
      <c r="A765" s="29"/>
      <c r="B765" s="29"/>
    </row>
    <row r="766">
      <c r="A766" s="29"/>
      <c r="B766" s="29"/>
    </row>
    <row r="767">
      <c r="A767" s="29"/>
      <c r="B767" s="29"/>
    </row>
    <row r="768">
      <c r="A768" s="29"/>
      <c r="B768" s="29"/>
    </row>
    <row r="769">
      <c r="A769" s="29"/>
      <c r="B769" s="29"/>
    </row>
    <row r="770">
      <c r="A770" s="29"/>
      <c r="B770" s="29"/>
    </row>
    <row r="771">
      <c r="A771" s="29"/>
      <c r="B771" s="29"/>
    </row>
    <row r="772">
      <c r="A772" s="29"/>
      <c r="B772" s="29"/>
    </row>
    <row r="773">
      <c r="A773" s="29"/>
      <c r="B773" s="29"/>
    </row>
    <row r="774">
      <c r="A774" s="29"/>
      <c r="B774" s="29"/>
    </row>
    <row r="775">
      <c r="A775" s="29"/>
      <c r="B775" s="29"/>
    </row>
    <row r="776">
      <c r="A776" s="29"/>
      <c r="B776" s="29"/>
    </row>
    <row r="777">
      <c r="A777" s="29"/>
      <c r="B777" s="29"/>
    </row>
    <row r="778">
      <c r="A778" s="29"/>
      <c r="B778" s="29"/>
    </row>
    <row r="779">
      <c r="A779" s="29"/>
      <c r="B779" s="29"/>
    </row>
    <row r="780">
      <c r="A780" s="29"/>
      <c r="B780" s="29"/>
    </row>
    <row r="781">
      <c r="A781" s="29"/>
      <c r="B781" s="29"/>
    </row>
    <row r="782">
      <c r="A782" s="29"/>
      <c r="B782" s="29"/>
    </row>
    <row r="783">
      <c r="A783" s="29"/>
      <c r="B783" s="29"/>
    </row>
    <row r="784">
      <c r="A784" s="29"/>
      <c r="B784" s="29"/>
    </row>
    <row r="785">
      <c r="A785" s="29"/>
      <c r="B785" s="29"/>
    </row>
    <row r="786">
      <c r="A786" s="29"/>
      <c r="B786" s="29"/>
    </row>
    <row r="787">
      <c r="A787" s="29"/>
      <c r="B787" s="29"/>
    </row>
    <row r="788">
      <c r="A788" s="29"/>
      <c r="B788" s="29"/>
    </row>
    <row r="789">
      <c r="A789" s="29"/>
      <c r="B789" s="29"/>
    </row>
    <row r="790">
      <c r="A790" s="29"/>
      <c r="B790" s="29"/>
    </row>
    <row r="791">
      <c r="A791" s="29"/>
      <c r="B791" s="29"/>
    </row>
    <row r="792">
      <c r="A792" s="29"/>
      <c r="B792" s="29"/>
    </row>
    <row r="793">
      <c r="A793" s="29"/>
      <c r="B793" s="29"/>
    </row>
    <row r="794">
      <c r="A794" s="29"/>
      <c r="B794" s="29"/>
    </row>
    <row r="795">
      <c r="A795" s="29"/>
      <c r="B795" s="29"/>
    </row>
    <row r="796">
      <c r="A796" s="29"/>
      <c r="B796" s="29"/>
    </row>
    <row r="797">
      <c r="A797" s="29"/>
      <c r="B797" s="29"/>
    </row>
    <row r="798">
      <c r="A798" s="29"/>
      <c r="B798" s="29"/>
    </row>
    <row r="799">
      <c r="A799" s="29"/>
      <c r="B799" s="29"/>
    </row>
    <row r="800">
      <c r="A800" s="29"/>
      <c r="B800" s="29"/>
    </row>
    <row r="801">
      <c r="A801" s="29"/>
      <c r="B801" s="29"/>
    </row>
    <row r="802">
      <c r="A802" s="29"/>
      <c r="B802" s="29"/>
    </row>
    <row r="803">
      <c r="A803" s="29"/>
      <c r="B803" s="29"/>
    </row>
    <row r="804">
      <c r="A804" s="29"/>
      <c r="B804" s="29"/>
    </row>
    <row r="805">
      <c r="A805" s="29"/>
      <c r="B805" s="29"/>
    </row>
    <row r="806">
      <c r="A806" s="29"/>
      <c r="B806" s="29"/>
    </row>
    <row r="807">
      <c r="A807" s="29"/>
      <c r="B807" s="29"/>
    </row>
    <row r="808">
      <c r="A808" s="29"/>
      <c r="B808" s="29"/>
    </row>
    <row r="809">
      <c r="A809" s="29"/>
      <c r="B809" s="29"/>
    </row>
    <row r="810">
      <c r="A810" s="29"/>
      <c r="B810" s="29"/>
    </row>
    <row r="811">
      <c r="A811" s="29"/>
      <c r="B811" s="29"/>
    </row>
    <row r="812">
      <c r="A812" s="29"/>
      <c r="B812" s="29"/>
    </row>
    <row r="813">
      <c r="A813" s="29"/>
      <c r="B813" s="29"/>
    </row>
    <row r="814">
      <c r="A814" s="29"/>
      <c r="B814" s="29"/>
    </row>
    <row r="815">
      <c r="A815" s="29"/>
      <c r="B815" s="29"/>
    </row>
    <row r="816">
      <c r="A816" s="29"/>
      <c r="B816" s="29"/>
    </row>
    <row r="817">
      <c r="A817" s="29"/>
      <c r="B817" s="29"/>
    </row>
    <row r="818">
      <c r="A818" s="29"/>
      <c r="B818" s="29"/>
    </row>
    <row r="819">
      <c r="A819" s="29"/>
      <c r="B819" s="29"/>
    </row>
    <row r="820">
      <c r="A820" s="29"/>
      <c r="B820" s="29"/>
    </row>
    <row r="821">
      <c r="A821" s="29"/>
      <c r="B821" s="29"/>
    </row>
    <row r="822">
      <c r="A822" s="29"/>
      <c r="B822" s="29"/>
    </row>
    <row r="823">
      <c r="A823" s="29"/>
      <c r="B823" s="29"/>
    </row>
    <row r="824">
      <c r="A824" s="29"/>
      <c r="B824" s="29"/>
    </row>
    <row r="825">
      <c r="A825" s="29"/>
      <c r="B825" s="29"/>
    </row>
    <row r="826">
      <c r="A826" s="29"/>
      <c r="B826" s="29"/>
    </row>
    <row r="827">
      <c r="A827" s="29"/>
      <c r="B827" s="29"/>
    </row>
    <row r="828">
      <c r="A828" s="29"/>
      <c r="B828" s="29"/>
    </row>
    <row r="829">
      <c r="A829" s="29"/>
      <c r="B829" s="29"/>
    </row>
    <row r="830">
      <c r="A830" s="29"/>
      <c r="B830" s="29"/>
    </row>
    <row r="831">
      <c r="A831" s="29"/>
      <c r="B831" s="29"/>
    </row>
    <row r="832">
      <c r="A832" s="29"/>
      <c r="B832" s="29"/>
    </row>
    <row r="833">
      <c r="A833" s="29"/>
      <c r="B833" s="29"/>
    </row>
    <row r="834">
      <c r="A834" s="29"/>
      <c r="B834" s="29"/>
    </row>
    <row r="835">
      <c r="A835" s="29"/>
      <c r="B835" s="29"/>
    </row>
    <row r="836">
      <c r="A836" s="29"/>
      <c r="B836" s="29"/>
    </row>
    <row r="837">
      <c r="A837" s="29"/>
      <c r="B837" s="29"/>
    </row>
    <row r="838">
      <c r="A838" s="29"/>
      <c r="B838" s="29"/>
    </row>
    <row r="839">
      <c r="A839" s="29"/>
      <c r="B839" s="29"/>
    </row>
    <row r="840">
      <c r="A840" s="29"/>
      <c r="B840" s="29"/>
    </row>
    <row r="841">
      <c r="A841" s="29"/>
      <c r="B841" s="29"/>
    </row>
    <row r="842">
      <c r="A842" s="29"/>
      <c r="B842" s="29"/>
    </row>
    <row r="843">
      <c r="A843" s="29"/>
      <c r="B843" s="29"/>
    </row>
    <row r="844">
      <c r="A844" s="29"/>
      <c r="B844" s="29"/>
    </row>
    <row r="845">
      <c r="A845" s="29"/>
      <c r="B845" s="29"/>
    </row>
    <row r="846">
      <c r="A846" s="29"/>
      <c r="B846" s="29"/>
    </row>
    <row r="847">
      <c r="A847" s="29"/>
      <c r="B847" s="29"/>
    </row>
    <row r="848">
      <c r="A848" s="29"/>
      <c r="B848" s="29"/>
    </row>
    <row r="849">
      <c r="A849" s="29"/>
      <c r="B849" s="29"/>
    </row>
    <row r="850">
      <c r="A850" s="29"/>
      <c r="B850" s="29"/>
    </row>
    <row r="851">
      <c r="A851" s="29"/>
      <c r="B851" s="29"/>
    </row>
    <row r="852">
      <c r="A852" s="29"/>
      <c r="B852" s="29"/>
    </row>
    <row r="853">
      <c r="A853" s="29"/>
      <c r="B853" s="29"/>
    </row>
    <row r="854">
      <c r="A854" s="29"/>
      <c r="B854" s="29"/>
    </row>
    <row r="855">
      <c r="A855" s="29"/>
      <c r="B855" s="29"/>
    </row>
    <row r="856">
      <c r="A856" s="29"/>
      <c r="B856" s="29"/>
    </row>
    <row r="857">
      <c r="A857" s="29"/>
      <c r="B857" s="29"/>
    </row>
    <row r="858">
      <c r="A858" s="29"/>
      <c r="B858" s="29"/>
    </row>
    <row r="859">
      <c r="A859" s="29"/>
      <c r="B859" s="29"/>
    </row>
    <row r="860">
      <c r="A860" s="29"/>
      <c r="B860" s="29"/>
    </row>
    <row r="861">
      <c r="A861" s="29"/>
      <c r="B861" s="29"/>
    </row>
    <row r="862">
      <c r="A862" s="29"/>
      <c r="B862" s="29"/>
    </row>
    <row r="863">
      <c r="A863" s="29"/>
      <c r="B863" s="29"/>
    </row>
    <row r="864">
      <c r="A864" s="29"/>
      <c r="B864" s="29"/>
    </row>
    <row r="865">
      <c r="A865" s="29"/>
      <c r="B865" s="29"/>
    </row>
    <row r="866">
      <c r="A866" s="29"/>
      <c r="B866" s="29"/>
    </row>
    <row r="867">
      <c r="A867" s="29"/>
      <c r="B867" s="29"/>
    </row>
    <row r="868">
      <c r="A868" s="29"/>
      <c r="B868" s="29"/>
    </row>
    <row r="869">
      <c r="A869" s="29"/>
      <c r="B869" s="29"/>
    </row>
    <row r="870">
      <c r="A870" s="29"/>
      <c r="B870" s="29"/>
    </row>
    <row r="871">
      <c r="A871" s="29"/>
      <c r="B871" s="29"/>
    </row>
    <row r="872">
      <c r="A872" s="29"/>
      <c r="B872" s="29"/>
    </row>
    <row r="873">
      <c r="A873" s="29"/>
      <c r="B873" s="29"/>
    </row>
    <row r="874">
      <c r="A874" s="29"/>
      <c r="B874" s="29"/>
    </row>
    <row r="875">
      <c r="A875" s="29"/>
      <c r="B875" s="29"/>
    </row>
    <row r="876">
      <c r="A876" s="29"/>
      <c r="B876" s="29"/>
    </row>
    <row r="877">
      <c r="A877" s="29"/>
      <c r="B877" s="29"/>
    </row>
    <row r="878">
      <c r="A878" s="29"/>
      <c r="B878" s="29"/>
    </row>
    <row r="879">
      <c r="A879" s="29"/>
      <c r="B879" s="29"/>
    </row>
    <row r="880">
      <c r="A880" s="29"/>
      <c r="B880" s="29"/>
    </row>
    <row r="881">
      <c r="A881" s="29"/>
      <c r="B881" s="29"/>
    </row>
    <row r="882">
      <c r="A882" s="29"/>
      <c r="B882" s="29"/>
    </row>
    <row r="883">
      <c r="A883" s="29"/>
      <c r="B883" s="29"/>
    </row>
    <row r="884">
      <c r="A884" s="29"/>
      <c r="B884" s="29"/>
    </row>
    <row r="885">
      <c r="A885" s="29"/>
      <c r="B885" s="29"/>
    </row>
    <row r="886">
      <c r="A886" s="29"/>
      <c r="B886" s="29"/>
    </row>
    <row r="887">
      <c r="A887" s="29"/>
      <c r="B887" s="29"/>
    </row>
    <row r="888">
      <c r="A888" s="29"/>
      <c r="B888" s="29"/>
    </row>
    <row r="889">
      <c r="A889" s="29"/>
      <c r="B889" s="29"/>
    </row>
    <row r="890">
      <c r="A890" s="29"/>
      <c r="B890" s="29"/>
    </row>
    <row r="891">
      <c r="A891" s="29"/>
      <c r="B891" s="29"/>
    </row>
    <row r="892">
      <c r="A892" s="29"/>
      <c r="B892" s="29"/>
    </row>
    <row r="893">
      <c r="A893" s="29"/>
      <c r="B893" s="29"/>
    </row>
    <row r="894">
      <c r="A894" s="29"/>
      <c r="B894" s="29"/>
    </row>
    <row r="895">
      <c r="A895" s="29"/>
      <c r="B895" s="29"/>
    </row>
    <row r="896">
      <c r="A896" s="29"/>
      <c r="B896" s="29"/>
    </row>
    <row r="897">
      <c r="A897" s="29"/>
      <c r="B897" s="29"/>
    </row>
    <row r="898">
      <c r="A898" s="29"/>
      <c r="B898" s="29"/>
    </row>
    <row r="899">
      <c r="A899" s="29"/>
      <c r="B899" s="29"/>
    </row>
    <row r="900">
      <c r="A900" s="29"/>
      <c r="B900" s="29"/>
    </row>
    <row r="901">
      <c r="A901" s="29"/>
      <c r="B901" s="29"/>
    </row>
    <row r="902">
      <c r="A902" s="29"/>
      <c r="B902" s="29"/>
    </row>
    <row r="903">
      <c r="A903" s="29"/>
      <c r="B903" s="29"/>
    </row>
    <row r="904">
      <c r="A904" s="29"/>
      <c r="B904" s="29"/>
    </row>
    <row r="905">
      <c r="A905" s="29"/>
      <c r="B905" s="29"/>
    </row>
    <row r="906">
      <c r="A906" s="29"/>
      <c r="B906" s="29"/>
    </row>
    <row r="907">
      <c r="A907" s="29"/>
      <c r="B907" s="29"/>
    </row>
    <row r="908">
      <c r="A908" s="29"/>
      <c r="B908" s="29"/>
    </row>
    <row r="909">
      <c r="A909" s="29"/>
      <c r="B909" s="29"/>
    </row>
    <row r="910">
      <c r="A910" s="29"/>
      <c r="B910" s="29"/>
    </row>
    <row r="911">
      <c r="A911" s="29"/>
      <c r="B911" s="29"/>
    </row>
    <row r="912">
      <c r="A912" s="29"/>
      <c r="B912" s="29"/>
    </row>
    <row r="913">
      <c r="A913" s="29"/>
      <c r="B913" s="29"/>
    </row>
    <row r="914">
      <c r="A914" s="29"/>
      <c r="B914" s="29"/>
    </row>
    <row r="915">
      <c r="A915" s="29"/>
      <c r="B915" s="29"/>
    </row>
    <row r="916">
      <c r="A916" s="29"/>
      <c r="B916" s="29"/>
    </row>
    <row r="917">
      <c r="A917" s="29"/>
      <c r="B917" s="29"/>
    </row>
    <row r="918">
      <c r="A918" s="29"/>
      <c r="B918" s="29"/>
    </row>
    <row r="919">
      <c r="A919" s="29"/>
      <c r="B919" s="29"/>
    </row>
    <row r="920">
      <c r="A920" s="29"/>
      <c r="B920" s="29"/>
    </row>
    <row r="921">
      <c r="A921" s="29"/>
      <c r="B921" s="29"/>
    </row>
    <row r="922">
      <c r="A922" s="29"/>
      <c r="B922" s="29"/>
    </row>
    <row r="923">
      <c r="A923" s="29"/>
      <c r="B923" s="29"/>
    </row>
    <row r="924">
      <c r="A924" s="29"/>
      <c r="B924" s="29"/>
    </row>
    <row r="925">
      <c r="A925" s="29"/>
      <c r="B925" s="29"/>
    </row>
    <row r="926">
      <c r="A926" s="29"/>
      <c r="B926" s="29"/>
    </row>
    <row r="927">
      <c r="A927" s="29"/>
      <c r="B927" s="29"/>
    </row>
    <row r="928">
      <c r="A928" s="29"/>
      <c r="B928" s="29"/>
    </row>
    <row r="929">
      <c r="A929" s="29"/>
      <c r="B929" s="29"/>
    </row>
    <row r="930">
      <c r="A930" s="29"/>
      <c r="B930" s="29"/>
    </row>
    <row r="931">
      <c r="A931" s="29"/>
      <c r="B931" s="29"/>
    </row>
    <row r="932">
      <c r="A932" s="29"/>
      <c r="B932" s="29"/>
    </row>
    <row r="933">
      <c r="A933" s="29"/>
      <c r="B933" s="29"/>
    </row>
    <row r="934">
      <c r="A934" s="29"/>
      <c r="B934" s="29"/>
    </row>
    <row r="935">
      <c r="A935" s="29"/>
      <c r="B935" s="29"/>
    </row>
    <row r="936">
      <c r="A936" s="29"/>
      <c r="B936" s="29"/>
    </row>
    <row r="937">
      <c r="A937" s="29"/>
      <c r="B937" s="29"/>
    </row>
    <row r="938">
      <c r="A938" s="29"/>
      <c r="B938" s="29"/>
    </row>
    <row r="939">
      <c r="A939" s="29"/>
      <c r="B939" s="29"/>
    </row>
    <row r="940">
      <c r="A940" s="29"/>
      <c r="B940" s="29"/>
    </row>
    <row r="941">
      <c r="A941" s="29"/>
      <c r="B941" s="29"/>
    </row>
    <row r="942">
      <c r="A942" s="29"/>
      <c r="B942" s="29"/>
    </row>
    <row r="943">
      <c r="A943" s="29"/>
      <c r="B943" s="29"/>
    </row>
    <row r="944">
      <c r="A944" s="29"/>
      <c r="B944" s="29"/>
    </row>
    <row r="945">
      <c r="A945" s="29"/>
      <c r="B945" s="29"/>
    </row>
    <row r="946">
      <c r="A946" s="29"/>
      <c r="B946" s="29"/>
    </row>
    <row r="947">
      <c r="A947" s="29"/>
      <c r="B947" s="29"/>
    </row>
    <row r="948">
      <c r="A948" s="29"/>
      <c r="B948" s="29"/>
    </row>
    <row r="949">
      <c r="A949" s="29"/>
      <c r="B949" s="29"/>
    </row>
    <row r="950">
      <c r="A950" s="29"/>
      <c r="B950" s="29"/>
    </row>
    <row r="951">
      <c r="A951" s="29"/>
      <c r="B951" s="29"/>
    </row>
    <row r="952">
      <c r="A952" s="29"/>
      <c r="B952" s="29"/>
    </row>
    <row r="953">
      <c r="A953" s="29"/>
      <c r="B953" s="29"/>
    </row>
    <row r="954">
      <c r="A954" s="29"/>
      <c r="B954" s="29"/>
    </row>
    <row r="955">
      <c r="A955" s="29"/>
      <c r="B955" s="29"/>
    </row>
    <row r="956">
      <c r="A956" s="29"/>
      <c r="B956" s="29"/>
    </row>
    <row r="957">
      <c r="A957" s="29"/>
      <c r="B957" s="29"/>
    </row>
    <row r="958">
      <c r="A958" s="29"/>
      <c r="B958" s="29"/>
    </row>
    <row r="959">
      <c r="A959" s="29"/>
      <c r="B959" s="29"/>
    </row>
    <row r="960">
      <c r="A960" s="29"/>
      <c r="B960" s="29"/>
    </row>
    <row r="961">
      <c r="A961" s="29"/>
      <c r="B961" s="29"/>
    </row>
    <row r="962">
      <c r="A962" s="29"/>
      <c r="B962" s="29"/>
    </row>
    <row r="963">
      <c r="A963" s="29"/>
      <c r="B963" s="29"/>
    </row>
    <row r="964">
      <c r="A964" s="29"/>
      <c r="B964" s="29"/>
    </row>
    <row r="965">
      <c r="A965" s="29"/>
      <c r="B965" s="29"/>
    </row>
    <row r="966">
      <c r="A966" s="29"/>
      <c r="B966" s="29"/>
    </row>
    <row r="967">
      <c r="A967" s="29"/>
      <c r="B967" s="29"/>
    </row>
    <row r="968">
      <c r="A968" s="29"/>
      <c r="B968" s="29"/>
    </row>
    <row r="969">
      <c r="A969" s="29"/>
      <c r="B969" s="29"/>
    </row>
    <row r="970">
      <c r="A970" s="29"/>
      <c r="B970" s="29"/>
    </row>
    <row r="971">
      <c r="A971" s="29"/>
      <c r="B971" s="29"/>
    </row>
    <row r="972">
      <c r="A972" s="29"/>
      <c r="B972" s="29"/>
    </row>
    <row r="973">
      <c r="A973" s="29"/>
      <c r="B973" s="29"/>
    </row>
    <row r="974">
      <c r="A974" s="29"/>
      <c r="B974" s="29"/>
    </row>
    <row r="975">
      <c r="A975" s="29"/>
      <c r="B975" s="29"/>
    </row>
    <row r="976">
      <c r="A976" s="29"/>
      <c r="B976" s="29"/>
    </row>
    <row r="977">
      <c r="A977" s="29"/>
      <c r="B977" s="29"/>
    </row>
    <row r="978">
      <c r="A978" s="29"/>
      <c r="B978" s="29"/>
    </row>
    <row r="979">
      <c r="A979" s="29"/>
      <c r="B979" s="29"/>
    </row>
    <row r="980">
      <c r="A980" s="29"/>
      <c r="B980" s="29"/>
    </row>
    <row r="981">
      <c r="A981" s="29"/>
      <c r="B981" s="29"/>
    </row>
    <row r="982">
      <c r="A982" s="29"/>
      <c r="B982" s="29"/>
    </row>
    <row r="983">
      <c r="A983" s="29"/>
      <c r="B983" s="29"/>
    </row>
    <row r="984">
      <c r="A984" s="29"/>
      <c r="B984" s="29"/>
    </row>
    <row r="985">
      <c r="A985" s="29"/>
      <c r="B985" s="29"/>
    </row>
    <row r="986">
      <c r="A986" s="29"/>
      <c r="B986" s="29"/>
    </row>
    <row r="987">
      <c r="A987" s="29"/>
      <c r="B987" s="29"/>
    </row>
    <row r="988">
      <c r="A988" s="29"/>
      <c r="B988" s="29"/>
    </row>
    <row r="989">
      <c r="A989" s="29"/>
      <c r="B989" s="29"/>
    </row>
    <row r="990">
      <c r="A990" s="29"/>
      <c r="B990" s="29"/>
    </row>
    <row r="991">
      <c r="A991" s="29"/>
      <c r="B991" s="29"/>
    </row>
    <row r="992">
      <c r="A992" s="29"/>
      <c r="B992" s="29"/>
    </row>
    <row r="993">
      <c r="A993" s="29"/>
      <c r="B993" s="29"/>
    </row>
    <row r="994">
      <c r="A994" s="29"/>
      <c r="B994" s="29"/>
    </row>
    <row r="995">
      <c r="A995" s="29"/>
      <c r="B995" s="29"/>
    </row>
    <row r="996">
      <c r="A996" s="29"/>
      <c r="B996" s="29"/>
    </row>
    <row r="997">
      <c r="A997" s="29"/>
      <c r="B997" s="29"/>
    </row>
    <row r="998">
      <c r="A998" s="29"/>
      <c r="B998" s="29"/>
    </row>
    <row r="999">
      <c r="A999" s="29"/>
      <c r="B999" s="29"/>
    </row>
    <row r="1000">
      <c r="A1000" s="29"/>
      <c r="B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0" t="s">
        <v>317</v>
      </c>
      <c r="B1" s="30" t="s">
        <v>318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95</v>
      </c>
      <c r="B2" s="32" t="s">
        <v>267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3" t="s">
        <v>166</v>
      </c>
      <c r="B3" s="33" t="s">
        <v>300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2" t="s">
        <v>31</v>
      </c>
      <c r="B4" s="32" t="s">
        <v>232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3" t="s">
        <v>160</v>
      </c>
      <c r="B5" s="33" t="s">
        <v>297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2" t="s">
        <v>19</v>
      </c>
      <c r="B6" s="32" t="s">
        <v>230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3" t="s">
        <v>176</v>
      </c>
      <c r="B7" s="33" t="s">
        <v>305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2" t="s">
        <v>71</v>
      </c>
      <c r="B8" s="32" t="s">
        <v>255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3" t="s">
        <v>33</v>
      </c>
      <c r="B9" s="33" t="s">
        <v>236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 t="s">
        <v>178</v>
      </c>
      <c r="B10" s="32" t="s">
        <v>306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3" t="s">
        <v>59</v>
      </c>
      <c r="B11" s="33" t="s">
        <v>249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2" t="s">
        <v>43</v>
      </c>
      <c r="B12" s="32" t="s">
        <v>241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3" t="s">
        <v>131</v>
      </c>
      <c r="B13" s="33" t="s">
        <v>283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2" t="s">
        <v>83</v>
      </c>
      <c r="B14" s="32" t="s">
        <v>261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3" t="s">
        <v>37</v>
      </c>
      <c r="B15" s="33" t="s">
        <v>238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2" t="s">
        <v>143</v>
      </c>
      <c r="B16" s="32" t="s">
        <v>288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3" t="s">
        <v>55</v>
      </c>
      <c r="B17" s="33" t="s">
        <v>247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2" t="s">
        <v>156</v>
      </c>
      <c r="B18" s="32" t="s">
        <v>295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3" t="s">
        <v>168</v>
      </c>
      <c r="B19" s="33" t="s">
        <v>301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2" t="s">
        <v>47</v>
      </c>
      <c r="B20" s="32" t="s">
        <v>243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3" t="s">
        <v>174</v>
      </c>
      <c r="B21" s="33" t="s">
        <v>304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2" t="s">
        <v>319</v>
      </c>
      <c r="B22" s="32" t="s">
        <v>320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3" t="s">
        <v>321</v>
      </c>
      <c r="B23" s="33" t="s">
        <v>322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2" t="s">
        <v>23</v>
      </c>
      <c r="B24" s="32" t="s">
        <v>232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3" t="s">
        <v>79</v>
      </c>
      <c r="B25" s="33" t="s">
        <v>259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2" t="s">
        <v>103</v>
      </c>
      <c r="B26" s="32" t="s">
        <v>270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3" t="s">
        <v>323</v>
      </c>
      <c r="B27" s="33" t="s">
        <v>324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2" t="s">
        <v>148</v>
      </c>
      <c r="B28" s="32" t="s">
        <v>291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3" t="s">
        <v>85</v>
      </c>
      <c r="B29" s="33" t="s">
        <v>262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2" t="s">
        <v>325</v>
      </c>
      <c r="B30" s="32" t="s">
        <v>326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3" t="s">
        <v>69</v>
      </c>
      <c r="B31" s="33" t="s">
        <v>254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2" t="s">
        <v>29</v>
      </c>
      <c r="B32" s="32" t="s">
        <v>235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3" t="s">
        <v>327</v>
      </c>
      <c r="B33" s="33" t="s">
        <v>270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2" t="s">
        <v>65</v>
      </c>
      <c r="B34" s="32" t="s">
        <v>252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3" t="s">
        <v>109</v>
      </c>
      <c r="B35" s="33" t="s">
        <v>273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2" t="s">
        <v>328</v>
      </c>
      <c r="B36" s="32" t="s">
        <v>329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3" t="s">
        <v>330</v>
      </c>
      <c r="B37" s="33" t="s">
        <v>331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2" t="s">
        <v>332</v>
      </c>
      <c r="B38" s="32" t="s">
        <v>333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3" t="s">
        <v>49</v>
      </c>
      <c r="B39" s="33" t="s">
        <v>244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2" t="s">
        <v>61</v>
      </c>
      <c r="B40" s="32" t="s">
        <v>250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3" t="s">
        <v>158</v>
      </c>
      <c r="B41" s="33" t="s">
        <v>296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2" t="s">
        <v>117</v>
      </c>
      <c r="B42" s="32" t="s">
        <v>277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3" t="s">
        <v>334</v>
      </c>
      <c r="B43" s="33" t="s">
        <v>335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2" t="s">
        <v>101</v>
      </c>
      <c r="B44" s="32" t="s">
        <v>269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3" t="s">
        <v>63</v>
      </c>
      <c r="B45" s="33" t="s">
        <v>251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2" t="s">
        <v>105</v>
      </c>
      <c r="B46" s="32" t="s">
        <v>271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3" t="s">
        <v>99</v>
      </c>
      <c r="B47" s="33" t="s">
        <v>268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2" t="s">
        <v>336</v>
      </c>
      <c r="B48" s="32" t="s">
        <v>337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3" t="s">
        <v>21</v>
      </c>
      <c r="B49" s="33" t="s">
        <v>231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2" t="s">
        <v>338</v>
      </c>
      <c r="B50" s="32" t="s">
        <v>339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3" t="s">
        <v>340</v>
      </c>
      <c r="B51" s="33" t="s">
        <v>341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2" t="s">
        <v>152</v>
      </c>
      <c r="B52" s="32" t="s">
        <v>293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3" t="s">
        <v>342</v>
      </c>
      <c r="B53" s="33" t="s">
        <v>343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2" t="s">
        <v>344</v>
      </c>
      <c r="B54" s="32" t="s">
        <v>331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3" t="s">
        <v>107</v>
      </c>
      <c r="B55" s="33" t="s">
        <v>272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2" t="s">
        <v>345</v>
      </c>
      <c r="B56" s="32" t="s">
        <v>346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3" t="s">
        <v>87</v>
      </c>
      <c r="B57" s="33" t="s">
        <v>263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2" t="s">
        <v>123</v>
      </c>
      <c r="B58" s="32" t="s">
        <v>280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3" t="s">
        <v>53</v>
      </c>
      <c r="B59" s="33" t="s">
        <v>246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2" t="s">
        <v>35</v>
      </c>
      <c r="B60" s="32" t="s">
        <v>237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3" t="s">
        <v>89</v>
      </c>
      <c r="B61" s="33" t="s">
        <v>264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2" t="s">
        <v>75</v>
      </c>
      <c r="B62" s="32" t="s">
        <v>257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3" t="s">
        <v>347</v>
      </c>
      <c r="B63" s="33" t="s">
        <v>348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2" t="s">
        <v>170</v>
      </c>
      <c r="B64" s="32" t="s">
        <v>302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3" t="s">
        <v>57</v>
      </c>
      <c r="B65" s="33" t="s">
        <v>248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2" t="s">
        <v>349</v>
      </c>
      <c r="B66" s="32" t="s">
        <v>350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3" t="s">
        <v>162</v>
      </c>
      <c r="B67" s="33" t="s">
        <v>298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2" t="s">
        <v>351</v>
      </c>
      <c r="B68" s="32" t="s">
        <v>352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3" t="s">
        <v>97</v>
      </c>
      <c r="B69" s="33" t="s">
        <v>249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2" t="s">
        <v>51</v>
      </c>
      <c r="B70" s="32" t="s">
        <v>245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3" t="s">
        <v>353</v>
      </c>
      <c r="B71" s="33" t="s">
        <v>354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2" t="s">
        <v>172</v>
      </c>
      <c r="B72" s="32" t="s">
        <v>303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3" t="s">
        <v>25</v>
      </c>
      <c r="B73" s="33" t="s">
        <v>233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2" t="s">
        <v>355</v>
      </c>
      <c r="B74" s="32" t="s">
        <v>356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3" t="s">
        <v>77</v>
      </c>
      <c r="B75" s="33" t="s">
        <v>258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2" t="s">
        <v>357</v>
      </c>
      <c r="B76" s="32" t="s">
        <v>358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3" t="s">
        <v>111</v>
      </c>
      <c r="B77" s="33" t="s">
        <v>274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2" t="s">
        <v>359</v>
      </c>
      <c r="B78" s="32" t="s">
        <v>360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3" t="s">
        <v>361</v>
      </c>
      <c r="B79" s="33" t="s">
        <v>362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2" t="s">
        <v>363</v>
      </c>
      <c r="B80" s="34" t="s">
        <v>364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3" t="s">
        <v>365</v>
      </c>
      <c r="B81" s="33" t="s">
        <v>366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2" t="s">
        <v>73</v>
      </c>
      <c r="B82" s="32" t="s">
        <v>256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3" t="s">
        <v>45</v>
      </c>
      <c r="B83" s="33" t="s">
        <v>242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2" t="s">
        <v>154</v>
      </c>
      <c r="B84" s="32" t="s">
        <v>294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3" t="s">
        <v>141</v>
      </c>
      <c r="B85" s="33" t="s">
        <v>278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2" t="s">
        <v>39</v>
      </c>
      <c r="B86" s="32" t="s">
        <v>239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3" t="s">
        <v>164</v>
      </c>
      <c r="B87" s="33" t="s">
        <v>299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2" t="s">
        <v>367</v>
      </c>
      <c r="B88" s="32" t="s">
        <v>368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3" t="s">
        <v>369</v>
      </c>
      <c r="B89" s="33" t="s">
        <v>370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2" t="s">
        <v>137</v>
      </c>
      <c r="B90" s="32" t="s">
        <v>286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3" t="s">
        <v>371</v>
      </c>
      <c r="B91" s="33" t="s">
        <v>372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2" t="s">
        <v>121</v>
      </c>
      <c r="B92" s="32" t="s">
        <v>279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3" t="s">
        <v>81</v>
      </c>
      <c r="B93" s="33" t="s">
        <v>260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2" t="s">
        <v>373</v>
      </c>
      <c r="B94" s="32" t="s">
        <v>374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3" t="s">
        <v>129</v>
      </c>
      <c r="B95" s="33" t="s">
        <v>282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2" t="s">
        <v>91</v>
      </c>
      <c r="B96" s="32" t="s">
        <v>265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3" t="s">
        <v>41</v>
      </c>
      <c r="B97" s="33" t="s">
        <v>240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2" t="s">
        <v>375</v>
      </c>
      <c r="B98" s="32" t="s">
        <v>376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3" t="s">
        <v>147</v>
      </c>
      <c r="B99" s="33" t="s">
        <v>290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2" t="s">
        <v>377</v>
      </c>
      <c r="B100" s="32" t="s">
        <v>378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3" t="s">
        <v>379</v>
      </c>
      <c r="B101" s="33" t="s">
        <v>380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2" t="s">
        <v>27</v>
      </c>
      <c r="B102" s="32" t="s">
        <v>234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3" t="s">
        <v>381</v>
      </c>
      <c r="B103" s="33" t="s">
        <v>382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2" t="s">
        <v>383</v>
      </c>
      <c r="B104" s="32" t="s">
        <v>230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3" t="s">
        <v>139</v>
      </c>
      <c r="B105" s="33" t="s">
        <v>287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2" t="s">
        <v>384</v>
      </c>
      <c r="B106" s="32" t="s">
        <v>385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3" t="s">
        <v>386</v>
      </c>
      <c r="B107" s="33" t="s">
        <v>387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2" t="s">
        <v>93</v>
      </c>
      <c r="B108" s="32" t="s">
        <v>266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3" t="s">
        <v>113</v>
      </c>
      <c r="B109" s="33" t="s">
        <v>275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2" t="s">
        <v>388</v>
      </c>
      <c r="B110" s="32" t="s">
        <v>389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3" t="s">
        <v>150</v>
      </c>
      <c r="B111" s="33" t="s">
        <v>292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2" t="s">
        <v>125</v>
      </c>
      <c r="B112" s="32" t="s">
        <v>281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3" t="s">
        <v>390</v>
      </c>
      <c r="B113" s="33" t="s">
        <v>391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2" t="s">
        <v>392</v>
      </c>
      <c r="B114" s="32" t="s">
        <v>393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3" t="s">
        <v>127</v>
      </c>
      <c r="B115" s="33" t="s">
        <v>127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2" t="s">
        <v>145</v>
      </c>
      <c r="B116" s="32" t="s">
        <v>289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3" t="s">
        <v>115</v>
      </c>
      <c r="B117" s="33" t="s">
        <v>276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2" t="s">
        <v>394</v>
      </c>
      <c r="B118" s="32" t="s">
        <v>395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3" t="s">
        <v>396</v>
      </c>
      <c r="B119" s="33" t="s">
        <v>397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2" t="s">
        <v>398</v>
      </c>
      <c r="B120" s="32" t="s">
        <v>399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3" t="s">
        <v>67</v>
      </c>
      <c r="B121" s="33" t="s">
        <v>253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2" t="s">
        <v>400</v>
      </c>
      <c r="B122" s="32" t="s">
        <v>401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3" t="s">
        <v>402</v>
      </c>
      <c r="B123" s="33" t="s">
        <v>403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2" t="s">
        <v>404</v>
      </c>
      <c r="B124" s="32" t="s">
        <v>405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3" t="s">
        <v>406</v>
      </c>
      <c r="B125" s="33" t="s">
        <v>407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2" t="s">
        <v>408</v>
      </c>
      <c r="B126" s="32" t="s">
        <v>409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3" t="s">
        <v>410</v>
      </c>
      <c r="B127" s="33" t="s">
        <v>411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2" t="s">
        <v>412</v>
      </c>
      <c r="B128" s="32" t="s">
        <v>413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3" t="s">
        <v>414</v>
      </c>
      <c r="B129" s="33" t="s">
        <v>415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2" t="s">
        <v>133</v>
      </c>
      <c r="B130" s="32" t="s">
        <v>284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3" t="s">
        <v>135</v>
      </c>
      <c r="B131" s="33" t="s">
        <v>285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2" t="s">
        <v>416</v>
      </c>
      <c r="B132" s="32" t="s">
        <v>417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3" t="s">
        <v>418</v>
      </c>
      <c r="B133" s="33" t="s">
        <v>419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2" t="s">
        <v>420</v>
      </c>
      <c r="B134" s="32" t="s">
        <v>421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3" t="s">
        <v>422</v>
      </c>
      <c r="B135" s="33" t="s">
        <v>423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2" t="s">
        <v>424</v>
      </c>
      <c r="B136" s="32" t="s">
        <v>425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3" t="s">
        <v>426</v>
      </c>
      <c r="B137" s="33" t="s">
        <v>427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2" t="s">
        <v>428</v>
      </c>
      <c r="B138" s="32" t="s">
        <v>429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3" t="s">
        <v>430</v>
      </c>
      <c r="B139" s="33" t="s">
        <v>431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2" t="s">
        <v>432</v>
      </c>
      <c r="B140" s="32" t="s">
        <v>433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3" t="s">
        <v>434</v>
      </c>
      <c r="B141" s="33" t="s">
        <v>435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2" t="s">
        <v>436</v>
      </c>
      <c r="B142" s="32" t="s">
        <v>437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3" t="s">
        <v>438</v>
      </c>
      <c r="B143" s="33" t="s">
        <v>439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2" t="s">
        <v>440</v>
      </c>
      <c r="B144" s="32" t="s">
        <v>441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3" t="s">
        <v>442</v>
      </c>
      <c r="B145" s="33" t="s">
        <v>442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2" t="s">
        <v>443</v>
      </c>
      <c r="B146" s="32" t="s">
        <v>444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3" t="s">
        <v>445</v>
      </c>
      <c r="B147" s="33" t="s">
        <v>446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2" t="s">
        <v>447</v>
      </c>
      <c r="B148" s="32" t="s">
        <v>448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3" t="s">
        <v>449</v>
      </c>
      <c r="B149" s="33" t="s">
        <v>238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2" t="s">
        <v>450</v>
      </c>
      <c r="B150" s="32" t="s">
        <v>451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3" t="s">
        <v>452</v>
      </c>
      <c r="B151" s="33" t="s">
        <v>453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2" t="s">
        <v>454</v>
      </c>
      <c r="B152" s="32" t="s">
        <v>455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3" t="s">
        <v>456</v>
      </c>
      <c r="B153" s="33" t="s">
        <v>457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2" t="s">
        <v>458</v>
      </c>
      <c r="B154" s="32" t="s">
        <v>459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3" t="s">
        <v>460</v>
      </c>
      <c r="B155" s="33" t="s">
        <v>461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2" t="s">
        <v>462</v>
      </c>
      <c r="B156" s="32" t="s">
        <v>463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3" t="s">
        <v>464</v>
      </c>
      <c r="B157" s="33" t="s">
        <v>465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2" t="s">
        <v>466</v>
      </c>
      <c r="B158" s="32" t="s">
        <v>467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3" t="s">
        <v>468</v>
      </c>
      <c r="B159" s="33" t="s">
        <v>469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2" t="s">
        <v>470</v>
      </c>
      <c r="B160" s="32" t="s">
        <v>471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3" t="s">
        <v>472</v>
      </c>
      <c r="B161" s="33" t="s">
        <v>473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2" t="s">
        <v>474</v>
      </c>
      <c r="B162" s="32" t="s">
        <v>475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3" t="s">
        <v>476</v>
      </c>
      <c r="B163" s="33" t="s">
        <v>477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2" t="s">
        <v>478</v>
      </c>
      <c r="B164" s="32" t="s">
        <v>479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3" t="s">
        <v>480</v>
      </c>
      <c r="B165" s="33" t="s">
        <v>481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2" t="s">
        <v>482</v>
      </c>
      <c r="B166" s="32" t="s">
        <v>483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3" t="s">
        <v>484</v>
      </c>
      <c r="B167" s="33" t="s">
        <v>485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2" t="s">
        <v>486</v>
      </c>
      <c r="B168" s="32" t="s">
        <v>487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3" t="s">
        <v>488</v>
      </c>
      <c r="B169" s="33" t="s">
        <v>489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2" t="s">
        <v>490</v>
      </c>
      <c r="B170" s="32" t="s">
        <v>491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3" t="s">
        <v>492</v>
      </c>
      <c r="B171" s="33" t="s">
        <v>493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2" t="s">
        <v>494</v>
      </c>
      <c r="B172" s="32" t="s">
        <v>277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3" t="s">
        <v>119</v>
      </c>
      <c r="B173" s="33" t="s">
        <v>278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2" t="s">
        <v>495</v>
      </c>
      <c r="B174" s="32" t="s">
        <v>496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3" t="s">
        <v>497</v>
      </c>
      <c r="B175" s="33" t="s">
        <v>498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2" t="s">
        <v>499</v>
      </c>
      <c r="B176" s="32" t="s">
        <v>500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3" t="s">
        <v>501</v>
      </c>
      <c r="B177" s="33" t="s">
        <v>502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2" t="s">
        <v>503</v>
      </c>
      <c r="B178" s="32" t="s">
        <v>504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3" t="s">
        <v>505</v>
      </c>
      <c r="B179" s="33" t="s">
        <v>506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2" t="s">
        <v>507</v>
      </c>
      <c r="B180" s="32" t="s">
        <v>389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3" t="s">
        <v>508</v>
      </c>
      <c r="B181" s="33" t="s">
        <v>509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2" t="s">
        <v>510</v>
      </c>
      <c r="B182" s="32" t="s">
        <v>511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3" t="s">
        <v>512</v>
      </c>
      <c r="B183" s="33" t="s">
        <v>513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2" t="s">
        <v>514</v>
      </c>
      <c r="B184" s="32" t="s">
        <v>515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3" t="s">
        <v>516</v>
      </c>
      <c r="B185" s="33" t="s">
        <v>517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2" t="s">
        <v>518</v>
      </c>
      <c r="B186" s="32" t="s">
        <v>519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3" t="s">
        <v>520</v>
      </c>
      <c r="B187" s="33" t="s">
        <v>521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2" t="s">
        <v>522</v>
      </c>
      <c r="B188" s="32" t="s">
        <v>523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3" t="s">
        <v>524</v>
      </c>
      <c r="B189" s="33" t="s">
        <v>525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2" t="s">
        <v>526</v>
      </c>
      <c r="B190" s="32" t="s">
        <v>527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3" t="s">
        <v>528</v>
      </c>
      <c r="B191" s="33" t="s">
        <v>407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2" t="s">
        <v>529</v>
      </c>
      <c r="B192" s="32" t="s">
        <v>439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3" t="s">
        <v>530</v>
      </c>
      <c r="B193" s="33" t="s">
        <v>531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2" t="s">
        <v>532</v>
      </c>
      <c r="B194" s="32" t="s">
        <v>533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3" t="s">
        <v>534</v>
      </c>
      <c r="B195" s="33" t="s">
        <v>535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2" t="s">
        <v>536</v>
      </c>
      <c r="B196" s="32" t="s">
        <v>537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3" t="s">
        <v>538</v>
      </c>
      <c r="B197" s="33" t="s">
        <v>539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2" t="s">
        <v>540</v>
      </c>
      <c r="B198" s="32" t="s">
        <v>541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3" t="s">
        <v>542</v>
      </c>
      <c r="B199" s="33" t="s">
        <v>543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2" t="s">
        <v>544</v>
      </c>
      <c r="B200" s="32" t="s">
        <v>545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3" t="s">
        <v>546</v>
      </c>
      <c r="B201" s="33" t="s">
        <v>547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2" t="s">
        <v>548</v>
      </c>
      <c r="B202" s="32" t="s">
        <v>549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3" t="s">
        <v>550</v>
      </c>
      <c r="B203" s="33" t="s">
        <v>551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2" t="s">
        <v>552</v>
      </c>
      <c r="B204" s="32" t="s">
        <v>553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3" t="s">
        <v>554</v>
      </c>
      <c r="B205" s="33" t="s">
        <v>555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2" t="s">
        <v>556</v>
      </c>
      <c r="B206" s="32" t="s">
        <v>557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3" t="s">
        <v>558</v>
      </c>
      <c r="B207" s="33" t="s">
        <v>559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2" t="s">
        <v>560</v>
      </c>
      <c r="B208" s="32" t="s">
        <v>320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3" t="s">
        <v>561</v>
      </c>
      <c r="B209" s="33" t="s">
        <v>562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2" t="s">
        <v>563</v>
      </c>
      <c r="B210" s="32" t="s">
        <v>564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3" t="s">
        <v>565</v>
      </c>
      <c r="B211" s="33" t="s">
        <v>566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2" t="s">
        <v>567</v>
      </c>
      <c r="B212" s="32" t="s">
        <v>568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3" t="s">
        <v>569</v>
      </c>
      <c r="B213" s="33" t="s">
        <v>570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2" t="s">
        <v>571</v>
      </c>
      <c r="B214" s="32" t="s">
        <v>572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3" t="s">
        <v>573</v>
      </c>
      <c r="B215" s="33" t="s">
        <v>337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2" t="s">
        <v>574</v>
      </c>
      <c r="B216" s="32" t="s">
        <v>575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3" t="s">
        <v>576</v>
      </c>
      <c r="B217" s="33" t="s">
        <v>577</v>
      </c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2" t="s">
        <v>578</v>
      </c>
      <c r="B218" s="32" t="s">
        <v>579</v>
      </c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3" t="s">
        <v>580</v>
      </c>
      <c r="B219" s="33" t="s">
        <v>261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2" t="s">
        <v>581</v>
      </c>
      <c r="B220" s="32" t="s">
        <v>582</v>
      </c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3" t="s">
        <v>583</v>
      </c>
      <c r="B221" s="33" t="s">
        <v>584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2" t="s">
        <v>583</v>
      </c>
      <c r="B222" s="32" t="s">
        <v>585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3" t="s">
        <v>586</v>
      </c>
      <c r="B223" s="33" t="s">
        <v>587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2" t="s">
        <v>588</v>
      </c>
      <c r="B224" s="32" t="s">
        <v>589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3" t="s">
        <v>590</v>
      </c>
      <c r="B225" s="33" t="s">
        <v>591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2" t="s">
        <v>592</v>
      </c>
      <c r="B226" s="32" t="s">
        <v>593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3" t="s">
        <v>594</v>
      </c>
      <c r="B227" s="33" t="s">
        <v>595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2" t="s">
        <v>596</v>
      </c>
      <c r="B228" s="32" t="s">
        <v>597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3" t="s">
        <v>598</v>
      </c>
      <c r="B229" s="33" t="s">
        <v>599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2" t="s">
        <v>600</v>
      </c>
      <c r="B230" s="32" t="s">
        <v>597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3" t="s">
        <v>601</v>
      </c>
      <c r="B231" s="33" t="s">
        <v>602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2" t="s">
        <v>603</v>
      </c>
      <c r="B232" s="32" t="s">
        <v>604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3" t="s">
        <v>605</v>
      </c>
      <c r="B233" s="33" t="s">
        <v>606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2" t="s">
        <v>607</v>
      </c>
      <c r="B234" s="32" t="s">
        <v>608</v>
      </c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3" t="s">
        <v>609</v>
      </c>
      <c r="B235" s="33" t="s">
        <v>570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2" t="s">
        <v>610</v>
      </c>
      <c r="B236" s="32" t="s">
        <v>611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3" t="s">
        <v>612</v>
      </c>
      <c r="B237" s="33" t="s">
        <v>613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2" t="s">
        <v>614</v>
      </c>
      <c r="B238" s="32" t="s">
        <v>268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3" t="s">
        <v>615</v>
      </c>
      <c r="B239" s="33" t="s">
        <v>616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2" t="s">
        <v>617</v>
      </c>
      <c r="B240" s="32" t="s">
        <v>587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3" t="s">
        <v>618</v>
      </c>
      <c r="B241" s="33" t="s">
        <v>619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2" t="s">
        <v>620</v>
      </c>
      <c r="B242" s="32" t="s">
        <v>621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3" t="s">
        <v>622</v>
      </c>
      <c r="B243" s="33" t="s">
        <v>623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2" t="s">
        <v>624</v>
      </c>
      <c r="B244" s="32" t="s">
        <v>264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3" t="s">
        <v>625</v>
      </c>
      <c r="B245" s="33" t="s">
        <v>626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2" t="s">
        <v>627</v>
      </c>
      <c r="B246" s="32" t="s">
        <v>541</v>
      </c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3" t="s">
        <v>628</v>
      </c>
      <c r="B247" s="33" t="s">
        <v>629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2" t="s">
        <v>630</v>
      </c>
      <c r="B248" s="32" t="s">
        <v>631</v>
      </c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3" t="s">
        <v>632</v>
      </c>
      <c r="B249" s="33" t="s">
        <v>633</v>
      </c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2" t="s">
        <v>634</v>
      </c>
      <c r="B250" s="32" t="s">
        <v>635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3" t="s">
        <v>636</v>
      </c>
      <c r="B251" s="33" t="s">
        <v>637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2" t="s">
        <v>638</v>
      </c>
      <c r="B252" s="32" t="s">
        <v>393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3" t="s">
        <v>639</v>
      </c>
      <c r="B253" s="33" t="s">
        <v>640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2" t="s">
        <v>641</v>
      </c>
      <c r="B254" s="32" t="s">
        <v>642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3" t="s">
        <v>643</v>
      </c>
      <c r="B255" s="33" t="s">
        <v>644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2" t="s">
        <v>645</v>
      </c>
      <c r="B256" s="32" t="s">
        <v>258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3" t="s">
        <v>646</v>
      </c>
      <c r="B257" s="33" t="s">
        <v>240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2" t="s">
        <v>647</v>
      </c>
      <c r="B258" s="32" t="s">
        <v>648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3" t="s">
        <v>649</v>
      </c>
      <c r="B259" s="33" t="s">
        <v>650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2" t="s">
        <v>651</v>
      </c>
      <c r="B260" s="32" t="s">
        <v>642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3" t="s">
        <v>652</v>
      </c>
      <c r="B261" s="33" t="s">
        <v>653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2" t="s">
        <v>654</v>
      </c>
      <c r="B262" s="32" t="s">
        <v>655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3" t="s">
        <v>656</v>
      </c>
      <c r="B263" s="33" t="s">
        <v>657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2" t="s">
        <v>658</v>
      </c>
      <c r="B264" s="32" t="s">
        <v>659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3" t="s">
        <v>660</v>
      </c>
      <c r="B265" s="33" t="s">
        <v>661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2" t="s">
        <v>662</v>
      </c>
      <c r="B266" s="32" t="s">
        <v>663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3" t="s">
        <v>664</v>
      </c>
      <c r="B267" s="33" t="s">
        <v>665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2" t="s">
        <v>666</v>
      </c>
      <c r="B268" s="32" t="s">
        <v>566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3" t="s">
        <v>667</v>
      </c>
      <c r="B269" s="33" t="s">
        <v>668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2" t="s">
        <v>669</v>
      </c>
      <c r="B270" s="32" t="s">
        <v>668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3" t="s">
        <v>670</v>
      </c>
      <c r="B271" s="33" t="s">
        <v>671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2" t="s">
        <v>672</v>
      </c>
      <c r="B272" s="32" t="s">
        <v>673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3" t="s">
        <v>674</v>
      </c>
      <c r="B273" s="33" t="s">
        <v>675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2" t="s">
        <v>676</v>
      </c>
      <c r="B274" s="32" t="s">
        <v>677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3" t="s">
        <v>678</v>
      </c>
      <c r="B275" s="33" t="s">
        <v>679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2" t="s">
        <v>680</v>
      </c>
      <c r="B276" s="32" t="s">
        <v>681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3" t="s">
        <v>682</v>
      </c>
      <c r="B277" s="33" t="s">
        <v>683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2" t="s">
        <v>684</v>
      </c>
      <c r="B278" s="32" t="s">
        <v>685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3" t="s">
        <v>686</v>
      </c>
      <c r="B279" s="33" t="s">
        <v>683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2" t="s">
        <v>687</v>
      </c>
      <c r="B280" s="32" t="s">
        <v>547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3" t="s">
        <v>688</v>
      </c>
      <c r="B281" s="33" t="s">
        <v>689</v>
      </c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2" t="s">
        <v>690</v>
      </c>
      <c r="B282" s="32" t="s">
        <v>683</v>
      </c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3" t="s">
        <v>691</v>
      </c>
      <c r="B283" s="33" t="s">
        <v>692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2" t="s">
        <v>693</v>
      </c>
      <c r="B284" s="32" t="s">
        <v>425</v>
      </c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3" t="s">
        <v>694</v>
      </c>
      <c r="B285" s="33" t="s">
        <v>695</v>
      </c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2" t="s">
        <v>696</v>
      </c>
      <c r="B286" s="32" t="s">
        <v>657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3" t="s">
        <v>697</v>
      </c>
      <c r="B287" s="33" t="s">
        <v>633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2" t="s">
        <v>698</v>
      </c>
      <c r="B288" s="32" t="s">
        <v>699</v>
      </c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3" t="s">
        <v>700</v>
      </c>
      <c r="B289" s="33" t="s">
        <v>701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2" t="s">
        <v>702</v>
      </c>
      <c r="B290" s="32" t="s">
        <v>703</v>
      </c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3" t="s">
        <v>704</v>
      </c>
      <c r="B291" s="33" t="s">
        <v>705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2" t="s">
        <v>706</v>
      </c>
      <c r="B292" s="32" t="s">
        <v>707</v>
      </c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3" t="s">
        <v>708</v>
      </c>
      <c r="B293" s="33" t="s">
        <v>709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2" t="s">
        <v>710</v>
      </c>
      <c r="B294" s="32" t="s">
        <v>711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3" t="s">
        <v>712</v>
      </c>
      <c r="B295" s="33" t="s">
        <v>713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2" t="s">
        <v>714</v>
      </c>
      <c r="B296" s="32" t="s">
        <v>715</v>
      </c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3" t="s">
        <v>716</v>
      </c>
      <c r="B297" s="33" t="s">
        <v>717</v>
      </c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2" t="s">
        <v>718</v>
      </c>
      <c r="B298" s="32" t="s">
        <v>719</v>
      </c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3" t="s">
        <v>720</v>
      </c>
      <c r="B299" s="33" t="s">
        <v>721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2" t="s">
        <v>722</v>
      </c>
      <c r="B300" s="32" t="s">
        <v>723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3" t="s">
        <v>724</v>
      </c>
      <c r="B301" s="33" t="s">
        <v>725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2" t="s">
        <v>726</v>
      </c>
      <c r="B302" s="32" t="s">
        <v>727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3" t="s">
        <v>728</v>
      </c>
      <c r="B303" s="33" t="s">
        <v>284</v>
      </c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2" t="s">
        <v>729</v>
      </c>
      <c r="B304" s="32" t="s">
        <v>730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3" t="s">
        <v>731</v>
      </c>
      <c r="B305" s="33" t="s">
        <v>732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2" t="s">
        <v>733</v>
      </c>
      <c r="B306" s="32" t="s">
        <v>734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3" t="s">
        <v>735</v>
      </c>
      <c r="B307" s="33" t="s">
        <v>736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2" t="s">
        <v>737</v>
      </c>
      <c r="B308" s="32" t="s">
        <v>738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3" t="s">
        <v>739</v>
      </c>
      <c r="B309" s="33" t="s">
        <v>455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2" t="s">
        <v>740</v>
      </c>
      <c r="B310" s="32" t="s">
        <v>741</v>
      </c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3" t="s">
        <v>742</v>
      </c>
      <c r="B311" s="33" t="s">
        <v>699</v>
      </c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2" t="s">
        <v>743</v>
      </c>
      <c r="B312" s="32" t="s">
        <v>744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3" t="s">
        <v>745</v>
      </c>
      <c r="B313" s="33" t="s">
        <v>705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2" t="s">
        <v>746</v>
      </c>
      <c r="B314" s="32" t="s">
        <v>648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3" t="s">
        <v>747</v>
      </c>
      <c r="B315" s="33" t="s">
        <v>748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2" t="s">
        <v>749</v>
      </c>
      <c r="B316" s="32" t="s">
        <v>750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3" t="s">
        <v>751</v>
      </c>
      <c r="B317" s="33" t="s">
        <v>752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2" t="s">
        <v>753</v>
      </c>
      <c r="B318" s="32" t="s">
        <v>754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3" t="s">
        <v>755</v>
      </c>
      <c r="B319" s="33" t="s">
        <v>756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2" t="s">
        <v>757</v>
      </c>
      <c r="B320" s="32" t="s">
        <v>758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3" t="s">
        <v>759</v>
      </c>
      <c r="B321" s="33" t="s">
        <v>692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2" t="s">
        <v>760</v>
      </c>
      <c r="B322" s="32" t="s">
        <v>761</v>
      </c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3" t="s">
        <v>762</v>
      </c>
      <c r="B323" s="33" t="s">
        <v>763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2" t="s">
        <v>764</v>
      </c>
      <c r="B324" s="32" t="s">
        <v>765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3" t="s">
        <v>766</v>
      </c>
      <c r="B325" s="33" t="s">
        <v>767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2" t="s">
        <v>768</v>
      </c>
      <c r="B326" s="32" t="s">
        <v>713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3" t="s">
        <v>769</v>
      </c>
      <c r="B327" s="33" t="s">
        <v>471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2" t="s">
        <v>770</v>
      </c>
      <c r="B328" s="32" t="s">
        <v>771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3" t="s">
        <v>772</v>
      </c>
      <c r="B329" s="33" t="s">
        <v>673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2" t="s">
        <v>773</v>
      </c>
      <c r="B330" s="32" t="s">
        <v>774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3" t="s">
        <v>775</v>
      </c>
      <c r="B331" s="33" t="s">
        <v>776</v>
      </c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2" t="s">
        <v>777</v>
      </c>
      <c r="B332" s="32" t="s">
        <v>778</v>
      </c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3" t="s">
        <v>779</v>
      </c>
      <c r="B333" s="33" t="s">
        <v>780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2" t="s">
        <v>781</v>
      </c>
      <c r="B334" s="32" t="s">
        <v>782</v>
      </c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3" t="s">
        <v>783</v>
      </c>
      <c r="B335" s="33" t="s">
        <v>675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2" t="s">
        <v>784</v>
      </c>
      <c r="B336" s="32" t="s">
        <v>785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3" t="s">
        <v>786</v>
      </c>
      <c r="B337" s="33" t="s">
        <v>701</v>
      </c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2" t="s">
        <v>787</v>
      </c>
      <c r="B338" s="32" t="s">
        <v>788</v>
      </c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3" t="s">
        <v>789</v>
      </c>
      <c r="B339" s="33" t="s">
        <v>790</v>
      </c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2" t="s">
        <v>791</v>
      </c>
      <c r="B340" s="32" t="s">
        <v>792</v>
      </c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3" t="s">
        <v>793</v>
      </c>
      <c r="B341" s="33" t="s">
        <v>761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2" t="s">
        <v>794</v>
      </c>
      <c r="B342" s="32" t="s">
        <v>629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3" t="s">
        <v>795</v>
      </c>
      <c r="B343" s="33" t="s">
        <v>732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2" t="s">
        <v>796</v>
      </c>
      <c r="B344" s="32" t="s">
        <v>788</v>
      </c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3" t="s">
        <v>797</v>
      </c>
      <c r="B345" s="33" t="s">
        <v>798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2" t="s">
        <v>799</v>
      </c>
      <c r="B346" s="32" t="s">
        <v>800</v>
      </c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3" t="s">
        <v>801</v>
      </c>
      <c r="B347" s="33" t="s">
        <v>802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2" t="s">
        <v>803</v>
      </c>
      <c r="B348" s="32" t="s">
        <v>677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3" t="s">
        <v>804</v>
      </c>
      <c r="B349" s="33" t="s">
        <v>748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2" t="s">
        <v>805</v>
      </c>
      <c r="B350" s="32" t="s">
        <v>782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3" t="s">
        <v>806</v>
      </c>
      <c r="B351" s="33" t="s">
        <v>807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2" t="s">
        <v>808</v>
      </c>
      <c r="B352" s="32" t="s">
        <v>809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3" t="s">
        <v>810</v>
      </c>
      <c r="B353" s="33" t="s">
        <v>270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2" t="s">
        <v>811</v>
      </c>
      <c r="B354" s="32" t="s">
        <v>774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3" t="s">
        <v>812</v>
      </c>
      <c r="B355" s="33" t="s">
        <v>606</v>
      </c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2" t="s">
        <v>813</v>
      </c>
      <c r="B356" s="32" t="s">
        <v>579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3" t="s">
        <v>814</v>
      </c>
      <c r="B357" s="33" t="s">
        <v>292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2" t="s">
        <v>815</v>
      </c>
      <c r="B358" s="32" t="s">
        <v>816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3" t="s">
        <v>817</v>
      </c>
      <c r="B359" s="33" t="s">
        <v>818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2" t="s">
        <v>819</v>
      </c>
      <c r="B360" s="32" t="s">
        <v>820</v>
      </c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3" t="s">
        <v>821</v>
      </c>
      <c r="B361" s="33" t="s">
        <v>822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2" t="s">
        <v>823</v>
      </c>
      <c r="B362" s="32" t="s">
        <v>767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3" t="s">
        <v>824</v>
      </c>
      <c r="B363" s="33" t="s">
        <v>734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2" t="s">
        <v>825</v>
      </c>
      <c r="B364" s="32" t="s">
        <v>717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3" t="s">
        <v>826</v>
      </c>
      <c r="B365" s="33" t="s">
        <v>827</v>
      </c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2" t="s">
        <v>828</v>
      </c>
      <c r="B366" s="32" t="s">
        <v>802</v>
      </c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3" t="s">
        <v>829</v>
      </c>
      <c r="B367" s="33" t="s">
        <v>830</v>
      </c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2" t="s">
        <v>831</v>
      </c>
      <c r="B368" s="32" t="s">
        <v>832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3" t="s">
        <v>833</v>
      </c>
      <c r="B369" s="33" t="s">
        <v>834</v>
      </c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2" t="s">
        <v>835</v>
      </c>
      <c r="B370" s="32" t="s">
        <v>836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3" t="s">
        <v>837</v>
      </c>
      <c r="B371" s="33" t="s">
        <v>830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2" t="s">
        <v>838</v>
      </c>
      <c r="B372" s="32" t="s">
        <v>839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3" t="s">
        <v>840</v>
      </c>
      <c r="B373" s="33" t="s">
        <v>738</v>
      </c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2" t="s">
        <v>841</v>
      </c>
      <c r="B374" s="32" t="s">
        <v>842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3" t="s">
        <v>843</v>
      </c>
      <c r="B375" s="33" t="s">
        <v>844</v>
      </c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2" t="s">
        <v>845</v>
      </c>
      <c r="B376" s="32" t="s">
        <v>846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3" t="s">
        <v>847</v>
      </c>
      <c r="B377" s="33" t="s">
        <v>844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2" t="s">
        <v>848</v>
      </c>
      <c r="B378" s="32" t="s">
        <v>849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3" t="s">
        <v>850</v>
      </c>
      <c r="B379" s="33" t="s">
        <v>566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2" t="s">
        <v>851</v>
      </c>
      <c r="B380" s="32" t="s">
        <v>741</v>
      </c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3" t="s">
        <v>852</v>
      </c>
      <c r="B381" s="33" t="s">
        <v>853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2" t="s">
        <v>854</v>
      </c>
      <c r="B382" s="32" t="s">
        <v>855</v>
      </c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3" t="s">
        <v>856</v>
      </c>
      <c r="B383" s="33" t="s">
        <v>802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2" t="s">
        <v>857</v>
      </c>
      <c r="B384" s="32" t="s">
        <v>585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3" t="s">
        <v>857</v>
      </c>
      <c r="B385" s="33" t="s">
        <v>584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2" t="s">
        <v>858</v>
      </c>
      <c r="B386" s="32" t="s">
        <v>859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3" t="s">
        <v>860</v>
      </c>
      <c r="B387" s="33" t="s">
        <v>809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2" t="s">
        <v>861</v>
      </c>
      <c r="B388" s="32" t="s">
        <v>717</v>
      </c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3" t="s">
        <v>862</v>
      </c>
      <c r="B389" s="33" t="s">
        <v>863</v>
      </c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2" t="s">
        <v>864</v>
      </c>
      <c r="B390" s="32" t="s">
        <v>865</v>
      </c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3" t="s">
        <v>866</v>
      </c>
      <c r="B391" s="33" t="s">
        <v>715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2" t="s">
        <v>867</v>
      </c>
      <c r="B392" s="32" t="s">
        <v>836</v>
      </c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3" t="s">
        <v>868</v>
      </c>
      <c r="B393" s="33" t="s">
        <v>715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2" t="s">
        <v>869</v>
      </c>
      <c r="B394" s="32" t="s">
        <v>870</v>
      </c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3" t="s">
        <v>871</v>
      </c>
      <c r="B395" s="33" t="s">
        <v>798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2" t="s">
        <v>872</v>
      </c>
      <c r="B396" s="32" t="s">
        <v>873</v>
      </c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3" t="s">
        <v>874</v>
      </c>
      <c r="B397" s="33" t="s">
        <v>875</v>
      </c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2" t="s">
        <v>876</v>
      </c>
      <c r="B398" s="32" t="s">
        <v>836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3" t="s">
        <v>877</v>
      </c>
      <c r="B399" s="33" t="s">
        <v>865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2" t="s">
        <v>878</v>
      </c>
      <c r="B400" s="32" t="s">
        <v>715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3" t="s">
        <v>879</v>
      </c>
      <c r="B401" s="33" t="s">
        <v>846</v>
      </c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2" t="s">
        <v>880</v>
      </c>
      <c r="B402" s="32" t="s">
        <v>881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3" t="s">
        <v>882</v>
      </c>
      <c r="B403" s="33" t="s">
        <v>771</v>
      </c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2" t="s">
        <v>883</v>
      </c>
      <c r="B404" s="32" t="s">
        <v>859</v>
      </c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3" t="s">
        <v>884</v>
      </c>
      <c r="B405" s="33" t="s">
        <v>885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2" t="s">
        <v>886</v>
      </c>
      <c r="B406" s="32" t="s">
        <v>887</v>
      </c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3" t="s">
        <v>888</v>
      </c>
      <c r="B407" s="33" t="s">
        <v>278</v>
      </c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2" t="s">
        <v>889</v>
      </c>
      <c r="B408" s="32" t="s">
        <v>802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3" t="s">
        <v>890</v>
      </c>
      <c r="B409" s="33" t="s">
        <v>885</v>
      </c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2" t="s">
        <v>891</v>
      </c>
      <c r="B410" s="32" t="s">
        <v>885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3" t="s">
        <v>892</v>
      </c>
      <c r="B411" s="33" t="s">
        <v>240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2" t="s">
        <v>893</v>
      </c>
      <c r="B412" s="32" t="s">
        <v>230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3" t="s">
        <v>894</v>
      </c>
      <c r="B413" s="33" t="s">
        <v>895</v>
      </c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2" t="s">
        <v>896</v>
      </c>
      <c r="B414" s="32" t="s">
        <v>897</v>
      </c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3" t="s">
        <v>898</v>
      </c>
      <c r="B415" s="33" t="s">
        <v>765</v>
      </c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2" t="s">
        <v>899</v>
      </c>
      <c r="B416" s="32" t="s">
        <v>727</v>
      </c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3" t="s">
        <v>900</v>
      </c>
      <c r="B417" s="33" t="s">
        <v>778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2" t="s">
        <v>901</v>
      </c>
      <c r="B418" s="32" t="s">
        <v>897</v>
      </c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3" t="s">
        <v>902</v>
      </c>
      <c r="B419" s="33" t="s">
        <v>903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2" t="s">
        <v>904</v>
      </c>
      <c r="B420" s="32" t="s">
        <v>425</v>
      </c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3" t="s">
        <v>905</v>
      </c>
      <c r="B421" s="33" t="s">
        <v>887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2" t="s">
        <v>906</v>
      </c>
      <c r="B422" s="32" t="s">
        <v>802</v>
      </c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3" t="s">
        <v>907</v>
      </c>
      <c r="B423" s="33" t="s">
        <v>908</v>
      </c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2" t="s">
        <v>909</v>
      </c>
      <c r="B424" s="32" t="s">
        <v>910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3" t="s">
        <v>911</v>
      </c>
      <c r="B425" s="33" t="s">
        <v>910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2" t="s">
        <v>912</v>
      </c>
      <c r="B426" s="32" t="s">
        <v>863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3" t="s">
        <v>913</v>
      </c>
      <c r="B427" s="33" t="s">
        <v>701</v>
      </c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2" t="s">
        <v>914</v>
      </c>
      <c r="B428" s="32" t="s">
        <v>915</v>
      </c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3" t="s">
        <v>916</v>
      </c>
      <c r="B429" s="33" t="s">
        <v>917</v>
      </c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2" t="s">
        <v>918</v>
      </c>
      <c r="B430" s="32" t="s">
        <v>802</v>
      </c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3" t="s">
        <v>919</v>
      </c>
      <c r="B431" s="33" t="s">
        <v>920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2" t="s">
        <v>921</v>
      </c>
      <c r="B432" s="32" t="s">
        <v>922</v>
      </c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3" t="s">
        <v>923</v>
      </c>
      <c r="B433" s="33" t="s">
        <v>802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2" t="s">
        <v>924</v>
      </c>
      <c r="B434" s="32" t="s">
        <v>925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3" t="s">
        <v>926</v>
      </c>
      <c r="B435" s="33" t="s">
        <v>927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2" t="s">
        <v>928</v>
      </c>
      <c r="B436" s="32" t="s">
        <v>752</v>
      </c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3" t="s">
        <v>929</v>
      </c>
      <c r="B437" s="33" t="s">
        <v>930</v>
      </c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2" t="s">
        <v>931</v>
      </c>
      <c r="B438" s="32" t="s">
        <v>930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3" t="s">
        <v>932</v>
      </c>
      <c r="B439" s="33" t="s">
        <v>863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2" t="s">
        <v>933</v>
      </c>
      <c r="B440" s="32" t="s">
        <v>933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3" t="s">
        <v>934</v>
      </c>
      <c r="B441" s="33" t="s">
        <v>875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2" t="s">
        <v>935</v>
      </c>
      <c r="B442" s="32" t="s">
        <v>780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3" t="s">
        <v>936</v>
      </c>
      <c r="B443" s="33" t="s">
        <v>937</v>
      </c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2" t="s">
        <v>938</v>
      </c>
      <c r="B444" s="32" t="s">
        <v>939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3" t="s">
        <v>940</v>
      </c>
      <c r="B445" s="33" t="s">
        <v>709</v>
      </c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2" t="s">
        <v>941</v>
      </c>
      <c r="B446" s="32" t="s">
        <v>839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3" t="s">
        <v>942</v>
      </c>
      <c r="B447" s="33" t="s">
        <v>943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2" t="s">
        <v>944</v>
      </c>
      <c r="B448" s="32" t="s">
        <v>695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3" t="s">
        <v>945</v>
      </c>
      <c r="B449" s="33" t="s">
        <v>946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2" t="s">
        <v>947</v>
      </c>
      <c r="B450" s="32" t="s">
        <v>947</v>
      </c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3" t="s">
        <v>948</v>
      </c>
      <c r="B451" s="33" t="s">
        <v>949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2" t="s">
        <v>950</v>
      </c>
      <c r="B452" s="32" t="s">
        <v>951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3" t="s">
        <v>952</v>
      </c>
      <c r="B453" s="33" t="s">
        <v>953</v>
      </c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2" t="s">
        <v>954</v>
      </c>
      <c r="B454" s="32" t="s">
        <v>955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3" t="s">
        <v>956</v>
      </c>
      <c r="B455" s="33" t="s">
        <v>957</v>
      </c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2" t="s">
        <v>958</v>
      </c>
      <c r="B456" s="32" t="s">
        <v>958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3" t="s">
        <v>959</v>
      </c>
      <c r="B457" s="33" t="s">
        <v>959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2" t="s">
        <v>960</v>
      </c>
      <c r="B458" s="32" t="s">
        <v>951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3" t="s">
        <v>961</v>
      </c>
      <c r="B459" s="33" t="s">
        <v>962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2" t="s">
        <v>963</v>
      </c>
      <c r="B460" s="32" t="s">
        <v>964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3" t="s">
        <v>965</v>
      </c>
      <c r="B461" s="33" t="s">
        <v>966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2" t="s">
        <v>967</v>
      </c>
      <c r="B462" s="32" t="s">
        <v>966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3" t="s">
        <v>968</v>
      </c>
      <c r="B463" s="33" t="s">
        <v>969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2" t="s">
        <v>970</v>
      </c>
      <c r="B464" s="32" t="s">
        <v>969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3" t="s">
        <v>971</v>
      </c>
      <c r="B465" s="33" t="s">
        <v>972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2" t="s">
        <v>973</v>
      </c>
      <c r="B466" s="32" t="s">
        <v>974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3" t="s">
        <v>975</v>
      </c>
      <c r="B467" s="33" t="s">
        <v>974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2" t="s">
        <v>976</v>
      </c>
      <c r="B468" s="32" t="s">
        <v>972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3" t="s">
        <v>977</v>
      </c>
      <c r="B469" s="33" t="s">
        <v>977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2" t="s">
        <v>978</v>
      </c>
      <c r="B470" s="32" t="s">
        <v>979</v>
      </c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3" t="s">
        <v>980</v>
      </c>
      <c r="B471" s="33" t="s">
        <v>981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2" t="s">
        <v>982</v>
      </c>
      <c r="B472" s="32" t="s">
        <v>981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3" t="s">
        <v>983</v>
      </c>
      <c r="B473" s="33" t="s">
        <v>943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2" t="s">
        <v>984</v>
      </c>
      <c r="B474" s="32" t="s">
        <v>984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3" t="s">
        <v>985</v>
      </c>
      <c r="B475" s="33" t="s">
        <v>523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2" t="s">
        <v>986</v>
      </c>
      <c r="B476" s="32" t="s">
        <v>987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3" t="s">
        <v>988</v>
      </c>
      <c r="B477" s="33" t="s">
        <v>988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2" t="s">
        <v>989</v>
      </c>
      <c r="B478" s="32" t="s">
        <v>807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3" t="s">
        <v>990</v>
      </c>
      <c r="B479" s="33" t="s">
        <v>818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2" t="s">
        <v>991</v>
      </c>
      <c r="B480" s="32" t="s">
        <v>992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3" t="s">
        <v>993</v>
      </c>
      <c r="B481" s="33" t="s">
        <v>994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2" t="s">
        <v>995</v>
      </c>
      <c r="B482" s="32" t="s">
        <v>994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3" t="s">
        <v>996</v>
      </c>
      <c r="B483" s="33" t="s">
        <v>997</v>
      </c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2" t="s">
        <v>998</v>
      </c>
      <c r="B484" s="32" t="s">
        <v>997</v>
      </c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3" t="s">
        <v>999</v>
      </c>
      <c r="B485" s="33" t="s">
        <v>999</v>
      </c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2" t="s">
        <v>1000</v>
      </c>
      <c r="B486" s="32" t="s">
        <v>897</v>
      </c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3" t="s">
        <v>1001</v>
      </c>
      <c r="B487" s="33" t="s">
        <v>1002</v>
      </c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2" t="s">
        <v>1003</v>
      </c>
      <c r="B488" s="32" t="s">
        <v>1002</v>
      </c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3" t="s">
        <v>1004</v>
      </c>
      <c r="B489" s="33" t="s">
        <v>1002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2" t="s">
        <v>1005</v>
      </c>
      <c r="B490" s="32" t="s">
        <v>1006</v>
      </c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3" t="s">
        <v>1007</v>
      </c>
      <c r="B491" s="33" t="s">
        <v>1008</v>
      </c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2" t="s">
        <v>1009</v>
      </c>
      <c r="B492" s="32" t="s">
        <v>1010</v>
      </c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3" t="s">
        <v>1011</v>
      </c>
      <c r="B493" s="33" t="s">
        <v>1006</v>
      </c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2" t="s">
        <v>1012</v>
      </c>
      <c r="B494" s="32" t="s">
        <v>1013</v>
      </c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3" t="s">
        <v>1014</v>
      </c>
      <c r="B495" s="33" t="s">
        <v>1015</v>
      </c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2" t="s">
        <v>1016</v>
      </c>
      <c r="B496" s="32" t="s">
        <v>1015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3" t="s">
        <v>1017</v>
      </c>
      <c r="B497" s="33" t="s">
        <v>1018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2" t="s">
        <v>1019</v>
      </c>
      <c r="B498" s="32" t="s">
        <v>1019</v>
      </c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3" t="s">
        <v>1020</v>
      </c>
      <c r="B499" s="33" t="s">
        <v>1020</v>
      </c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2" t="s">
        <v>1021</v>
      </c>
      <c r="B500" s="32" t="s">
        <v>1021</v>
      </c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3" t="s">
        <v>1022</v>
      </c>
      <c r="B501" s="33" t="s">
        <v>1022</v>
      </c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2" t="s">
        <v>1023</v>
      </c>
      <c r="B502" s="32" t="s">
        <v>1023</v>
      </c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3" t="s">
        <v>1024</v>
      </c>
      <c r="B503" s="33" t="s">
        <v>1025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2" t="s">
        <v>1026</v>
      </c>
      <c r="B504" s="32" t="s">
        <v>1026</v>
      </c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3" t="s">
        <v>1027</v>
      </c>
      <c r="B505" s="33" t="s">
        <v>1027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2" t="s">
        <v>1028</v>
      </c>
      <c r="B506" s="32" t="s">
        <v>1028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3" t="s">
        <v>1029</v>
      </c>
      <c r="B507" s="33" t="s">
        <v>521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2" t="s">
        <v>1030</v>
      </c>
      <c r="B508" s="32" t="s">
        <v>626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3" t="s">
        <v>1031</v>
      </c>
      <c r="B509" s="33" t="s">
        <v>1031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2" t="s">
        <v>1032</v>
      </c>
      <c r="B510" s="32" t="s">
        <v>1033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3" t="s">
        <v>1034</v>
      </c>
      <c r="B511" s="33" t="s">
        <v>1034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2" t="s">
        <v>1035</v>
      </c>
      <c r="B512" s="32" t="s">
        <v>1035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3" t="s">
        <v>1036</v>
      </c>
      <c r="B513" s="33" t="s">
        <v>1036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2" t="s">
        <v>1037</v>
      </c>
      <c r="B514" s="32" t="s">
        <v>1038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3" t="s">
        <v>1039</v>
      </c>
      <c r="B515" s="33" t="s">
        <v>1040</v>
      </c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2" t="s">
        <v>1041</v>
      </c>
      <c r="B516" s="32" t="s">
        <v>1042</v>
      </c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3" t="s">
        <v>1043</v>
      </c>
      <c r="B517" s="33" t="s">
        <v>1043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2" t="s">
        <v>1044</v>
      </c>
      <c r="B518" s="32" t="s">
        <v>1045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3" t="s">
        <v>1046</v>
      </c>
      <c r="B519" s="33" t="s">
        <v>1045</v>
      </c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2" t="s">
        <v>1047</v>
      </c>
      <c r="B520" s="32" t="s">
        <v>1048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3" t="s">
        <v>1049</v>
      </c>
      <c r="B521" s="33" t="s">
        <v>972</v>
      </c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2" t="s">
        <v>1050</v>
      </c>
      <c r="B522" s="32" t="s">
        <v>881</v>
      </c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3" t="s">
        <v>1051</v>
      </c>
      <c r="B523" s="33" t="s">
        <v>642</v>
      </c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2" t="s">
        <v>1052</v>
      </c>
      <c r="B524" s="32" t="s">
        <v>957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3" t="s">
        <v>1053</v>
      </c>
      <c r="B525" s="33" t="s">
        <v>750</v>
      </c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2" t="s">
        <v>1054</v>
      </c>
      <c r="B526" s="32" t="s">
        <v>1055</v>
      </c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3" t="s">
        <v>1056</v>
      </c>
      <c r="B527" s="33" t="s">
        <v>1057</v>
      </c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2" t="s">
        <v>1058</v>
      </c>
      <c r="B528" s="32" t="s">
        <v>1059</v>
      </c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3" t="s">
        <v>1060</v>
      </c>
      <c r="B529" s="33" t="s">
        <v>979</v>
      </c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2" t="s">
        <v>1061</v>
      </c>
      <c r="B530" s="32" t="s">
        <v>987</v>
      </c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3" t="s">
        <v>1062</v>
      </c>
      <c r="B531" s="33" t="s">
        <v>870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2" t="s">
        <v>1063</v>
      </c>
      <c r="B532" s="32" t="s">
        <v>832</v>
      </c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3" t="s">
        <v>1064</v>
      </c>
      <c r="B533" s="33" t="s">
        <v>709</v>
      </c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2" t="s">
        <v>1065</v>
      </c>
      <c r="B534" s="32" t="s">
        <v>800</v>
      </c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3" t="s">
        <v>1066</v>
      </c>
      <c r="B535" s="33" t="s">
        <v>633</v>
      </c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2" t="s">
        <v>1067</v>
      </c>
      <c r="B536" s="32" t="s">
        <v>1068</v>
      </c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26"/>
      <c r="B537" s="26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26"/>
      <c r="B538" s="26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26"/>
      <c r="B539" s="26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26"/>
      <c r="B540" s="26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26"/>
      <c r="B541" s="26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26"/>
      <c r="B542" s="26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26"/>
      <c r="B543" s="26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26"/>
      <c r="B544" s="26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26"/>
      <c r="B545" s="26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26"/>
      <c r="B546" s="26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26"/>
      <c r="B547" s="26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26"/>
      <c r="B548" s="26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26"/>
      <c r="B549" s="26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26"/>
      <c r="B550" s="26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26"/>
      <c r="B551" s="26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26"/>
      <c r="B552" s="26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26"/>
      <c r="B553" s="26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26"/>
      <c r="B554" s="26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26"/>
      <c r="B555" s="26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26"/>
      <c r="B556" s="26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26"/>
      <c r="B557" s="26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26"/>
      <c r="B558" s="26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26"/>
      <c r="B559" s="26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26"/>
      <c r="B560" s="26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26"/>
      <c r="B561" s="26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26"/>
      <c r="B562" s="26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26"/>
      <c r="B563" s="26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26"/>
      <c r="B564" s="26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26"/>
      <c r="B565" s="26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26"/>
      <c r="B566" s="26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26"/>
      <c r="B567" s="26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26"/>
      <c r="B568" s="26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26"/>
      <c r="B569" s="26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26"/>
      <c r="B570" s="26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26"/>
      <c r="B571" s="26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26"/>
      <c r="B572" s="26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26"/>
      <c r="B573" s="26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26"/>
      <c r="B574" s="26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26"/>
      <c r="B575" s="26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26"/>
      <c r="B576" s="26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26"/>
      <c r="B577" s="26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26"/>
      <c r="B578" s="26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26"/>
      <c r="B579" s="26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26"/>
      <c r="B580" s="26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26"/>
      <c r="B581" s="26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26"/>
      <c r="B582" s="26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26"/>
      <c r="B583" s="26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26"/>
      <c r="B584" s="26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26"/>
      <c r="B585" s="26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26"/>
      <c r="B586" s="26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26"/>
      <c r="B587" s="26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26"/>
      <c r="B588" s="26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26"/>
      <c r="B589" s="26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26"/>
      <c r="B590" s="26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26"/>
      <c r="B591" s="26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26"/>
      <c r="B592" s="26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26"/>
      <c r="B593" s="26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26"/>
      <c r="B594" s="26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26"/>
      <c r="B595" s="26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26"/>
      <c r="B596" s="26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26"/>
      <c r="B597" s="26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26"/>
      <c r="B598" s="26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26"/>
      <c r="B599" s="26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26"/>
      <c r="B600" s="26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26"/>
      <c r="B601" s="26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26"/>
      <c r="B602" s="26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26"/>
      <c r="B603" s="26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26"/>
      <c r="B604" s="26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26"/>
      <c r="B605" s="26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26"/>
      <c r="B606" s="26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26"/>
      <c r="B607" s="26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26"/>
      <c r="B608" s="26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26"/>
      <c r="B609" s="26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26"/>
      <c r="B610" s="26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26"/>
      <c r="B611" s="26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26"/>
      <c r="B612" s="26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26"/>
      <c r="B613" s="26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26"/>
      <c r="B614" s="26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26"/>
      <c r="B615" s="26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26"/>
      <c r="B616" s="26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26"/>
      <c r="B617" s="26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26"/>
      <c r="B618" s="26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26"/>
      <c r="B619" s="26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26"/>
      <c r="B620" s="26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26"/>
      <c r="B621" s="26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26"/>
      <c r="B622" s="26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26"/>
      <c r="B623" s="26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26"/>
      <c r="B624" s="26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26"/>
      <c r="B625" s="26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26"/>
      <c r="B626" s="26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26"/>
      <c r="B627" s="26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26"/>
      <c r="B628" s="26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26"/>
      <c r="B629" s="26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26"/>
      <c r="B630" s="26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26"/>
      <c r="B631" s="26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26"/>
      <c r="B632" s="26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26"/>
      <c r="B633" s="26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26"/>
      <c r="B634" s="26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26"/>
      <c r="B635" s="26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26"/>
      <c r="B636" s="26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26"/>
      <c r="B637" s="26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26"/>
      <c r="B638" s="26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26"/>
      <c r="B639" s="26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26"/>
      <c r="B640" s="26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26"/>
      <c r="B641" s="26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26"/>
      <c r="B642" s="26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26"/>
      <c r="B643" s="26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26"/>
      <c r="B644" s="26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26"/>
      <c r="B645" s="26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26"/>
      <c r="B646" s="26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26"/>
      <c r="B647" s="26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26"/>
      <c r="B648" s="26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26"/>
      <c r="B649" s="26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26"/>
      <c r="B650" s="26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26"/>
      <c r="B651" s="26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26"/>
      <c r="B652" s="26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26"/>
      <c r="B653" s="26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26"/>
      <c r="B654" s="26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26"/>
      <c r="B655" s="26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26"/>
      <c r="B656" s="26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26"/>
      <c r="B657" s="26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26"/>
      <c r="B658" s="26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26"/>
      <c r="B659" s="26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26"/>
      <c r="B660" s="26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26"/>
      <c r="B661" s="26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26"/>
      <c r="B662" s="26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26"/>
      <c r="B663" s="26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26"/>
      <c r="B664" s="26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26"/>
      <c r="B665" s="26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26"/>
      <c r="B666" s="26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26"/>
      <c r="B667" s="26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26"/>
      <c r="B668" s="26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26"/>
      <c r="B669" s="26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26"/>
      <c r="B670" s="26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26"/>
      <c r="B671" s="26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26"/>
      <c r="B672" s="26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26"/>
      <c r="B673" s="26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26"/>
      <c r="B674" s="26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26"/>
      <c r="B675" s="26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26"/>
      <c r="B676" s="26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26"/>
      <c r="B677" s="26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26"/>
      <c r="B678" s="26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26"/>
      <c r="B679" s="26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26"/>
      <c r="B680" s="26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26"/>
      <c r="B681" s="26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26"/>
      <c r="B682" s="26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26"/>
      <c r="B683" s="26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26"/>
      <c r="B684" s="26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26"/>
      <c r="B685" s="26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26"/>
      <c r="B686" s="26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26"/>
      <c r="B687" s="26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26"/>
      <c r="B688" s="26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26"/>
      <c r="B689" s="26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26"/>
      <c r="B690" s="26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26"/>
      <c r="B691" s="26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26"/>
      <c r="B692" s="26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26"/>
      <c r="B693" s="26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26"/>
      <c r="B694" s="26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26"/>
      <c r="B695" s="26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26"/>
      <c r="B696" s="26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26"/>
      <c r="B697" s="26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26"/>
      <c r="B698" s="26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26"/>
      <c r="B699" s="26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26"/>
      <c r="B700" s="26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26"/>
      <c r="B701" s="26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26"/>
      <c r="B702" s="26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26"/>
      <c r="B703" s="26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26"/>
      <c r="B704" s="26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26"/>
      <c r="B705" s="26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26"/>
      <c r="B706" s="26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26"/>
      <c r="B707" s="26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26"/>
      <c r="B708" s="26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26"/>
      <c r="B709" s="26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26"/>
      <c r="B710" s="26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26"/>
      <c r="B711" s="26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26"/>
      <c r="B712" s="26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26"/>
      <c r="B713" s="26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26"/>
      <c r="B714" s="26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26"/>
      <c r="B715" s="26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26"/>
      <c r="B716" s="26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26"/>
      <c r="B717" s="26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26"/>
      <c r="B718" s="26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26"/>
      <c r="B719" s="26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26"/>
      <c r="B720" s="26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26"/>
      <c r="B721" s="26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26"/>
      <c r="B722" s="26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26"/>
      <c r="B723" s="26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26"/>
      <c r="B724" s="26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26"/>
      <c r="B725" s="26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26"/>
      <c r="B726" s="26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26"/>
      <c r="B727" s="26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26"/>
      <c r="B728" s="26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26"/>
      <c r="B729" s="26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26"/>
      <c r="B730" s="26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26"/>
      <c r="B731" s="26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26"/>
      <c r="B732" s="26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26"/>
      <c r="B733" s="26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26"/>
      <c r="B734" s="26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26"/>
      <c r="B735" s="26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26"/>
      <c r="B736" s="26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26"/>
      <c r="B737" s="26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26"/>
      <c r="B738" s="26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26"/>
      <c r="B739" s="26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26"/>
      <c r="B740" s="26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26"/>
      <c r="B741" s="26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26"/>
      <c r="B742" s="26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26"/>
      <c r="B743" s="26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26"/>
      <c r="B744" s="26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26"/>
      <c r="B745" s="26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26"/>
      <c r="B746" s="26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26"/>
      <c r="B747" s="26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26"/>
      <c r="B748" s="26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26"/>
      <c r="B749" s="26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26"/>
      <c r="B750" s="26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26"/>
      <c r="B751" s="26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26"/>
      <c r="B752" s="26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26"/>
      <c r="B753" s="26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26"/>
      <c r="B754" s="26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26"/>
      <c r="B755" s="26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26"/>
      <c r="B756" s="26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26"/>
      <c r="B757" s="26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26"/>
      <c r="B758" s="26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26"/>
      <c r="B759" s="26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26"/>
      <c r="B760" s="26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26"/>
      <c r="B761" s="26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26"/>
      <c r="B762" s="26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26"/>
      <c r="B763" s="26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26"/>
      <c r="B764" s="26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26"/>
      <c r="B765" s="26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26"/>
      <c r="B766" s="26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26"/>
      <c r="B767" s="26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26"/>
      <c r="B768" s="26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26"/>
      <c r="B769" s="26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26"/>
      <c r="B770" s="26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26"/>
      <c r="B771" s="26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26"/>
      <c r="B772" s="26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26"/>
      <c r="B773" s="26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26"/>
      <c r="B774" s="26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26"/>
      <c r="B775" s="26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26"/>
      <c r="B776" s="26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26"/>
      <c r="B777" s="26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26"/>
      <c r="B778" s="26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26"/>
      <c r="B779" s="26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26"/>
      <c r="B780" s="26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26"/>
      <c r="B781" s="26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26"/>
      <c r="B782" s="26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26"/>
      <c r="B783" s="26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26"/>
      <c r="B784" s="26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26"/>
      <c r="B785" s="26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26"/>
      <c r="B786" s="26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26"/>
      <c r="B787" s="26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26"/>
      <c r="B788" s="26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26"/>
      <c r="B789" s="26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26"/>
      <c r="B790" s="26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26"/>
      <c r="B791" s="26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26"/>
      <c r="B792" s="26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26"/>
      <c r="B793" s="26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26"/>
      <c r="B794" s="26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26"/>
      <c r="B795" s="26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26"/>
      <c r="B796" s="26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26"/>
      <c r="B797" s="26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26"/>
      <c r="B798" s="26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26"/>
      <c r="B799" s="26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26"/>
      <c r="B800" s="26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26"/>
      <c r="B801" s="26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26"/>
      <c r="B802" s="26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26"/>
      <c r="B803" s="26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26"/>
      <c r="B804" s="26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26"/>
      <c r="B805" s="26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26"/>
      <c r="B806" s="26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26"/>
      <c r="B807" s="26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26"/>
      <c r="B808" s="26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26"/>
      <c r="B809" s="26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26"/>
      <c r="B810" s="26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26"/>
      <c r="B811" s="26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26"/>
      <c r="B812" s="26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26"/>
      <c r="B813" s="26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26"/>
      <c r="B814" s="26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26"/>
      <c r="B815" s="26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26"/>
      <c r="B816" s="26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26"/>
      <c r="B817" s="26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26"/>
      <c r="B818" s="26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26"/>
      <c r="B819" s="26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26"/>
      <c r="B820" s="26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26"/>
      <c r="B821" s="26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26"/>
      <c r="B822" s="26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26"/>
      <c r="B823" s="26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26"/>
      <c r="B824" s="26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26"/>
      <c r="B825" s="26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26"/>
      <c r="B826" s="26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26"/>
      <c r="B827" s="26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26"/>
      <c r="B828" s="26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26"/>
      <c r="B829" s="26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26"/>
      <c r="B830" s="26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26"/>
      <c r="B831" s="26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26"/>
      <c r="B832" s="26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26"/>
      <c r="B833" s="26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26"/>
      <c r="B834" s="26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26"/>
      <c r="B835" s="26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26"/>
      <c r="B836" s="26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26"/>
      <c r="B837" s="26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26"/>
      <c r="B838" s="26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26"/>
      <c r="B839" s="26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26"/>
      <c r="B840" s="26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26"/>
      <c r="B841" s="26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26"/>
      <c r="B842" s="26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26"/>
      <c r="B843" s="26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26"/>
      <c r="B844" s="26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26"/>
      <c r="B845" s="26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26"/>
      <c r="B846" s="26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26"/>
      <c r="B847" s="26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26"/>
      <c r="B848" s="26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26"/>
      <c r="B849" s="26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26"/>
      <c r="B850" s="26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26"/>
      <c r="B851" s="26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26"/>
      <c r="B852" s="26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26"/>
      <c r="B853" s="26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26"/>
      <c r="B854" s="26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26"/>
      <c r="B855" s="26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26"/>
      <c r="B856" s="26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26"/>
      <c r="B857" s="26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26"/>
      <c r="B858" s="26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26"/>
      <c r="B859" s="26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26"/>
      <c r="B860" s="26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26"/>
      <c r="B861" s="26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26"/>
      <c r="B862" s="26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26"/>
      <c r="B863" s="26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26"/>
      <c r="B864" s="26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26"/>
      <c r="B865" s="26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26"/>
      <c r="B866" s="26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26"/>
      <c r="B867" s="26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26"/>
      <c r="B868" s="26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26"/>
      <c r="B869" s="26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26"/>
      <c r="B870" s="26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26"/>
      <c r="B871" s="26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26"/>
      <c r="B872" s="26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26"/>
      <c r="B873" s="26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26"/>
      <c r="B874" s="26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26"/>
      <c r="B875" s="26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26"/>
      <c r="B876" s="26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26"/>
      <c r="B877" s="26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26"/>
      <c r="B878" s="26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26"/>
      <c r="B879" s="26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26"/>
      <c r="B880" s="26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26"/>
      <c r="B881" s="26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26"/>
      <c r="B882" s="26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26"/>
      <c r="B883" s="26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26"/>
      <c r="B884" s="26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26"/>
      <c r="B885" s="26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26"/>
      <c r="B886" s="26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26"/>
      <c r="B887" s="26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26"/>
      <c r="B888" s="26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26"/>
      <c r="B889" s="26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26"/>
      <c r="B890" s="26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26"/>
      <c r="B891" s="26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26"/>
      <c r="B892" s="26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26"/>
      <c r="B893" s="26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26"/>
      <c r="B894" s="26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26"/>
      <c r="B895" s="26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26"/>
      <c r="B896" s="26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26"/>
      <c r="B897" s="26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26"/>
      <c r="B898" s="26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26"/>
      <c r="B899" s="26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26"/>
      <c r="B900" s="26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26"/>
      <c r="B901" s="26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26"/>
      <c r="B902" s="26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26"/>
      <c r="B903" s="26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26"/>
      <c r="B904" s="26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26"/>
      <c r="B905" s="26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26"/>
      <c r="B906" s="26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26"/>
      <c r="B907" s="26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26"/>
      <c r="B908" s="26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26"/>
      <c r="B909" s="26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26"/>
      <c r="B910" s="26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26"/>
      <c r="B911" s="26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26"/>
      <c r="B912" s="26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26"/>
      <c r="B913" s="26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26"/>
      <c r="B914" s="26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26"/>
      <c r="B915" s="26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26"/>
      <c r="B916" s="26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26"/>
      <c r="B917" s="26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26"/>
      <c r="B918" s="26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26"/>
      <c r="B919" s="26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26"/>
      <c r="B920" s="26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26"/>
      <c r="B921" s="26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26"/>
      <c r="B922" s="26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26"/>
      <c r="B923" s="26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26"/>
      <c r="B924" s="26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26"/>
      <c r="B925" s="26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26"/>
      <c r="B926" s="26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26"/>
      <c r="B927" s="26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26"/>
      <c r="B928" s="26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26"/>
      <c r="B929" s="26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26"/>
      <c r="B930" s="26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26"/>
      <c r="B931" s="26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26"/>
      <c r="B932" s="26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26"/>
      <c r="B933" s="26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26"/>
      <c r="B934" s="26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26"/>
      <c r="B935" s="26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26"/>
      <c r="B936" s="26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26"/>
      <c r="B937" s="26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26"/>
      <c r="B938" s="26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26"/>
      <c r="B939" s="26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26"/>
      <c r="B940" s="26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26"/>
      <c r="B941" s="26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26"/>
      <c r="B942" s="26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26"/>
      <c r="B943" s="26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26"/>
      <c r="B944" s="26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26"/>
      <c r="B945" s="26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26"/>
      <c r="B946" s="26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26"/>
      <c r="B947" s="26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26"/>
      <c r="B948" s="26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26"/>
      <c r="B949" s="26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26"/>
      <c r="B950" s="26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26"/>
      <c r="B951" s="26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26"/>
      <c r="B952" s="26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26"/>
      <c r="B953" s="26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26"/>
      <c r="B954" s="26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26"/>
      <c r="B955" s="26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26"/>
      <c r="B956" s="26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26"/>
      <c r="B957" s="26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26"/>
      <c r="B958" s="26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26"/>
      <c r="B959" s="26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26"/>
      <c r="B960" s="26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26"/>
      <c r="B961" s="26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26"/>
      <c r="B962" s="26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26"/>
      <c r="B963" s="26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26"/>
      <c r="B964" s="26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26"/>
      <c r="B965" s="26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26"/>
      <c r="B966" s="26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26"/>
      <c r="B967" s="26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26"/>
      <c r="B968" s="26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26"/>
      <c r="B969" s="26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26"/>
      <c r="B970" s="26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26"/>
      <c r="B971" s="26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26"/>
      <c r="B972" s="26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26"/>
      <c r="B973" s="26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26"/>
      <c r="B974" s="26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26"/>
      <c r="B975" s="26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26"/>
      <c r="B976" s="26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26"/>
      <c r="B977" s="26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26"/>
      <c r="B978" s="26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26"/>
      <c r="B979" s="26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26"/>
      <c r="B980" s="26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26"/>
      <c r="B981" s="26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26"/>
      <c r="B982" s="26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26"/>
      <c r="B983" s="26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26"/>
      <c r="B984" s="26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26"/>
      <c r="B985" s="26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26"/>
      <c r="B986" s="26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26"/>
      <c r="B987" s="26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26"/>
      <c r="B988" s="26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26"/>
      <c r="B989" s="26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26"/>
      <c r="B990" s="26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26"/>
      <c r="B991" s="26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26"/>
      <c r="B992" s="26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26"/>
      <c r="B993" s="26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26"/>
      <c r="B994" s="26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26"/>
      <c r="B995" s="26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26"/>
      <c r="B996" s="26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26"/>
      <c r="B997" s="26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26"/>
      <c r="B998" s="26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26"/>
      <c r="B999" s="26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26"/>
      <c r="B1000" s="26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</worksheet>
</file>