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\Desktop\AdCap\AdCommCalc\"/>
    </mc:Choice>
  </mc:AlternateContent>
  <bookViews>
    <workbookView xWindow="0" yWindow="0" windowWidth="28800" windowHeight="12360" activeTab="4"/>
  </bookViews>
  <sheets>
    <sheet name="Generators" sheetId="5" r:id="rId1"/>
    <sheet name="Upgrades" sheetId="1" r:id="rId2"/>
    <sheet name="Unlocks" sheetId="2" r:id="rId3"/>
    <sheet name="Medals" sheetId="3" r:id="rId4"/>
    <sheet name="Experiment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G22" i="4" s="1"/>
  <c r="G23" i="4" s="1"/>
  <c r="G20" i="4"/>
  <c r="G26" i="4"/>
  <c r="G27" i="4" s="1"/>
  <c r="G28" i="4" s="1"/>
  <c r="G25" i="4"/>
  <c r="E26" i="4" l="1"/>
  <c r="E27" i="4" s="1"/>
  <c r="E25" i="4"/>
  <c r="G11" i="4" l="1"/>
  <c r="G12" i="4"/>
  <c r="G13" i="4" s="1"/>
  <c r="G10" i="4"/>
  <c r="G9" i="4"/>
  <c r="G15" i="4" l="1"/>
  <c r="G16" i="4" s="1"/>
  <c r="G17" i="4" s="1"/>
  <c r="G18" i="4" s="1"/>
  <c r="E30" i="4" l="1"/>
  <c r="E31" i="4" s="1"/>
  <c r="E32" i="4" s="1"/>
  <c r="E33" i="4" s="1"/>
  <c r="E29" i="4"/>
  <c r="E15" i="4"/>
  <c r="E16" i="4" s="1"/>
  <c r="E17" i="4" s="1"/>
  <c r="E18" i="4" s="1"/>
  <c r="E19" i="4" s="1"/>
  <c r="E20" i="4" s="1"/>
  <c r="E21" i="4" s="1"/>
  <c r="E22" i="4" s="1"/>
  <c r="E23" i="4" s="1"/>
  <c r="E24" i="4" s="1"/>
  <c r="E10" i="4"/>
  <c r="E11" i="4" s="1"/>
  <c r="E12" i="4" s="1"/>
  <c r="E13" i="4" s="1"/>
  <c r="C33" i="4"/>
  <c r="C30" i="4"/>
  <c r="C31" i="4" s="1"/>
  <c r="C32" i="4" s="1"/>
  <c r="C29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10" i="4"/>
  <c r="C9" i="3"/>
  <c r="C12" i="3" s="1"/>
  <c r="C15" i="3" s="1"/>
  <c r="C18" i="3" s="1"/>
  <c r="S12" i="3"/>
  <c r="S9" i="3"/>
  <c r="O9" i="3"/>
  <c r="O12" i="3" s="1"/>
  <c r="O15" i="3" s="1"/>
  <c r="K15" i="3"/>
  <c r="K12" i="3"/>
  <c r="G15" i="3"/>
  <c r="G12" i="3"/>
  <c r="G9" i="3"/>
  <c r="K9" i="3"/>
  <c r="S4" i="3"/>
  <c r="O4" i="3"/>
  <c r="K4" i="3"/>
  <c r="G4" i="3"/>
  <c r="C7" i="3"/>
  <c r="C4" i="3"/>
  <c r="S15" i="3" l="1"/>
  <c r="O18" i="3"/>
  <c r="O19" i="3" s="1"/>
  <c r="O20" i="3" s="1"/>
  <c r="K18" i="3"/>
  <c r="K19" i="3" s="1"/>
  <c r="K20" i="3" s="1"/>
  <c r="G18" i="3"/>
  <c r="G19" i="3" s="1"/>
  <c r="G20" i="3" s="1"/>
  <c r="C16" i="3"/>
  <c r="C17" i="3" s="1"/>
  <c r="G16" i="3"/>
  <c r="G17" i="3" s="1"/>
  <c r="O5" i="3"/>
  <c r="C5" i="3"/>
  <c r="C8" i="3"/>
  <c r="C10" i="3"/>
  <c r="C11" i="3" s="1"/>
  <c r="C13" i="3"/>
  <c r="C14" i="3" s="1"/>
  <c r="K5" i="3"/>
  <c r="K7" i="3"/>
  <c r="K8" i="3" s="1"/>
  <c r="K13" i="3"/>
  <c r="K14" i="3" s="1"/>
  <c r="K10" i="3"/>
  <c r="K11" i="3" s="1"/>
  <c r="O10" i="3"/>
  <c r="O11" i="3" s="1"/>
  <c r="O7" i="3"/>
  <c r="O8" i="3" s="1"/>
  <c r="S5" i="3"/>
  <c r="S7" i="3"/>
  <c r="S8" i="3" s="1"/>
  <c r="S10" i="3"/>
  <c r="S11" i="3" s="1"/>
  <c r="O13" i="3"/>
  <c r="O14" i="3" s="1"/>
  <c r="S13" i="3"/>
  <c r="S14" i="3" s="1"/>
  <c r="O16" i="3"/>
  <c r="O17" i="3" s="1"/>
  <c r="K16" i="3"/>
  <c r="K17" i="3" s="1"/>
  <c r="G13" i="3"/>
  <c r="G14" i="3" s="1"/>
  <c r="G10" i="3"/>
  <c r="G11" i="3" s="1"/>
  <c r="G8" i="3"/>
  <c r="G7" i="3"/>
  <c r="G5" i="3"/>
  <c r="S16" i="3" l="1"/>
  <c r="S17" i="3" s="1"/>
  <c r="S18" i="3"/>
  <c r="S19" i="3" s="1"/>
  <c r="S20" i="3" s="1"/>
  <c r="C19" i="3"/>
  <c r="C20" i="3" s="1"/>
  <c r="X157" i="2"/>
  <c r="X132" i="2"/>
  <c r="X133" i="2"/>
  <c r="X134" i="2"/>
  <c r="X136" i="2" s="1"/>
  <c r="X138" i="2" s="1"/>
  <c r="X140" i="2" s="1"/>
  <c r="X142" i="2" s="1"/>
  <c r="X144" i="2" s="1"/>
  <c r="X146" i="2" s="1"/>
  <c r="X148" i="2" s="1"/>
  <c r="X150" i="2" s="1"/>
  <c r="X152" i="2" s="1"/>
  <c r="X154" i="2" s="1"/>
  <c r="X156" i="2" s="1"/>
  <c r="X135" i="2"/>
  <c r="X137" i="2" s="1"/>
  <c r="X139" i="2" s="1"/>
  <c r="X141" i="2" s="1"/>
  <c r="X143" i="2" s="1"/>
  <c r="X145" i="2" s="1"/>
  <c r="X147" i="2" s="1"/>
  <c r="X149" i="2" s="1"/>
  <c r="X151" i="2" s="1"/>
  <c r="X153" i="2" s="1"/>
  <c r="X155" i="2" s="1"/>
  <c r="X131" i="2"/>
  <c r="X130" i="2"/>
  <c r="X129" i="2"/>
  <c r="X100" i="2"/>
  <c r="X102" i="2" s="1"/>
  <c r="X104" i="2" s="1"/>
  <c r="X106" i="2" s="1"/>
  <c r="X108" i="2" s="1"/>
  <c r="X110" i="2" s="1"/>
  <c r="X112" i="2" s="1"/>
  <c r="X114" i="2" s="1"/>
  <c r="X116" i="2" s="1"/>
  <c r="X118" i="2" s="1"/>
  <c r="X120" i="2" s="1"/>
  <c r="X122" i="2" s="1"/>
  <c r="X124" i="2" s="1"/>
  <c r="X126" i="2" s="1"/>
  <c r="X98" i="2"/>
  <c r="X69" i="2"/>
  <c r="X71" i="2" s="1"/>
  <c r="X73" i="2" s="1"/>
  <c r="X75" i="2" s="1"/>
  <c r="X77" i="2" s="1"/>
  <c r="X79" i="2" s="1"/>
  <c r="X81" i="2" s="1"/>
  <c r="X83" i="2" s="1"/>
  <c r="X85" i="2" s="1"/>
  <c r="X87" i="2" s="1"/>
  <c r="X89" i="2" s="1"/>
  <c r="X91" i="2" s="1"/>
  <c r="X93" i="2" s="1"/>
  <c r="X95" i="2" s="1"/>
  <c r="X70" i="2"/>
  <c r="X72" i="2"/>
  <c r="X74" i="2" s="1"/>
  <c r="X76" i="2" s="1"/>
  <c r="X78" i="2" s="1"/>
  <c r="X80" i="2" s="1"/>
  <c r="X82" i="2" s="1"/>
  <c r="X84" i="2" s="1"/>
  <c r="X86" i="2" s="1"/>
  <c r="X88" i="2" s="1"/>
  <c r="X90" i="2" s="1"/>
  <c r="X92" i="2" s="1"/>
  <c r="X94" i="2" s="1"/>
  <c r="X68" i="2"/>
  <c r="X67" i="2"/>
  <c r="X38" i="2"/>
  <c r="X40" i="2" s="1"/>
  <c r="X42" i="2" s="1"/>
  <c r="X44" i="2" s="1"/>
  <c r="X46" i="2" s="1"/>
  <c r="X48" i="2" s="1"/>
  <c r="X50" i="2" s="1"/>
  <c r="X52" i="2" s="1"/>
  <c r="X54" i="2" s="1"/>
  <c r="X56" i="2" s="1"/>
  <c r="X58" i="2" s="1"/>
  <c r="X60" i="2" s="1"/>
  <c r="X62" i="2" s="1"/>
  <c r="X64" i="2" s="1"/>
  <c r="X39" i="2"/>
  <c r="X41" i="2"/>
  <c r="X43" i="2" s="1"/>
  <c r="X45" i="2" s="1"/>
  <c r="X47" i="2" s="1"/>
  <c r="X49" i="2" s="1"/>
  <c r="X51" i="2" s="1"/>
  <c r="X53" i="2" s="1"/>
  <c r="X55" i="2" s="1"/>
  <c r="X57" i="2" s="1"/>
  <c r="X59" i="2" s="1"/>
  <c r="X61" i="2" s="1"/>
  <c r="X63" i="2" s="1"/>
  <c r="X37" i="2"/>
  <c r="X36" i="2"/>
  <c r="X7" i="2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8" i="2"/>
  <c r="X10" i="2"/>
  <c r="X12" i="2" s="1"/>
  <c r="X14" i="2" s="1"/>
  <c r="X16" i="2" s="1"/>
  <c r="X18" i="2" s="1"/>
  <c r="X20" i="2" s="1"/>
  <c r="X22" i="2" s="1"/>
  <c r="X24" i="2" s="1"/>
  <c r="X26" i="2" s="1"/>
  <c r="X28" i="2" s="1"/>
  <c r="X30" i="2" s="1"/>
  <c r="X32" i="2" s="1"/>
  <c r="X6" i="2"/>
  <c r="S131" i="2"/>
  <c r="S133" i="2" s="1"/>
  <c r="S135" i="2" s="1"/>
  <c r="S137" i="2" s="1"/>
  <c r="S139" i="2" s="1"/>
  <c r="S141" i="2" s="1"/>
  <c r="S143" i="2" s="1"/>
  <c r="S145" i="2" s="1"/>
  <c r="S147" i="2" s="1"/>
  <c r="S149" i="2" s="1"/>
  <c r="S151" i="2" s="1"/>
  <c r="S153" i="2" s="1"/>
  <c r="S155" i="2" s="1"/>
  <c r="S132" i="2"/>
  <c r="S134" i="2"/>
  <c r="S136" i="2" s="1"/>
  <c r="S138" i="2" s="1"/>
  <c r="S140" i="2" s="1"/>
  <c r="S142" i="2" s="1"/>
  <c r="S144" i="2" s="1"/>
  <c r="S146" i="2" s="1"/>
  <c r="S148" i="2" s="1"/>
  <c r="S150" i="2" s="1"/>
  <c r="S152" i="2" s="1"/>
  <c r="S154" i="2" s="1"/>
  <c r="S156" i="2" s="1"/>
  <c r="S130" i="2"/>
  <c r="S101" i="2"/>
  <c r="S103" i="2" s="1"/>
  <c r="S105" i="2" s="1"/>
  <c r="S107" i="2" s="1"/>
  <c r="S109" i="2" s="1"/>
  <c r="S111" i="2" s="1"/>
  <c r="S113" i="2" s="1"/>
  <c r="S115" i="2" s="1"/>
  <c r="S117" i="2" s="1"/>
  <c r="S119" i="2" s="1"/>
  <c r="S121" i="2" s="1"/>
  <c r="S123" i="2" s="1"/>
  <c r="S125" i="2" s="1"/>
  <c r="S99" i="2"/>
  <c r="S98" i="2"/>
  <c r="S100" i="2" s="1"/>
  <c r="S102" i="2" s="1"/>
  <c r="S104" i="2" s="1"/>
  <c r="S106" i="2" s="1"/>
  <c r="S108" i="2" s="1"/>
  <c r="S110" i="2" s="1"/>
  <c r="S112" i="2" s="1"/>
  <c r="S114" i="2" s="1"/>
  <c r="S116" i="2" s="1"/>
  <c r="S118" i="2" s="1"/>
  <c r="S120" i="2" s="1"/>
  <c r="S122" i="2" s="1"/>
  <c r="S124" i="2" s="1"/>
  <c r="S126" i="2" s="1"/>
  <c r="S68" i="2"/>
  <c r="S70" i="2" s="1"/>
  <c r="S72" i="2" s="1"/>
  <c r="S74" i="2" s="1"/>
  <c r="S76" i="2" s="1"/>
  <c r="S78" i="2" s="1"/>
  <c r="S80" i="2" s="1"/>
  <c r="S82" i="2" s="1"/>
  <c r="S84" i="2" s="1"/>
  <c r="S86" i="2" s="1"/>
  <c r="S88" i="2" s="1"/>
  <c r="S90" i="2" s="1"/>
  <c r="S92" i="2" s="1"/>
  <c r="S94" i="2" s="1"/>
  <c r="S67" i="2"/>
  <c r="S69" i="2" s="1"/>
  <c r="S71" i="2" s="1"/>
  <c r="S73" i="2" s="1"/>
  <c r="S75" i="2" s="1"/>
  <c r="S77" i="2" s="1"/>
  <c r="S79" i="2" s="1"/>
  <c r="S81" i="2" s="1"/>
  <c r="S83" i="2" s="1"/>
  <c r="S85" i="2" s="1"/>
  <c r="S87" i="2" s="1"/>
  <c r="S89" i="2" s="1"/>
  <c r="S91" i="2" s="1"/>
  <c r="S93" i="2" s="1"/>
  <c r="S95" i="2" s="1"/>
  <c r="S41" i="2"/>
  <c r="S43" i="2" s="1"/>
  <c r="S45" i="2" s="1"/>
  <c r="S47" i="2" s="1"/>
  <c r="S49" i="2" s="1"/>
  <c r="S51" i="2" s="1"/>
  <c r="S53" i="2" s="1"/>
  <c r="S55" i="2" s="1"/>
  <c r="S57" i="2" s="1"/>
  <c r="S59" i="2" s="1"/>
  <c r="S61" i="2" s="1"/>
  <c r="S63" i="2" s="1"/>
  <c r="S39" i="2"/>
  <c r="S38" i="2"/>
  <c r="S40" i="2" s="1"/>
  <c r="S42" i="2" s="1"/>
  <c r="S44" i="2" s="1"/>
  <c r="S46" i="2" s="1"/>
  <c r="S48" i="2" s="1"/>
  <c r="S50" i="2" s="1"/>
  <c r="S52" i="2" s="1"/>
  <c r="S54" i="2" s="1"/>
  <c r="S56" i="2" s="1"/>
  <c r="S58" i="2" s="1"/>
  <c r="S60" i="2" s="1"/>
  <c r="S62" i="2" s="1"/>
  <c r="S64" i="2" s="1"/>
  <c r="S9" i="2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8" i="2"/>
  <c r="S10" i="2" s="1"/>
  <c r="S12" i="2" s="1"/>
  <c r="S14" i="2" s="1"/>
  <c r="S16" i="2" s="1"/>
  <c r="S18" i="2" s="1"/>
  <c r="S20" i="2" s="1"/>
  <c r="S22" i="2" s="1"/>
  <c r="S24" i="2" s="1"/>
  <c r="S26" i="2" s="1"/>
  <c r="S28" i="2" s="1"/>
  <c r="S30" i="2" s="1"/>
  <c r="S32" i="2" s="1"/>
  <c r="S7" i="2"/>
  <c r="N131" i="2"/>
  <c r="N133" i="2" s="1"/>
  <c r="N135" i="2" s="1"/>
  <c r="N137" i="2" s="1"/>
  <c r="N139" i="2" s="1"/>
  <c r="N141" i="2" s="1"/>
  <c r="N143" i="2" s="1"/>
  <c r="N145" i="2" s="1"/>
  <c r="N147" i="2" s="1"/>
  <c r="N149" i="2" s="1"/>
  <c r="N151" i="2" s="1"/>
  <c r="N153" i="2" s="1"/>
  <c r="N155" i="2" s="1"/>
  <c r="N157" i="2" s="1"/>
  <c r="N132" i="2"/>
  <c r="N134" i="2"/>
  <c r="N136" i="2" s="1"/>
  <c r="N138" i="2" s="1"/>
  <c r="N140" i="2" s="1"/>
  <c r="N142" i="2" s="1"/>
  <c r="N144" i="2" s="1"/>
  <c r="N146" i="2" s="1"/>
  <c r="N148" i="2" s="1"/>
  <c r="N150" i="2" s="1"/>
  <c r="N152" i="2" s="1"/>
  <c r="N154" i="2" s="1"/>
  <c r="N156" i="2" s="1"/>
  <c r="N130" i="2"/>
  <c r="N99" i="2"/>
  <c r="N101" i="2" s="1"/>
  <c r="N103" i="2" s="1"/>
  <c r="N105" i="2" s="1"/>
  <c r="N107" i="2" s="1"/>
  <c r="N109" i="2" s="1"/>
  <c r="N111" i="2" s="1"/>
  <c r="N113" i="2" s="1"/>
  <c r="N115" i="2" s="1"/>
  <c r="N117" i="2" s="1"/>
  <c r="N119" i="2" s="1"/>
  <c r="N121" i="2" s="1"/>
  <c r="N123" i="2" s="1"/>
  <c r="N125" i="2" s="1"/>
  <c r="N98" i="2"/>
  <c r="N100" i="2" s="1"/>
  <c r="N102" i="2" s="1"/>
  <c r="N104" i="2" s="1"/>
  <c r="N106" i="2" s="1"/>
  <c r="N108" i="2" s="1"/>
  <c r="N110" i="2" s="1"/>
  <c r="N112" i="2" s="1"/>
  <c r="N114" i="2" s="1"/>
  <c r="N116" i="2" s="1"/>
  <c r="N118" i="2" s="1"/>
  <c r="N120" i="2" s="1"/>
  <c r="N122" i="2" s="1"/>
  <c r="N124" i="2" s="1"/>
  <c r="N126" i="2" s="1"/>
  <c r="N72" i="2"/>
  <c r="N74" i="2" s="1"/>
  <c r="N76" i="2" s="1"/>
  <c r="N78" i="2" s="1"/>
  <c r="N80" i="2" s="1"/>
  <c r="N82" i="2" s="1"/>
  <c r="N84" i="2" s="1"/>
  <c r="N86" i="2" s="1"/>
  <c r="N88" i="2" s="1"/>
  <c r="N90" i="2" s="1"/>
  <c r="N92" i="2" s="1"/>
  <c r="N94" i="2" s="1"/>
  <c r="N70" i="2"/>
  <c r="N69" i="2"/>
  <c r="N71" i="2" s="1"/>
  <c r="N73" i="2" s="1"/>
  <c r="N75" i="2" s="1"/>
  <c r="N77" i="2" s="1"/>
  <c r="N79" i="2" s="1"/>
  <c r="N81" i="2" s="1"/>
  <c r="N83" i="2" s="1"/>
  <c r="N85" i="2" s="1"/>
  <c r="N87" i="2" s="1"/>
  <c r="N89" i="2" s="1"/>
  <c r="N91" i="2" s="1"/>
  <c r="N93" i="2" s="1"/>
  <c r="N95" i="2" s="1"/>
  <c r="N41" i="2"/>
  <c r="N43" i="2" s="1"/>
  <c r="N45" i="2" s="1"/>
  <c r="N47" i="2" s="1"/>
  <c r="N49" i="2" s="1"/>
  <c r="N51" i="2" s="1"/>
  <c r="N53" i="2" s="1"/>
  <c r="N55" i="2" s="1"/>
  <c r="N57" i="2" s="1"/>
  <c r="N59" i="2" s="1"/>
  <c r="N61" i="2" s="1"/>
  <c r="N63" i="2" s="1"/>
  <c r="N40" i="2"/>
  <c r="N42" i="2" s="1"/>
  <c r="N44" i="2" s="1"/>
  <c r="N46" i="2" s="1"/>
  <c r="N48" i="2" s="1"/>
  <c r="N50" i="2" s="1"/>
  <c r="N52" i="2" s="1"/>
  <c r="N54" i="2" s="1"/>
  <c r="N56" i="2" s="1"/>
  <c r="N58" i="2" s="1"/>
  <c r="N60" i="2" s="1"/>
  <c r="N62" i="2" s="1"/>
  <c r="N64" i="2" s="1"/>
  <c r="N39" i="2"/>
  <c r="N38" i="2"/>
  <c r="N6" i="2"/>
  <c r="N8" i="2" s="1"/>
  <c r="N10" i="2" s="1"/>
  <c r="N12" i="2" s="1"/>
  <c r="N14" i="2" s="1"/>
  <c r="N16" i="2" s="1"/>
  <c r="N18" i="2" s="1"/>
  <c r="N20" i="2" s="1"/>
  <c r="N22" i="2" s="1"/>
  <c r="N24" i="2" s="1"/>
  <c r="N26" i="2" s="1"/>
  <c r="N28" i="2" s="1"/>
  <c r="N30" i="2" s="1"/>
  <c r="N32" i="2" s="1"/>
  <c r="N5" i="2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I131" i="2"/>
  <c r="I133" i="2" s="1"/>
  <c r="I135" i="2" s="1"/>
  <c r="I137" i="2" s="1"/>
  <c r="I139" i="2" s="1"/>
  <c r="I141" i="2" s="1"/>
  <c r="I143" i="2" s="1"/>
  <c r="I145" i="2" s="1"/>
  <c r="I147" i="2" s="1"/>
  <c r="I149" i="2" s="1"/>
  <c r="I151" i="2" s="1"/>
  <c r="I153" i="2" s="1"/>
  <c r="I155" i="2" s="1"/>
  <c r="I132" i="2"/>
  <c r="I134" i="2" s="1"/>
  <c r="I136" i="2" s="1"/>
  <c r="I138" i="2" s="1"/>
  <c r="I140" i="2" s="1"/>
  <c r="I142" i="2" s="1"/>
  <c r="I144" i="2" s="1"/>
  <c r="I146" i="2" s="1"/>
  <c r="I148" i="2" s="1"/>
  <c r="I150" i="2" s="1"/>
  <c r="I152" i="2" s="1"/>
  <c r="I154" i="2" s="1"/>
  <c r="I156" i="2" s="1"/>
  <c r="I130" i="2"/>
  <c r="I103" i="2"/>
  <c r="I105" i="2" s="1"/>
  <c r="I107" i="2" s="1"/>
  <c r="I109" i="2" s="1"/>
  <c r="I111" i="2" s="1"/>
  <c r="I113" i="2" s="1"/>
  <c r="I115" i="2" s="1"/>
  <c r="I117" i="2" s="1"/>
  <c r="I119" i="2" s="1"/>
  <c r="I121" i="2" s="1"/>
  <c r="I123" i="2" s="1"/>
  <c r="I125" i="2" s="1"/>
  <c r="I101" i="2"/>
  <c r="I100" i="2"/>
  <c r="I102" i="2" s="1"/>
  <c r="I104" i="2" s="1"/>
  <c r="I106" i="2" s="1"/>
  <c r="I108" i="2" s="1"/>
  <c r="I110" i="2" s="1"/>
  <c r="I112" i="2" s="1"/>
  <c r="I114" i="2" s="1"/>
  <c r="I116" i="2" s="1"/>
  <c r="I118" i="2" s="1"/>
  <c r="I120" i="2" s="1"/>
  <c r="I122" i="2" s="1"/>
  <c r="I124" i="2" s="1"/>
  <c r="I126" i="2" s="1"/>
  <c r="I72" i="2"/>
  <c r="I74" i="2" s="1"/>
  <c r="I76" i="2" s="1"/>
  <c r="I78" i="2" s="1"/>
  <c r="I80" i="2" s="1"/>
  <c r="I82" i="2" s="1"/>
  <c r="I84" i="2" s="1"/>
  <c r="I86" i="2" s="1"/>
  <c r="I88" i="2" s="1"/>
  <c r="I90" i="2" s="1"/>
  <c r="I92" i="2" s="1"/>
  <c r="I94" i="2" s="1"/>
  <c r="I70" i="2"/>
  <c r="I69" i="2"/>
  <c r="I71" i="2" s="1"/>
  <c r="I73" i="2" s="1"/>
  <c r="I75" i="2" s="1"/>
  <c r="I77" i="2" s="1"/>
  <c r="I79" i="2" s="1"/>
  <c r="I81" i="2" s="1"/>
  <c r="I83" i="2" s="1"/>
  <c r="I85" i="2" s="1"/>
  <c r="I87" i="2" s="1"/>
  <c r="I89" i="2" s="1"/>
  <c r="I91" i="2" s="1"/>
  <c r="I93" i="2" s="1"/>
  <c r="I95" i="2" s="1"/>
  <c r="I41" i="2"/>
  <c r="I43" i="2" s="1"/>
  <c r="I45" i="2" s="1"/>
  <c r="I47" i="2" s="1"/>
  <c r="I49" i="2" s="1"/>
  <c r="I51" i="2" s="1"/>
  <c r="I53" i="2" s="1"/>
  <c r="I55" i="2" s="1"/>
  <c r="I57" i="2" s="1"/>
  <c r="I59" i="2" s="1"/>
  <c r="I61" i="2" s="1"/>
  <c r="I63" i="2" s="1"/>
  <c r="I39" i="2"/>
  <c r="I37" i="2"/>
  <c r="S129" i="2"/>
  <c r="N129" i="2"/>
  <c r="I129" i="2"/>
  <c r="I36" i="2"/>
  <c r="I38" i="2" s="1"/>
  <c r="I40" i="2" s="1"/>
  <c r="I42" i="2" s="1"/>
  <c r="I44" i="2" s="1"/>
  <c r="I46" i="2" s="1"/>
  <c r="I48" i="2" s="1"/>
  <c r="I50" i="2" s="1"/>
  <c r="I52" i="2" s="1"/>
  <c r="I54" i="2" s="1"/>
  <c r="I56" i="2" s="1"/>
  <c r="I58" i="2" s="1"/>
  <c r="I60" i="2" s="1"/>
  <c r="I62" i="2" s="1"/>
  <c r="I64" i="2" s="1"/>
  <c r="X5" i="2"/>
  <c r="I9" i="2"/>
  <c r="I10" i="2"/>
  <c r="I11" i="2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12" i="2"/>
  <c r="I14" i="2" s="1"/>
  <c r="I16" i="2" s="1"/>
  <c r="I18" i="2" s="1"/>
  <c r="I20" i="2" s="1"/>
  <c r="I22" i="2" s="1"/>
  <c r="I24" i="2" s="1"/>
  <c r="I26" i="2" s="1"/>
  <c r="I28" i="2" s="1"/>
  <c r="I30" i="2" s="1"/>
  <c r="I32" i="2" s="1"/>
  <c r="I8" i="2"/>
  <c r="I7" i="2"/>
  <c r="D133" i="2"/>
  <c r="D135" i="2" s="1"/>
  <c r="D137" i="2" s="1"/>
  <c r="D139" i="2" s="1"/>
  <c r="D141" i="2" s="1"/>
  <c r="D143" i="2" s="1"/>
  <c r="D145" i="2" s="1"/>
  <c r="D147" i="2" s="1"/>
  <c r="D149" i="2" s="1"/>
  <c r="D151" i="2" s="1"/>
  <c r="D153" i="2" s="1"/>
  <c r="D155" i="2" s="1"/>
  <c r="D157" i="2" s="1"/>
  <c r="D134" i="2"/>
  <c r="D136" i="2"/>
  <c r="D138" i="2" s="1"/>
  <c r="D140" i="2" s="1"/>
  <c r="D142" i="2" s="1"/>
  <c r="D144" i="2" s="1"/>
  <c r="D146" i="2" s="1"/>
  <c r="D148" i="2" s="1"/>
  <c r="D150" i="2" s="1"/>
  <c r="D152" i="2" s="1"/>
  <c r="D154" i="2" s="1"/>
  <c r="D156" i="2" s="1"/>
  <c r="D132" i="2"/>
  <c r="D131" i="2"/>
  <c r="D103" i="2"/>
  <c r="D104" i="2"/>
  <c r="D105" i="2"/>
  <c r="D107" i="2" s="1"/>
  <c r="D109" i="2" s="1"/>
  <c r="D111" i="2" s="1"/>
  <c r="D113" i="2" s="1"/>
  <c r="D115" i="2" s="1"/>
  <c r="D117" i="2" s="1"/>
  <c r="D119" i="2" s="1"/>
  <c r="D121" i="2" s="1"/>
  <c r="D123" i="2" s="1"/>
  <c r="D125" i="2" s="1"/>
  <c r="D106" i="2"/>
  <c r="D108" i="2" s="1"/>
  <c r="D110" i="2" s="1"/>
  <c r="D112" i="2" s="1"/>
  <c r="D114" i="2" s="1"/>
  <c r="D116" i="2" s="1"/>
  <c r="D118" i="2" s="1"/>
  <c r="D120" i="2" s="1"/>
  <c r="D122" i="2" s="1"/>
  <c r="D124" i="2" s="1"/>
  <c r="D126" i="2" s="1"/>
  <c r="D101" i="2"/>
  <c r="D102" i="2"/>
  <c r="D100" i="2"/>
  <c r="D71" i="2"/>
  <c r="D73" i="2" s="1"/>
  <c r="D75" i="2" s="1"/>
  <c r="D77" i="2" s="1"/>
  <c r="D79" i="2" s="1"/>
  <c r="D81" i="2" s="1"/>
  <c r="D83" i="2" s="1"/>
  <c r="D85" i="2" s="1"/>
  <c r="D87" i="2" s="1"/>
  <c r="D89" i="2" s="1"/>
  <c r="D91" i="2" s="1"/>
  <c r="D93" i="2" s="1"/>
  <c r="D95" i="2" s="1"/>
  <c r="D72" i="2"/>
  <c r="D74" i="2"/>
  <c r="D76" i="2" s="1"/>
  <c r="D78" i="2" s="1"/>
  <c r="D80" i="2" s="1"/>
  <c r="D82" i="2" s="1"/>
  <c r="D84" i="2" s="1"/>
  <c r="D86" i="2" s="1"/>
  <c r="D88" i="2" s="1"/>
  <c r="D90" i="2" s="1"/>
  <c r="D92" i="2" s="1"/>
  <c r="D94" i="2" s="1"/>
  <c r="D69" i="2"/>
  <c r="D70" i="2"/>
  <c r="D39" i="2"/>
  <c r="D41" i="2"/>
  <c r="D40" i="2"/>
  <c r="D42" i="2" s="1"/>
  <c r="D44" i="2" s="1"/>
  <c r="D46" i="2" s="1"/>
  <c r="D48" i="2" s="1"/>
  <c r="D50" i="2" s="1"/>
  <c r="D52" i="2" s="1"/>
  <c r="D54" i="2" s="1"/>
  <c r="D56" i="2" s="1"/>
  <c r="D58" i="2" s="1"/>
  <c r="D60" i="2" s="1"/>
  <c r="D62" i="2" s="1"/>
  <c r="D64" i="2" s="1"/>
  <c r="D43" i="2"/>
  <c r="D45" i="2" s="1"/>
  <c r="D47" i="2" s="1"/>
  <c r="D49" i="2" s="1"/>
  <c r="D51" i="2" s="1"/>
  <c r="D53" i="2" s="1"/>
  <c r="D55" i="2" s="1"/>
  <c r="D57" i="2" s="1"/>
  <c r="D59" i="2" s="1"/>
  <c r="D61" i="2" s="1"/>
  <c r="D63" i="2" s="1"/>
  <c r="D38" i="2"/>
  <c r="C6" i="3"/>
  <c r="G6" i="3"/>
  <c r="K6" i="3"/>
  <c r="O6" i="3"/>
  <c r="S6" i="3"/>
  <c r="X33" i="2" l="1"/>
  <c r="S157" i="2"/>
  <c r="I157" i="2"/>
  <c r="V133" i="2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Q134" i="2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33" i="2"/>
  <c r="L133" i="2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V103" i="2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02" i="2"/>
  <c r="Q102" i="2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L102" i="2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G102" i="2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V72" i="2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71" i="2"/>
  <c r="Q71" i="2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L71" i="2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G71" i="2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V40" i="2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Q42" i="2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41" i="2"/>
  <c r="Q40" i="2"/>
  <c r="L42" i="2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41" i="2"/>
  <c r="L40" i="2"/>
  <c r="G40" i="2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V10" i="2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9" i="2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C44" i="5"/>
  <c r="C35" i="5"/>
  <c r="C26" i="5"/>
  <c r="C17" i="5"/>
  <c r="C8" i="5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N6" i="1"/>
  <c r="N7" i="1"/>
  <c r="N8" i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5" i="1"/>
  <c r="K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8" i="2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7" i="2"/>
  <c r="D9" i="2" s="1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31" i="2" s="1"/>
  <c r="D33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S22" i="3" l="1"/>
  <c r="O22" i="3"/>
  <c r="K22" i="3"/>
  <c r="C22" i="3"/>
  <c r="G22" i="3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T22" i="3" l="1"/>
  <c r="B33" i="1"/>
  <c r="F44" i="5"/>
  <c r="F35" i="5"/>
  <c r="F26" i="5"/>
  <c r="F17" i="5"/>
  <c r="F8" i="5"/>
  <c r="F13" i="5"/>
  <c r="F14" i="5"/>
  <c r="F15" i="5"/>
  <c r="F16" i="5"/>
  <c r="F22" i="5"/>
  <c r="F23" i="5"/>
  <c r="F24" i="5"/>
  <c r="F25" i="5"/>
  <c r="F31" i="5"/>
  <c r="F32" i="5"/>
  <c r="F33" i="5"/>
  <c r="F34" i="5"/>
  <c r="F40" i="5"/>
  <c r="F41" i="5"/>
  <c r="F42" i="5"/>
  <c r="F43" i="5"/>
  <c r="F39" i="5"/>
  <c r="F30" i="5"/>
  <c r="F21" i="5"/>
  <c r="F12" i="5"/>
  <c r="F4" i="5"/>
  <c r="F5" i="5"/>
  <c r="F6" i="5"/>
  <c r="F7" i="5"/>
  <c r="F3" i="5"/>
</calcChain>
</file>

<file path=xl/sharedStrings.xml><?xml version="1.0" encoding="utf-8"?>
<sst xmlns="http://schemas.openxmlformats.org/spreadsheetml/2006/main" count="2128" uniqueCount="951">
  <si>
    <t>Potatoes</t>
  </si>
  <si>
    <t>Land</t>
  </si>
  <si>
    <t>Ore</t>
  </si>
  <si>
    <t>Weapons</t>
  </si>
  <si>
    <t>Medicine</t>
  </si>
  <si>
    <t>Upgrade 15</t>
  </si>
  <si>
    <t>Upgrade 16</t>
  </si>
  <si>
    <t>Upgrade 13</t>
  </si>
  <si>
    <t>Upgrade 14</t>
  </si>
  <si>
    <t>Upgrade 11</t>
  </si>
  <si>
    <t>Upgrade 17</t>
  </si>
  <si>
    <t>Upgrade 18</t>
  </si>
  <si>
    <t>Upgrade 19</t>
  </si>
  <si>
    <t>Upgrade 20</t>
  </si>
  <si>
    <t>Upgrade 21</t>
  </si>
  <si>
    <t>Upgrade 22</t>
  </si>
  <si>
    <t>Upgrade 23</t>
  </si>
  <si>
    <t>Upgrade 24</t>
  </si>
  <si>
    <t>Upgrade 25</t>
  </si>
  <si>
    <t>Upgrade 26</t>
  </si>
  <si>
    <t>Upgrade 27</t>
  </si>
  <si>
    <t>Upgrade 28</t>
  </si>
  <si>
    <t>Upgrade 29</t>
  </si>
  <si>
    <t>Upgrade 30</t>
  </si>
  <si>
    <t>Upgrade 12</t>
  </si>
  <si>
    <t>Upgrade 1</t>
  </si>
  <si>
    <t>Upgrade 2</t>
  </si>
  <si>
    <t>Upgrade 3</t>
  </si>
  <si>
    <t>Upgrade 4</t>
  </si>
  <si>
    <t>Upgrade 5</t>
  </si>
  <si>
    <t>Upgrade 6</t>
  </si>
  <si>
    <t>Upgrade 7</t>
  </si>
  <si>
    <t>Upgrade 8</t>
  </si>
  <si>
    <t>Upgrade 9</t>
  </si>
  <si>
    <t>Upgrade 10</t>
  </si>
  <si>
    <t>Unlock</t>
  </si>
  <si>
    <t>Farmer 1</t>
  </si>
  <si>
    <t>Farmer 2</t>
  </si>
  <si>
    <t>Farmer 3</t>
  </si>
  <si>
    <t>Farmer 4</t>
  </si>
  <si>
    <t>Commune 1</t>
  </si>
  <si>
    <t>Commune 2</t>
  </si>
  <si>
    <t>Commune 3</t>
  </si>
  <si>
    <t>Commune 4</t>
  </si>
  <si>
    <t>Collective 1</t>
  </si>
  <si>
    <t>Collective 2</t>
  </si>
  <si>
    <t>Collective 3</t>
  </si>
  <si>
    <t>Collective 4</t>
  </si>
  <si>
    <t>Plantation 1</t>
  </si>
  <si>
    <t>Hive 1</t>
  </si>
  <si>
    <t>Plantation 2</t>
  </si>
  <si>
    <t>Plantation 3</t>
  </si>
  <si>
    <t>Plantation 4</t>
  </si>
  <si>
    <t>Hive 2</t>
  </si>
  <si>
    <t>Hive 3</t>
  </si>
  <si>
    <t>Hive 4</t>
  </si>
  <si>
    <t>Milestone</t>
  </si>
  <si>
    <t>Worker</t>
  </si>
  <si>
    <t>Worker 1</t>
  </si>
  <si>
    <t>Worker 2</t>
  </si>
  <si>
    <t>Worker 3</t>
  </si>
  <si>
    <t>Worker 4</t>
  </si>
  <si>
    <t>Nurse 1</t>
  </si>
  <si>
    <t>Blasting Site 1</t>
  </si>
  <si>
    <t>Blasting Site 2</t>
  </si>
  <si>
    <t>Blasting Site 3</t>
  </si>
  <si>
    <t>Blasting Site 4</t>
  </si>
  <si>
    <t>Clearcut 1</t>
  </si>
  <si>
    <t>Clearcut 2</t>
  </si>
  <si>
    <t>Clearcut 3</t>
  </si>
  <si>
    <t>Clearcut 4</t>
  </si>
  <si>
    <t>Road 1</t>
  </si>
  <si>
    <t>Highway 1</t>
  </si>
  <si>
    <t>Road 2</t>
  </si>
  <si>
    <t>Road 3</t>
  </si>
  <si>
    <t>Road 4</t>
  </si>
  <si>
    <t>Highway 2</t>
  </si>
  <si>
    <t>Highway 3</t>
  </si>
  <si>
    <t>Highway 4</t>
  </si>
  <si>
    <t>Miner 1</t>
  </si>
  <si>
    <t>Mine 1</t>
  </si>
  <si>
    <t>Excavator 1</t>
  </si>
  <si>
    <t>Deep Bore 1</t>
  </si>
  <si>
    <t>Mega Mine 1</t>
  </si>
  <si>
    <t>Soldier 1</t>
  </si>
  <si>
    <t>Fireteam 1</t>
  </si>
  <si>
    <t>Squad 1</t>
  </si>
  <si>
    <t>Platoon 1</t>
  </si>
  <si>
    <t>Division 1</t>
  </si>
  <si>
    <t>Ambulance 1</t>
  </si>
  <si>
    <t>Field Hospital 1</t>
  </si>
  <si>
    <t>Clinic 1</t>
  </si>
  <si>
    <t>Hospital 1</t>
  </si>
  <si>
    <t>Nurse 2</t>
  </si>
  <si>
    <t>Nurse 3</t>
  </si>
  <si>
    <t>Nurse 4</t>
  </si>
  <si>
    <t>Ambulance 2</t>
  </si>
  <si>
    <t>Ambulance 3</t>
  </si>
  <si>
    <t>Ambulance 4</t>
  </si>
  <si>
    <t>Field Hospital 2</t>
  </si>
  <si>
    <t>Field Hospital 3</t>
  </si>
  <si>
    <t>Field Hospital 4</t>
  </si>
  <si>
    <t>Clinic 2</t>
  </si>
  <si>
    <t>Clinic 3</t>
  </si>
  <si>
    <t>Clinic 4</t>
  </si>
  <si>
    <t>Hospital 2</t>
  </si>
  <si>
    <t>Hospital 3</t>
  </si>
  <si>
    <t>Hospital 4</t>
  </si>
  <si>
    <t>Soldier 2</t>
  </si>
  <si>
    <t>Soldier 3</t>
  </si>
  <si>
    <t>Soldier 4</t>
  </si>
  <si>
    <t>Fireteam 2</t>
  </si>
  <si>
    <t>Fireteam 3</t>
  </si>
  <si>
    <t>Fireteam 4</t>
  </si>
  <si>
    <t>Squad 2</t>
  </si>
  <si>
    <t>Squad 3</t>
  </si>
  <si>
    <t>Squad 4</t>
  </si>
  <si>
    <t>Platoon 2</t>
  </si>
  <si>
    <t>Platoon 3</t>
  </si>
  <si>
    <t>Platoon 4</t>
  </si>
  <si>
    <t>Division 2</t>
  </si>
  <si>
    <t>Division 3</t>
  </si>
  <si>
    <t>Division 4</t>
  </si>
  <si>
    <t>Miner 2</t>
  </si>
  <si>
    <t>Miner 3</t>
  </si>
  <si>
    <t>Miner 4</t>
  </si>
  <si>
    <t>Mine 2</t>
  </si>
  <si>
    <t>Mine 3</t>
  </si>
  <si>
    <t>Mine 4</t>
  </si>
  <si>
    <t>Excavator 2</t>
  </si>
  <si>
    <t>Excavator 3</t>
  </si>
  <si>
    <t>Excavator 4</t>
  </si>
  <si>
    <t>Mega Mine 2</t>
  </si>
  <si>
    <t>Mega Mine 3</t>
  </si>
  <si>
    <t>Mega Mine 4</t>
  </si>
  <si>
    <t>Deep Bore 2</t>
  </si>
  <si>
    <t>Deep Bore 3</t>
  </si>
  <si>
    <t>Deep Bore 4</t>
  </si>
  <si>
    <t>Scientists</t>
  </si>
  <si>
    <t>Medal</t>
  </si>
  <si>
    <t>Land 1</t>
  </si>
  <si>
    <t>Ore 1</t>
  </si>
  <si>
    <t>Weapons 1</t>
  </si>
  <si>
    <t>Medicine 1</t>
  </si>
  <si>
    <t>Potatoes 1</t>
  </si>
  <si>
    <t>Potatoes 2</t>
  </si>
  <si>
    <t>Potatoes 3</t>
  </si>
  <si>
    <t>Medicine 2</t>
  </si>
  <si>
    <t>Medicine 3</t>
  </si>
  <si>
    <t>Weapons 2</t>
  </si>
  <si>
    <t>Weapons 3</t>
  </si>
  <si>
    <t>Ore 2</t>
  </si>
  <si>
    <t>Ore 3</t>
  </si>
  <si>
    <t>Land 2</t>
  </si>
  <si>
    <t>Land 3</t>
  </si>
  <si>
    <t>Research</t>
  </si>
  <si>
    <t>Scientistis</t>
  </si>
  <si>
    <t>Industry</t>
  </si>
  <si>
    <t>All Output x3</t>
  </si>
  <si>
    <t>Farmer</t>
  </si>
  <si>
    <t>Commune</t>
  </si>
  <si>
    <t>Collective</t>
  </si>
  <si>
    <t>Plantation</t>
  </si>
  <si>
    <t>Hive</t>
  </si>
  <si>
    <t>Colony</t>
  </si>
  <si>
    <t>Timeout (sec)</t>
  </si>
  <si>
    <t>Super Highway</t>
  </si>
  <si>
    <t>Mega Drill</t>
  </si>
  <si>
    <t>Communist Ideal</t>
  </si>
  <si>
    <t>Cloning Lab</t>
  </si>
  <si>
    <t>Blasting Site</t>
  </si>
  <si>
    <t>Clearcut</t>
  </si>
  <si>
    <t>Road</t>
  </si>
  <si>
    <t>Highway</t>
  </si>
  <si>
    <t>Miner</t>
  </si>
  <si>
    <t>Excavator</t>
  </si>
  <si>
    <t>Mega Mine</t>
  </si>
  <si>
    <t>Deep Bore</t>
  </si>
  <si>
    <t>Mine</t>
  </si>
  <si>
    <t>Soldier</t>
  </si>
  <si>
    <t>Fireateam</t>
  </si>
  <si>
    <t>Squad</t>
  </si>
  <si>
    <t>Platoon</t>
  </si>
  <si>
    <t>Division</t>
  </si>
  <si>
    <t>Nurse</t>
  </si>
  <si>
    <t>Ambulance</t>
  </si>
  <si>
    <t>Field Hospital</t>
  </si>
  <si>
    <t>Clinic</t>
  </si>
  <si>
    <t>Hospital</t>
  </si>
  <si>
    <t>All Land, All Worker, All Blasting Site, All Clearcut, All Road, 3 Highway, Land Unlocks</t>
  </si>
  <si>
    <t>---</t>
  </si>
  <si>
    <t>AutoClicker 5sec (consecutive purchases = time/2)</t>
  </si>
  <si>
    <t>State  (buyable multiple times)</t>
  </si>
  <si>
    <t>Caption:</t>
  </si>
  <si>
    <t>Resource Level</t>
  </si>
  <si>
    <t>Upgrade</t>
  </si>
  <si>
    <t>Cost</t>
  </si>
  <si>
    <t>Generates</t>
  </si>
  <si>
    <t># Generated</t>
  </si>
  <si>
    <t># Generated/sec</t>
  </si>
  <si>
    <t>Generator</t>
  </si>
  <si>
    <t>Total:</t>
  </si>
  <si>
    <t>expected</t>
  </si>
  <si>
    <t>Farmer 5</t>
  </si>
  <si>
    <t>Farmer 6</t>
  </si>
  <si>
    <t>Farmer 7</t>
  </si>
  <si>
    <t>Farmer 8</t>
  </si>
  <si>
    <t>Farmer 9</t>
  </si>
  <si>
    <t>Farmer 10</t>
  </si>
  <si>
    <t>Farmer 11</t>
  </si>
  <si>
    <t>Farmer 12</t>
  </si>
  <si>
    <t>Farmer 13</t>
  </si>
  <si>
    <t>Farmer 14</t>
  </si>
  <si>
    <t>Farmer 15</t>
  </si>
  <si>
    <t>Farmer 16</t>
  </si>
  <si>
    <t>Farmer 17</t>
  </si>
  <si>
    <t>Farmer 18</t>
  </si>
  <si>
    <t>Farmer 19</t>
  </si>
  <si>
    <t>Farmer 20</t>
  </si>
  <si>
    <t>Farmer 21</t>
  </si>
  <si>
    <t>Farmer 22</t>
  </si>
  <si>
    <t>Farmer 23</t>
  </si>
  <si>
    <t>Farmer 24</t>
  </si>
  <si>
    <t>Farmer 25</t>
  </si>
  <si>
    <t>Farmer 26</t>
  </si>
  <si>
    <t>Farmer 27</t>
  </si>
  <si>
    <t>Farmer 28</t>
  </si>
  <si>
    <t>Farmer 29</t>
  </si>
  <si>
    <t>Farmer 30</t>
  </si>
  <si>
    <t>Farmer 31</t>
  </si>
  <si>
    <t>Reward</t>
  </si>
  <si>
    <t>Reward/sec</t>
  </si>
  <si>
    <t>Comrade</t>
  </si>
  <si>
    <t>Hive 5</t>
  </si>
  <si>
    <t>Hive 6</t>
  </si>
  <si>
    <t>Hive 7</t>
  </si>
  <si>
    <t>Hive 8</t>
  </si>
  <si>
    <t>Hive 9</t>
  </si>
  <si>
    <t>Hive 10</t>
  </si>
  <si>
    <t>Hive 11</t>
  </si>
  <si>
    <t>Hive 12</t>
  </si>
  <si>
    <t>Hive 13</t>
  </si>
  <si>
    <t>Hive 14</t>
  </si>
  <si>
    <t>Hive 15</t>
  </si>
  <si>
    <t>Hive 16</t>
  </si>
  <si>
    <t>Hive 17</t>
  </si>
  <si>
    <t>Hive 18</t>
  </si>
  <si>
    <t>Hive 19</t>
  </si>
  <si>
    <t>Hive 20</t>
  </si>
  <si>
    <t>Hive 21</t>
  </si>
  <si>
    <t>Hive 22</t>
  </si>
  <si>
    <t>Hive 23</t>
  </si>
  <si>
    <t>Hive 24</t>
  </si>
  <si>
    <t>Hive 25</t>
  </si>
  <si>
    <t>Hive 26</t>
  </si>
  <si>
    <t>Hive 27</t>
  </si>
  <si>
    <t>Hive 28</t>
  </si>
  <si>
    <t>Hive 29</t>
  </si>
  <si>
    <t>Hive 30</t>
  </si>
  <si>
    <t>Hive 31</t>
  </si>
  <si>
    <t>Plantation 5</t>
  </si>
  <si>
    <t>Plantation 6</t>
  </si>
  <si>
    <t>Plantation 7</t>
  </si>
  <si>
    <t>Plantation 8</t>
  </si>
  <si>
    <t>Plantation 9</t>
  </si>
  <si>
    <t>Plantation 10</t>
  </si>
  <si>
    <t>Plantation 11</t>
  </si>
  <si>
    <t>Plantation 12</t>
  </si>
  <si>
    <t>Plantation 13</t>
  </si>
  <si>
    <t>Plantation 14</t>
  </si>
  <si>
    <t>Plantation 15</t>
  </si>
  <si>
    <t>Plantation 16</t>
  </si>
  <si>
    <t>Plantation 17</t>
  </si>
  <si>
    <t>Plantation 18</t>
  </si>
  <si>
    <t>Plantation 19</t>
  </si>
  <si>
    <t>Plantation 20</t>
  </si>
  <si>
    <t>Plantation 21</t>
  </si>
  <si>
    <t>Plantation 22</t>
  </si>
  <si>
    <t>Plantation 23</t>
  </si>
  <si>
    <t>Plantation 24</t>
  </si>
  <si>
    <t>Plantation 25</t>
  </si>
  <si>
    <t>Plantation 26</t>
  </si>
  <si>
    <t>Plantation 27</t>
  </si>
  <si>
    <t>Plantation 28</t>
  </si>
  <si>
    <t>Plantation 29</t>
  </si>
  <si>
    <t>Plantation 30</t>
  </si>
  <si>
    <t>Plantation 31</t>
  </si>
  <si>
    <t>Collective 5</t>
  </si>
  <si>
    <t>Collective 6</t>
  </si>
  <si>
    <t>Collective 7</t>
  </si>
  <si>
    <t>Collective 8</t>
  </si>
  <si>
    <t>Collective 9</t>
  </si>
  <si>
    <t>Collective 10</t>
  </si>
  <si>
    <t>Collective 11</t>
  </si>
  <si>
    <t>Collective 12</t>
  </si>
  <si>
    <t>Collective 13</t>
  </si>
  <si>
    <t>Collective 14</t>
  </si>
  <si>
    <t>Collective 15</t>
  </si>
  <si>
    <t>Collective 16</t>
  </si>
  <si>
    <t>Collective 17</t>
  </si>
  <si>
    <t>Collective 18</t>
  </si>
  <si>
    <t>Collective 19</t>
  </si>
  <si>
    <t>Collective 20</t>
  </si>
  <si>
    <t>Collective 21</t>
  </si>
  <si>
    <t>Collective 22</t>
  </si>
  <si>
    <t>Collective 23</t>
  </si>
  <si>
    <t>Collective 24</t>
  </si>
  <si>
    <t>Collective 25</t>
  </si>
  <si>
    <t>Collective 26</t>
  </si>
  <si>
    <t>Collective 27</t>
  </si>
  <si>
    <t>Collective 28</t>
  </si>
  <si>
    <t>Collective 29</t>
  </si>
  <si>
    <t>Collective 30</t>
  </si>
  <si>
    <t>Collective 31</t>
  </si>
  <si>
    <t>Commune 5</t>
  </si>
  <si>
    <t>Commune 6</t>
  </si>
  <si>
    <t>Commune 7</t>
  </si>
  <si>
    <t>Commune 8</t>
  </si>
  <si>
    <t>Commune 9</t>
  </si>
  <si>
    <t>Commune 10</t>
  </si>
  <si>
    <t>Commune 11</t>
  </si>
  <si>
    <t>Commune 12</t>
  </si>
  <si>
    <t>Commune 13</t>
  </si>
  <si>
    <t>Commune 14</t>
  </si>
  <si>
    <t>Commune 15</t>
  </si>
  <si>
    <t>Commune 16</t>
  </si>
  <si>
    <t>Commune 17</t>
  </si>
  <si>
    <t>Commune 18</t>
  </si>
  <si>
    <t>Commune 19</t>
  </si>
  <si>
    <t>Commune 20</t>
  </si>
  <si>
    <t>Commune 21</t>
  </si>
  <si>
    <t>Commune 22</t>
  </si>
  <si>
    <t>Commune 23</t>
  </si>
  <si>
    <t>Commune 24</t>
  </si>
  <si>
    <t>Commune 25</t>
  </si>
  <si>
    <t>Commune 26</t>
  </si>
  <si>
    <t>Commune 27</t>
  </si>
  <si>
    <t>Commune 28</t>
  </si>
  <si>
    <t>Commune 29</t>
  </si>
  <si>
    <t>Commune 30</t>
  </si>
  <si>
    <t>Commune 31</t>
  </si>
  <si>
    <t>Multiplier</t>
  </si>
  <si>
    <t>50 Potato, 25 Flag, 1 Comrade</t>
  </si>
  <si>
    <t>1E6 Potato, 100000 Flag, 1000 Farmer, 10 Comrade</t>
  </si>
  <si>
    <t>1E12 Potato, 1E11 Flag, 1000 Commune, 100 Comrade</t>
  </si>
  <si>
    <t>1E22 Potato, 1E17 Flag, 1000 Plantation, 10000 Comrade</t>
  </si>
  <si>
    <t>1E17 Potato, 1E14 Flag, 1000 Collective, 1000 Comrade</t>
  </si>
  <si>
    <t>All Potato, All Farmer, All Commune, All Collective, All Plantation, 4 Hives, Potatoes Unlocks</t>
  </si>
  <si>
    <t>100 Potato, 25 Ore, 1 Comrade</t>
  </si>
  <si>
    <t>100000 Potato, 100000 Flag, 100000 Ore, 1000 Worker, 10 Comrade</t>
  </si>
  <si>
    <t>1E13 Potato, 1E12 Flag, 1E11 Ore, 1E10 Weapon, 1000 Blasting Site, 100 Comrade</t>
  </si>
  <si>
    <t>1E20 Potato, 1E18 Flag, 1E16 Ore, 1E14 Weapon, 1E12 Medicine, 1000 Clearcut, 1000 Comrade</t>
  </si>
  <si>
    <t>1E26 Potato, 1E23 Flag, 1E20 Ore,1E17 Weapon, 1E14 Medicine, 1000 Road, 10000 Comrade</t>
  </si>
  <si>
    <t>Fireteam</t>
  </si>
  <si>
    <t>10000 Potato, 1000 Flag, 100 Weapon, 1 Comrade</t>
  </si>
  <si>
    <t>1E8 Potato, 1E6 Flag, 100000 Weapon, 1000 Miner, 10 Comrade</t>
  </si>
  <si>
    <t>1E16 Potato, 1E14 Flag, 1E12 Weapon, 1000 Mine, 100 Comrade</t>
  </si>
  <si>
    <t>1E27 Potato, 1E24 Flag, 1E21 Weapon, 1000 Excavator, 1000 Comrade</t>
  </si>
  <si>
    <t>1E34 Potato, 1E32 Flag, 1E27 Weapon, 1000 Mega Mine, 10000 Comrade</t>
  </si>
  <si>
    <t>100000 Potato, 10000 Flag, 1000 Ore, 500 Weapon, 50 Medicine, 1 Comrade</t>
  </si>
  <si>
    <t>1E7 Potato, 1E7 Flag, 1E7 Ore, 1E6 Weapon, 75000 Medicine, 1000 Soldier, 10 Comrade</t>
  </si>
  <si>
    <t>1E15 Potato, 1E15 Flag, 1E14 Ore, 1E14 Weapon, 1E13 Medicine, 1000 Fireteam, 100 Comrade</t>
  </si>
  <si>
    <t>1E28 Potato, 1E26 Flag, 1E24 Ore, 1E22 Weapon, 1E22 Medicine, 1000 Squad, 1000 Comrade</t>
  </si>
  <si>
    <t>1E39 Potato, 1E35 Flag, 1E31 Ore, 1E88 Weapon, 1E26 Medicine, 1000 Platoon, 10000 Comrade</t>
  </si>
  <si>
    <t>1000 Medicine, 25 Farmer, 10 Worker, 5 Miner, 1 Soldier, 1 Comrade</t>
  </si>
  <si>
    <t>1E13 Medicine, 25 Collective, 10 Clearcut, 5 Excavator, 1 Squad, 500 Ambulance, 100 Comrade</t>
  </si>
  <si>
    <t>1E24 Medicine, 25 Plantation, 10 Road, 5 Mega Mine, 1 Platoon, 500 Field Hospital, 1000 Comrade</t>
  </si>
  <si>
    <t>1E30 Medicine, 25 Hive, 10 Highway, 5 Deep Bore, 1 Division, 500 Clinic, 10000 Comrade</t>
  </si>
  <si>
    <t>1E6 Medicine, 25 Commune, 10 Blasting Site, 5 Mine, 1 Fireteam, 500 Nurse, 10 Comrade</t>
  </si>
  <si>
    <t>Worker 5</t>
  </si>
  <si>
    <t>Worker 6</t>
  </si>
  <si>
    <t>Worker 7</t>
  </si>
  <si>
    <t>Worker 8</t>
  </si>
  <si>
    <t>Worker 9</t>
  </si>
  <si>
    <t>Worker 10</t>
  </si>
  <si>
    <t>Worker 11</t>
  </si>
  <si>
    <t>Worker 12</t>
  </si>
  <si>
    <t>Worker 13</t>
  </si>
  <si>
    <t>Worker 14</t>
  </si>
  <si>
    <t>Worker 15</t>
  </si>
  <si>
    <t>Worker 16</t>
  </si>
  <si>
    <t>Worker 17</t>
  </si>
  <si>
    <t>Worker 18</t>
  </si>
  <si>
    <t>Worker 19</t>
  </si>
  <si>
    <t>Worker 20</t>
  </si>
  <si>
    <t>Worker 21</t>
  </si>
  <si>
    <t>Worker 22</t>
  </si>
  <si>
    <t>Worker 23</t>
  </si>
  <si>
    <t>Worker 24</t>
  </si>
  <si>
    <t>Worker 25</t>
  </si>
  <si>
    <t>Worker 26</t>
  </si>
  <si>
    <t>Worker 27</t>
  </si>
  <si>
    <t>Worker 28</t>
  </si>
  <si>
    <t>Worker 29</t>
  </si>
  <si>
    <t>Worker 30</t>
  </si>
  <si>
    <t>Worker 31</t>
  </si>
  <si>
    <t>Miner 5</t>
  </si>
  <si>
    <t>Miner 6</t>
  </si>
  <si>
    <t>Miner 7</t>
  </si>
  <si>
    <t>Miner 8</t>
  </si>
  <si>
    <t>Miner 9</t>
  </si>
  <si>
    <t>Miner 10</t>
  </si>
  <si>
    <t>Miner 11</t>
  </si>
  <si>
    <t>Miner 12</t>
  </si>
  <si>
    <t>Miner 13</t>
  </si>
  <si>
    <t>Miner 14</t>
  </si>
  <si>
    <t>Miner 15</t>
  </si>
  <si>
    <t>Miner 16</t>
  </si>
  <si>
    <t>Miner 17</t>
  </si>
  <si>
    <t>Miner 18</t>
  </si>
  <si>
    <t>Miner 19</t>
  </si>
  <si>
    <t>Miner 20</t>
  </si>
  <si>
    <t>Miner 21</t>
  </si>
  <si>
    <t>Miner 22</t>
  </si>
  <si>
    <t>Miner 23</t>
  </si>
  <si>
    <t>Miner 24</t>
  </si>
  <si>
    <t>Miner 25</t>
  </si>
  <si>
    <t>Miner 26</t>
  </si>
  <si>
    <t>Miner 27</t>
  </si>
  <si>
    <t>Miner 28</t>
  </si>
  <si>
    <t>Miner 29</t>
  </si>
  <si>
    <t>Miner 30</t>
  </si>
  <si>
    <t>Miner 31</t>
  </si>
  <si>
    <t>Soldier 5</t>
  </si>
  <si>
    <t>Soldier 6</t>
  </si>
  <si>
    <t>Soldier 7</t>
  </si>
  <si>
    <t>Soldier 8</t>
  </si>
  <si>
    <t>Soldier 9</t>
  </si>
  <si>
    <t>Soldier 10</t>
  </si>
  <si>
    <t>Soldier 11</t>
  </si>
  <si>
    <t>Soldier 12</t>
  </si>
  <si>
    <t>Soldier 13</t>
  </si>
  <si>
    <t>Soldier 14</t>
  </si>
  <si>
    <t>Soldier 15</t>
  </si>
  <si>
    <t>Soldier 16</t>
  </si>
  <si>
    <t>Soldier 17</t>
  </si>
  <si>
    <t>Soldier 18</t>
  </si>
  <si>
    <t>Soldier 19</t>
  </si>
  <si>
    <t>Soldier 20</t>
  </si>
  <si>
    <t>Soldier 21</t>
  </si>
  <si>
    <t>Soldier 22</t>
  </si>
  <si>
    <t>Soldier 23</t>
  </si>
  <si>
    <t>Soldier 24</t>
  </si>
  <si>
    <t>Soldier 25</t>
  </si>
  <si>
    <t>Soldier 26</t>
  </si>
  <si>
    <t>Soldier 27</t>
  </si>
  <si>
    <t>Soldier 28</t>
  </si>
  <si>
    <t>Soldier 29</t>
  </si>
  <si>
    <t>Soldier 30</t>
  </si>
  <si>
    <t>Soldier 31</t>
  </si>
  <si>
    <t>Nurse 5</t>
  </si>
  <si>
    <t>Nurse 6</t>
  </si>
  <si>
    <t>Nurse 7</t>
  </si>
  <si>
    <t>Nurse 8</t>
  </si>
  <si>
    <t>Nurse 9</t>
  </si>
  <si>
    <t>Nurse 10</t>
  </si>
  <si>
    <t>Nurse 11</t>
  </si>
  <si>
    <t>Nurse 12</t>
  </si>
  <si>
    <t>Nurse 13</t>
  </si>
  <si>
    <t>Nurse 14</t>
  </si>
  <si>
    <t>Nurse 15</t>
  </si>
  <si>
    <t>Nurse 16</t>
  </si>
  <si>
    <t>Nurse 17</t>
  </si>
  <si>
    <t>Nurse 18</t>
  </si>
  <si>
    <t>Nurse 19</t>
  </si>
  <si>
    <t>Nurse 20</t>
  </si>
  <si>
    <t>Nurse 21</t>
  </si>
  <si>
    <t>Nurse 22</t>
  </si>
  <si>
    <t>Nurse 23</t>
  </si>
  <si>
    <t>Nurse 24</t>
  </si>
  <si>
    <t>Nurse 25</t>
  </si>
  <si>
    <t>Nurse 26</t>
  </si>
  <si>
    <t>Nurse 27</t>
  </si>
  <si>
    <t>Nurse 28</t>
  </si>
  <si>
    <t>Nurse 29</t>
  </si>
  <si>
    <t>Nurse 30</t>
  </si>
  <si>
    <t>Nurse 31</t>
  </si>
  <si>
    <t>Blasting Site 5</t>
  </si>
  <si>
    <t>Blasting Site 6</t>
  </si>
  <si>
    <t>Blasting Site 7</t>
  </si>
  <si>
    <t>Blasting Site 8</t>
  </si>
  <si>
    <t>Blasting Site 9</t>
  </si>
  <si>
    <t>Blasting Site 10</t>
  </si>
  <si>
    <t>Blasting Site 11</t>
  </si>
  <si>
    <t>Blasting Site 12</t>
  </si>
  <si>
    <t>Blasting Site 13</t>
  </si>
  <si>
    <t>Blasting Site 14</t>
  </si>
  <si>
    <t>Blasting Site 15</t>
  </si>
  <si>
    <t>Blasting Site 16</t>
  </si>
  <si>
    <t>Blasting Site 17</t>
  </si>
  <si>
    <t>Blasting Site 18</t>
  </si>
  <si>
    <t>Blasting Site 19</t>
  </si>
  <si>
    <t>Blasting Site 20</t>
  </si>
  <si>
    <t>Blasting Site 21</t>
  </si>
  <si>
    <t>Blasting Site 22</t>
  </si>
  <si>
    <t>Blasting Site 23</t>
  </si>
  <si>
    <t>Blasting Site 24</t>
  </si>
  <si>
    <t>Blasting Site 25</t>
  </si>
  <si>
    <t>Blasting Site 26</t>
  </si>
  <si>
    <t>Blasting Site 27</t>
  </si>
  <si>
    <t>Blasting Site 28</t>
  </si>
  <si>
    <t>Blasting Site 29</t>
  </si>
  <si>
    <t>Blasting Site 30</t>
  </si>
  <si>
    <t>Blasting Site 31</t>
  </si>
  <si>
    <t>Mine 5</t>
  </si>
  <si>
    <t>Mine 6</t>
  </si>
  <si>
    <t>Mine 7</t>
  </si>
  <si>
    <t>Mine 8</t>
  </si>
  <si>
    <t>Mine 9</t>
  </si>
  <si>
    <t>Mine 10</t>
  </si>
  <si>
    <t>Mine 11</t>
  </si>
  <si>
    <t>Mine 12</t>
  </si>
  <si>
    <t>Mine 13</t>
  </si>
  <si>
    <t>Mine 14</t>
  </si>
  <si>
    <t>Mine 15</t>
  </si>
  <si>
    <t>Mine 16</t>
  </si>
  <si>
    <t>Mine 17</t>
  </si>
  <si>
    <t>Mine 18</t>
  </si>
  <si>
    <t>Mine 19</t>
  </si>
  <si>
    <t>Mine 20</t>
  </si>
  <si>
    <t>Mine 21</t>
  </si>
  <si>
    <t>Mine 22</t>
  </si>
  <si>
    <t>Mine 23</t>
  </si>
  <si>
    <t>Mine 24</t>
  </si>
  <si>
    <t>Mine 25</t>
  </si>
  <si>
    <t>Mine 26</t>
  </si>
  <si>
    <t>Mine 27</t>
  </si>
  <si>
    <t>Mine 28</t>
  </si>
  <si>
    <t>Mine 29</t>
  </si>
  <si>
    <t>Mine 30</t>
  </si>
  <si>
    <t>Mine 31</t>
  </si>
  <si>
    <t>Fireteam 5</t>
  </si>
  <si>
    <t>Fireteam 6</t>
  </si>
  <si>
    <t>Fireteam 7</t>
  </si>
  <si>
    <t>Fireteam 8</t>
  </si>
  <si>
    <t>Fireteam 9</t>
  </si>
  <si>
    <t>Fireteam 10</t>
  </si>
  <si>
    <t>Fireteam 11</t>
  </si>
  <si>
    <t>Fireteam 12</t>
  </si>
  <si>
    <t>Fireteam 13</t>
  </si>
  <si>
    <t>Fireteam 14</t>
  </si>
  <si>
    <t>Fireteam 15</t>
  </si>
  <si>
    <t>Fireteam 16</t>
  </si>
  <si>
    <t>Fireteam 17</t>
  </si>
  <si>
    <t>Fireteam 18</t>
  </si>
  <si>
    <t>Fireteam 19</t>
  </si>
  <si>
    <t>Fireteam 20</t>
  </si>
  <si>
    <t>Fireteam 21</t>
  </si>
  <si>
    <t>Fireteam 22</t>
  </si>
  <si>
    <t>Fireteam 23</t>
  </si>
  <si>
    <t>Fireteam 24</t>
  </si>
  <si>
    <t>Fireteam 25</t>
  </si>
  <si>
    <t>Fireteam 26</t>
  </si>
  <si>
    <t>Fireteam 27</t>
  </si>
  <si>
    <t>Fireteam 28</t>
  </si>
  <si>
    <t>Fireteam 29</t>
  </si>
  <si>
    <t>Fireteam 30</t>
  </si>
  <si>
    <t>Fireteam 31</t>
  </si>
  <si>
    <t>Ambulance 5</t>
  </si>
  <si>
    <t>Ambulance 6</t>
  </si>
  <si>
    <t>Ambulance 7</t>
  </si>
  <si>
    <t>Ambulance 8</t>
  </si>
  <si>
    <t>Ambulance 9</t>
  </si>
  <si>
    <t>Ambulance 10</t>
  </si>
  <si>
    <t>Ambulance 11</t>
  </si>
  <si>
    <t>Ambulance 12</t>
  </si>
  <si>
    <t>Ambulance 13</t>
  </si>
  <si>
    <t>Ambulance 14</t>
  </si>
  <si>
    <t>Ambulance 15</t>
  </si>
  <si>
    <t>Ambulance 16</t>
  </si>
  <si>
    <t>Ambulance 17</t>
  </si>
  <si>
    <t>Ambulance 18</t>
  </si>
  <si>
    <t>Ambulance 19</t>
  </si>
  <si>
    <t>Ambulance 20</t>
  </si>
  <si>
    <t>Ambulance 21</t>
  </si>
  <si>
    <t>Ambulance 22</t>
  </si>
  <si>
    <t>Ambulance 23</t>
  </si>
  <si>
    <t>Ambulance 24</t>
  </si>
  <si>
    <t>Ambulance 25</t>
  </si>
  <si>
    <t>Ambulance 26</t>
  </si>
  <si>
    <t>Ambulance 27</t>
  </si>
  <si>
    <t>Ambulance 28</t>
  </si>
  <si>
    <t>Ambulance 29</t>
  </si>
  <si>
    <t>Ambulance 30</t>
  </si>
  <si>
    <t>Ambulance 31</t>
  </si>
  <si>
    <t>Field Hospital 5</t>
  </si>
  <si>
    <t>Field Hospital 6</t>
  </si>
  <si>
    <t>Field Hospital 7</t>
  </si>
  <si>
    <t>Field Hospital 8</t>
  </si>
  <si>
    <t>Field Hospital 9</t>
  </si>
  <si>
    <t>Field Hospital 10</t>
  </si>
  <si>
    <t>Field Hospital 11</t>
  </si>
  <si>
    <t>Field Hospital 12</t>
  </si>
  <si>
    <t>Field Hospital 13</t>
  </si>
  <si>
    <t>Field Hospital 14</t>
  </si>
  <si>
    <t>Field Hospital 15</t>
  </si>
  <si>
    <t>Field Hospital 16</t>
  </si>
  <si>
    <t>Field Hospital 17</t>
  </si>
  <si>
    <t>Field Hospital 18</t>
  </si>
  <si>
    <t>Field Hospital 19</t>
  </si>
  <si>
    <t>Field Hospital 20</t>
  </si>
  <si>
    <t>Field Hospital 21</t>
  </si>
  <si>
    <t>Field Hospital 22</t>
  </si>
  <si>
    <t>Field Hospital 23</t>
  </si>
  <si>
    <t>Field Hospital 24</t>
  </si>
  <si>
    <t>Field Hospital 25</t>
  </si>
  <si>
    <t>Field Hospital 26</t>
  </si>
  <si>
    <t>Field Hospital 27</t>
  </si>
  <si>
    <t>Field Hospital 28</t>
  </si>
  <si>
    <t>Field Hospital 29</t>
  </si>
  <si>
    <t>Field Hospital 30</t>
  </si>
  <si>
    <t>Field Hospital 31</t>
  </si>
  <si>
    <t>Squad 5</t>
  </si>
  <si>
    <t>Squad 6</t>
  </si>
  <si>
    <t>Squad 7</t>
  </si>
  <si>
    <t>Squad 8</t>
  </si>
  <si>
    <t>Squad 9</t>
  </si>
  <si>
    <t>Squad 10</t>
  </si>
  <si>
    <t>Squad 11</t>
  </si>
  <si>
    <t>Squad 12</t>
  </si>
  <si>
    <t>Squad 13</t>
  </si>
  <si>
    <t>Squad 14</t>
  </si>
  <si>
    <t>Squad 15</t>
  </si>
  <si>
    <t>Squad 16</t>
  </si>
  <si>
    <t>Squad 17</t>
  </si>
  <si>
    <t>Squad 18</t>
  </si>
  <si>
    <t>Squad 19</t>
  </si>
  <si>
    <t>Squad 20</t>
  </si>
  <si>
    <t>Squad 21</t>
  </si>
  <si>
    <t>Squad 22</t>
  </si>
  <si>
    <t>Squad 23</t>
  </si>
  <si>
    <t>Squad 24</t>
  </si>
  <si>
    <t>Squad 25</t>
  </si>
  <si>
    <t>Squad 26</t>
  </si>
  <si>
    <t>Squad 27</t>
  </si>
  <si>
    <t>Squad 28</t>
  </si>
  <si>
    <t>Squad 29</t>
  </si>
  <si>
    <t>Squad 30</t>
  </si>
  <si>
    <t>Squad 31</t>
  </si>
  <si>
    <t>Excavator 5</t>
  </si>
  <si>
    <t>Excavator 6</t>
  </si>
  <si>
    <t>Excavator 7</t>
  </si>
  <si>
    <t>Excavator 8</t>
  </si>
  <si>
    <t>Excavator 9</t>
  </si>
  <si>
    <t>Excavator 10</t>
  </si>
  <si>
    <t>Excavator 11</t>
  </si>
  <si>
    <t>Excavator 12</t>
  </si>
  <si>
    <t>Excavator 13</t>
  </si>
  <si>
    <t>Excavator 14</t>
  </si>
  <si>
    <t>Excavator 15</t>
  </si>
  <si>
    <t>Excavator 16</t>
  </si>
  <si>
    <t>Excavator 17</t>
  </si>
  <si>
    <t>Excavator 18</t>
  </si>
  <si>
    <t>Excavator 19</t>
  </si>
  <si>
    <t>Excavator 20</t>
  </si>
  <si>
    <t>Excavator 21</t>
  </si>
  <si>
    <t>Excavator 22</t>
  </si>
  <si>
    <t>Excavator 23</t>
  </si>
  <si>
    <t>Excavator 24</t>
  </si>
  <si>
    <t>Excavator 25</t>
  </si>
  <si>
    <t>Excavator 26</t>
  </si>
  <si>
    <t>Excavator 27</t>
  </si>
  <si>
    <t>Excavator 28</t>
  </si>
  <si>
    <t>Excavator 29</t>
  </si>
  <si>
    <t>Excavator 30</t>
  </si>
  <si>
    <t>Excavator 31</t>
  </si>
  <si>
    <t>Clearcut 5</t>
  </si>
  <si>
    <t>Clearcut 6</t>
  </si>
  <si>
    <t>Clearcut 7</t>
  </si>
  <si>
    <t>Clearcut 8</t>
  </si>
  <si>
    <t>Clearcut 9</t>
  </si>
  <si>
    <t>Clearcut 10</t>
  </si>
  <si>
    <t>Clearcut 11</t>
  </si>
  <si>
    <t>Clearcut 12</t>
  </si>
  <si>
    <t>Clearcut 13</t>
  </si>
  <si>
    <t>Clearcut 14</t>
  </si>
  <si>
    <t>Clearcut 15</t>
  </si>
  <si>
    <t>Clearcut 16</t>
  </si>
  <si>
    <t>Clearcut 17</t>
  </si>
  <si>
    <t>Clearcut 18</t>
  </si>
  <si>
    <t>Clearcut 19</t>
  </si>
  <si>
    <t>Clearcut 20</t>
  </si>
  <si>
    <t>Clearcut 21</t>
  </si>
  <si>
    <t>Clearcut 22</t>
  </si>
  <si>
    <t>Clearcut 23</t>
  </si>
  <si>
    <t>Clearcut 24</t>
  </si>
  <si>
    <t>Clearcut 25</t>
  </si>
  <si>
    <t>Clearcut 26</t>
  </si>
  <si>
    <t>Clearcut 27</t>
  </si>
  <si>
    <t>Clearcut 28</t>
  </si>
  <si>
    <t>Clearcut 29</t>
  </si>
  <si>
    <t>Clearcut 30</t>
  </si>
  <si>
    <t>Clearcut 31</t>
  </si>
  <si>
    <t>Clinic 5</t>
  </si>
  <si>
    <t>Clinic 6</t>
  </si>
  <si>
    <t>Clinic 7</t>
  </si>
  <si>
    <t>Clinic 8</t>
  </si>
  <si>
    <t>Clinic 9</t>
  </si>
  <si>
    <t>Clinic 10</t>
  </si>
  <si>
    <t>Clinic 11</t>
  </si>
  <si>
    <t>Clinic 12</t>
  </si>
  <si>
    <t>Clinic 13</t>
  </si>
  <si>
    <t>Clinic 14</t>
  </si>
  <si>
    <t>Clinic 15</t>
  </si>
  <si>
    <t>Clinic 16</t>
  </si>
  <si>
    <t>Clinic 17</t>
  </si>
  <si>
    <t>Clinic 18</t>
  </si>
  <si>
    <t>Clinic 19</t>
  </si>
  <si>
    <t>Clinic 20</t>
  </si>
  <si>
    <t>Clinic 21</t>
  </si>
  <si>
    <t>Clinic 22</t>
  </si>
  <si>
    <t>Clinic 23</t>
  </si>
  <si>
    <t>Clinic 24</t>
  </si>
  <si>
    <t>Clinic 25</t>
  </si>
  <si>
    <t>Clinic 26</t>
  </si>
  <si>
    <t>Clinic 27</t>
  </si>
  <si>
    <t>Clinic 28</t>
  </si>
  <si>
    <t>Clinic 29</t>
  </si>
  <si>
    <t>Clinic 30</t>
  </si>
  <si>
    <t>Clinic 31</t>
  </si>
  <si>
    <t>Platoon 5</t>
  </si>
  <si>
    <t>Platoon 6</t>
  </si>
  <si>
    <t>Platoon 7</t>
  </si>
  <si>
    <t>Platoon 8</t>
  </si>
  <si>
    <t>Platoon 9</t>
  </si>
  <si>
    <t>Platoon 10</t>
  </si>
  <si>
    <t>Platoon 11</t>
  </si>
  <si>
    <t>Platoon 12</t>
  </si>
  <si>
    <t>Platoon 13</t>
  </si>
  <si>
    <t>Platoon 14</t>
  </si>
  <si>
    <t>Platoon 15</t>
  </si>
  <si>
    <t>Platoon 16</t>
  </si>
  <si>
    <t>Platoon 17</t>
  </si>
  <si>
    <t>Platoon 18</t>
  </si>
  <si>
    <t>Platoon 19</t>
  </si>
  <si>
    <t>Platoon 20</t>
  </si>
  <si>
    <t>Platoon 21</t>
  </si>
  <si>
    <t>Platoon 22</t>
  </si>
  <si>
    <t>Platoon 23</t>
  </si>
  <si>
    <t>Platoon 24</t>
  </si>
  <si>
    <t>Platoon 25</t>
  </si>
  <si>
    <t>Platoon 26</t>
  </si>
  <si>
    <t>Platoon 27</t>
  </si>
  <si>
    <t>Platoon 28</t>
  </si>
  <si>
    <t>Platoon 29</t>
  </si>
  <si>
    <t>Platoon 30</t>
  </si>
  <si>
    <t>Platoon 31</t>
  </si>
  <si>
    <t>Mega Mine 5</t>
  </si>
  <si>
    <t>Mega Mine 6</t>
  </si>
  <si>
    <t>Mega Mine 7</t>
  </si>
  <si>
    <t>Mega Mine 8</t>
  </si>
  <si>
    <t>Mega Mine 9</t>
  </si>
  <si>
    <t>Mega Mine 10</t>
  </si>
  <si>
    <t>Mega Mine 11</t>
  </si>
  <si>
    <t>Mega Mine 12</t>
  </si>
  <si>
    <t>Mega Mine 13</t>
  </si>
  <si>
    <t>Mega Mine 14</t>
  </si>
  <si>
    <t>Mega Mine 15</t>
  </si>
  <si>
    <t>Mega Mine 16</t>
  </si>
  <si>
    <t>Mega Mine 17</t>
  </si>
  <si>
    <t>Mega Mine 18</t>
  </si>
  <si>
    <t>Mega Mine 19</t>
  </si>
  <si>
    <t>Mega Mine 20</t>
  </si>
  <si>
    <t>Mega Mine 21</t>
  </si>
  <si>
    <t>Mega Mine 22</t>
  </si>
  <si>
    <t>Mega Mine 23</t>
  </si>
  <si>
    <t>Mega Mine 24</t>
  </si>
  <si>
    <t>Mega Mine 25</t>
  </si>
  <si>
    <t>Mega Mine 26</t>
  </si>
  <si>
    <t>Mega Mine 27</t>
  </si>
  <si>
    <t>Mega Mine 28</t>
  </si>
  <si>
    <t>Mega Mine 29</t>
  </si>
  <si>
    <t>Mega Mine 30</t>
  </si>
  <si>
    <t>Mega Mine 31</t>
  </si>
  <si>
    <t>Road 5</t>
  </si>
  <si>
    <t>Road 6</t>
  </si>
  <si>
    <t>Road 7</t>
  </si>
  <si>
    <t>Road 8</t>
  </si>
  <si>
    <t>Road 9</t>
  </si>
  <si>
    <t>Road 10</t>
  </si>
  <si>
    <t>Road 11</t>
  </si>
  <si>
    <t>Road 12</t>
  </si>
  <si>
    <t>Road 13</t>
  </si>
  <si>
    <t>Road 14</t>
  </si>
  <si>
    <t>Road 15</t>
  </si>
  <si>
    <t>Road 16</t>
  </si>
  <si>
    <t>Road 17</t>
  </si>
  <si>
    <t>Road 18</t>
  </si>
  <si>
    <t>Road 19</t>
  </si>
  <si>
    <t>Road 20</t>
  </si>
  <si>
    <t>Road 21</t>
  </si>
  <si>
    <t>Road 22</t>
  </si>
  <si>
    <t>Road 23</t>
  </si>
  <si>
    <t>Road 24</t>
  </si>
  <si>
    <t>Road 25</t>
  </si>
  <si>
    <t>Road 26</t>
  </si>
  <si>
    <t>Road 27</t>
  </si>
  <si>
    <t>Road 28</t>
  </si>
  <si>
    <t>Road 29</t>
  </si>
  <si>
    <t>Road 30</t>
  </si>
  <si>
    <t>Road 31</t>
  </si>
  <si>
    <t>Highway 5</t>
  </si>
  <si>
    <t>Highway 6</t>
  </si>
  <si>
    <t>Highway 7</t>
  </si>
  <si>
    <t>Highway 8</t>
  </si>
  <si>
    <t>Highway 9</t>
  </si>
  <si>
    <t>Highway 10</t>
  </si>
  <si>
    <t>Highway 11</t>
  </si>
  <si>
    <t>Highway 12</t>
  </si>
  <si>
    <t>Highway 13</t>
  </si>
  <si>
    <t>Highway 14</t>
  </si>
  <si>
    <t>Highway 15</t>
  </si>
  <si>
    <t>Highway 16</t>
  </si>
  <si>
    <t>Highway 17</t>
  </si>
  <si>
    <t>Highway 18</t>
  </si>
  <si>
    <t>Highway 19</t>
  </si>
  <si>
    <t>Highway 20</t>
  </si>
  <si>
    <t>Highway 21</t>
  </si>
  <si>
    <t>Highway 22</t>
  </si>
  <si>
    <t>Highway 23</t>
  </si>
  <si>
    <t>Highway 24</t>
  </si>
  <si>
    <t>Highway 25</t>
  </si>
  <si>
    <t>Highway 26</t>
  </si>
  <si>
    <t>Highway 27</t>
  </si>
  <si>
    <t>Highway 28</t>
  </si>
  <si>
    <t>Highway 29</t>
  </si>
  <si>
    <t>Highway 30</t>
  </si>
  <si>
    <t>Highway 31</t>
  </si>
  <si>
    <t>Deep Bore 5</t>
  </si>
  <si>
    <t>Deep Bore 6</t>
  </si>
  <si>
    <t>Deep Bore 7</t>
  </si>
  <si>
    <t>Deep Bore 8</t>
  </si>
  <si>
    <t>Deep Bore 9</t>
  </si>
  <si>
    <t>Deep Bore 10</t>
  </si>
  <si>
    <t>Deep Bore 11</t>
  </si>
  <si>
    <t>Deep Bore 12</t>
  </si>
  <si>
    <t>Deep Bore 13</t>
  </si>
  <si>
    <t>Deep Bore 14</t>
  </si>
  <si>
    <t>Deep Bore 15</t>
  </si>
  <si>
    <t>Deep Bore 16</t>
  </si>
  <si>
    <t>Deep Bore 17</t>
  </si>
  <si>
    <t>Deep Bore 18</t>
  </si>
  <si>
    <t>Deep Bore 19</t>
  </si>
  <si>
    <t>Deep Bore 20</t>
  </si>
  <si>
    <t>Deep Bore 21</t>
  </si>
  <si>
    <t>Deep Bore 22</t>
  </si>
  <si>
    <t>Deep Bore 23</t>
  </si>
  <si>
    <t>Deep Bore 24</t>
  </si>
  <si>
    <t>Deep Bore 25</t>
  </si>
  <si>
    <t>Deep Bore 26</t>
  </si>
  <si>
    <t>Deep Bore 27</t>
  </si>
  <si>
    <t>Deep Bore 28</t>
  </si>
  <si>
    <t>Deep Bore 29</t>
  </si>
  <si>
    <t>Deep Bore 30</t>
  </si>
  <si>
    <t>Deep Bore 31</t>
  </si>
  <si>
    <t>Division 5</t>
  </si>
  <si>
    <t>Division 6</t>
  </si>
  <si>
    <t>Division 7</t>
  </si>
  <si>
    <t>Division 8</t>
  </si>
  <si>
    <t>Division 9</t>
  </si>
  <si>
    <t>Division 10</t>
  </si>
  <si>
    <t>Division 11</t>
  </si>
  <si>
    <t>Division 12</t>
  </si>
  <si>
    <t>Division 13</t>
  </si>
  <si>
    <t>Division 14</t>
  </si>
  <si>
    <t>Division 15</t>
  </si>
  <si>
    <t>Division 16</t>
  </si>
  <si>
    <t>Division 17</t>
  </si>
  <si>
    <t>Division 18</t>
  </si>
  <si>
    <t>Division 19</t>
  </si>
  <si>
    <t>Division 20</t>
  </si>
  <si>
    <t>Division 21</t>
  </si>
  <si>
    <t>Division 22</t>
  </si>
  <si>
    <t>Division 23</t>
  </si>
  <si>
    <t>Division 24</t>
  </si>
  <si>
    <t>Division 25</t>
  </si>
  <si>
    <t>Division 26</t>
  </si>
  <si>
    <t>Division 27</t>
  </si>
  <si>
    <t>Division 28</t>
  </si>
  <si>
    <t>Division 29</t>
  </si>
  <si>
    <t>Division 30</t>
  </si>
  <si>
    <t>Division 31</t>
  </si>
  <si>
    <t>Hospital 5</t>
  </si>
  <si>
    <t>Hospital 6</t>
  </si>
  <si>
    <t>Hospital 7</t>
  </si>
  <si>
    <t>Hospital 8</t>
  </si>
  <si>
    <t>Hospital 9</t>
  </si>
  <si>
    <t>Hospital 10</t>
  </si>
  <si>
    <t>Hospital 11</t>
  </si>
  <si>
    <t>Hospital 12</t>
  </si>
  <si>
    <t>Hospital 13</t>
  </si>
  <si>
    <t>Hospital 14</t>
  </si>
  <si>
    <t>Hospital 15</t>
  </si>
  <si>
    <t>Hospital 16</t>
  </si>
  <si>
    <t>Hospital 17</t>
  </si>
  <si>
    <t>Hospital 18</t>
  </si>
  <si>
    <t>Hospital 19</t>
  </si>
  <si>
    <t>Hospital 20</t>
  </si>
  <si>
    <t>Hospital 21</t>
  </si>
  <si>
    <t>Hospital 22</t>
  </si>
  <si>
    <t>Hospital 23</t>
  </si>
  <si>
    <t>Hospital 24</t>
  </si>
  <si>
    <t>Hospital 25</t>
  </si>
  <si>
    <t>Hospital 26</t>
  </si>
  <si>
    <t>Hospital 27</t>
  </si>
  <si>
    <t>Hospital 28</t>
  </si>
  <si>
    <t>Hospital 29</t>
  </si>
  <si>
    <t>Hospital 30</t>
  </si>
  <si>
    <t>Hospital 31</t>
  </si>
  <si>
    <t>All Output x21</t>
  </si>
  <si>
    <t>All Output x147</t>
  </si>
  <si>
    <t>"Run All" Costs 9 scientists</t>
  </si>
  <si>
    <t>Commune  +1 + x5</t>
  </si>
  <si>
    <t>Blasting Site  +1 + x5</t>
  </si>
  <si>
    <t>Mine  +1 + x5</t>
  </si>
  <si>
    <t>Fireteam  +1 + x5</t>
  </si>
  <si>
    <t>Ambulance  +1 + x5</t>
  </si>
  <si>
    <t>Collective  +1 + x5</t>
  </si>
  <si>
    <t>Clearcut  +1 + x5</t>
  </si>
  <si>
    <t>Excavator  +1 + x5</t>
  </si>
  <si>
    <t>Squad  +1 + x5</t>
  </si>
  <si>
    <t>Field Hospital  +1 + x5</t>
  </si>
  <si>
    <t>Plantation  +1 + x5</t>
  </si>
  <si>
    <t>Road  +1 + x5</t>
  </si>
  <si>
    <t>Mega Mine  +1 + x5</t>
  </si>
  <si>
    <t>Platoon  +1 + x5</t>
  </si>
  <si>
    <t>Clinic  +1 + x5</t>
  </si>
  <si>
    <t>Hive  +1 + x5</t>
  </si>
  <si>
    <t>Highway  +1 + x5</t>
  </si>
  <si>
    <t>Division  +1 + x5</t>
  </si>
  <si>
    <t>Hospital  +1 + x5</t>
  </si>
  <si>
    <t>Level 1</t>
  </si>
  <si>
    <t>Level 2</t>
  </si>
  <si>
    <t>The "+X" on generators (e.g: Farmer) means a +1 to its profit multiplier (if it was x3, adding a +1 would be x4)</t>
  </si>
  <si>
    <t>Level 3</t>
  </si>
  <si>
    <t>State Upgrades stack (x3 + x21 = x24)</t>
  </si>
  <si>
    <t xml:space="preserve">Farmer </t>
  </si>
  <si>
    <t>+1 + x9</t>
  </si>
  <si>
    <t>+1 + x7</t>
  </si>
  <si>
    <t>+1 + x5</t>
  </si>
  <si>
    <t>The "+1" is actually +1 of this generator to the total amount</t>
  </si>
  <si>
    <t>For every level, the amount of highway required multiplies by 3</t>
  </si>
  <si>
    <t>For every level, the amount of hives required multiplies by 4</t>
  </si>
  <si>
    <t>All Medicine, All Nurse, All Ambulance, All Field Hospital, All Clinic, 2 Hospital, Medicine unlocks</t>
  </si>
  <si>
    <t>All Weapon, All Soldier, All Fireteam, All Squad, All Platoon, 3 Division, Weapon Unlocks</t>
  </si>
  <si>
    <t>All Ore, All Miner, All Mine, All Excavator, All Mega Mine, 3 Deep Bore, Ore Unlocks</t>
  </si>
  <si>
    <t>For every level, the amount of deep bore required multiplies by 3</t>
  </si>
  <si>
    <t>For every level, the amount of divisions required multiplies by 3</t>
  </si>
  <si>
    <t>For every level, the amount of hospital required multiplies by 2</t>
  </si>
  <si>
    <t>Deep Bore  +1 + x5</t>
  </si>
  <si>
    <t>The Multipliers actually multiply each other (buying x9 + x999 + x99999 = x899091009, which is 99999*999*9)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</si>
</sst>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11" fontId="0" fillId="0" borderId="0" xfId="0" applyNumberFormat="1" applyBorder="1"/>
    <xf numFmtId="11" fontId="0" fillId="0" borderId="10" xfId="0" applyNumberFormat="1" applyBorder="1"/>
    <xf numFmtId="0" fontId="0" fillId="0" borderId="4" xfId="0" applyFill="1" applyBorder="1"/>
    <xf numFmtId="0" fontId="0" fillId="0" borderId="0" xfId="0" applyFill="1" applyBorder="1"/>
    <xf numFmtId="11" fontId="0" fillId="0" borderId="4" xfId="0" quotePrefix="1" applyNumberFormat="1" applyFill="1" applyBorder="1" applyAlignment="1">
      <alignment horizontal="center"/>
    </xf>
    <xf numFmtId="0" fontId="0" fillId="3" borderId="0" xfId="0" applyFill="1"/>
    <xf numFmtId="0" fontId="0" fillId="0" borderId="3" xfId="0" applyFill="1" applyBorder="1"/>
    <xf numFmtId="0" fontId="0" fillId="0" borderId="5" xfId="0" applyFill="1" applyBorder="1"/>
    <xf numFmtId="0" fontId="0" fillId="2" borderId="0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2" xfId="0" applyFill="1" applyBorder="1"/>
    <xf numFmtId="0" fontId="0" fillId="0" borderId="0" xfId="0" applyFill="1"/>
    <xf numFmtId="11" fontId="0" fillId="0" borderId="0" xfId="0" applyNumberFormat="1" applyFill="1" applyBorder="1"/>
    <xf numFmtId="0" fontId="0" fillId="0" borderId="4" xfId="0" applyNumberFormat="1" applyFill="1" applyBorder="1" applyAlignment="1">
      <alignment horizontal="right"/>
    </xf>
    <xf numFmtId="0" fontId="0" fillId="0" borderId="6" xfId="0" applyNumberFormat="1" applyFill="1" applyBorder="1" applyAlignment="1">
      <alignment horizontal="right"/>
    </xf>
    <xf numFmtId="0" fontId="0" fillId="0" borderId="0" xfId="0" applyNumberFormat="1" applyBorder="1"/>
    <xf numFmtId="11" fontId="0" fillId="0" borderId="4" xfId="0" applyNumberFormat="1" applyBorder="1"/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4" xfId="0" applyBorder="1"/>
    <xf numFmtId="0" fontId="0" fillId="0" borderId="15" xfId="0" applyBorder="1"/>
    <xf numFmtId="0" fontId="0" fillId="0" borderId="3" xfId="0" quotePrefix="1" applyBorder="1"/>
    <xf numFmtId="0" fontId="0" fillId="0" borderId="5" xfId="0" quotePrefix="1" applyBorder="1"/>
    <xf numFmtId="0" fontId="0" fillId="3" borderId="4" xfId="0" applyFill="1" applyBorder="1"/>
    <xf numFmtId="0" fontId="0" fillId="3" borderId="6" xfId="0" applyFill="1" applyBorder="1"/>
    <xf numFmtId="0" fontId="0" fillId="0" borderId="10" xfId="0" applyNumberFormat="1" applyBorder="1"/>
    <xf numFmtId="0" fontId="0" fillId="0" borderId="0" xfId="0" applyNumberFormat="1" applyFill="1" applyBorder="1"/>
    <xf numFmtId="11" fontId="0" fillId="0" borderId="0" xfId="0" applyNumberFormat="1"/>
    <xf numFmtId="0" fontId="0" fillId="5" borderId="4" xfId="0" applyFill="1" applyBorder="1"/>
    <xf numFmtId="0" fontId="0" fillId="0" borderId="6" xfId="0" applyFill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8" workbookViewId="0">
      <selection activeCell="G30" sqref="G30"/>
    </sheetView>
  </sheetViews>
  <sheetFormatPr defaultRowHeight="15" x14ac:dyDescent="0.25"/>
  <cols>
    <col min="1" max="1" width="16.140625" bestFit="1" customWidth="1"/>
    <col min="2" max="2" width="89.28515625" bestFit="1" customWidth="1"/>
    <col min="3" max="3" width="13.28515625" bestFit="1" customWidth="1"/>
    <col min="4" max="5" width="11.85546875" bestFit="1" customWidth="1"/>
    <col min="6" max="6" width="15.7109375" bestFit="1" customWidth="1"/>
    <col min="7" max="7" width="7.85546875" customWidth="1"/>
    <col min="13" max="13" width="7.85546875" customWidth="1"/>
    <col min="19" max="19" width="7.85546875" customWidth="1"/>
    <col min="25" max="25" width="7.85546875" customWidth="1"/>
  </cols>
  <sheetData>
    <row r="1" spans="1:8" x14ac:dyDescent="0.25">
      <c r="A1" s="47" t="s">
        <v>0</v>
      </c>
      <c r="B1" s="48"/>
      <c r="C1" s="48"/>
      <c r="D1" s="48"/>
      <c r="E1" s="48"/>
      <c r="F1" s="49"/>
    </row>
    <row r="2" spans="1:8" x14ac:dyDescent="0.25">
      <c r="A2" s="11" t="s">
        <v>200</v>
      </c>
      <c r="B2" s="12" t="s">
        <v>196</v>
      </c>
      <c r="C2" s="12" t="s">
        <v>165</v>
      </c>
      <c r="D2" s="12" t="s">
        <v>197</v>
      </c>
      <c r="E2" s="12" t="s">
        <v>198</v>
      </c>
      <c r="F2" s="13" t="s">
        <v>199</v>
      </c>
    </row>
    <row r="3" spans="1:8" x14ac:dyDescent="0.25">
      <c r="A3" s="1" t="s">
        <v>159</v>
      </c>
      <c r="B3" s="5" t="s">
        <v>342</v>
      </c>
      <c r="C3" s="31">
        <v>2</v>
      </c>
      <c r="D3" s="5" t="s">
        <v>0</v>
      </c>
      <c r="E3" s="5">
        <v>1</v>
      </c>
      <c r="F3" s="2">
        <f>E3/C3</f>
        <v>0.5</v>
      </c>
    </row>
    <row r="4" spans="1:8" x14ac:dyDescent="0.25">
      <c r="A4" s="1" t="s">
        <v>160</v>
      </c>
      <c r="B4" s="5" t="s">
        <v>343</v>
      </c>
      <c r="C4" s="31">
        <v>6</v>
      </c>
      <c r="D4" s="5" t="s">
        <v>159</v>
      </c>
      <c r="E4" s="5">
        <v>1</v>
      </c>
      <c r="F4" s="2">
        <f t="shared" ref="F4:F8" si="0">E4/C4</f>
        <v>0.16666666666666666</v>
      </c>
    </row>
    <row r="5" spans="1:8" x14ac:dyDescent="0.25">
      <c r="A5" s="1" t="s">
        <v>161</v>
      </c>
      <c r="B5" s="5" t="s">
        <v>344</v>
      </c>
      <c r="C5" s="31">
        <v>18</v>
      </c>
      <c r="D5" s="5" t="s">
        <v>160</v>
      </c>
      <c r="E5" s="5">
        <v>2</v>
      </c>
      <c r="F5" s="2">
        <f t="shared" si="0"/>
        <v>0.1111111111111111</v>
      </c>
    </row>
    <row r="6" spans="1:8" x14ac:dyDescent="0.25">
      <c r="A6" s="1" t="s">
        <v>162</v>
      </c>
      <c r="B6" s="5" t="s">
        <v>346</v>
      </c>
      <c r="C6" s="31">
        <v>54</v>
      </c>
      <c r="D6" s="5" t="s">
        <v>161</v>
      </c>
      <c r="E6" s="5">
        <v>3</v>
      </c>
      <c r="F6" s="2">
        <f t="shared" si="0"/>
        <v>5.5555555555555552E-2</v>
      </c>
    </row>
    <row r="7" spans="1:8" x14ac:dyDescent="0.25">
      <c r="A7" s="1" t="s">
        <v>163</v>
      </c>
      <c r="B7" s="5" t="s">
        <v>345</v>
      </c>
      <c r="C7" s="31">
        <v>162</v>
      </c>
      <c r="D7" s="5" t="s">
        <v>162</v>
      </c>
      <c r="E7" s="5">
        <v>4</v>
      </c>
      <c r="F7" s="2">
        <f t="shared" si="0"/>
        <v>2.4691358024691357E-2</v>
      </c>
    </row>
    <row r="8" spans="1:8" x14ac:dyDescent="0.25">
      <c r="A8" s="3" t="s">
        <v>164</v>
      </c>
      <c r="B8" s="6" t="s">
        <v>347</v>
      </c>
      <c r="C8" s="42">
        <f>3600*6</f>
        <v>21600</v>
      </c>
      <c r="D8" s="6" t="s">
        <v>138</v>
      </c>
      <c r="E8" s="6">
        <v>1</v>
      </c>
      <c r="F8" s="4">
        <f t="shared" si="0"/>
        <v>4.6296296296296294E-5</v>
      </c>
      <c r="H8" t="s">
        <v>942</v>
      </c>
    </row>
    <row r="10" spans="1:8" x14ac:dyDescent="0.25">
      <c r="A10" s="47" t="s">
        <v>1</v>
      </c>
      <c r="B10" s="48"/>
      <c r="C10" s="48"/>
      <c r="D10" s="48"/>
      <c r="E10" s="48"/>
      <c r="F10" s="49"/>
    </row>
    <row r="11" spans="1:8" x14ac:dyDescent="0.25">
      <c r="A11" s="11" t="s">
        <v>200</v>
      </c>
      <c r="B11" s="12" t="s">
        <v>196</v>
      </c>
      <c r="C11" s="12" t="s">
        <v>165</v>
      </c>
      <c r="D11" s="12" t="s">
        <v>197</v>
      </c>
      <c r="E11" s="12" t="s">
        <v>198</v>
      </c>
      <c r="F11" s="13" t="s">
        <v>199</v>
      </c>
    </row>
    <row r="12" spans="1:8" x14ac:dyDescent="0.25">
      <c r="A12" s="1" t="s">
        <v>57</v>
      </c>
      <c r="B12" s="5" t="s">
        <v>348</v>
      </c>
      <c r="C12" s="31">
        <v>4</v>
      </c>
      <c r="D12" s="5" t="s">
        <v>1</v>
      </c>
      <c r="E12" s="5">
        <v>1</v>
      </c>
      <c r="F12" s="2">
        <f>E12/C12</f>
        <v>0.25</v>
      </c>
    </row>
    <row r="13" spans="1:8" x14ac:dyDescent="0.25">
      <c r="A13" s="1" t="s">
        <v>170</v>
      </c>
      <c r="B13" s="17" t="s">
        <v>349</v>
      </c>
      <c r="C13" s="31">
        <v>12</v>
      </c>
      <c r="D13" s="5" t="s">
        <v>57</v>
      </c>
      <c r="E13" s="5">
        <v>1</v>
      </c>
      <c r="F13" s="2">
        <f t="shared" ref="F13:F17" si="1">E13/C13</f>
        <v>8.3333333333333329E-2</v>
      </c>
    </row>
    <row r="14" spans="1:8" x14ac:dyDescent="0.25">
      <c r="A14" s="1" t="s">
        <v>171</v>
      </c>
      <c r="B14" s="17" t="s">
        <v>350</v>
      </c>
      <c r="C14" s="31">
        <v>36</v>
      </c>
      <c r="D14" s="5" t="s">
        <v>170</v>
      </c>
      <c r="E14" s="5">
        <v>2</v>
      </c>
      <c r="F14" s="2">
        <f t="shared" si="1"/>
        <v>5.5555555555555552E-2</v>
      </c>
    </row>
    <row r="15" spans="1:8" x14ac:dyDescent="0.25">
      <c r="A15" s="1" t="s">
        <v>172</v>
      </c>
      <c r="B15" s="17" t="s">
        <v>351</v>
      </c>
      <c r="C15" s="31">
        <v>108</v>
      </c>
      <c r="D15" s="5" t="s">
        <v>171</v>
      </c>
      <c r="E15" s="5">
        <v>3</v>
      </c>
      <c r="F15" s="2">
        <f t="shared" si="1"/>
        <v>2.7777777777777776E-2</v>
      </c>
    </row>
    <row r="16" spans="1:8" x14ac:dyDescent="0.25">
      <c r="A16" s="1" t="s">
        <v>173</v>
      </c>
      <c r="B16" s="17" t="s">
        <v>352</v>
      </c>
      <c r="C16" s="31">
        <v>324</v>
      </c>
      <c r="D16" s="5" t="s">
        <v>172</v>
      </c>
      <c r="E16" s="5">
        <v>4</v>
      </c>
      <c r="F16" s="2">
        <f t="shared" si="1"/>
        <v>1.2345679012345678E-2</v>
      </c>
    </row>
    <row r="17" spans="1:8" x14ac:dyDescent="0.25">
      <c r="A17" s="3" t="s">
        <v>166</v>
      </c>
      <c r="B17" s="6" t="s">
        <v>189</v>
      </c>
      <c r="C17" s="42">
        <f>3600*6</f>
        <v>21600</v>
      </c>
      <c r="D17" s="6" t="s">
        <v>138</v>
      </c>
      <c r="E17" s="6">
        <v>1</v>
      </c>
      <c r="F17" s="4">
        <f t="shared" si="1"/>
        <v>4.6296296296296294E-5</v>
      </c>
      <c r="H17" t="s">
        <v>941</v>
      </c>
    </row>
    <row r="18" spans="1:8" x14ac:dyDescent="0.25">
      <c r="E18" s="5"/>
    </row>
    <row r="19" spans="1:8" x14ac:dyDescent="0.25">
      <c r="A19" s="47" t="s">
        <v>2</v>
      </c>
      <c r="B19" s="48"/>
      <c r="C19" s="48"/>
      <c r="D19" s="48"/>
      <c r="E19" s="48"/>
      <c r="F19" s="49"/>
    </row>
    <row r="20" spans="1:8" x14ac:dyDescent="0.25">
      <c r="A20" s="11" t="s">
        <v>200</v>
      </c>
      <c r="B20" s="12" t="s">
        <v>196</v>
      </c>
      <c r="C20" s="12" t="s">
        <v>165</v>
      </c>
      <c r="D20" s="12" t="s">
        <v>197</v>
      </c>
      <c r="E20" s="12" t="s">
        <v>198</v>
      </c>
      <c r="F20" s="13" t="s">
        <v>199</v>
      </c>
    </row>
    <row r="21" spans="1:8" x14ac:dyDescent="0.25">
      <c r="A21" s="1" t="s">
        <v>174</v>
      </c>
      <c r="B21" s="5" t="s">
        <v>354</v>
      </c>
      <c r="C21" s="31">
        <v>6</v>
      </c>
      <c r="D21" s="5" t="s">
        <v>2</v>
      </c>
      <c r="E21" s="5">
        <v>1</v>
      </c>
      <c r="F21" s="2">
        <f>E21/C21</f>
        <v>0.16666666666666666</v>
      </c>
    </row>
    <row r="22" spans="1:8" x14ac:dyDescent="0.25">
      <c r="A22" s="1" t="s">
        <v>178</v>
      </c>
      <c r="B22" s="17" t="s">
        <v>355</v>
      </c>
      <c r="C22" s="31">
        <v>18</v>
      </c>
      <c r="D22" s="5" t="s">
        <v>174</v>
      </c>
      <c r="E22" s="5">
        <v>1</v>
      </c>
      <c r="F22" s="2">
        <f t="shared" ref="F22:F26" si="2">E22/C22</f>
        <v>5.5555555555555552E-2</v>
      </c>
    </row>
    <row r="23" spans="1:8" x14ac:dyDescent="0.25">
      <c r="A23" s="1" t="s">
        <v>175</v>
      </c>
      <c r="B23" s="17" t="s">
        <v>356</v>
      </c>
      <c r="C23" s="31">
        <v>54</v>
      </c>
      <c r="D23" s="5" t="s">
        <v>178</v>
      </c>
      <c r="E23" s="5">
        <v>2</v>
      </c>
      <c r="F23" s="2">
        <f t="shared" si="2"/>
        <v>3.7037037037037035E-2</v>
      </c>
    </row>
    <row r="24" spans="1:8" x14ac:dyDescent="0.25">
      <c r="A24" s="1" t="s">
        <v>176</v>
      </c>
      <c r="B24" s="17" t="s">
        <v>357</v>
      </c>
      <c r="C24" s="43">
        <v>162</v>
      </c>
      <c r="D24" s="5" t="s">
        <v>175</v>
      </c>
      <c r="E24" s="5">
        <v>3</v>
      </c>
      <c r="F24" s="2">
        <f t="shared" si="2"/>
        <v>1.8518518518518517E-2</v>
      </c>
    </row>
    <row r="25" spans="1:8" x14ac:dyDescent="0.25">
      <c r="A25" s="1" t="s">
        <v>177</v>
      </c>
      <c r="B25" s="17" t="s">
        <v>358</v>
      </c>
      <c r="C25" s="43">
        <v>486</v>
      </c>
      <c r="D25" s="5" t="s">
        <v>176</v>
      </c>
      <c r="E25" s="5">
        <v>4</v>
      </c>
      <c r="F25" s="2">
        <f t="shared" si="2"/>
        <v>8.23045267489712E-3</v>
      </c>
    </row>
    <row r="26" spans="1:8" x14ac:dyDescent="0.25">
      <c r="A26" s="3" t="s">
        <v>167</v>
      </c>
      <c r="B26" s="6" t="s">
        <v>945</v>
      </c>
      <c r="C26" s="42">
        <f>3600*6</f>
        <v>21600</v>
      </c>
      <c r="D26" s="6" t="s">
        <v>138</v>
      </c>
      <c r="E26" s="6">
        <v>2</v>
      </c>
      <c r="F26" s="4">
        <f t="shared" si="2"/>
        <v>9.2592592592592588E-5</v>
      </c>
      <c r="H26" t="s">
        <v>946</v>
      </c>
    </row>
    <row r="27" spans="1:8" x14ac:dyDescent="0.25">
      <c r="E27" s="5"/>
    </row>
    <row r="28" spans="1:8" x14ac:dyDescent="0.25">
      <c r="A28" s="47" t="s">
        <v>3</v>
      </c>
      <c r="B28" s="48"/>
      <c r="C28" s="48"/>
      <c r="D28" s="48"/>
      <c r="E28" s="48"/>
      <c r="F28" s="49"/>
    </row>
    <row r="29" spans="1:8" x14ac:dyDescent="0.25">
      <c r="A29" s="11" t="s">
        <v>200</v>
      </c>
      <c r="B29" s="12" t="s">
        <v>196</v>
      </c>
      <c r="C29" s="12" t="s">
        <v>165</v>
      </c>
      <c r="D29" s="12" t="s">
        <v>197</v>
      </c>
      <c r="E29" s="12" t="s">
        <v>198</v>
      </c>
      <c r="F29" s="13" t="s">
        <v>199</v>
      </c>
    </row>
    <row r="30" spans="1:8" x14ac:dyDescent="0.25">
      <c r="A30" s="1" t="s">
        <v>179</v>
      </c>
      <c r="B30" s="5" t="s">
        <v>359</v>
      </c>
      <c r="C30" s="31">
        <v>8</v>
      </c>
      <c r="D30" s="5" t="s">
        <v>3</v>
      </c>
      <c r="E30" s="5">
        <v>1</v>
      </c>
      <c r="F30" s="2">
        <f>E30/C30</f>
        <v>0.125</v>
      </c>
    </row>
    <row r="31" spans="1:8" x14ac:dyDescent="0.25">
      <c r="A31" s="1" t="s">
        <v>180</v>
      </c>
      <c r="B31" s="5" t="s">
        <v>360</v>
      </c>
      <c r="C31" s="31">
        <v>24</v>
      </c>
      <c r="D31" s="5" t="s">
        <v>179</v>
      </c>
      <c r="E31" s="31">
        <v>1</v>
      </c>
      <c r="F31" s="2">
        <f t="shared" ref="F31:F35" si="3">E31/C31</f>
        <v>4.1666666666666664E-2</v>
      </c>
    </row>
    <row r="32" spans="1:8" x14ac:dyDescent="0.25">
      <c r="A32" s="1" t="s">
        <v>181</v>
      </c>
      <c r="B32" s="17" t="s">
        <v>361</v>
      </c>
      <c r="C32" s="31">
        <v>72</v>
      </c>
      <c r="D32" s="5" t="s">
        <v>353</v>
      </c>
      <c r="E32" s="31">
        <v>2</v>
      </c>
      <c r="F32" s="2">
        <f t="shared" si="3"/>
        <v>2.7777777777777776E-2</v>
      </c>
    </row>
    <row r="33" spans="1:8" x14ac:dyDescent="0.25">
      <c r="A33" s="1" t="s">
        <v>182</v>
      </c>
      <c r="B33" s="17" t="s">
        <v>362</v>
      </c>
      <c r="C33" s="31">
        <v>216</v>
      </c>
      <c r="D33" s="17" t="s">
        <v>181</v>
      </c>
      <c r="E33" s="31">
        <v>3</v>
      </c>
      <c r="F33" s="2">
        <f t="shared" si="3"/>
        <v>1.3888888888888888E-2</v>
      </c>
    </row>
    <row r="34" spans="1:8" x14ac:dyDescent="0.25">
      <c r="A34" s="1" t="s">
        <v>183</v>
      </c>
      <c r="B34" s="17" t="s">
        <v>363</v>
      </c>
      <c r="C34" s="31">
        <v>648</v>
      </c>
      <c r="D34" s="5" t="s">
        <v>182</v>
      </c>
      <c r="E34" s="31">
        <v>4</v>
      </c>
      <c r="F34" s="2">
        <f t="shared" si="3"/>
        <v>6.1728395061728392E-3</v>
      </c>
    </row>
    <row r="35" spans="1:8" x14ac:dyDescent="0.25">
      <c r="A35" s="3" t="s">
        <v>168</v>
      </c>
      <c r="B35" s="6" t="s">
        <v>944</v>
      </c>
      <c r="C35" s="42">
        <f>3600*6</f>
        <v>21600</v>
      </c>
      <c r="D35" s="6" t="s">
        <v>138</v>
      </c>
      <c r="E35" s="6">
        <v>3</v>
      </c>
      <c r="F35" s="4">
        <f t="shared" si="3"/>
        <v>1.3888888888888889E-4</v>
      </c>
      <c r="H35" t="s">
        <v>947</v>
      </c>
    </row>
    <row r="36" spans="1:8" x14ac:dyDescent="0.25">
      <c r="E36" s="5"/>
    </row>
    <row r="37" spans="1:8" x14ac:dyDescent="0.25">
      <c r="A37" s="47" t="s">
        <v>4</v>
      </c>
      <c r="B37" s="48"/>
      <c r="C37" s="48"/>
      <c r="D37" s="48"/>
      <c r="E37" s="48"/>
      <c r="F37" s="49"/>
    </row>
    <row r="38" spans="1:8" x14ac:dyDescent="0.25">
      <c r="A38" s="11" t="s">
        <v>200</v>
      </c>
      <c r="B38" s="12" t="s">
        <v>196</v>
      </c>
      <c r="C38" s="12" t="s">
        <v>165</v>
      </c>
      <c r="D38" s="12" t="s">
        <v>197</v>
      </c>
      <c r="E38" s="12" t="s">
        <v>198</v>
      </c>
      <c r="F38" s="13" t="s">
        <v>199</v>
      </c>
    </row>
    <row r="39" spans="1:8" x14ac:dyDescent="0.25">
      <c r="A39" s="1" t="s">
        <v>184</v>
      </c>
      <c r="B39" s="5" t="s">
        <v>364</v>
      </c>
      <c r="C39" s="31">
        <v>30</v>
      </c>
      <c r="D39" s="5" t="s">
        <v>4</v>
      </c>
      <c r="E39" s="5">
        <v>1</v>
      </c>
      <c r="F39" s="2">
        <f>E39/C39</f>
        <v>3.3333333333333333E-2</v>
      </c>
    </row>
    <row r="40" spans="1:8" x14ac:dyDescent="0.25">
      <c r="A40" s="1" t="s">
        <v>185</v>
      </c>
      <c r="B40" s="5" t="s">
        <v>368</v>
      </c>
      <c r="C40" s="31">
        <v>30</v>
      </c>
      <c r="D40" s="5" t="s">
        <v>4</v>
      </c>
      <c r="E40" s="5">
        <v>12500</v>
      </c>
      <c r="F40" s="2">
        <f t="shared" ref="F40:F44" si="4">E40/C40</f>
        <v>416.66666666666669</v>
      </c>
    </row>
    <row r="41" spans="1:8" x14ac:dyDescent="0.25">
      <c r="A41" s="1" t="s">
        <v>186</v>
      </c>
      <c r="B41" s="5" t="s">
        <v>365</v>
      </c>
      <c r="C41" s="31">
        <v>30</v>
      </c>
      <c r="D41" s="5" t="s">
        <v>4</v>
      </c>
      <c r="E41" s="14">
        <v>9100000000</v>
      </c>
      <c r="F41" s="2">
        <f t="shared" si="4"/>
        <v>303333333.33333331</v>
      </c>
    </row>
    <row r="42" spans="1:8" x14ac:dyDescent="0.25">
      <c r="A42" s="1" t="s">
        <v>187</v>
      </c>
      <c r="B42" s="5" t="s">
        <v>366</v>
      </c>
      <c r="C42" s="31">
        <v>30</v>
      </c>
      <c r="D42" s="5" t="s">
        <v>4</v>
      </c>
      <c r="E42" s="14">
        <v>6.7E+16</v>
      </c>
      <c r="F42" s="2">
        <f t="shared" si="4"/>
        <v>2233333333333333.3</v>
      </c>
    </row>
    <row r="43" spans="1:8" x14ac:dyDescent="0.25">
      <c r="A43" s="1" t="s">
        <v>188</v>
      </c>
      <c r="B43" s="5" t="s">
        <v>367</v>
      </c>
      <c r="C43" s="31">
        <v>30</v>
      </c>
      <c r="D43" s="5" t="s">
        <v>232</v>
      </c>
      <c r="E43" s="14">
        <v>100</v>
      </c>
      <c r="F43" s="2">
        <f t="shared" si="4"/>
        <v>3.3333333333333335</v>
      </c>
    </row>
    <row r="44" spans="1:8" x14ac:dyDescent="0.25">
      <c r="A44" s="3" t="s">
        <v>169</v>
      </c>
      <c r="B44" s="6" t="s">
        <v>943</v>
      </c>
      <c r="C44" s="42">
        <f>3600*6</f>
        <v>21600</v>
      </c>
      <c r="D44" s="6" t="s">
        <v>138</v>
      </c>
      <c r="E44" s="6">
        <v>4</v>
      </c>
      <c r="F44" s="4">
        <f t="shared" si="4"/>
        <v>1.8518518518518518E-4</v>
      </c>
      <c r="H44" t="s">
        <v>948</v>
      </c>
    </row>
    <row r="45" spans="1:8" x14ac:dyDescent="0.25">
      <c r="E45" s="5"/>
    </row>
    <row r="46" spans="1:8" x14ac:dyDescent="0.25">
      <c r="E46" s="5"/>
    </row>
    <row r="47" spans="1:8" x14ac:dyDescent="0.25">
      <c r="E47" s="5"/>
    </row>
    <row r="48" spans="1:8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</sheetData>
  <mergeCells count="5">
    <mergeCell ref="A1:F1"/>
    <mergeCell ref="A10:F10"/>
    <mergeCell ref="A19:F19"/>
    <mergeCell ref="A28:F28"/>
    <mergeCell ref="A37:F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7" sqref="S7"/>
    </sheetView>
  </sheetViews>
  <sheetFormatPr defaultRowHeight="15" x14ac:dyDescent="0.25"/>
  <cols>
    <col min="1" max="1" width="11.42578125" customWidth="1"/>
    <col min="2" max="2" width="11" bestFit="1" customWidth="1"/>
    <col min="3" max="3" width="9.85546875" bestFit="1" customWidth="1"/>
    <col min="4" max="4" width="11.42578125" customWidth="1"/>
    <col min="5" max="5" width="12" bestFit="1" customWidth="1"/>
    <col min="6" max="6" width="9.85546875" bestFit="1" customWidth="1"/>
    <col min="7" max="7" width="11.42578125" customWidth="1"/>
    <col min="8" max="8" width="12" bestFit="1" customWidth="1"/>
    <col min="9" max="9" width="9.85546875" bestFit="1" customWidth="1"/>
    <col min="10" max="10" width="11.42578125" customWidth="1"/>
    <col min="11" max="11" width="12" bestFit="1" customWidth="1"/>
    <col min="12" max="12" width="9.85546875" bestFit="1" customWidth="1"/>
    <col min="13" max="13" width="11.42578125" customWidth="1"/>
    <col min="14" max="14" width="12" bestFit="1" customWidth="1"/>
    <col min="15" max="15" width="9.85546875" bestFit="1" customWidth="1"/>
    <col min="16" max="16" width="4.28515625" customWidth="1"/>
    <col min="17" max="17" width="14.42578125" bestFit="1" customWidth="1"/>
    <col min="22" max="22" width="10" bestFit="1" customWidth="1"/>
    <col min="23" max="23" width="12" bestFit="1" customWidth="1"/>
  </cols>
  <sheetData>
    <row r="1" spans="1:17" x14ac:dyDescent="0.25">
      <c r="A1" s="50" t="s">
        <v>0</v>
      </c>
      <c r="B1" s="51"/>
      <c r="C1" s="52"/>
      <c r="D1" s="50" t="s">
        <v>1</v>
      </c>
      <c r="E1" s="51"/>
      <c r="F1" s="52"/>
      <c r="G1" s="50" t="s">
        <v>2</v>
      </c>
      <c r="H1" s="51"/>
      <c r="I1" s="52"/>
      <c r="J1" s="50" t="s">
        <v>3</v>
      </c>
      <c r="K1" s="51"/>
      <c r="L1" s="52"/>
      <c r="M1" s="53" t="s">
        <v>4</v>
      </c>
      <c r="N1" s="54"/>
      <c r="O1" s="54"/>
    </row>
    <row r="2" spans="1:17" x14ac:dyDescent="0.25">
      <c r="A2" s="9" t="s">
        <v>195</v>
      </c>
      <c r="B2" s="10" t="s">
        <v>196</v>
      </c>
      <c r="C2" s="22" t="s">
        <v>341</v>
      </c>
      <c r="D2" s="9" t="s">
        <v>195</v>
      </c>
      <c r="E2" s="10" t="s">
        <v>196</v>
      </c>
      <c r="F2" s="22" t="s">
        <v>341</v>
      </c>
      <c r="G2" s="9" t="s">
        <v>195</v>
      </c>
      <c r="H2" s="10" t="s">
        <v>196</v>
      </c>
      <c r="I2" s="22" t="s">
        <v>341</v>
      </c>
      <c r="J2" s="9" t="s">
        <v>195</v>
      </c>
      <c r="K2" s="10" t="s">
        <v>196</v>
      </c>
      <c r="L2" s="22" t="s">
        <v>341</v>
      </c>
      <c r="M2" s="9" t="s">
        <v>195</v>
      </c>
      <c r="N2" s="10" t="s">
        <v>196</v>
      </c>
      <c r="O2" s="22" t="s">
        <v>341</v>
      </c>
      <c r="Q2" t="s">
        <v>194</v>
      </c>
    </row>
    <row r="3" spans="1:17" x14ac:dyDescent="0.25">
      <c r="B3" s="18" t="s">
        <v>190</v>
      </c>
      <c r="C3" s="8"/>
      <c r="E3" s="18" t="s">
        <v>190</v>
      </c>
      <c r="F3" s="5"/>
      <c r="H3" s="18" t="s">
        <v>190</v>
      </c>
      <c r="I3" s="8"/>
      <c r="K3" s="18" t="s">
        <v>190</v>
      </c>
      <c r="L3" s="5"/>
      <c r="N3" s="18" t="s">
        <v>190</v>
      </c>
      <c r="Q3">
        <v>1</v>
      </c>
    </row>
    <row r="4" spans="1:17" x14ac:dyDescent="0.25">
      <c r="A4" s="1" t="s">
        <v>25</v>
      </c>
      <c r="B4" s="29">
        <v>30</v>
      </c>
      <c r="C4" s="17">
        <v>7</v>
      </c>
      <c r="D4" s="1" t="s">
        <v>25</v>
      </c>
      <c r="E4" s="29">
        <v>30</v>
      </c>
      <c r="F4" s="17">
        <v>6</v>
      </c>
      <c r="G4" s="1" t="s">
        <v>25</v>
      </c>
      <c r="H4" s="29">
        <v>30</v>
      </c>
      <c r="I4" s="17">
        <v>6</v>
      </c>
      <c r="J4" s="1" t="s">
        <v>25</v>
      </c>
      <c r="K4" s="29">
        <v>30</v>
      </c>
      <c r="L4" s="17">
        <v>5</v>
      </c>
      <c r="M4" s="1" t="s">
        <v>25</v>
      </c>
      <c r="N4" s="29">
        <v>30</v>
      </c>
      <c r="O4" s="17">
        <v>5</v>
      </c>
      <c r="Q4">
        <v>2</v>
      </c>
    </row>
    <row r="5" spans="1:17" x14ac:dyDescent="0.25">
      <c r="A5" s="1" t="s">
        <v>26</v>
      </c>
      <c r="B5" s="29">
        <f>B4*21</f>
        <v>630</v>
      </c>
      <c r="C5" s="17">
        <v>7</v>
      </c>
      <c r="D5" s="20" t="s">
        <v>26</v>
      </c>
      <c r="E5" s="29">
        <f>E4*22</f>
        <v>660</v>
      </c>
      <c r="F5" s="17">
        <v>6</v>
      </c>
      <c r="G5" s="20" t="s">
        <v>26</v>
      </c>
      <c r="H5" s="29">
        <f>H4*23</f>
        <v>690</v>
      </c>
      <c r="I5" s="17">
        <v>6</v>
      </c>
      <c r="J5" s="20" t="s">
        <v>26</v>
      </c>
      <c r="K5" s="29">
        <f>K4*24</f>
        <v>720</v>
      </c>
      <c r="L5" s="17">
        <v>5</v>
      </c>
      <c r="M5" s="20" t="s">
        <v>26</v>
      </c>
      <c r="N5" s="29">
        <f>N4*25</f>
        <v>750</v>
      </c>
      <c r="O5" s="17">
        <v>5</v>
      </c>
      <c r="Q5">
        <v>3</v>
      </c>
    </row>
    <row r="6" spans="1:17" x14ac:dyDescent="0.25">
      <c r="A6" s="1" t="s">
        <v>27</v>
      </c>
      <c r="B6" s="29">
        <f t="shared" ref="B6:B32" si="0">B5*21</f>
        <v>13230</v>
      </c>
      <c r="C6" s="17">
        <v>7</v>
      </c>
      <c r="D6" s="20" t="s">
        <v>27</v>
      </c>
      <c r="E6" s="29">
        <f t="shared" ref="E6:E33" si="1">E5*22</f>
        <v>14520</v>
      </c>
      <c r="F6" s="17">
        <v>6</v>
      </c>
      <c r="G6" s="20" t="s">
        <v>27</v>
      </c>
      <c r="H6" s="29">
        <f t="shared" ref="H6:H33" si="2">H5*23</f>
        <v>15870</v>
      </c>
      <c r="I6" s="17">
        <v>6</v>
      </c>
      <c r="J6" s="20" t="s">
        <v>27</v>
      </c>
      <c r="K6" s="29">
        <f t="shared" ref="K6:K33" si="3">K5*24</f>
        <v>17280</v>
      </c>
      <c r="L6" s="17">
        <v>5</v>
      </c>
      <c r="M6" s="20" t="s">
        <v>27</v>
      </c>
      <c r="N6" s="29">
        <f t="shared" ref="N6:N33" si="4">N5*25</f>
        <v>18750</v>
      </c>
      <c r="O6" s="17">
        <v>5</v>
      </c>
      <c r="Q6">
        <v>4</v>
      </c>
    </row>
    <row r="7" spans="1:17" x14ac:dyDescent="0.25">
      <c r="A7" s="1" t="s">
        <v>28</v>
      </c>
      <c r="B7" s="29">
        <f t="shared" si="0"/>
        <v>277830</v>
      </c>
      <c r="C7" s="17">
        <v>7</v>
      </c>
      <c r="D7" s="20" t="s">
        <v>28</v>
      </c>
      <c r="E7" s="29">
        <f t="shared" si="1"/>
        <v>319440</v>
      </c>
      <c r="F7" s="17">
        <v>6</v>
      </c>
      <c r="G7" s="20" t="s">
        <v>28</v>
      </c>
      <c r="H7" s="29">
        <f t="shared" si="2"/>
        <v>365010</v>
      </c>
      <c r="I7" s="17">
        <v>6</v>
      </c>
      <c r="J7" s="20" t="s">
        <v>28</v>
      </c>
      <c r="K7" s="29">
        <f t="shared" si="3"/>
        <v>414720</v>
      </c>
      <c r="L7" s="17">
        <v>5</v>
      </c>
      <c r="M7" s="20" t="s">
        <v>28</v>
      </c>
      <c r="N7" s="29">
        <f t="shared" si="4"/>
        <v>468750</v>
      </c>
      <c r="O7" s="17">
        <v>5</v>
      </c>
      <c r="Q7">
        <v>5</v>
      </c>
    </row>
    <row r="8" spans="1:17" x14ac:dyDescent="0.25">
      <c r="A8" s="1" t="s">
        <v>29</v>
      </c>
      <c r="B8" s="29">
        <f t="shared" si="0"/>
        <v>5834430</v>
      </c>
      <c r="C8" s="17">
        <v>7</v>
      </c>
      <c r="D8" s="20" t="s">
        <v>29</v>
      </c>
      <c r="E8" s="29">
        <f t="shared" si="1"/>
        <v>7027680</v>
      </c>
      <c r="F8" s="17">
        <v>6</v>
      </c>
      <c r="G8" s="20" t="s">
        <v>29</v>
      </c>
      <c r="H8" s="29">
        <f t="shared" si="2"/>
        <v>8395230</v>
      </c>
      <c r="I8" s="17">
        <v>6</v>
      </c>
      <c r="J8" s="20" t="s">
        <v>29</v>
      </c>
      <c r="K8" s="29">
        <f t="shared" si="3"/>
        <v>9953280</v>
      </c>
      <c r="L8" s="17">
        <v>5</v>
      </c>
      <c r="M8" s="20" t="s">
        <v>29</v>
      </c>
      <c r="N8" s="29">
        <f t="shared" si="4"/>
        <v>11718750</v>
      </c>
      <c r="O8" s="17">
        <v>5</v>
      </c>
      <c r="Q8">
        <v>6</v>
      </c>
    </row>
    <row r="9" spans="1:17" x14ac:dyDescent="0.25">
      <c r="A9" s="1" t="s">
        <v>30</v>
      </c>
      <c r="B9" s="29">
        <f t="shared" si="0"/>
        <v>122523030</v>
      </c>
      <c r="C9" s="17">
        <v>7</v>
      </c>
      <c r="D9" s="20" t="s">
        <v>30</v>
      </c>
      <c r="E9" s="29">
        <f t="shared" si="1"/>
        <v>154608960</v>
      </c>
      <c r="F9" s="17">
        <v>6</v>
      </c>
      <c r="G9" s="20" t="s">
        <v>30</v>
      </c>
      <c r="H9" s="29">
        <f t="shared" si="2"/>
        <v>193090290</v>
      </c>
      <c r="I9" s="17">
        <v>6</v>
      </c>
      <c r="J9" s="20" t="s">
        <v>30</v>
      </c>
      <c r="K9" s="29">
        <f t="shared" si="3"/>
        <v>238878720</v>
      </c>
      <c r="L9" s="17">
        <v>5</v>
      </c>
      <c r="M9" s="20" t="s">
        <v>30</v>
      </c>
      <c r="N9" s="29">
        <f t="shared" si="4"/>
        <v>292968750</v>
      </c>
      <c r="O9" s="17">
        <v>5</v>
      </c>
      <c r="Q9">
        <v>7</v>
      </c>
    </row>
    <row r="10" spans="1:17" x14ac:dyDescent="0.25">
      <c r="A10" s="1" t="s">
        <v>31</v>
      </c>
      <c r="B10" s="29">
        <f t="shared" si="0"/>
        <v>2572983630</v>
      </c>
      <c r="C10" s="17">
        <v>7</v>
      </c>
      <c r="D10" s="20" t="s">
        <v>31</v>
      </c>
      <c r="E10" s="29">
        <f t="shared" si="1"/>
        <v>3401397120</v>
      </c>
      <c r="F10" s="17">
        <v>6</v>
      </c>
      <c r="G10" s="20" t="s">
        <v>31</v>
      </c>
      <c r="H10" s="29">
        <f t="shared" si="2"/>
        <v>4441076670</v>
      </c>
      <c r="I10" s="17">
        <v>6</v>
      </c>
      <c r="J10" s="20" t="s">
        <v>31</v>
      </c>
      <c r="K10" s="29">
        <f t="shared" si="3"/>
        <v>5733089280</v>
      </c>
      <c r="L10" s="17">
        <v>5</v>
      </c>
      <c r="M10" s="20" t="s">
        <v>31</v>
      </c>
      <c r="N10" s="29">
        <f t="shared" si="4"/>
        <v>7324218750</v>
      </c>
      <c r="O10" s="17">
        <v>5</v>
      </c>
      <c r="Q10">
        <v>8</v>
      </c>
    </row>
    <row r="11" spans="1:17" x14ac:dyDescent="0.25">
      <c r="A11" s="1" t="s">
        <v>32</v>
      </c>
      <c r="B11" s="29">
        <f t="shared" si="0"/>
        <v>54032656230</v>
      </c>
      <c r="C11" s="17">
        <v>7</v>
      </c>
      <c r="D11" s="20" t="s">
        <v>32</v>
      </c>
      <c r="E11" s="29">
        <f t="shared" si="1"/>
        <v>74830736640</v>
      </c>
      <c r="F11" s="17">
        <v>6</v>
      </c>
      <c r="G11" s="20" t="s">
        <v>32</v>
      </c>
      <c r="H11" s="29">
        <f t="shared" si="2"/>
        <v>102144763410</v>
      </c>
      <c r="I11" s="17">
        <v>6</v>
      </c>
      <c r="J11" s="20" t="s">
        <v>32</v>
      </c>
      <c r="K11" s="29">
        <f t="shared" si="3"/>
        <v>137594142720</v>
      </c>
      <c r="L11" s="17">
        <v>5</v>
      </c>
      <c r="M11" s="20" t="s">
        <v>32</v>
      </c>
      <c r="N11" s="29">
        <f t="shared" si="4"/>
        <v>183105468750</v>
      </c>
      <c r="O11" s="17">
        <v>5</v>
      </c>
      <c r="Q11">
        <v>9</v>
      </c>
    </row>
    <row r="12" spans="1:17" x14ac:dyDescent="0.25">
      <c r="A12" s="1" t="s">
        <v>33</v>
      </c>
      <c r="B12" s="29">
        <f t="shared" si="0"/>
        <v>1134685780830</v>
      </c>
      <c r="C12" s="17">
        <v>7</v>
      </c>
      <c r="D12" s="20" t="s">
        <v>33</v>
      </c>
      <c r="E12" s="29">
        <f t="shared" si="1"/>
        <v>1646276206080</v>
      </c>
      <c r="F12" s="17">
        <v>6</v>
      </c>
      <c r="G12" s="20" t="s">
        <v>33</v>
      </c>
      <c r="H12" s="29">
        <f t="shared" si="2"/>
        <v>2349329558430</v>
      </c>
      <c r="I12" s="17">
        <v>6</v>
      </c>
      <c r="J12" s="20" t="s">
        <v>33</v>
      </c>
      <c r="K12" s="29">
        <f t="shared" si="3"/>
        <v>3302259425280</v>
      </c>
      <c r="L12" s="17">
        <v>5</v>
      </c>
      <c r="M12" s="20" t="s">
        <v>33</v>
      </c>
      <c r="N12" s="29">
        <f t="shared" si="4"/>
        <v>4577636718750</v>
      </c>
      <c r="O12" s="17">
        <v>5</v>
      </c>
      <c r="Q12">
        <v>10</v>
      </c>
    </row>
    <row r="13" spans="1:17" x14ac:dyDescent="0.25">
      <c r="A13" s="1" t="s">
        <v>34</v>
      </c>
      <c r="B13" s="29">
        <f t="shared" si="0"/>
        <v>23828401397430</v>
      </c>
      <c r="C13" s="17">
        <v>7</v>
      </c>
      <c r="D13" s="20" t="s">
        <v>34</v>
      </c>
      <c r="E13" s="29">
        <f t="shared" si="1"/>
        <v>36218076533760</v>
      </c>
      <c r="F13" s="17">
        <v>6</v>
      </c>
      <c r="G13" s="20" t="s">
        <v>34</v>
      </c>
      <c r="H13" s="29">
        <f t="shared" si="2"/>
        <v>54034579843890</v>
      </c>
      <c r="I13" s="17">
        <v>6</v>
      </c>
      <c r="J13" s="20" t="s">
        <v>34</v>
      </c>
      <c r="K13" s="29">
        <f t="shared" si="3"/>
        <v>79254226206720</v>
      </c>
      <c r="L13" s="17">
        <v>5</v>
      </c>
      <c r="M13" s="20" t="s">
        <v>34</v>
      </c>
      <c r="N13" s="29">
        <f t="shared" si="4"/>
        <v>114440917968750</v>
      </c>
      <c r="O13" s="17">
        <v>5</v>
      </c>
      <c r="Q13">
        <v>11</v>
      </c>
    </row>
    <row r="14" spans="1:17" x14ac:dyDescent="0.25">
      <c r="A14" s="1" t="s">
        <v>9</v>
      </c>
      <c r="B14" s="29">
        <f t="shared" si="0"/>
        <v>500396429346030</v>
      </c>
      <c r="C14" s="17">
        <v>7</v>
      </c>
      <c r="D14" s="20" t="s">
        <v>9</v>
      </c>
      <c r="E14" s="29">
        <f t="shared" si="1"/>
        <v>796797683742720</v>
      </c>
      <c r="F14" s="17">
        <v>6</v>
      </c>
      <c r="G14" s="20" t="s">
        <v>9</v>
      </c>
      <c r="H14" s="29">
        <f t="shared" si="2"/>
        <v>1242795336409470</v>
      </c>
      <c r="I14" s="17">
        <v>6</v>
      </c>
      <c r="J14" s="20" t="s">
        <v>9</v>
      </c>
      <c r="K14" s="29">
        <f t="shared" si="3"/>
        <v>1902101428961280</v>
      </c>
      <c r="L14" s="17">
        <v>5</v>
      </c>
      <c r="M14" s="20" t="s">
        <v>9</v>
      </c>
      <c r="N14" s="29">
        <f t="shared" si="4"/>
        <v>2861022949218750</v>
      </c>
      <c r="O14" s="17">
        <v>5</v>
      </c>
      <c r="Q14">
        <v>12</v>
      </c>
    </row>
    <row r="15" spans="1:17" x14ac:dyDescent="0.25">
      <c r="A15" s="1" t="s">
        <v>24</v>
      </c>
      <c r="B15" s="29">
        <f t="shared" si="0"/>
        <v>1.050832501626663E+16</v>
      </c>
      <c r="C15" s="17">
        <v>7</v>
      </c>
      <c r="D15" s="20" t="s">
        <v>24</v>
      </c>
      <c r="E15" s="29">
        <f t="shared" si="1"/>
        <v>1.752954904233984E+16</v>
      </c>
      <c r="F15" s="17">
        <v>6</v>
      </c>
      <c r="G15" s="20" t="s">
        <v>24</v>
      </c>
      <c r="H15" s="29">
        <f t="shared" si="2"/>
        <v>2.8584292737417808E+16</v>
      </c>
      <c r="I15" s="17">
        <v>6</v>
      </c>
      <c r="J15" s="20" t="s">
        <v>24</v>
      </c>
      <c r="K15" s="29">
        <f t="shared" si="3"/>
        <v>4.565043429507072E+16</v>
      </c>
      <c r="L15" s="17">
        <v>5</v>
      </c>
      <c r="M15" s="20" t="s">
        <v>24</v>
      </c>
      <c r="N15" s="29">
        <f t="shared" si="4"/>
        <v>7.1525573730468752E+16</v>
      </c>
      <c r="O15" s="17">
        <v>5</v>
      </c>
      <c r="Q15">
        <v>13</v>
      </c>
    </row>
    <row r="16" spans="1:17" x14ac:dyDescent="0.25">
      <c r="A16" s="1" t="s">
        <v>7</v>
      </c>
      <c r="B16" s="29">
        <f t="shared" si="0"/>
        <v>2.2067482534159923E+17</v>
      </c>
      <c r="C16" s="17">
        <v>7</v>
      </c>
      <c r="D16" s="20" t="s">
        <v>7</v>
      </c>
      <c r="E16" s="29">
        <f t="shared" si="1"/>
        <v>3.8565007893147648E+17</v>
      </c>
      <c r="F16" s="17">
        <v>6</v>
      </c>
      <c r="G16" s="20" t="s">
        <v>7</v>
      </c>
      <c r="H16" s="29">
        <f t="shared" si="2"/>
        <v>6.5743873296060954E+17</v>
      </c>
      <c r="I16" s="17">
        <v>6</v>
      </c>
      <c r="J16" s="20" t="s">
        <v>7</v>
      </c>
      <c r="K16" s="29">
        <f t="shared" si="3"/>
        <v>1.0956104230816973E+18</v>
      </c>
      <c r="L16" s="17">
        <v>5</v>
      </c>
      <c r="M16" s="20" t="s">
        <v>7</v>
      </c>
      <c r="N16" s="29">
        <f t="shared" si="4"/>
        <v>1.7881393432617188E+18</v>
      </c>
      <c r="O16" s="17">
        <v>5</v>
      </c>
      <c r="Q16">
        <v>14</v>
      </c>
    </row>
    <row r="17" spans="1:21" x14ac:dyDescent="0.25">
      <c r="A17" s="7" t="s">
        <v>8</v>
      </c>
      <c r="B17" s="29">
        <f t="shared" si="0"/>
        <v>4.6341713321735844E+18</v>
      </c>
      <c r="C17" s="17">
        <v>7</v>
      </c>
      <c r="D17" s="20" t="s">
        <v>8</v>
      </c>
      <c r="E17" s="29">
        <f t="shared" si="1"/>
        <v>8.4843017364924826E+18</v>
      </c>
      <c r="F17" s="17">
        <v>6</v>
      </c>
      <c r="G17" s="20" t="s">
        <v>8</v>
      </c>
      <c r="H17" s="29">
        <f t="shared" si="2"/>
        <v>1.5121090858094019E+19</v>
      </c>
      <c r="I17" s="17">
        <v>6</v>
      </c>
      <c r="J17" s="20" t="s">
        <v>8</v>
      </c>
      <c r="K17" s="29">
        <f t="shared" si="3"/>
        <v>2.6294650153960735E+19</v>
      </c>
      <c r="L17" s="17">
        <v>5</v>
      </c>
      <c r="M17" s="20" t="s">
        <v>8</v>
      </c>
      <c r="N17" s="29">
        <f t="shared" si="4"/>
        <v>4.4703483581542973E+19</v>
      </c>
      <c r="O17" s="17">
        <v>5</v>
      </c>
      <c r="Q17">
        <v>15</v>
      </c>
    </row>
    <row r="18" spans="1:21" x14ac:dyDescent="0.25">
      <c r="A18" s="1" t="s">
        <v>5</v>
      </c>
      <c r="B18" s="29">
        <f t="shared" si="0"/>
        <v>9.7317597975645274E+19</v>
      </c>
      <c r="C18" s="17">
        <v>7</v>
      </c>
      <c r="D18" s="20" t="s">
        <v>5</v>
      </c>
      <c r="E18" s="29">
        <f t="shared" si="1"/>
        <v>1.8665463820283462E+20</v>
      </c>
      <c r="F18" s="17">
        <v>6</v>
      </c>
      <c r="G18" s="20" t="s">
        <v>5</v>
      </c>
      <c r="H18" s="29">
        <f t="shared" si="2"/>
        <v>3.4778508973616241E+20</v>
      </c>
      <c r="I18" s="17">
        <v>6</v>
      </c>
      <c r="J18" s="20" t="s">
        <v>5</v>
      </c>
      <c r="K18" s="29">
        <f t="shared" si="3"/>
        <v>6.3107160369505763E+20</v>
      </c>
      <c r="L18" s="17">
        <v>5</v>
      </c>
      <c r="M18" s="20" t="s">
        <v>5</v>
      </c>
      <c r="N18" s="29">
        <f t="shared" si="4"/>
        <v>1.1175870895385743E+21</v>
      </c>
      <c r="O18" s="17">
        <v>5</v>
      </c>
      <c r="Q18">
        <v>16</v>
      </c>
    </row>
    <row r="19" spans="1:21" x14ac:dyDescent="0.25">
      <c r="A19" s="1" t="s">
        <v>6</v>
      </c>
      <c r="B19" s="29">
        <f t="shared" si="0"/>
        <v>2.0436695574885507E+21</v>
      </c>
      <c r="C19" s="17">
        <v>7</v>
      </c>
      <c r="D19" s="20" t="s">
        <v>6</v>
      </c>
      <c r="E19" s="29">
        <f t="shared" si="1"/>
        <v>4.1064020404623618E+21</v>
      </c>
      <c r="F19" s="17">
        <v>6</v>
      </c>
      <c r="G19" s="20" t="s">
        <v>6</v>
      </c>
      <c r="H19" s="29">
        <f t="shared" si="2"/>
        <v>7.9990570639317354E+21</v>
      </c>
      <c r="I19" s="17">
        <v>6</v>
      </c>
      <c r="J19" s="20" t="s">
        <v>6</v>
      </c>
      <c r="K19" s="29">
        <f t="shared" si="3"/>
        <v>1.5145718488681383E+22</v>
      </c>
      <c r="L19" s="17">
        <v>5</v>
      </c>
      <c r="M19" s="20" t="s">
        <v>6</v>
      </c>
      <c r="N19" s="29">
        <f t="shared" si="4"/>
        <v>2.7939677238464359E+22</v>
      </c>
      <c r="O19" s="17">
        <v>5</v>
      </c>
      <c r="Q19">
        <v>17</v>
      </c>
      <c r="T19" s="44"/>
      <c r="U19" s="44"/>
    </row>
    <row r="20" spans="1:21" x14ac:dyDescent="0.25">
      <c r="A20" s="1" t="s">
        <v>10</v>
      </c>
      <c r="B20" s="29">
        <f t="shared" si="0"/>
        <v>4.2917060707259563E+22</v>
      </c>
      <c r="C20" s="17">
        <v>7</v>
      </c>
      <c r="D20" s="20" t="s">
        <v>10</v>
      </c>
      <c r="E20" s="29">
        <f t="shared" si="1"/>
        <v>9.0340844890171961E+22</v>
      </c>
      <c r="F20" s="17">
        <v>6</v>
      </c>
      <c r="G20" s="20" t="s">
        <v>10</v>
      </c>
      <c r="H20" s="29">
        <f t="shared" si="2"/>
        <v>1.8397831247042991E+23</v>
      </c>
      <c r="I20" s="17">
        <v>6</v>
      </c>
      <c r="J20" s="20" t="s">
        <v>10</v>
      </c>
      <c r="K20" s="29">
        <f t="shared" si="3"/>
        <v>3.634972437283532E+23</v>
      </c>
      <c r="L20" s="17">
        <v>5</v>
      </c>
      <c r="M20" s="20" t="s">
        <v>10</v>
      </c>
      <c r="N20" s="29">
        <f t="shared" si="4"/>
        <v>6.9849193096160898E+23</v>
      </c>
      <c r="O20" s="17">
        <v>5</v>
      </c>
      <c r="Q20">
        <v>18</v>
      </c>
      <c r="T20" s="44"/>
      <c r="U20" s="44"/>
    </row>
    <row r="21" spans="1:21" x14ac:dyDescent="0.25">
      <c r="A21" s="1" t="s">
        <v>11</v>
      </c>
      <c r="B21" s="29">
        <f t="shared" si="0"/>
        <v>9.0125827485245088E+23</v>
      </c>
      <c r="C21" s="17">
        <v>7</v>
      </c>
      <c r="D21" s="20" t="s">
        <v>11</v>
      </c>
      <c r="E21" s="29">
        <f t="shared" si="1"/>
        <v>1.9874985875837831E+24</v>
      </c>
      <c r="F21" s="17">
        <v>6</v>
      </c>
      <c r="G21" s="20" t="s">
        <v>11</v>
      </c>
      <c r="H21" s="29">
        <f t="shared" si="2"/>
        <v>4.231501186819888E+24</v>
      </c>
      <c r="I21" s="17">
        <v>6</v>
      </c>
      <c r="J21" s="20" t="s">
        <v>11</v>
      </c>
      <c r="K21" s="29">
        <f t="shared" si="3"/>
        <v>8.7239338494804767E+24</v>
      </c>
      <c r="L21" s="17">
        <v>5</v>
      </c>
      <c r="M21" s="20" t="s">
        <v>11</v>
      </c>
      <c r="N21" s="29">
        <f t="shared" si="4"/>
        <v>1.7462298274040224E+25</v>
      </c>
      <c r="O21" s="17">
        <v>5</v>
      </c>
      <c r="Q21">
        <v>19</v>
      </c>
    </row>
    <row r="22" spans="1:21" x14ac:dyDescent="0.25">
      <c r="A22" s="1" t="s">
        <v>12</v>
      </c>
      <c r="B22" s="29">
        <f t="shared" si="0"/>
        <v>1.8926423771901469E+25</v>
      </c>
      <c r="C22" s="17">
        <v>7</v>
      </c>
      <c r="D22" s="20" t="s">
        <v>12</v>
      </c>
      <c r="E22" s="29">
        <f t="shared" si="1"/>
        <v>4.3724968926843228E+25</v>
      </c>
      <c r="F22" s="17">
        <v>6</v>
      </c>
      <c r="G22" s="20" t="s">
        <v>12</v>
      </c>
      <c r="H22" s="29">
        <f t="shared" si="2"/>
        <v>9.7324527296857431E+25</v>
      </c>
      <c r="I22" s="17">
        <v>6</v>
      </c>
      <c r="J22" s="20" t="s">
        <v>12</v>
      </c>
      <c r="K22" s="29">
        <f t="shared" si="3"/>
        <v>2.0937441238753144E+26</v>
      </c>
      <c r="L22" s="17">
        <v>5</v>
      </c>
      <c r="M22" s="20" t="s">
        <v>12</v>
      </c>
      <c r="N22" s="29">
        <f t="shared" si="4"/>
        <v>4.3655745685100559E+26</v>
      </c>
      <c r="O22" s="17">
        <v>5</v>
      </c>
      <c r="Q22">
        <v>20</v>
      </c>
    </row>
    <row r="23" spans="1:21" x14ac:dyDescent="0.25">
      <c r="A23" s="1" t="s">
        <v>13</v>
      </c>
      <c r="B23" s="29">
        <f t="shared" si="0"/>
        <v>3.9745489920993085E+26</v>
      </c>
      <c r="C23" s="17">
        <v>7</v>
      </c>
      <c r="D23" s="20" t="s">
        <v>13</v>
      </c>
      <c r="E23" s="29">
        <f t="shared" si="1"/>
        <v>9.61949316390551E+26</v>
      </c>
      <c r="F23" s="17">
        <v>6</v>
      </c>
      <c r="G23" s="20" t="s">
        <v>13</v>
      </c>
      <c r="H23" s="29">
        <f t="shared" si="2"/>
        <v>2.238464127827721E+27</v>
      </c>
      <c r="I23" s="17">
        <v>6</v>
      </c>
      <c r="J23" s="20" t="s">
        <v>13</v>
      </c>
      <c r="K23" s="29">
        <f t="shared" si="3"/>
        <v>5.0249858973007546E+27</v>
      </c>
      <c r="L23" s="17">
        <v>5</v>
      </c>
      <c r="M23" s="20" t="s">
        <v>13</v>
      </c>
      <c r="N23" s="29">
        <f t="shared" si="4"/>
        <v>1.0913936421275139E+28</v>
      </c>
      <c r="O23" s="17">
        <v>5</v>
      </c>
      <c r="Q23">
        <v>21</v>
      </c>
      <c r="T23" s="44"/>
      <c r="U23" s="44"/>
    </row>
    <row r="24" spans="1:21" x14ac:dyDescent="0.25">
      <c r="A24" s="1" t="s">
        <v>14</v>
      </c>
      <c r="B24" s="29">
        <f t="shared" si="0"/>
        <v>8.3465528834085484E+27</v>
      </c>
      <c r="C24" s="17">
        <v>7</v>
      </c>
      <c r="D24" s="20" t="s">
        <v>14</v>
      </c>
      <c r="E24" s="29">
        <f t="shared" si="1"/>
        <v>2.1162884960592122E+28</v>
      </c>
      <c r="F24" s="17">
        <v>6</v>
      </c>
      <c r="G24" s="20" t="s">
        <v>14</v>
      </c>
      <c r="H24" s="29">
        <f t="shared" si="2"/>
        <v>5.1484674940037581E+28</v>
      </c>
      <c r="I24" s="17">
        <v>6</v>
      </c>
      <c r="J24" s="20" t="s">
        <v>14</v>
      </c>
      <c r="K24" s="29">
        <f t="shared" si="3"/>
        <v>1.2059966153521811E+29</v>
      </c>
      <c r="L24" s="17">
        <v>5</v>
      </c>
      <c r="M24" s="20" t="s">
        <v>14</v>
      </c>
      <c r="N24" s="29">
        <f t="shared" si="4"/>
        <v>2.7284841053187846E+29</v>
      </c>
      <c r="O24" s="17">
        <v>5</v>
      </c>
      <c r="Q24">
        <v>22</v>
      </c>
    </row>
    <row r="25" spans="1:21" x14ac:dyDescent="0.25">
      <c r="A25" s="1" t="s">
        <v>15</v>
      </c>
      <c r="B25" s="29">
        <f t="shared" si="0"/>
        <v>1.752776105515795E+29</v>
      </c>
      <c r="C25" s="17">
        <v>7</v>
      </c>
      <c r="D25" s="20" t="s">
        <v>15</v>
      </c>
      <c r="E25" s="29">
        <f t="shared" si="1"/>
        <v>4.655834691330267E+29</v>
      </c>
      <c r="F25" s="17">
        <v>6</v>
      </c>
      <c r="G25" s="20" t="s">
        <v>15</v>
      </c>
      <c r="H25" s="29">
        <f t="shared" si="2"/>
        <v>1.1841475236208643E+30</v>
      </c>
      <c r="I25" s="17">
        <v>6</v>
      </c>
      <c r="J25" s="20" t="s">
        <v>15</v>
      </c>
      <c r="K25" s="29">
        <f t="shared" si="3"/>
        <v>2.8943918768452346E+30</v>
      </c>
      <c r="L25" s="17">
        <v>5</v>
      </c>
      <c r="M25" s="20" t="s">
        <v>15</v>
      </c>
      <c r="N25" s="29">
        <f t="shared" si="4"/>
        <v>6.821210263296961E+30</v>
      </c>
      <c r="O25" s="17">
        <v>5</v>
      </c>
      <c r="Q25">
        <v>23</v>
      </c>
    </row>
    <row r="26" spans="1:21" x14ac:dyDescent="0.25">
      <c r="A26" s="1" t="s">
        <v>16</v>
      </c>
      <c r="B26" s="29">
        <f t="shared" si="0"/>
        <v>3.6808298215831696E+30</v>
      </c>
      <c r="C26" s="17">
        <v>7</v>
      </c>
      <c r="D26" s="20" t="s">
        <v>16</v>
      </c>
      <c r="E26" s="29">
        <f t="shared" si="1"/>
        <v>1.0242836320926588E+31</v>
      </c>
      <c r="F26" s="17">
        <v>6</v>
      </c>
      <c r="G26" s="20" t="s">
        <v>16</v>
      </c>
      <c r="H26" s="29">
        <f t="shared" si="2"/>
        <v>2.723539304327988E+31</v>
      </c>
      <c r="I26" s="17">
        <v>6</v>
      </c>
      <c r="J26" s="20" t="s">
        <v>16</v>
      </c>
      <c r="K26" s="29">
        <f t="shared" si="3"/>
        <v>6.9465405044285631E+31</v>
      </c>
      <c r="L26" s="17">
        <v>5</v>
      </c>
      <c r="M26" s="20" t="s">
        <v>16</v>
      </c>
      <c r="N26" s="29">
        <f t="shared" si="4"/>
        <v>1.7053025658242401E+32</v>
      </c>
      <c r="O26" s="17">
        <v>5</v>
      </c>
      <c r="Q26">
        <v>24</v>
      </c>
    </row>
    <row r="27" spans="1:21" x14ac:dyDescent="0.25">
      <c r="A27" s="1" t="s">
        <v>17</v>
      </c>
      <c r="B27" s="29">
        <f t="shared" si="0"/>
        <v>7.7297426253246562E+31</v>
      </c>
      <c r="C27" s="17">
        <v>7</v>
      </c>
      <c r="D27" s="20" t="s">
        <v>17</v>
      </c>
      <c r="E27" s="29">
        <f t="shared" si="1"/>
        <v>2.2534239906038494E+32</v>
      </c>
      <c r="F27" s="17">
        <v>6</v>
      </c>
      <c r="G27" s="20" t="s">
        <v>17</v>
      </c>
      <c r="H27" s="29">
        <f t="shared" si="2"/>
        <v>6.2641403999543721E+32</v>
      </c>
      <c r="I27" s="17">
        <v>6</v>
      </c>
      <c r="J27" s="20" t="s">
        <v>17</v>
      </c>
      <c r="K27" s="29">
        <f t="shared" si="3"/>
        <v>1.6671697210628552E+33</v>
      </c>
      <c r="L27" s="17">
        <v>5</v>
      </c>
      <c r="M27" s="20" t="s">
        <v>17</v>
      </c>
      <c r="N27" s="29">
        <f t="shared" si="4"/>
        <v>4.2632564145606001E+33</v>
      </c>
      <c r="O27" s="17">
        <v>5</v>
      </c>
      <c r="Q27">
        <v>25</v>
      </c>
    </row>
    <row r="28" spans="1:21" x14ac:dyDescent="0.25">
      <c r="A28" s="1" t="s">
        <v>18</v>
      </c>
      <c r="B28" s="29">
        <f t="shared" si="0"/>
        <v>1.6232459513181779E+33</v>
      </c>
      <c r="C28" s="17">
        <v>7</v>
      </c>
      <c r="D28" s="20" t="s">
        <v>18</v>
      </c>
      <c r="E28" s="29">
        <f t="shared" si="1"/>
        <v>4.9575327793284684E+33</v>
      </c>
      <c r="F28" s="17">
        <v>6</v>
      </c>
      <c r="G28" s="20" t="s">
        <v>18</v>
      </c>
      <c r="H28" s="29">
        <f t="shared" si="2"/>
        <v>1.4407522919895056E+34</v>
      </c>
      <c r="I28" s="17">
        <v>6</v>
      </c>
      <c r="J28" s="20" t="s">
        <v>18</v>
      </c>
      <c r="K28" s="29">
        <f t="shared" si="3"/>
        <v>4.0012073305508524E+34</v>
      </c>
      <c r="L28" s="17">
        <v>5</v>
      </c>
      <c r="M28" s="20" t="s">
        <v>18</v>
      </c>
      <c r="N28" s="29">
        <f t="shared" si="4"/>
        <v>1.06581410364015E+35</v>
      </c>
      <c r="O28" s="17">
        <v>5</v>
      </c>
      <c r="Q28">
        <v>26</v>
      </c>
    </row>
    <row r="29" spans="1:21" x14ac:dyDescent="0.25">
      <c r="A29" s="1" t="s">
        <v>19</v>
      </c>
      <c r="B29" s="29">
        <f t="shared" si="0"/>
        <v>3.4088164977681736E+34</v>
      </c>
      <c r="C29" s="17">
        <v>7</v>
      </c>
      <c r="D29" s="20" t="s">
        <v>19</v>
      </c>
      <c r="E29" s="29">
        <f t="shared" si="1"/>
        <v>1.0906572114522631E+35</v>
      </c>
      <c r="F29" s="17">
        <v>6</v>
      </c>
      <c r="G29" s="20" t="s">
        <v>19</v>
      </c>
      <c r="H29" s="29">
        <f t="shared" si="2"/>
        <v>3.3137302715758629E+35</v>
      </c>
      <c r="I29" s="17">
        <v>6</v>
      </c>
      <c r="J29" s="20" t="s">
        <v>19</v>
      </c>
      <c r="K29" s="29">
        <f t="shared" si="3"/>
        <v>9.6028975933220457E+35</v>
      </c>
      <c r="L29" s="17">
        <v>5</v>
      </c>
      <c r="M29" s="20" t="s">
        <v>19</v>
      </c>
      <c r="N29" s="29">
        <f t="shared" si="4"/>
        <v>2.6645352591003751E+36</v>
      </c>
      <c r="O29" s="17">
        <v>5</v>
      </c>
      <c r="Q29">
        <v>27</v>
      </c>
    </row>
    <row r="30" spans="1:21" x14ac:dyDescent="0.25">
      <c r="A30" s="1" t="s">
        <v>20</v>
      </c>
      <c r="B30" s="29">
        <f t="shared" si="0"/>
        <v>7.1585146453131649E+35</v>
      </c>
      <c r="C30" s="17">
        <v>7</v>
      </c>
      <c r="D30" s="20" t="s">
        <v>20</v>
      </c>
      <c r="E30" s="29">
        <f t="shared" si="1"/>
        <v>2.3994458651949788E+36</v>
      </c>
      <c r="F30" s="17">
        <v>6</v>
      </c>
      <c r="G30" s="20" t="s">
        <v>20</v>
      </c>
      <c r="H30" s="29">
        <f t="shared" si="2"/>
        <v>7.6215796246244843E+36</v>
      </c>
      <c r="I30" s="17">
        <v>6</v>
      </c>
      <c r="J30" s="20" t="s">
        <v>20</v>
      </c>
      <c r="K30" s="29">
        <f t="shared" si="3"/>
        <v>2.304695422397291E+37</v>
      </c>
      <c r="L30" s="17">
        <v>5</v>
      </c>
      <c r="M30" s="20" t="s">
        <v>20</v>
      </c>
      <c r="N30" s="29">
        <f t="shared" si="4"/>
        <v>6.6613381477509373E+37</v>
      </c>
      <c r="O30" s="17">
        <v>5</v>
      </c>
      <c r="Q30">
        <v>28</v>
      </c>
    </row>
    <row r="31" spans="1:21" x14ac:dyDescent="0.25">
      <c r="A31" s="1" t="s">
        <v>21</v>
      </c>
      <c r="B31" s="29">
        <f t="shared" si="0"/>
        <v>1.5032880755157647E+37</v>
      </c>
      <c r="C31" s="17">
        <v>7</v>
      </c>
      <c r="D31" s="20" t="s">
        <v>21</v>
      </c>
      <c r="E31" s="29">
        <f t="shared" si="1"/>
        <v>5.2787809034289537E+37</v>
      </c>
      <c r="F31" s="17">
        <v>6</v>
      </c>
      <c r="G31" s="20" t="s">
        <v>21</v>
      </c>
      <c r="H31" s="29">
        <f t="shared" si="2"/>
        <v>1.7529633136636314E+38</v>
      </c>
      <c r="I31" s="17">
        <v>6</v>
      </c>
      <c r="J31" s="20" t="s">
        <v>21</v>
      </c>
      <c r="K31" s="29">
        <f t="shared" si="3"/>
        <v>5.5312690137534983E+38</v>
      </c>
      <c r="L31" s="17">
        <v>5</v>
      </c>
      <c r="M31" s="20" t="s">
        <v>21</v>
      </c>
      <c r="N31" s="29">
        <f t="shared" si="4"/>
        <v>1.6653345369377343E+39</v>
      </c>
      <c r="O31" s="17">
        <v>5</v>
      </c>
      <c r="Q31">
        <v>29</v>
      </c>
    </row>
    <row r="32" spans="1:21" x14ac:dyDescent="0.25">
      <c r="A32" s="1" t="s">
        <v>22</v>
      </c>
      <c r="B32" s="29">
        <f t="shared" si="0"/>
        <v>3.156904958583106E+38</v>
      </c>
      <c r="C32" s="17">
        <v>7</v>
      </c>
      <c r="D32" s="20" t="s">
        <v>22</v>
      </c>
      <c r="E32" s="29">
        <f t="shared" si="1"/>
        <v>1.1613317987543699E+39</v>
      </c>
      <c r="F32" s="17">
        <v>6</v>
      </c>
      <c r="G32" s="20" t="s">
        <v>22</v>
      </c>
      <c r="H32" s="29">
        <f t="shared" si="2"/>
        <v>4.0318156214263523E+39</v>
      </c>
      <c r="I32" s="17">
        <v>6</v>
      </c>
      <c r="J32" s="20" t="s">
        <v>22</v>
      </c>
      <c r="K32" s="29">
        <f t="shared" si="3"/>
        <v>1.3275045633008396E+40</v>
      </c>
      <c r="L32" s="17">
        <v>5</v>
      </c>
      <c r="M32" s="20" t="s">
        <v>22</v>
      </c>
      <c r="N32" s="29">
        <f t="shared" si="4"/>
        <v>4.1633363423443355E+40</v>
      </c>
      <c r="O32" s="17">
        <v>5</v>
      </c>
      <c r="Q32">
        <v>30</v>
      </c>
    </row>
    <row r="33" spans="1:17" x14ac:dyDescent="0.25">
      <c r="A33" s="3" t="s">
        <v>23</v>
      </c>
      <c r="B33" s="30">
        <f>B32*21</f>
        <v>6.6295004130245231E+39</v>
      </c>
      <c r="C33" s="17">
        <v>7</v>
      </c>
      <c r="D33" s="21" t="s">
        <v>23</v>
      </c>
      <c r="E33" s="30">
        <f t="shared" si="1"/>
        <v>2.5549299572596136E+40</v>
      </c>
      <c r="F33" s="17">
        <v>6</v>
      </c>
      <c r="G33" s="21" t="s">
        <v>23</v>
      </c>
      <c r="H33" s="30">
        <f t="shared" si="2"/>
        <v>9.2731759292806097E+40</v>
      </c>
      <c r="I33" s="17">
        <v>6</v>
      </c>
      <c r="J33" s="21" t="s">
        <v>23</v>
      </c>
      <c r="K33" s="30">
        <f t="shared" si="3"/>
        <v>3.186010951922015E+41</v>
      </c>
      <c r="L33" s="17">
        <v>5</v>
      </c>
      <c r="M33" s="21" t="s">
        <v>23</v>
      </c>
      <c r="N33" s="30">
        <f t="shared" si="4"/>
        <v>1.040834085586084E+42</v>
      </c>
      <c r="O33" s="17">
        <v>5</v>
      </c>
      <c r="Q33">
        <v>31</v>
      </c>
    </row>
    <row r="34" spans="1:17" x14ac:dyDescent="0.25">
      <c r="C34" s="28"/>
      <c r="F34" s="17"/>
    </row>
  </sheetData>
  <mergeCells count="5">
    <mergeCell ref="A1:C1"/>
    <mergeCell ref="D1:F1"/>
    <mergeCell ref="G1:I1"/>
    <mergeCell ref="J1:L1"/>
    <mergeCell ref="M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workbookViewId="0">
      <selection activeCell="P151" sqref="P151"/>
    </sheetView>
  </sheetViews>
  <sheetFormatPr defaultRowHeight="15" x14ac:dyDescent="0.25"/>
  <cols>
    <col min="1" max="1" width="12.5703125" bestFit="1" customWidth="1"/>
    <col min="2" max="2" width="10" bestFit="1" customWidth="1"/>
    <col min="3" max="3" width="10" customWidth="1"/>
    <col min="4" max="4" width="13.7109375" bestFit="1" customWidth="1"/>
    <col min="5" max="5" width="5.7109375" customWidth="1"/>
    <col min="6" max="6" width="14.42578125" bestFit="1" customWidth="1"/>
    <col min="7" max="7" width="10" bestFit="1" customWidth="1"/>
    <col min="8" max="8" width="11.85546875" bestFit="1" customWidth="1"/>
    <col min="9" max="9" width="13.7109375" bestFit="1" customWidth="1"/>
    <col min="10" max="10" width="5.7109375" customWidth="1"/>
    <col min="11" max="11" width="13.42578125" bestFit="1" customWidth="1"/>
    <col min="12" max="12" width="10" bestFit="1" customWidth="1"/>
    <col min="13" max="13" width="10.85546875" bestFit="1" customWidth="1"/>
    <col min="14" max="14" width="13.7109375" bestFit="1" customWidth="1"/>
    <col min="15" max="15" width="5.7109375" customWidth="1"/>
    <col min="16" max="16" width="11.42578125" bestFit="1" customWidth="1"/>
    <col min="17" max="17" width="10" bestFit="1" customWidth="1"/>
    <col min="18" max="18" width="9" bestFit="1" customWidth="1"/>
    <col min="19" max="19" width="13.7109375" bestFit="1" customWidth="1"/>
    <col min="20" max="20" width="5.7109375" customWidth="1"/>
    <col min="21" max="21" width="15.7109375" bestFit="1" customWidth="1"/>
    <col min="22" max="22" width="10" bestFit="1" customWidth="1"/>
    <col min="23" max="23" width="13.28515625" bestFit="1" customWidth="1"/>
    <col min="24" max="24" width="13.7109375" bestFit="1" customWidth="1"/>
  </cols>
  <sheetData>
    <row r="1" spans="1:24" x14ac:dyDescent="0.25">
      <c r="A1" s="47" t="s">
        <v>0</v>
      </c>
      <c r="B1" s="48"/>
      <c r="C1" s="48"/>
      <c r="D1" s="49"/>
      <c r="F1" s="47" t="s">
        <v>1</v>
      </c>
      <c r="G1" s="48"/>
      <c r="H1" s="48"/>
      <c r="I1" s="49"/>
      <c r="K1" s="47" t="s">
        <v>2</v>
      </c>
      <c r="L1" s="48"/>
      <c r="M1" s="48"/>
      <c r="N1" s="49"/>
      <c r="P1" s="47" t="s">
        <v>3</v>
      </c>
      <c r="Q1" s="48"/>
      <c r="R1" s="48"/>
      <c r="S1" s="49"/>
      <c r="U1" s="47" t="s">
        <v>4</v>
      </c>
      <c r="V1" s="48"/>
      <c r="W1" s="48"/>
      <c r="X1" s="49"/>
    </row>
    <row r="2" spans="1:24" x14ac:dyDescent="0.25">
      <c r="A2" s="11" t="s">
        <v>35</v>
      </c>
      <c r="B2" s="12" t="s">
        <v>56</v>
      </c>
      <c r="C2" s="12" t="s">
        <v>230</v>
      </c>
      <c r="D2" s="13" t="s">
        <v>231</v>
      </c>
      <c r="F2" s="11" t="s">
        <v>35</v>
      </c>
      <c r="G2" s="12" t="s">
        <v>56</v>
      </c>
      <c r="H2" s="12" t="s">
        <v>230</v>
      </c>
      <c r="I2" s="13" t="s">
        <v>231</v>
      </c>
      <c r="K2" s="11" t="s">
        <v>35</v>
      </c>
      <c r="L2" s="12" t="s">
        <v>56</v>
      </c>
      <c r="M2" s="12" t="s">
        <v>230</v>
      </c>
      <c r="N2" s="13" t="s">
        <v>231</v>
      </c>
      <c r="P2" s="11" t="s">
        <v>35</v>
      </c>
      <c r="Q2" s="12" t="s">
        <v>56</v>
      </c>
      <c r="R2" s="12" t="s">
        <v>230</v>
      </c>
      <c r="S2" s="13" t="s">
        <v>231</v>
      </c>
      <c r="U2" s="11" t="s">
        <v>35</v>
      </c>
      <c r="V2" s="12" t="s">
        <v>56</v>
      </c>
      <c r="W2" s="12" t="s">
        <v>230</v>
      </c>
      <c r="X2" s="13" t="s">
        <v>231</v>
      </c>
    </row>
    <row r="3" spans="1:24" x14ac:dyDescent="0.25">
      <c r="A3" s="1" t="s">
        <v>36</v>
      </c>
      <c r="B3" s="5">
        <v>50</v>
      </c>
      <c r="C3" s="5" t="s">
        <v>159</v>
      </c>
      <c r="D3" s="2">
        <v>1</v>
      </c>
      <c r="F3" s="1" t="s">
        <v>58</v>
      </c>
      <c r="G3" s="5">
        <v>50</v>
      </c>
      <c r="H3" s="14" t="s">
        <v>57</v>
      </c>
      <c r="I3" s="2">
        <v>1</v>
      </c>
      <c r="K3" s="1" t="s">
        <v>79</v>
      </c>
      <c r="L3" s="5">
        <v>50</v>
      </c>
      <c r="M3" s="14" t="s">
        <v>174</v>
      </c>
      <c r="N3" s="2">
        <v>1</v>
      </c>
      <c r="P3" s="1" t="s">
        <v>84</v>
      </c>
      <c r="Q3" s="5">
        <v>50</v>
      </c>
      <c r="R3" s="14" t="s">
        <v>179</v>
      </c>
      <c r="S3" s="2">
        <v>1</v>
      </c>
      <c r="U3" s="1" t="s">
        <v>62</v>
      </c>
      <c r="V3" s="5">
        <v>50</v>
      </c>
      <c r="W3" s="14" t="s">
        <v>184</v>
      </c>
      <c r="X3" s="2">
        <v>1</v>
      </c>
    </row>
    <row r="4" spans="1:24" x14ac:dyDescent="0.25">
      <c r="A4" s="1" t="s">
        <v>37</v>
      </c>
      <c r="B4" s="14">
        <v>100</v>
      </c>
      <c r="C4" s="14" t="s">
        <v>232</v>
      </c>
      <c r="D4" s="2">
        <v>1</v>
      </c>
      <c r="F4" s="1" t="s">
        <v>59</v>
      </c>
      <c r="G4" s="14">
        <v>100</v>
      </c>
      <c r="H4" s="14" t="s">
        <v>232</v>
      </c>
      <c r="I4" s="2">
        <v>3</v>
      </c>
      <c r="K4" s="1" t="s">
        <v>123</v>
      </c>
      <c r="L4" s="14">
        <v>100</v>
      </c>
      <c r="M4" s="14" t="s">
        <v>232</v>
      </c>
      <c r="N4" s="2">
        <v>5</v>
      </c>
      <c r="P4" s="1" t="s">
        <v>108</v>
      </c>
      <c r="Q4" s="14">
        <v>100</v>
      </c>
      <c r="R4" s="14" t="s">
        <v>232</v>
      </c>
      <c r="S4" s="2">
        <v>7</v>
      </c>
      <c r="U4" s="1" t="s">
        <v>93</v>
      </c>
      <c r="V4" s="14">
        <v>100</v>
      </c>
      <c r="W4" s="14" t="s">
        <v>232</v>
      </c>
      <c r="X4" s="2">
        <v>25</v>
      </c>
    </row>
    <row r="5" spans="1:24" x14ac:dyDescent="0.25">
      <c r="A5" s="1" t="s">
        <v>38</v>
      </c>
      <c r="B5" s="14">
        <v>1000</v>
      </c>
      <c r="C5" s="14" t="s">
        <v>159</v>
      </c>
      <c r="D5" s="2">
        <v>2</v>
      </c>
      <c r="F5" s="1" t="s">
        <v>60</v>
      </c>
      <c r="G5" s="14">
        <v>1000</v>
      </c>
      <c r="H5" s="14" t="s">
        <v>57</v>
      </c>
      <c r="I5" s="2">
        <v>2</v>
      </c>
      <c r="K5" s="1" t="s">
        <v>124</v>
      </c>
      <c r="L5" s="14">
        <v>1000</v>
      </c>
      <c r="M5" s="14" t="s">
        <v>174</v>
      </c>
      <c r="N5" s="2">
        <f>N3+1</f>
        <v>2</v>
      </c>
      <c r="P5" s="1" t="s">
        <v>109</v>
      </c>
      <c r="Q5" s="14">
        <v>1000</v>
      </c>
      <c r="R5" s="14" t="s">
        <v>179</v>
      </c>
      <c r="S5" s="2">
        <v>2</v>
      </c>
      <c r="U5" s="1" t="s">
        <v>94</v>
      </c>
      <c r="V5" s="14">
        <v>1000</v>
      </c>
      <c r="W5" s="14" t="s">
        <v>184</v>
      </c>
      <c r="X5" s="2">
        <f>X3+1</f>
        <v>2</v>
      </c>
    </row>
    <row r="6" spans="1:24" x14ac:dyDescent="0.25">
      <c r="A6" s="1" t="s">
        <v>39</v>
      </c>
      <c r="B6" s="14">
        <v>10000</v>
      </c>
      <c r="C6" s="14" t="s">
        <v>232</v>
      </c>
      <c r="D6" s="2">
        <v>2</v>
      </c>
      <c r="F6" s="1" t="s">
        <v>61</v>
      </c>
      <c r="G6" s="14">
        <v>10000</v>
      </c>
      <c r="H6" s="14" t="s">
        <v>232</v>
      </c>
      <c r="I6" s="2">
        <v>6</v>
      </c>
      <c r="K6" s="1" t="s">
        <v>125</v>
      </c>
      <c r="L6" s="14">
        <v>10000</v>
      </c>
      <c r="M6" s="14" t="s">
        <v>232</v>
      </c>
      <c r="N6" s="2">
        <f>N4+5</f>
        <v>10</v>
      </c>
      <c r="P6" s="1" t="s">
        <v>110</v>
      </c>
      <c r="Q6" s="14">
        <v>10000</v>
      </c>
      <c r="R6" s="14" t="s">
        <v>232</v>
      </c>
      <c r="S6" s="2">
        <v>14</v>
      </c>
      <c r="U6" s="1" t="s">
        <v>95</v>
      </c>
      <c r="V6" s="14">
        <v>10000</v>
      </c>
      <c r="W6" s="14" t="s">
        <v>232</v>
      </c>
      <c r="X6" s="2">
        <f>X4+25</f>
        <v>50</v>
      </c>
    </row>
    <row r="7" spans="1:24" x14ac:dyDescent="0.25">
      <c r="A7" s="1" t="s">
        <v>203</v>
      </c>
      <c r="B7" s="14">
        <v>100000</v>
      </c>
      <c r="C7" s="14" t="s">
        <v>159</v>
      </c>
      <c r="D7" s="2">
        <f>D5+1</f>
        <v>3</v>
      </c>
      <c r="F7" s="1" t="s">
        <v>369</v>
      </c>
      <c r="G7" s="14">
        <v>100000</v>
      </c>
      <c r="H7" s="14" t="s">
        <v>57</v>
      </c>
      <c r="I7" s="2">
        <f>I5+1</f>
        <v>3</v>
      </c>
      <c r="K7" s="1" t="s">
        <v>396</v>
      </c>
      <c r="L7" s="14">
        <v>100000</v>
      </c>
      <c r="M7" s="14" t="s">
        <v>174</v>
      </c>
      <c r="N7" s="2">
        <f t="shared" ref="N7" si="0">N5+1</f>
        <v>3</v>
      </c>
      <c r="P7" s="1" t="s">
        <v>423</v>
      </c>
      <c r="Q7" s="14">
        <v>100000</v>
      </c>
      <c r="R7" s="14" t="s">
        <v>179</v>
      </c>
      <c r="S7" s="2">
        <f>S5+1</f>
        <v>3</v>
      </c>
      <c r="U7" s="1" t="s">
        <v>450</v>
      </c>
      <c r="V7" s="14">
        <v>100000</v>
      </c>
      <c r="W7" s="14" t="s">
        <v>184</v>
      </c>
      <c r="X7" s="2">
        <f t="shared" ref="X7" si="1">X5+1</f>
        <v>3</v>
      </c>
    </row>
    <row r="8" spans="1:24" x14ac:dyDescent="0.25">
      <c r="A8" s="1" t="s">
        <v>204</v>
      </c>
      <c r="B8" s="14">
        <v>1000000</v>
      </c>
      <c r="C8" s="14" t="s">
        <v>232</v>
      </c>
      <c r="D8" s="2">
        <f>D6+1</f>
        <v>3</v>
      </c>
      <c r="F8" s="1" t="s">
        <v>370</v>
      </c>
      <c r="G8" s="14">
        <v>1000000</v>
      </c>
      <c r="H8" s="14" t="s">
        <v>232</v>
      </c>
      <c r="I8" s="2">
        <f>I6+3</f>
        <v>9</v>
      </c>
      <c r="K8" s="1" t="s">
        <v>397</v>
      </c>
      <c r="L8" s="14">
        <v>1000000</v>
      </c>
      <c r="M8" s="14" t="s">
        <v>232</v>
      </c>
      <c r="N8" s="2">
        <f>N6+5</f>
        <v>15</v>
      </c>
      <c r="P8" s="1" t="s">
        <v>424</v>
      </c>
      <c r="Q8" s="14">
        <v>1000000</v>
      </c>
      <c r="R8" s="14" t="s">
        <v>232</v>
      </c>
      <c r="S8" s="2">
        <f>S6+7</f>
        <v>21</v>
      </c>
      <c r="U8" s="1" t="s">
        <v>451</v>
      </c>
      <c r="V8" s="14">
        <v>1000000</v>
      </c>
      <c r="W8" s="14" t="s">
        <v>232</v>
      </c>
      <c r="X8" s="2">
        <f t="shared" ref="X8" si="2">X6+25</f>
        <v>75</v>
      </c>
    </row>
    <row r="9" spans="1:24" x14ac:dyDescent="0.25">
      <c r="A9" s="1" t="s">
        <v>205</v>
      </c>
      <c r="B9" s="14">
        <f>10*B8</f>
        <v>10000000</v>
      </c>
      <c r="C9" s="14" t="s">
        <v>159</v>
      </c>
      <c r="D9" s="2">
        <f t="shared" ref="D9:D32" si="3">D7+1</f>
        <v>4</v>
      </c>
      <c r="F9" s="1" t="s">
        <v>371</v>
      </c>
      <c r="G9" s="14">
        <f>10*G8</f>
        <v>10000000</v>
      </c>
      <c r="H9" s="14" t="s">
        <v>57</v>
      </c>
      <c r="I9" s="2">
        <f t="shared" ref="I9" si="4">I7+1</f>
        <v>4</v>
      </c>
      <c r="K9" s="1" t="s">
        <v>398</v>
      </c>
      <c r="L9" s="14">
        <f>10*L8</f>
        <v>10000000</v>
      </c>
      <c r="M9" s="14" t="s">
        <v>174</v>
      </c>
      <c r="N9" s="2">
        <f t="shared" ref="N9" si="5">N7+1</f>
        <v>4</v>
      </c>
      <c r="P9" s="1" t="s">
        <v>425</v>
      </c>
      <c r="Q9" s="14">
        <f>10*Q8</f>
        <v>10000000</v>
      </c>
      <c r="R9" s="14" t="s">
        <v>179</v>
      </c>
      <c r="S9" s="2">
        <f>S7+1</f>
        <v>4</v>
      </c>
      <c r="U9" s="1" t="s">
        <v>452</v>
      </c>
      <c r="V9" s="14">
        <f>10*V8</f>
        <v>10000000</v>
      </c>
      <c r="W9" s="14" t="s">
        <v>184</v>
      </c>
      <c r="X9" s="2">
        <f t="shared" ref="X9" si="6">X7+1</f>
        <v>4</v>
      </c>
    </row>
    <row r="10" spans="1:24" x14ac:dyDescent="0.25">
      <c r="A10" s="1" t="s">
        <v>206</v>
      </c>
      <c r="B10" s="14">
        <f t="shared" ref="B10:B33" si="7">10*B9</f>
        <v>100000000</v>
      </c>
      <c r="C10" s="14" t="s">
        <v>232</v>
      </c>
      <c r="D10" s="2">
        <f t="shared" si="3"/>
        <v>4</v>
      </c>
      <c r="F10" s="1" t="s">
        <v>372</v>
      </c>
      <c r="G10" s="14">
        <f t="shared" ref="G10:G33" si="8">10*G9</f>
        <v>100000000</v>
      </c>
      <c r="H10" s="14" t="s">
        <v>232</v>
      </c>
      <c r="I10" s="2">
        <f t="shared" ref="I10" si="9">I8+3</f>
        <v>12</v>
      </c>
      <c r="K10" s="1" t="s">
        <v>399</v>
      </c>
      <c r="L10" s="14">
        <f t="shared" ref="L10:L33" si="10">10*L9</f>
        <v>100000000</v>
      </c>
      <c r="M10" s="14" t="s">
        <v>232</v>
      </c>
      <c r="N10" s="2">
        <f>N8+5</f>
        <v>20</v>
      </c>
      <c r="P10" s="1" t="s">
        <v>426</v>
      </c>
      <c r="Q10" s="14">
        <f t="shared" ref="Q10:Q33" si="11">10*Q9</f>
        <v>100000000</v>
      </c>
      <c r="R10" s="14" t="s">
        <v>232</v>
      </c>
      <c r="S10" s="2">
        <f t="shared" ref="S10" si="12">S8+7</f>
        <v>28</v>
      </c>
      <c r="U10" s="1" t="s">
        <v>453</v>
      </c>
      <c r="V10" s="14">
        <f t="shared" ref="V10:V33" si="13">10*V9</f>
        <v>100000000</v>
      </c>
      <c r="W10" s="14" t="s">
        <v>232</v>
      </c>
      <c r="X10" s="2">
        <f t="shared" ref="X10" si="14">X8+25</f>
        <v>100</v>
      </c>
    </row>
    <row r="11" spans="1:24" x14ac:dyDescent="0.25">
      <c r="A11" s="1" t="s">
        <v>207</v>
      </c>
      <c r="B11" s="14">
        <f t="shared" si="7"/>
        <v>1000000000</v>
      </c>
      <c r="C11" s="14" t="s">
        <v>159</v>
      </c>
      <c r="D11" s="2">
        <f t="shared" si="3"/>
        <v>5</v>
      </c>
      <c r="F11" s="1" t="s">
        <v>373</v>
      </c>
      <c r="G11" s="14">
        <f t="shared" si="8"/>
        <v>1000000000</v>
      </c>
      <c r="H11" s="14" t="s">
        <v>57</v>
      </c>
      <c r="I11" s="2">
        <f t="shared" ref="I11" si="15">I9+1</f>
        <v>5</v>
      </c>
      <c r="K11" s="1" t="s">
        <v>400</v>
      </c>
      <c r="L11" s="14">
        <f t="shared" si="10"/>
        <v>1000000000</v>
      </c>
      <c r="M11" s="14" t="s">
        <v>174</v>
      </c>
      <c r="N11" s="2">
        <f t="shared" ref="N11" si="16">N9+1</f>
        <v>5</v>
      </c>
      <c r="P11" s="1" t="s">
        <v>427</v>
      </c>
      <c r="Q11" s="14">
        <f t="shared" si="11"/>
        <v>1000000000</v>
      </c>
      <c r="R11" s="14" t="s">
        <v>179</v>
      </c>
      <c r="S11" s="2">
        <f t="shared" ref="S11" si="17">S9+1</f>
        <v>5</v>
      </c>
      <c r="U11" s="1" t="s">
        <v>454</v>
      </c>
      <c r="V11" s="14">
        <f t="shared" si="13"/>
        <v>1000000000</v>
      </c>
      <c r="W11" s="14" t="s">
        <v>184</v>
      </c>
      <c r="X11" s="2">
        <f t="shared" ref="X11" si="18">X9+1</f>
        <v>5</v>
      </c>
    </row>
    <row r="12" spans="1:24" x14ac:dyDescent="0.25">
      <c r="A12" s="1" t="s">
        <v>208</v>
      </c>
      <c r="B12" s="14">
        <f t="shared" si="7"/>
        <v>10000000000</v>
      </c>
      <c r="C12" s="14" t="s">
        <v>232</v>
      </c>
      <c r="D12" s="2">
        <f t="shared" si="3"/>
        <v>5</v>
      </c>
      <c r="F12" s="1" t="s">
        <v>374</v>
      </c>
      <c r="G12" s="14">
        <f t="shared" si="8"/>
        <v>10000000000</v>
      </c>
      <c r="H12" s="14" t="s">
        <v>232</v>
      </c>
      <c r="I12" s="2">
        <f t="shared" ref="I12" si="19">I10+3</f>
        <v>15</v>
      </c>
      <c r="K12" s="1" t="s">
        <v>401</v>
      </c>
      <c r="L12" s="14">
        <f t="shared" si="10"/>
        <v>10000000000</v>
      </c>
      <c r="M12" s="14" t="s">
        <v>232</v>
      </c>
      <c r="N12" s="2">
        <f>N10+5</f>
        <v>25</v>
      </c>
      <c r="P12" s="1" t="s">
        <v>428</v>
      </c>
      <c r="Q12" s="14">
        <f t="shared" si="11"/>
        <v>10000000000</v>
      </c>
      <c r="R12" s="14" t="s">
        <v>232</v>
      </c>
      <c r="S12" s="2">
        <f t="shared" ref="S12" si="20">S10+7</f>
        <v>35</v>
      </c>
      <c r="U12" s="1" t="s">
        <v>455</v>
      </c>
      <c r="V12" s="14">
        <f t="shared" si="13"/>
        <v>10000000000</v>
      </c>
      <c r="W12" s="14" t="s">
        <v>232</v>
      </c>
      <c r="X12" s="2">
        <f t="shared" ref="X12" si="21">X10+25</f>
        <v>125</v>
      </c>
    </row>
    <row r="13" spans="1:24" x14ac:dyDescent="0.25">
      <c r="A13" s="1" t="s">
        <v>209</v>
      </c>
      <c r="B13" s="14">
        <f t="shared" si="7"/>
        <v>100000000000</v>
      </c>
      <c r="C13" s="14" t="s">
        <v>159</v>
      </c>
      <c r="D13" s="2">
        <f t="shared" si="3"/>
        <v>6</v>
      </c>
      <c r="F13" s="1" t="s">
        <v>375</v>
      </c>
      <c r="G13" s="14">
        <f t="shared" si="8"/>
        <v>100000000000</v>
      </c>
      <c r="H13" s="14" t="s">
        <v>57</v>
      </c>
      <c r="I13" s="2">
        <f t="shared" ref="I13" si="22">I11+1</f>
        <v>6</v>
      </c>
      <c r="K13" s="1" t="s">
        <v>402</v>
      </c>
      <c r="L13" s="14">
        <f t="shared" si="10"/>
        <v>100000000000</v>
      </c>
      <c r="M13" s="14" t="s">
        <v>174</v>
      </c>
      <c r="N13" s="2">
        <f t="shared" ref="N13" si="23">N11+1</f>
        <v>6</v>
      </c>
      <c r="P13" s="1" t="s">
        <v>429</v>
      </c>
      <c r="Q13" s="14">
        <f t="shared" si="11"/>
        <v>100000000000</v>
      </c>
      <c r="R13" s="14" t="s">
        <v>179</v>
      </c>
      <c r="S13" s="2">
        <f t="shared" ref="S13" si="24">S11+1</f>
        <v>6</v>
      </c>
      <c r="U13" s="1" t="s">
        <v>456</v>
      </c>
      <c r="V13" s="14">
        <f t="shared" si="13"/>
        <v>100000000000</v>
      </c>
      <c r="W13" s="14" t="s">
        <v>184</v>
      </c>
      <c r="X13" s="2">
        <f t="shared" ref="X13" si="25">X11+1</f>
        <v>6</v>
      </c>
    </row>
    <row r="14" spans="1:24" x14ac:dyDescent="0.25">
      <c r="A14" s="1" t="s">
        <v>210</v>
      </c>
      <c r="B14" s="14">
        <f t="shared" si="7"/>
        <v>1000000000000</v>
      </c>
      <c r="C14" s="14" t="s">
        <v>232</v>
      </c>
      <c r="D14" s="2">
        <f t="shared" si="3"/>
        <v>6</v>
      </c>
      <c r="F14" s="1" t="s">
        <v>376</v>
      </c>
      <c r="G14" s="14">
        <f t="shared" si="8"/>
        <v>1000000000000</v>
      </c>
      <c r="H14" s="14" t="s">
        <v>232</v>
      </c>
      <c r="I14" s="2">
        <f t="shared" ref="I14" si="26">I12+3</f>
        <v>18</v>
      </c>
      <c r="K14" s="1" t="s">
        <v>403</v>
      </c>
      <c r="L14" s="14">
        <f t="shared" si="10"/>
        <v>1000000000000</v>
      </c>
      <c r="M14" s="14" t="s">
        <v>232</v>
      </c>
      <c r="N14" s="2">
        <f>N12+5</f>
        <v>30</v>
      </c>
      <c r="P14" s="1" t="s">
        <v>430</v>
      </c>
      <c r="Q14" s="14">
        <f t="shared" si="11"/>
        <v>1000000000000</v>
      </c>
      <c r="R14" s="14" t="s">
        <v>232</v>
      </c>
      <c r="S14" s="2">
        <f t="shared" ref="S14" si="27">S12+7</f>
        <v>42</v>
      </c>
      <c r="U14" s="1" t="s">
        <v>457</v>
      </c>
      <c r="V14" s="14">
        <f t="shared" si="13"/>
        <v>1000000000000</v>
      </c>
      <c r="W14" s="14" t="s">
        <v>232</v>
      </c>
      <c r="X14" s="2">
        <f t="shared" ref="X14" si="28">X12+25</f>
        <v>150</v>
      </c>
    </row>
    <row r="15" spans="1:24" x14ac:dyDescent="0.25">
      <c r="A15" s="1" t="s">
        <v>211</v>
      </c>
      <c r="B15" s="14">
        <f t="shared" si="7"/>
        <v>10000000000000</v>
      </c>
      <c r="C15" s="14" t="s">
        <v>159</v>
      </c>
      <c r="D15" s="2">
        <f t="shared" si="3"/>
        <v>7</v>
      </c>
      <c r="F15" s="1" t="s">
        <v>377</v>
      </c>
      <c r="G15" s="14">
        <f t="shared" si="8"/>
        <v>10000000000000</v>
      </c>
      <c r="H15" s="14" t="s">
        <v>57</v>
      </c>
      <c r="I15" s="2">
        <f t="shared" ref="I15" si="29">I13+1</f>
        <v>7</v>
      </c>
      <c r="K15" s="1" t="s">
        <v>404</v>
      </c>
      <c r="L15" s="14">
        <f t="shared" si="10"/>
        <v>10000000000000</v>
      </c>
      <c r="M15" s="14" t="s">
        <v>174</v>
      </c>
      <c r="N15" s="2">
        <f t="shared" ref="N15" si="30">N13+1</f>
        <v>7</v>
      </c>
      <c r="P15" s="1" t="s">
        <v>431</v>
      </c>
      <c r="Q15" s="14">
        <f t="shared" si="11"/>
        <v>10000000000000</v>
      </c>
      <c r="R15" s="14" t="s">
        <v>179</v>
      </c>
      <c r="S15" s="2">
        <f t="shared" ref="S15" si="31">S13+1</f>
        <v>7</v>
      </c>
      <c r="U15" s="1" t="s">
        <v>458</v>
      </c>
      <c r="V15" s="14">
        <f t="shared" si="13"/>
        <v>10000000000000</v>
      </c>
      <c r="W15" s="14" t="s">
        <v>184</v>
      </c>
      <c r="X15" s="2">
        <f t="shared" ref="X15" si="32">X13+1</f>
        <v>7</v>
      </c>
    </row>
    <row r="16" spans="1:24" x14ac:dyDescent="0.25">
      <c r="A16" s="1" t="s">
        <v>212</v>
      </c>
      <c r="B16" s="14">
        <f t="shared" si="7"/>
        <v>100000000000000</v>
      </c>
      <c r="C16" s="14" t="s">
        <v>232</v>
      </c>
      <c r="D16" s="2">
        <f t="shared" si="3"/>
        <v>7</v>
      </c>
      <c r="F16" s="1" t="s">
        <v>378</v>
      </c>
      <c r="G16" s="14">
        <f t="shared" si="8"/>
        <v>100000000000000</v>
      </c>
      <c r="H16" s="14" t="s">
        <v>232</v>
      </c>
      <c r="I16" s="2">
        <f t="shared" ref="I16" si="33">I14+3</f>
        <v>21</v>
      </c>
      <c r="K16" s="1" t="s">
        <v>405</v>
      </c>
      <c r="L16" s="14">
        <f t="shared" si="10"/>
        <v>100000000000000</v>
      </c>
      <c r="M16" s="14" t="s">
        <v>232</v>
      </c>
      <c r="N16" s="2">
        <f>N14+5</f>
        <v>35</v>
      </c>
      <c r="P16" s="1" t="s">
        <v>432</v>
      </c>
      <c r="Q16" s="14">
        <f t="shared" si="11"/>
        <v>100000000000000</v>
      </c>
      <c r="R16" s="14" t="s">
        <v>232</v>
      </c>
      <c r="S16" s="2">
        <f t="shared" ref="S16" si="34">S14+7</f>
        <v>49</v>
      </c>
      <c r="U16" s="1" t="s">
        <v>459</v>
      </c>
      <c r="V16" s="14">
        <f t="shared" si="13"/>
        <v>100000000000000</v>
      </c>
      <c r="W16" s="14" t="s">
        <v>232</v>
      </c>
      <c r="X16" s="2">
        <f t="shared" ref="X16" si="35">X14+25</f>
        <v>175</v>
      </c>
    </row>
    <row r="17" spans="1:24" x14ac:dyDescent="0.25">
      <c r="A17" s="1" t="s">
        <v>213</v>
      </c>
      <c r="B17" s="14">
        <f t="shared" si="7"/>
        <v>1000000000000000</v>
      </c>
      <c r="C17" s="14" t="s">
        <v>159</v>
      </c>
      <c r="D17" s="2">
        <f t="shared" si="3"/>
        <v>8</v>
      </c>
      <c r="F17" s="1" t="s">
        <v>379</v>
      </c>
      <c r="G17" s="14">
        <f t="shared" si="8"/>
        <v>1000000000000000</v>
      </c>
      <c r="H17" s="14" t="s">
        <v>57</v>
      </c>
      <c r="I17" s="2">
        <f t="shared" ref="I17" si="36">I15+1</f>
        <v>8</v>
      </c>
      <c r="K17" s="1" t="s">
        <v>406</v>
      </c>
      <c r="L17" s="14">
        <f t="shared" si="10"/>
        <v>1000000000000000</v>
      </c>
      <c r="M17" s="14" t="s">
        <v>174</v>
      </c>
      <c r="N17" s="2">
        <f t="shared" ref="N17" si="37">N15+1</f>
        <v>8</v>
      </c>
      <c r="P17" s="1" t="s">
        <v>433</v>
      </c>
      <c r="Q17" s="14">
        <f t="shared" si="11"/>
        <v>1000000000000000</v>
      </c>
      <c r="R17" s="14" t="s">
        <v>179</v>
      </c>
      <c r="S17" s="2">
        <f t="shared" ref="S17" si="38">S15+1</f>
        <v>8</v>
      </c>
      <c r="U17" s="1" t="s">
        <v>460</v>
      </c>
      <c r="V17" s="14">
        <f t="shared" si="13"/>
        <v>1000000000000000</v>
      </c>
      <c r="W17" s="14" t="s">
        <v>184</v>
      </c>
      <c r="X17" s="2">
        <f t="shared" ref="X17" si="39">X15+1</f>
        <v>8</v>
      </c>
    </row>
    <row r="18" spans="1:24" x14ac:dyDescent="0.25">
      <c r="A18" s="1" t="s">
        <v>214</v>
      </c>
      <c r="B18" s="14">
        <f t="shared" si="7"/>
        <v>1E+16</v>
      </c>
      <c r="C18" s="14" t="s">
        <v>232</v>
      </c>
      <c r="D18" s="2">
        <f t="shared" si="3"/>
        <v>8</v>
      </c>
      <c r="F18" s="1" t="s">
        <v>380</v>
      </c>
      <c r="G18" s="14">
        <f t="shared" si="8"/>
        <v>1E+16</v>
      </c>
      <c r="H18" s="14" t="s">
        <v>232</v>
      </c>
      <c r="I18" s="2">
        <f t="shared" ref="I18" si="40">I16+3</f>
        <v>24</v>
      </c>
      <c r="K18" s="1" t="s">
        <v>407</v>
      </c>
      <c r="L18" s="14">
        <f t="shared" si="10"/>
        <v>1E+16</v>
      </c>
      <c r="M18" s="14" t="s">
        <v>232</v>
      </c>
      <c r="N18" s="2">
        <f>N16+5</f>
        <v>40</v>
      </c>
      <c r="P18" s="1" t="s">
        <v>434</v>
      </c>
      <c r="Q18" s="14">
        <f t="shared" si="11"/>
        <v>1E+16</v>
      </c>
      <c r="R18" s="14" t="s">
        <v>232</v>
      </c>
      <c r="S18" s="2">
        <f t="shared" ref="S18" si="41">S16+7</f>
        <v>56</v>
      </c>
      <c r="U18" s="1" t="s">
        <v>461</v>
      </c>
      <c r="V18" s="14">
        <f t="shared" si="13"/>
        <v>1E+16</v>
      </c>
      <c r="W18" s="14" t="s">
        <v>232</v>
      </c>
      <c r="X18" s="2">
        <f t="shared" ref="X18" si="42">X16+25</f>
        <v>200</v>
      </c>
    </row>
    <row r="19" spans="1:24" x14ac:dyDescent="0.25">
      <c r="A19" s="1" t="s">
        <v>215</v>
      </c>
      <c r="B19" s="14">
        <f t="shared" si="7"/>
        <v>1E+17</v>
      </c>
      <c r="C19" s="14" t="s">
        <v>159</v>
      </c>
      <c r="D19" s="2">
        <f t="shared" si="3"/>
        <v>9</v>
      </c>
      <c r="F19" s="1" t="s">
        <v>381</v>
      </c>
      <c r="G19" s="14">
        <f t="shared" si="8"/>
        <v>1E+17</v>
      </c>
      <c r="H19" s="14" t="s">
        <v>57</v>
      </c>
      <c r="I19" s="2">
        <f t="shared" ref="I19" si="43">I17+1</f>
        <v>9</v>
      </c>
      <c r="K19" s="1" t="s">
        <v>408</v>
      </c>
      <c r="L19" s="14">
        <f t="shared" si="10"/>
        <v>1E+17</v>
      </c>
      <c r="M19" s="14" t="s">
        <v>174</v>
      </c>
      <c r="N19" s="2">
        <f t="shared" ref="N19" si="44">N17+1</f>
        <v>9</v>
      </c>
      <c r="P19" s="1" t="s">
        <v>435</v>
      </c>
      <c r="Q19" s="14">
        <f t="shared" si="11"/>
        <v>1E+17</v>
      </c>
      <c r="R19" s="14" t="s">
        <v>179</v>
      </c>
      <c r="S19" s="2">
        <f t="shared" ref="S19" si="45">S17+1</f>
        <v>9</v>
      </c>
      <c r="U19" s="1" t="s">
        <v>462</v>
      </c>
      <c r="V19" s="14">
        <f t="shared" si="13"/>
        <v>1E+17</v>
      </c>
      <c r="W19" s="14" t="s">
        <v>184</v>
      </c>
      <c r="X19" s="2">
        <f t="shared" ref="X19" si="46">X17+1</f>
        <v>9</v>
      </c>
    </row>
    <row r="20" spans="1:24" x14ac:dyDescent="0.25">
      <c r="A20" s="1" t="s">
        <v>216</v>
      </c>
      <c r="B20" s="14">
        <f t="shared" si="7"/>
        <v>1E+18</v>
      </c>
      <c r="C20" s="14" t="s">
        <v>232</v>
      </c>
      <c r="D20" s="2">
        <f t="shared" si="3"/>
        <v>9</v>
      </c>
      <c r="F20" s="1" t="s">
        <v>382</v>
      </c>
      <c r="G20" s="14">
        <f t="shared" si="8"/>
        <v>1E+18</v>
      </c>
      <c r="H20" s="14" t="s">
        <v>232</v>
      </c>
      <c r="I20" s="2">
        <f t="shared" ref="I20" si="47">I18+3</f>
        <v>27</v>
      </c>
      <c r="K20" s="1" t="s">
        <v>409</v>
      </c>
      <c r="L20" s="14">
        <f t="shared" si="10"/>
        <v>1E+18</v>
      </c>
      <c r="M20" s="14" t="s">
        <v>232</v>
      </c>
      <c r="N20" s="2">
        <f>N18+5</f>
        <v>45</v>
      </c>
      <c r="P20" s="1" t="s">
        <v>436</v>
      </c>
      <c r="Q20" s="14">
        <f t="shared" si="11"/>
        <v>1E+18</v>
      </c>
      <c r="R20" s="14" t="s">
        <v>232</v>
      </c>
      <c r="S20" s="2">
        <f t="shared" ref="S20" si="48">S18+7</f>
        <v>63</v>
      </c>
      <c r="U20" s="1" t="s">
        <v>463</v>
      </c>
      <c r="V20" s="14">
        <f t="shared" si="13"/>
        <v>1E+18</v>
      </c>
      <c r="W20" s="14" t="s">
        <v>232</v>
      </c>
      <c r="X20" s="2">
        <f t="shared" ref="X20" si="49">X18+25</f>
        <v>225</v>
      </c>
    </row>
    <row r="21" spans="1:24" x14ac:dyDescent="0.25">
      <c r="A21" s="1" t="s">
        <v>217</v>
      </c>
      <c r="B21" s="14">
        <f t="shared" si="7"/>
        <v>1E+19</v>
      </c>
      <c r="C21" s="14" t="s">
        <v>159</v>
      </c>
      <c r="D21" s="2">
        <f t="shared" si="3"/>
        <v>10</v>
      </c>
      <c r="F21" s="1" t="s">
        <v>383</v>
      </c>
      <c r="G21" s="14">
        <f t="shared" si="8"/>
        <v>1E+19</v>
      </c>
      <c r="H21" s="14" t="s">
        <v>57</v>
      </c>
      <c r="I21" s="2">
        <f t="shared" ref="I21" si="50">I19+1</f>
        <v>10</v>
      </c>
      <c r="K21" s="1" t="s">
        <v>410</v>
      </c>
      <c r="L21" s="14">
        <f t="shared" si="10"/>
        <v>1E+19</v>
      </c>
      <c r="M21" s="14" t="s">
        <v>174</v>
      </c>
      <c r="N21" s="2">
        <f t="shared" ref="N21" si="51">N19+1</f>
        <v>10</v>
      </c>
      <c r="P21" s="1" t="s">
        <v>437</v>
      </c>
      <c r="Q21" s="14">
        <f t="shared" si="11"/>
        <v>1E+19</v>
      </c>
      <c r="R21" s="14" t="s">
        <v>179</v>
      </c>
      <c r="S21" s="2">
        <f t="shared" ref="S21" si="52">S19+1</f>
        <v>10</v>
      </c>
      <c r="U21" s="1" t="s">
        <v>464</v>
      </c>
      <c r="V21" s="14">
        <f t="shared" si="13"/>
        <v>1E+19</v>
      </c>
      <c r="W21" s="14" t="s">
        <v>184</v>
      </c>
      <c r="X21" s="2">
        <f t="shared" ref="X21" si="53">X19+1</f>
        <v>10</v>
      </c>
    </row>
    <row r="22" spans="1:24" x14ac:dyDescent="0.25">
      <c r="A22" s="1" t="s">
        <v>218</v>
      </c>
      <c r="B22" s="14">
        <f t="shared" si="7"/>
        <v>1E+20</v>
      </c>
      <c r="C22" s="14" t="s">
        <v>232</v>
      </c>
      <c r="D22" s="2">
        <f t="shared" si="3"/>
        <v>10</v>
      </c>
      <c r="F22" s="1" t="s">
        <v>384</v>
      </c>
      <c r="G22" s="14">
        <f t="shared" si="8"/>
        <v>1E+20</v>
      </c>
      <c r="H22" s="14" t="s">
        <v>232</v>
      </c>
      <c r="I22" s="2">
        <f t="shared" ref="I22" si="54">I20+3</f>
        <v>30</v>
      </c>
      <c r="K22" s="1" t="s">
        <v>411</v>
      </c>
      <c r="L22" s="14">
        <f t="shared" si="10"/>
        <v>1E+20</v>
      </c>
      <c r="M22" s="14" t="s">
        <v>232</v>
      </c>
      <c r="N22" s="2">
        <f>N20+5</f>
        <v>50</v>
      </c>
      <c r="P22" s="1" t="s">
        <v>438</v>
      </c>
      <c r="Q22" s="14">
        <f t="shared" si="11"/>
        <v>1E+20</v>
      </c>
      <c r="R22" s="14" t="s">
        <v>232</v>
      </c>
      <c r="S22" s="2">
        <f t="shared" ref="S22" si="55">S20+7</f>
        <v>70</v>
      </c>
      <c r="U22" s="1" t="s">
        <v>465</v>
      </c>
      <c r="V22" s="14">
        <f t="shared" si="13"/>
        <v>1E+20</v>
      </c>
      <c r="W22" s="14" t="s">
        <v>232</v>
      </c>
      <c r="X22" s="2">
        <f t="shared" ref="X22" si="56">X20+25</f>
        <v>250</v>
      </c>
    </row>
    <row r="23" spans="1:24" x14ac:dyDescent="0.25">
      <c r="A23" s="1" t="s">
        <v>219</v>
      </c>
      <c r="B23" s="14">
        <f t="shared" si="7"/>
        <v>1E+21</v>
      </c>
      <c r="C23" s="14" t="s">
        <v>159</v>
      </c>
      <c r="D23" s="2">
        <f t="shared" si="3"/>
        <v>11</v>
      </c>
      <c r="F23" s="1" t="s">
        <v>385</v>
      </c>
      <c r="G23" s="14">
        <f t="shared" si="8"/>
        <v>1E+21</v>
      </c>
      <c r="H23" s="14" t="s">
        <v>57</v>
      </c>
      <c r="I23" s="2">
        <f t="shared" ref="I23" si="57">I21+1</f>
        <v>11</v>
      </c>
      <c r="K23" s="1" t="s">
        <v>412</v>
      </c>
      <c r="L23" s="14">
        <f t="shared" si="10"/>
        <v>1E+21</v>
      </c>
      <c r="M23" s="14" t="s">
        <v>174</v>
      </c>
      <c r="N23" s="2">
        <f t="shared" ref="N23" si="58">N21+1</f>
        <v>11</v>
      </c>
      <c r="P23" s="1" t="s">
        <v>439</v>
      </c>
      <c r="Q23" s="14">
        <f t="shared" si="11"/>
        <v>1E+21</v>
      </c>
      <c r="R23" s="14" t="s">
        <v>179</v>
      </c>
      <c r="S23" s="2">
        <f t="shared" ref="S23" si="59">S21+1</f>
        <v>11</v>
      </c>
      <c r="U23" s="1" t="s">
        <v>466</v>
      </c>
      <c r="V23" s="14">
        <f t="shared" si="13"/>
        <v>1E+21</v>
      </c>
      <c r="W23" s="14" t="s">
        <v>184</v>
      </c>
      <c r="X23" s="2">
        <f t="shared" ref="X23" si="60">X21+1</f>
        <v>11</v>
      </c>
    </row>
    <row r="24" spans="1:24" x14ac:dyDescent="0.25">
      <c r="A24" s="1" t="s">
        <v>220</v>
      </c>
      <c r="B24" s="14">
        <f t="shared" si="7"/>
        <v>1E+22</v>
      </c>
      <c r="C24" s="14" t="s">
        <v>232</v>
      </c>
      <c r="D24" s="2">
        <f t="shared" si="3"/>
        <v>11</v>
      </c>
      <c r="F24" s="1" t="s">
        <v>386</v>
      </c>
      <c r="G24" s="14">
        <f t="shared" si="8"/>
        <v>1E+22</v>
      </c>
      <c r="H24" s="14" t="s">
        <v>232</v>
      </c>
      <c r="I24" s="2">
        <f t="shared" ref="I24" si="61">I22+3</f>
        <v>33</v>
      </c>
      <c r="K24" s="1" t="s">
        <v>413</v>
      </c>
      <c r="L24" s="14">
        <f t="shared" si="10"/>
        <v>1E+22</v>
      </c>
      <c r="M24" s="14" t="s">
        <v>232</v>
      </c>
      <c r="N24" s="2">
        <f>N22+5</f>
        <v>55</v>
      </c>
      <c r="P24" s="1" t="s">
        <v>440</v>
      </c>
      <c r="Q24" s="14">
        <f t="shared" si="11"/>
        <v>1E+22</v>
      </c>
      <c r="R24" s="14" t="s">
        <v>232</v>
      </c>
      <c r="S24" s="2">
        <f t="shared" ref="S24" si="62">S22+7</f>
        <v>77</v>
      </c>
      <c r="U24" s="1" t="s">
        <v>467</v>
      </c>
      <c r="V24" s="14">
        <f t="shared" si="13"/>
        <v>1E+22</v>
      </c>
      <c r="W24" s="14" t="s">
        <v>232</v>
      </c>
      <c r="X24" s="2">
        <f t="shared" ref="X24" si="63">X22+25</f>
        <v>275</v>
      </c>
    </row>
    <row r="25" spans="1:24" x14ac:dyDescent="0.25">
      <c r="A25" s="1" t="s">
        <v>221</v>
      </c>
      <c r="B25" s="14">
        <f t="shared" si="7"/>
        <v>9.9999999999999992E+22</v>
      </c>
      <c r="C25" s="14" t="s">
        <v>159</v>
      </c>
      <c r="D25" s="2">
        <f t="shared" si="3"/>
        <v>12</v>
      </c>
      <c r="F25" s="1" t="s">
        <v>387</v>
      </c>
      <c r="G25" s="14">
        <f t="shared" si="8"/>
        <v>9.9999999999999992E+22</v>
      </c>
      <c r="H25" s="14" t="s">
        <v>57</v>
      </c>
      <c r="I25" s="2">
        <f t="shared" ref="I25" si="64">I23+1</f>
        <v>12</v>
      </c>
      <c r="K25" s="1" t="s">
        <v>414</v>
      </c>
      <c r="L25" s="14">
        <f t="shared" si="10"/>
        <v>9.9999999999999992E+22</v>
      </c>
      <c r="M25" s="14" t="s">
        <v>174</v>
      </c>
      <c r="N25" s="2">
        <f t="shared" ref="N25" si="65">N23+1</f>
        <v>12</v>
      </c>
      <c r="P25" s="1" t="s">
        <v>441</v>
      </c>
      <c r="Q25" s="14">
        <f t="shared" si="11"/>
        <v>9.9999999999999992E+22</v>
      </c>
      <c r="R25" s="14" t="s">
        <v>179</v>
      </c>
      <c r="S25" s="2">
        <f t="shared" ref="S25" si="66">S23+1</f>
        <v>12</v>
      </c>
      <c r="U25" s="1" t="s">
        <v>468</v>
      </c>
      <c r="V25" s="14">
        <f t="shared" si="13"/>
        <v>9.9999999999999992E+22</v>
      </c>
      <c r="W25" s="14" t="s">
        <v>184</v>
      </c>
      <c r="X25" s="2">
        <f t="shared" ref="X25" si="67">X23+1</f>
        <v>12</v>
      </c>
    </row>
    <row r="26" spans="1:24" x14ac:dyDescent="0.25">
      <c r="A26" s="1" t="s">
        <v>222</v>
      </c>
      <c r="B26" s="14">
        <f t="shared" si="7"/>
        <v>9.9999999999999998E+23</v>
      </c>
      <c r="C26" s="14" t="s">
        <v>232</v>
      </c>
      <c r="D26" s="2">
        <f t="shared" si="3"/>
        <v>12</v>
      </c>
      <c r="F26" s="1" t="s">
        <v>388</v>
      </c>
      <c r="G26" s="14">
        <f t="shared" si="8"/>
        <v>9.9999999999999998E+23</v>
      </c>
      <c r="H26" s="14" t="s">
        <v>232</v>
      </c>
      <c r="I26" s="2">
        <f t="shared" ref="I26" si="68">I24+3</f>
        <v>36</v>
      </c>
      <c r="K26" s="1" t="s">
        <v>415</v>
      </c>
      <c r="L26" s="14">
        <f t="shared" si="10"/>
        <v>9.9999999999999998E+23</v>
      </c>
      <c r="M26" s="14" t="s">
        <v>232</v>
      </c>
      <c r="N26" s="2">
        <f>N24+5</f>
        <v>60</v>
      </c>
      <c r="P26" s="1" t="s">
        <v>442</v>
      </c>
      <c r="Q26" s="14">
        <f t="shared" si="11"/>
        <v>9.9999999999999998E+23</v>
      </c>
      <c r="R26" s="14" t="s">
        <v>232</v>
      </c>
      <c r="S26" s="2">
        <f t="shared" ref="S26" si="69">S24+7</f>
        <v>84</v>
      </c>
      <c r="U26" s="1" t="s">
        <v>469</v>
      </c>
      <c r="V26" s="14">
        <f t="shared" si="13"/>
        <v>9.9999999999999998E+23</v>
      </c>
      <c r="W26" s="14" t="s">
        <v>232</v>
      </c>
      <c r="X26" s="2">
        <f t="shared" ref="X26" si="70">X24+25</f>
        <v>300</v>
      </c>
    </row>
    <row r="27" spans="1:24" x14ac:dyDescent="0.25">
      <c r="A27" s="1" t="s">
        <v>223</v>
      </c>
      <c r="B27" s="14">
        <f t="shared" si="7"/>
        <v>9.9999999999999988E+24</v>
      </c>
      <c r="C27" s="14" t="s">
        <v>159</v>
      </c>
      <c r="D27" s="2">
        <f t="shared" si="3"/>
        <v>13</v>
      </c>
      <c r="F27" s="1" t="s">
        <v>389</v>
      </c>
      <c r="G27" s="14">
        <f t="shared" si="8"/>
        <v>9.9999999999999988E+24</v>
      </c>
      <c r="H27" s="14" t="s">
        <v>57</v>
      </c>
      <c r="I27" s="2">
        <f t="shared" ref="I27" si="71">I25+1</f>
        <v>13</v>
      </c>
      <c r="K27" s="1" t="s">
        <v>416</v>
      </c>
      <c r="L27" s="14">
        <f t="shared" si="10"/>
        <v>9.9999999999999988E+24</v>
      </c>
      <c r="M27" s="14" t="s">
        <v>174</v>
      </c>
      <c r="N27" s="2">
        <f t="shared" ref="N27" si="72">N25+1</f>
        <v>13</v>
      </c>
      <c r="P27" s="1" t="s">
        <v>443</v>
      </c>
      <c r="Q27" s="14">
        <f t="shared" si="11"/>
        <v>9.9999999999999988E+24</v>
      </c>
      <c r="R27" s="14" t="s">
        <v>179</v>
      </c>
      <c r="S27" s="2">
        <f t="shared" ref="S27" si="73">S25+1</f>
        <v>13</v>
      </c>
      <c r="U27" s="1" t="s">
        <v>470</v>
      </c>
      <c r="V27" s="14">
        <f t="shared" si="13"/>
        <v>9.9999999999999988E+24</v>
      </c>
      <c r="W27" s="14" t="s">
        <v>184</v>
      </c>
      <c r="X27" s="2">
        <f t="shared" ref="X27" si="74">X25+1</f>
        <v>13</v>
      </c>
    </row>
    <row r="28" spans="1:24" x14ac:dyDescent="0.25">
      <c r="A28" s="1" t="s">
        <v>224</v>
      </c>
      <c r="B28" s="14">
        <f t="shared" si="7"/>
        <v>9.9999999999999988E+25</v>
      </c>
      <c r="C28" s="14" t="s">
        <v>232</v>
      </c>
      <c r="D28" s="2">
        <f t="shared" si="3"/>
        <v>13</v>
      </c>
      <c r="F28" s="1" t="s">
        <v>390</v>
      </c>
      <c r="G28" s="14">
        <f t="shared" si="8"/>
        <v>9.9999999999999988E+25</v>
      </c>
      <c r="H28" s="14" t="s">
        <v>232</v>
      </c>
      <c r="I28" s="2">
        <f t="shared" ref="I28" si="75">I26+3</f>
        <v>39</v>
      </c>
      <c r="K28" s="1" t="s">
        <v>417</v>
      </c>
      <c r="L28" s="14">
        <f t="shared" si="10"/>
        <v>9.9999999999999988E+25</v>
      </c>
      <c r="M28" s="14" t="s">
        <v>232</v>
      </c>
      <c r="N28" s="2">
        <f>N26+5</f>
        <v>65</v>
      </c>
      <c r="P28" s="1" t="s">
        <v>444</v>
      </c>
      <c r="Q28" s="14">
        <f t="shared" si="11"/>
        <v>9.9999999999999988E+25</v>
      </c>
      <c r="R28" s="14" t="s">
        <v>232</v>
      </c>
      <c r="S28" s="2">
        <f t="shared" ref="S28" si="76">S26+7</f>
        <v>91</v>
      </c>
      <c r="U28" s="1" t="s">
        <v>471</v>
      </c>
      <c r="V28" s="14">
        <f t="shared" si="13"/>
        <v>9.9999999999999988E+25</v>
      </c>
      <c r="W28" s="14" t="s">
        <v>232</v>
      </c>
      <c r="X28" s="2">
        <f t="shared" ref="X28" si="77">X26+25</f>
        <v>325</v>
      </c>
    </row>
    <row r="29" spans="1:24" x14ac:dyDescent="0.25">
      <c r="A29" s="1" t="s">
        <v>225</v>
      </c>
      <c r="B29" s="14">
        <f t="shared" si="7"/>
        <v>9.9999999999999988E+26</v>
      </c>
      <c r="C29" s="14" t="s">
        <v>159</v>
      </c>
      <c r="D29" s="2">
        <f t="shared" si="3"/>
        <v>14</v>
      </c>
      <c r="F29" s="1" t="s">
        <v>391</v>
      </c>
      <c r="G29" s="14">
        <f t="shared" si="8"/>
        <v>9.9999999999999988E+26</v>
      </c>
      <c r="H29" s="14" t="s">
        <v>57</v>
      </c>
      <c r="I29" s="2">
        <f t="shared" ref="I29" si="78">I27+1</f>
        <v>14</v>
      </c>
      <c r="K29" s="1" t="s">
        <v>418</v>
      </c>
      <c r="L29" s="14">
        <f t="shared" si="10"/>
        <v>9.9999999999999988E+26</v>
      </c>
      <c r="M29" s="14" t="s">
        <v>174</v>
      </c>
      <c r="N29" s="2">
        <f t="shared" ref="N29" si="79">N27+1</f>
        <v>14</v>
      </c>
      <c r="P29" s="1" t="s">
        <v>445</v>
      </c>
      <c r="Q29" s="14">
        <f t="shared" si="11"/>
        <v>9.9999999999999988E+26</v>
      </c>
      <c r="R29" s="14" t="s">
        <v>179</v>
      </c>
      <c r="S29" s="2">
        <f t="shared" ref="S29" si="80">S27+1</f>
        <v>14</v>
      </c>
      <c r="U29" s="1" t="s">
        <v>472</v>
      </c>
      <c r="V29" s="14">
        <f t="shared" si="13"/>
        <v>9.9999999999999988E+26</v>
      </c>
      <c r="W29" s="14" t="s">
        <v>184</v>
      </c>
      <c r="X29" s="2">
        <f t="shared" ref="X29" si="81">X27+1</f>
        <v>14</v>
      </c>
    </row>
    <row r="30" spans="1:24" x14ac:dyDescent="0.25">
      <c r="A30" s="1" t="s">
        <v>226</v>
      </c>
      <c r="B30" s="14">
        <f t="shared" si="7"/>
        <v>9.9999999999999996E+27</v>
      </c>
      <c r="C30" s="14" t="s">
        <v>232</v>
      </c>
      <c r="D30" s="2">
        <f t="shared" si="3"/>
        <v>14</v>
      </c>
      <c r="F30" s="1" t="s">
        <v>392</v>
      </c>
      <c r="G30" s="14">
        <f t="shared" si="8"/>
        <v>9.9999999999999996E+27</v>
      </c>
      <c r="H30" s="14" t="s">
        <v>232</v>
      </c>
      <c r="I30" s="2">
        <f t="shared" ref="I30" si="82">I28+3</f>
        <v>42</v>
      </c>
      <c r="K30" s="1" t="s">
        <v>419</v>
      </c>
      <c r="L30" s="14">
        <f t="shared" si="10"/>
        <v>9.9999999999999996E+27</v>
      </c>
      <c r="M30" s="14" t="s">
        <v>232</v>
      </c>
      <c r="N30" s="2">
        <f>N28+5</f>
        <v>70</v>
      </c>
      <c r="P30" s="1" t="s">
        <v>446</v>
      </c>
      <c r="Q30" s="14">
        <f t="shared" si="11"/>
        <v>9.9999999999999996E+27</v>
      </c>
      <c r="R30" s="14" t="s">
        <v>232</v>
      </c>
      <c r="S30" s="2">
        <f t="shared" ref="S30" si="83">S28+7</f>
        <v>98</v>
      </c>
      <c r="U30" s="1" t="s">
        <v>473</v>
      </c>
      <c r="V30" s="14">
        <f t="shared" si="13"/>
        <v>9.9999999999999996E+27</v>
      </c>
      <c r="W30" s="14" t="s">
        <v>232</v>
      </c>
      <c r="X30" s="2">
        <f t="shared" ref="X30" si="84">X28+25</f>
        <v>350</v>
      </c>
    </row>
    <row r="31" spans="1:24" x14ac:dyDescent="0.25">
      <c r="A31" s="1" t="s">
        <v>227</v>
      </c>
      <c r="B31" s="14">
        <f t="shared" si="7"/>
        <v>9.9999999999999991E+28</v>
      </c>
      <c r="C31" s="14" t="s">
        <v>159</v>
      </c>
      <c r="D31" s="2">
        <f t="shared" si="3"/>
        <v>15</v>
      </c>
      <c r="F31" s="1" t="s">
        <v>393</v>
      </c>
      <c r="G31" s="14">
        <f t="shared" si="8"/>
        <v>9.9999999999999991E+28</v>
      </c>
      <c r="H31" s="14" t="s">
        <v>57</v>
      </c>
      <c r="I31" s="2">
        <f t="shared" ref="I31" si="85">I29+1</f>
        <v>15</v>
      </c>
      <c r="K31" s="1" t="s">
        <v>420</v>
      </c>
      <c r="L31" s="14">
        <f t="shared" si="10"/>
        <v>9.9999999999999991E+28</v>
      </c>
      <c r="M31" s="14" t="s">
        <v>174</v>
      </c>
      <c r="N31" s="2">
        <f t="shared" ref="N31" si="86">N29+1</f>
        <v>15</v>
      </c>
      <c r="P31" s="1" t="s">
        <v>447</v>
      </c>
      <c r="Q31" s="14">
        <f t="shared" si="11"/>
        <v>9.9999999999999991E+28</v>
      </c>
      <c r="R31" s="14" t="s">
        <v>179</v>
      </c>
      <c r="S31" s="2">
        <f t="shared" ref="S31" si="87">S29+1</f>
        <v>15</v>
      </c>
      <c r="U31" s="1" t="s">
        <v>474</v>
      </c>
      <c r="V31" s="14">
        <f t="shared" si="13"/>
        <v>9.9999999999999991E+28</v>
      </c>
      <c r="W31" s="14" t="s">
        <v>184</v>
      </c>
      <c r="X31" s="2">
        <f t="shared" ref="X31" si="88">X29+1</f>
        <v>15</v>
      </c>
    </row>
    <row r="32" spans="1:24" x14ac:dyDescent="0.25">
      <c r="A32" s="1" t="s">
        <v>228</v>
      </c>
      <c r="B32" s="14">
        <f t="shared" si="7"/>
        <v>9.9999999999999988E+29</v>
      </c>
      <c r="C32" s="14" t="s">
        <v>232</v>
      </c>
      <c r="D32" s="2">
        <f t="shared" si="3"/>
        <v>15</v>
      </c>
      <c r="F32" s="1" t="s">
        <v>394</v>
      </c>
      <c r="G32" s="14">
        <f t="shared" si="8"/>
        <v>9.9999999999999988E+29</v>
      </c>
      <c r="H32" s="14" t="s">
        <v>232</v>
      </c>
      <c r="I32" s="2">
        <f t="shared" ref="I32" si="89">I30+3</f>
        <v>45</v>
      </c>
      <c r="K32" s="1" t="s">
        <v>421</v>
      </c>
      <c r="L32" s="14">
        <f t="shared" si="10"/>
        <v>9.9999999999999988E+29</v>
      </c>
      <c r="M32" s="14" t="s">
        <v>232</v>
      </c>
      <c r="N32" s="2">
        <f>N30+5</f>
        <v>75</v>
      </c>
      <c r="P32" s="1" t="s">
        <v>448</v>
      </c>
      <c r="Q32" s="14">
        <f t="shared" si="11"/>
        <v>9.9999999999999988E+29</v>
      </c>
      <c r="R32" s="14" t="s">
        <v>232</v>
      </c>
      <c r="S32" s="2">
        <f t="shared" ref="S32" si="90">S30+7</f>
        <v>105</v>
      </c>
      <c r="U32" s="1" t="s">
        <v>475</v>
      </c>
      <c r="V32" s="14">
        <f t="shared" si="13"/>
        <v>9.9999999999999988E+29</v>
      </c>
      <c r="W32" s="14" t="s">
        <v>232</v>
      </c>
      <c r="X32" s="2">
        <f t="shared" ref="X32" si="91">X30+25</f>
        <v>375</v>
      </c>
    </row>
    <row r="33" spans="1:24" x14ac:dyDescent="0.25">
      <c r="A33" s="1" t="s">
        <v>229</v>
      </c>
      <c r="B33" s="14">
        <f t="shared" si="7"/>
        <v>9.9999999999999985E+30</v>
      </c>
      <c r="C33" s="14" t="s">
        <v>159</v>
      </c>
      <c r="D33" s="2">
        <f>D31+1</f>
        <v>16</v>
      </c>
      <c r="F33" s="1" t="s">
        <v>395</v>
      </c>
      <c r="G33" s="14">
        <f t="shared" si="8"/>
        <v>9.9999999999999985E+30</v>
      </c>
      <c r="H33" s="14" t="s">
        <v>57</v>
      </c>
      <c r="I33" s="2">
        <f t="shared" ref="I33" si="92">I31+1</f>
        <v>16</v>
      </c>
      <c r="K33" s="1" t="s">
        <v>422</v>
      </c>
      <c r="L33" s="14">
        <f t="shared" si="10"/>
        <v>9.9999999999999985E+30</v>
      </c>
      <c r="M33" s="14" t="s">
        <v>174</v>
      </c>
      <c r="N33" s="2">
        <f t="shared" ref="N33" si="93">N31+1</f>
        <v>16</v>
      </c>
      <c r="P33" s="1" t="s">
        <v>449</v>
      </c>
      <c r="Q33" s="14">
        <f t="shared" si="11"/>
        <v>9.9999999999999985E+30</v>
      </c>
      <c r="R33" s="14" t="s">
        <v>179</v>
      </c>
      <c r="S33" s="2">
        <f t="shared" ref="S33" si="94">S31+1</f>
        <v>16</v>
      </c>
      <c r="U33" s="1" t="s">
        <v>476</v>
      </c>
      <c r="V33" s="14">
        <f t="shared" si="13"/>
        <v>9.9999999999999985E+30</v>
      </c>
      <c r="W33" s="14" t="s">
        <v>184</v>
      </c>
      <c r="X33" s="2">
        <f t="shared" ref="X33" si="95">X31+1</f>
        <v>16</v>
      </c>
    </row>
    <row r="34" spans="1:24" x14ac:dyDescent="0.25">
      <c r="A34" s="1" t="s">
        <v>40</v>
      </c>
      <c r="B34" s="14">
        <v>50</v>
      </c>
      <c r="C34" s="14" t="s">
        <v>160</v>
      </c>
      <c r="D34" s="2">
        <v>1</v>
      </c>
      <c r="F34" s="1" t="s">
        <v>63</v>
      </c>
      <c r="G34" s="5">
        <v>50</v>
      </c>
      <c r="H34" s="14" t="s">
        <v>170</v>
      </c>
      <c r="I34" s="2">
        <v>1</v>
      </c>
      <c r="K34" s="1" t="s">
        <v>80</v>
      </c>
      <c r="L34" s="5">
        <v>50</v>
      </c>
      <c r="M34" s="14" t="s">
        <v>178</v>
      </c>
      <c r="N34" s="2">
        <v>1</v>
      </c>
      <c r="P34" s="1" t="s">
        <v>85</v>
      </c>
      <c r="Q34" s="5">
        <v>50</v>
      </c>
      <c r="R34" s="14" t="s">
        <v>353</v>
      </c>
      <c r="S34" s="2">
        <v>1</v>
      </c>
      <c r="U34" s="1" t="s">
        <v>89</v>
      </c>
      <c r="V34" s="5">
        <v>50</v>
      </c>
      <c r="W34" s="14" t="s">
        <v>185</v>
      </c>
      <c r="X34" s="2">
        <v>12500</v>
      </c>
    </row>
    <row r="35" spans="1:24" x14ac:dyDescent="0.25">
      <c r="A35" s="1" t="s">
        <v>41</v>
      </c>
      <c r="B35" s="14">
        <v>100</v>
      </c>
      <c r="C35" s="14" t="s">
        <v>232</v>
      </c>
      <c r="D35" s="2">
        <v>3</v>
      </c>
      <c r="F35" s="1" t="s">
        <v>64</v>
      </c>
      <c r="G35" s="14">
        <v>100</v>
      </c>
      <c r="H35" s="14" t="s">
        <v>232</v>
      </c>
      <c r="I35" s="2">
        <v>5</v>
      </c>
      <c r="K35" s="1" t="s">
        <v>126</v>
      </c>
      <c r="L35" s="14">
        <v>100</v>
      </c>
      <c r="M35" s="14" t="s">
        <v>232</v>
      </c>
      <c r="N35" s="2">
        <v>7</v>
      </c>
      <c r="P35" s="1" t="s">
        <v>111</v>
      </c>
      <c r="Q35" s="14">
        <v>100</v>
      </c>
      <c r="R35" s="14" t="s">
        <v>232</v>
      </c>
      <c r="S35" s="2">
        <v>9</v>
      </c>
      <c r="U35" s="1" t="s">
        <v>96</v>
      </c>
      <c r="V35" s="14">
        <v>100</v>
      </c>
      <c r="W35" s="14" t="s">
        <v>232</v>
      </c>
      <c r="X35" s="2">
        <v>50</v>
      </c>
    </row>
    <row r="36" spans="1:24" x14ac:dyDescent="0.25">
      <c r="A36" s="1" t="s">
        <v>42</v>
      </c>
      <c r="B36" s="14">
        <v>1000</v>
      </c>
      <c r="C36" s="14" t="s">
        <v>160</v>
      </c>
      <c r="D36" s="2">
        <v>2</v>
      </c>
      <c r="F36" s="1" t="s">
        <v>65</v>
      </c>
      <c r="G36" s="14">
        <v>1000</v>
      </c>
      <c r="H36" s="14" t="s">
        <v>170</v>
      </c>
      <c r="I36" s="2">
        <f>I34+1</f>
        <v>2</v>
      </c>
      <c r="K36" s="1" t="s">
        <v>127</v>
      </c>
      <c r="L36" s="14">
        <v>1000</v>
      </c>
      <c r="M36" s="14" t="s">
        <v>178</v>
      </c>
      <c r="N36" s="2">
        <v>2</v>
      </c>
      <c r="P36" s="1" t="s">
        <v>112</v>
      </c>
      <c r="Q36" s="14">
        <v>1000</v>
      </c>
      <c r="R36" s="14" t="s">
        <v>353</v>
      </c>
      <c r="S36" s="2">
        <v>2</v>
      </c>
      <c r="U36" s="1" t="s">
        <v>97</v>
      </c>
      <c r="V36" s="14">
        <v>1000</v>
      </c>
      <c r="W36" s="14" t="s">
        <v>185</v>
      </c>
      <c r="X36" s="2">
        <f>X34+12500</f>
        <v>25000</v>
      </c>
    </row>
    <row r="37" spans="1:24" x14ac:dyDescent="0.25">
      <c r="A37" s="1" t="s">
        <v>43</v>
      </c>
      <c r="B37" s="14">
        <v>10000</v>
      </c>
      <c r="C37" s="14" t="s">
        <v>232</v>
      </c>
      <c r="D37" s="2">
        <v>6</v>
      </c>
      <c r="F37" s="1" t="s">
        <v>66</v>
      </c>
      <c r="G37" s="14">
        <v>10000</v>
      </c>
      <c r="H37" s="14" t="s">
        <v>232</v>
      </c>
      <c r="I37" s="2">
        <f>I35+5</f>
        <v>10</v>
      </c>
      <c r="K37" s="1" t="s">
        <v>128</v>
      </c>
      <c r="L37" s="14">
        <v>10000</v>
      </c>
      <c r="M37" s="14" t="s">
        <v>232</v>
      </c>
      <c r="N37" s="2">
        <v>14</v>
      </c>
      <c r="P37" s="1" t="s">
        <v>113</v>
      </c>
      <c r="Q37" s="14">
        <v>10000</v>
      </c>
      <c r="R37" s="14" t="s">
        <v>232</v>
      </c>
      <c r="S37" s="2">
        <v>18</v>
      </c>
      <c r="U37" s="1" t="s">
        <v>98</v>
      </c>
      <c r="V37" s="14">
        <v>10000</v>
      </c>
      <c r="W37" s="14" t="s">
        <v>232</v>
      </c>
      <c r="X37" s="2">
        <f>X35+50</f>
        <v>100</v>
      </c>
    </row>
    <row r="38" spans="1:24" x14ac:dyDescent="0.25">
      <c r="A38" s="1" t="s">
        <v>314</v>
      </c>
      <c r="B38" s="14">
        <v>100000</v>
      </c>
      <c r="C38" s="14" t="s">
        <v>160</v>
      </c>
      <c r="D38" s="2">
        <f>D36+1</f>
        <v>3</v>
      </c>
      <c r="F38" s="1" t="s">
        <v>477</v>
      </c>
      <c r="G38" s="14">
        <v>100000</v>
      </c>
      <c r="H38" s="14" t="s">
        <v>170</v>
      </c>
      <c r="I38" s="2">
        <f t="shared" ref="I38" si="96">I36+1</f>
        <v>3</v>
      </c>
      <c r="K38" s="1" t="s">
        <v>504</v>
      </c>
      <c r="L38" s="14">
        <v>100000</v>
      </c>
      <c r="M38" s="14" t="s">
        <v>178</v>
      </c>
      <c r="N38" s="2">
        <f>N36+1</f>
        <v>3</v>
      </c>
      <c r="P38" s="1" t="s">
        <v>531</v>
      </c>
      <c r="Q38" s="14">
        <v>100000</v>
      </c>
      <c r="R38" s="14" t="s">
        <v>353</v>
      </c>
      <c r="S38" s="2">
        <f>S36+1</f>
        <v>3</v>
      </c>
      <c r="U38" s="1" t="s">
        <v>558</v>
      </c>
      <c r="V38" s="14">
        <v>100000</v>
      </c>
      <c r="W38" s="14" t="s">
        <v>185</v>
      </c>
      <c r="X38" s="2">
        <f t="shared" ref="X38" si="97">X36+12500</f>
        <v>37500</v>
      </c>
    </row>
    <row r="39" spans="1:24" x14ac:dyDescent="0.25">
      <c r="A39" s="1" t="s">
        <v>315</v>
      </c>
      <c r="B39" s="14">
        <v>1000000</v>
      </c>
      <c r="C39" s="14" t="s">
        <v>232</v>
      </c>
      <c r="D39" s="2">
        <f>D37+3</f>
        <v>9</v>
      </c>
      <c r="F39" s="1" t="s">
        <v>478</v>
      </c>
      <c r="G39" s="14">
        <v>1000000</v>
      </c>
      <c r="H39" s="14" t="s">
        <v>232</v>
      </c>
      <c r="I39" s="2">
        <f>I37+5</f>
        <v>15</v>
      </c>
      <c r="K39" s="1" t="s">
        <v>505</v>
      </c>
      <c r="L39" s="14">
        <v>1000000</v>
      </c>
      <c r="M39" s="14" t="s">
        <v>232</v>
      </c>
      <c r="N39" s="2">
        <f>N37+7</f>
        <v>21</v>
      </c>
      <c r="P39" s="1" t="s">
        <v>532</v>
      </c>
      <c r="Q39" s="14">
        <v>1000000</v>
      </c>
      <c r="R39" s="14" t="s">
        <v>232</v>
      </c>
      <c r="S39" s="2">
        <f>S37+9</f>
        <v>27</v>
      </c>
      <c r="U39" s="1" t="s">
        <v>559</v>
      </c>
      <c r="V39" s="14">
        <v>1000000</v>
      </c>
      <c r="W39" s="14" t="s">
        <v>232</v>
      </c>
      <c r="X39" s="2">
        <f t="shared" ref="X39" si="98">X37+50</f>
        <v>150</v>
      </c>
    </row>
    <row r="40" spans="1:24" x14ac:dyDescent="0.25">
      <c r="A40" s="1" t="s">
        <v>316</v>
      </c>
      <c r="B40" s="14">
        <v>10000000</v>
      </c>
      <c r="C40" s="14" t="s">
        <v>160</v>
      </c>
      <c r="D40" s="2">
        <f t="shared" ref="D40" si="99">D38+1</f>
        <v>4</v>
      </c>
      <c r="F40" s="1" t="s">
        <v>479</v>
      </c>
      <c r="G40" s="14">
        <f>10*G39</f>
        <v>10000000</v>
      </c>
      <c r="H40" s="14" t="s">
        <v>170</v>
      </c>
      <c r="I40" s="2">
        <f t="shared" ref="I40" si="100">I38+1</f>
        <v>4</v>
      </c>
      <c r="K40" s="1" t="s">
        <v>506</v>
      </c>
      <c r="L40" s="14">
        <f>10*L39</f>
        <v>10000000</v>
      </c>
      <c r="M40" s="14" t="s">
        <v>178</v>
      </c>
      <c r="N40" s="2">
        <f>N38+1</f>
        <v>4</v>
      </c>
      <c r="P40" s="1" t="s">
        <v>533</v>
      </c>
      <c r="Q40" s="14">
        <f>10*Q39</f>
        <v>10000000</v>
      </c>
      <c r="R40" s="14" t="s">
        <v>353</v>
      </c>
      <c r="S40" s="2">
        <f t="shared" ref="S40" si="101">S38+1</f>
        <v>4</v>
      </c>
      <c r="U40" s="1" t="s">
        <v>560</v>
      </c>
      <c r="V40" s="14">
        <f>10*V39</f>
        <v>10000000</v>
      </c>
      <c r="W40" s="14" t="s">
        <v>185</v>
      </c>
      <c r="X40" s="2">
        <f t="shared" ref="X40" si="102">X38+12500</f>
        <v>50000</v>
      </c>
    </row>
    <row r="41" spans="1:24" x14ac:dyDescent="0.25">
      <c r="A41" s="1" t="s">
        <v>317</v>
      </c>
      <c r="B41" s="14">
        <v>100000000</v>
      </c>
      <c r="C41" s="14" t="s">
        <v>232</v>
      </c>
      <c r="D41" s="2">
        <f>D39+3</f>
        <v>12</v>
      </c>
      <c r="F41" s="1" t="s">
        <v>480</v>
      </c>
      <c r="G41" s="14">
        <f t="shared" ref="G41:G64" si="103">10*G40</f>
        <v>100000000</v>
      </c>
      <c r="H41" s="14" t="s">
        <v>232</v>
      </c>
      <c r="I41" s="2">
        <f>I39+5</f>
        <v>20</v>
      </c>
      <c r="K41" s="1" t="s">
        <v>507</v>
      </c>
      <c r="L41" s="14">
        <f t="shared" ref="L41:L64" si="104">10*L40</f>
        <v>100000000</v>
      </c>
      <c r="M41" s="14" t="s">
        <v>232</v>
      </c>
      <c r="N41" s="2">
        <f t="shared" ref="N41" si="105">N39+7</f>
        <v>28</v>
      </c>
      <c r="P41" s="1" t="s">
        <v>534</v>
      </c>
      <c r="Q41" s="14">
        <f t="shared" ref="Q41:Q64" si="106">10*Q40</f>
        <v>100000000</v>
      </c>
      <c r="R41" s="14" t="s">
        <v>232</v>
      </c>
      <c r="S41" s="2">
        <f t="shared" ref="S41" si="107">S39+9</f>
        <v>36</v>
      </c>
      <c r="U41" s="1" t="s">
        <v>561</v>
      </c>
      <c r="V41" s="14">
        <f t="shared" ref="V41:V64" si="108">10*V40</f>
        <v>100000000</v>
      </c>
      <c r="W41" s="14" t="s">
        <v>232</v>
      </c>
      <c r="X41" s="2">
        <f t="shared" ref="X41" si="109">X39+50</f>
        <v>200</v>
      </c>
    </row>
    <row r="42" spans="1:24" x14ac:dyDescent="0.25">
      <c r="A42" s="1" t="s">
        <v>318</v>
      </c>
      <c r="B42" s="14">
        <v>1000000000</v>
      </c>
      <c r="C42" s="14" t="s">
        <v>160</v>
      </c>
      <c r="D42" s="2">
        <f t="shared" ref="D42" si="110">D40+1</f>
        <v>5</v>
      </c>
      <c r="F42" s="1" t="s">
        <v>481</v>
      </c>
      <c r="G42" s="14">
        <f t="shared" si="103"/>
        <v>1000000000</v>
      </c>
      <c r="H42" s="14" t="s">
        <v>170</v>
      </c>
      <c r="I42" s="2">
        <f t="shared" ref="I42" si="111">I40+1</f>
        <v>5</v>
      </c>
      <c r="K42" s="1" t="s">
        <v>508</v>
      </c>
      <c r="L42" s="14">
        <f t="shared" si="104"/>
        <v>1000000000</v>
      </c>
      <c r="M42" s="14" t="s">
        <v>178</v>
      </c>
      <c r="N42" s="2">
        <f t="shared" ref="N42" si="112">N40+1</f>
        <v>5</v>
      </c>
      <c r="P42" s="1" t="s">
        <v>535</v>
      </c>
      <c r="Q42" s="14">
        <f t="shared" si="106"/>
        <v>1000000000</v>
      </c>
      <c r="R42" s="14" t="s">
        <v>353</v>
      </c>
      <c r="S42" s="2">
        <f t="shared" ref="S42" si="113">S40+1</f>
        <v>5</v>
      </c>
      <c r="U42" s="1" t="s">
        <v>562</v>
      </c>
      <c r="V42" s="14">
        <f t="shared" si="108"/>
        <v>1000000000</v>
      </c>
      <c r="W42" s="14" t="s">
        <v>185</v>
      </c>
      <c r="X42" s="2">
        <f t="shared" ref="X42" si="114">X40+12500</f>
        <v>62500</v>
      </c>
    </row>
    <row r="43" spans="1:24" x14ac:dyDescent="0.25">
      <c r="A43" s="1" t="s">
        <v>319</v>
      </c>
      <c r="B43" s="14">
        <v>10000000000</v>
      </c>
      <c r="C43" s="14" t="s">
        <v>232</v>
      </c>
      <c r="D43" s="2">
        <f t="shared" ref="D43" si="115">D41+3</f>
        <v>15</v>
      </c>
      <c r="F43" s="1" t="s">
        <v>482</v>
      </c>
      <c r="G43" s="14">
        <f t="shared" si="103"/>
        <v>10000000000</v>
      </c>
      <c r="H43" s="14" t="s">
        <v>232</v>
      </c>
      <c r="I43" s="2">
        <f>I41+5</f>
        <v>25</v>
      </c>
      <c r="K43" s="1" t="s">
        <v>509</v>
      </c>
      <c r="L43" s="14">
        <f t="shared" si="104"/>
        <v>10000000000</v>
      </c>
      <c r="M43" s="14" t="s">
        <v>232</v>
      </c>
      <c r="N43" s="2">
        <f t="shared" ref="N43" si="116">N41+7</f>
        <v>35</v>
      </c>
      <c r="P43" s="1" t="s">
        <v>536</v>
      </c>
      <c r="Q43" s="14">
        <f t="shared" si="106"/>
        <v>10000000000</v>
      </c>
      <c r="R43" s="14" t="s">
        <v>232</v>
      </c>
      <c r="S43" s="2">
        <f t="shared" ref="S43" si="117">S41+9</f>
        <v>45</v>
      </c>
      <c r="U43" s="1" t="s">
        <v>563</v>
      </c>
      <c r="V43" s="14">
        <f t="shared" si="108"/>
        <v>10000000000</v>
      </c>
      <c r="W43" s="14" t="s">
        <v>232</v>
      </c>
      <c r="X43" s="2">
        <f t="shared" ref="X43" si="118">X41+50</f>
        <v>250</v>
      </c>
    </row>
    <row r="44" spans="1:24" x14ac:dyDescent="0.25">
      <c r="A44" s="1" t="s">
        <v>320</v>
      </c>
      <c r="B44" s="14">
        <v>100000000000</v>
      </c>
      <c r="C44" s="14" t="s">
        <v>160</v>
      </c>
      <c r="D44" s="2">
        <f t="shared" ref="D44" si="119">D42+1</f>
        <v>6</v>
      </c>
      <c r="F44" s="1" t="s">
        <v>483</v>
      </c>
      <c r="G44" s="14">
        <f t="shared" si="103"/>
        <v>100000000000</v>
      </c>
      <c r="H44" s="14" t="s">
        <v>170</v>
      </c>
      <c r="I44" s="2">
        <f t="shared" ref="I44" si="120">I42+1</f>
        <v>6</v>
      </c>
      <c r="K44" s="1" t="s">
        <v>510</v>
      </c>
      <c r="L44" s="14">
        <f t="shared" si="104"/>
        <v>100000000000</v>
      </c>
      <c r="M44" s="14" t="s">
        <v>178</v>
      </c>
      <c r="N44" s="2">
        <f t="shared" ref="N44" si="121">N42+1</f>
        <v>6</v>
      </c>
      <c r="P44" s="1" t="s">
        <v>537</v>
      </c>
      <c r="Q44" s="14">
        <f t="shared" si="106"/>
        <v>100000000000</v>
      </c>
      <c r="R44" s="14" t="s">
        <v>353</v>
      </c>
      <c r="S44" s="2">
        <f t="shared" ref="S44" si="122">S42+1</f>
        <v>6</v>
      </c>
      <c r="U44" s="1" t="s">
        <v>564</v>
      </c>
      <c r="V44" s="14">
        <f t="shared" si="108"/>
        <v>100000000000</v>
      </c>
      <c r="W44" s="14" t="s">
        <v>185</v>
      </c>
      <c r="X44" s="2">
        <f t="shared" ref="X44" si="123">X42+12500</f>
        <v>75000</v>
      </c>
    </row>
    <row r="45" spans="1:24" x14ac:dyDescent="0.25">
      <c r="A45" s="1" t="s">
        <v>321</v>
      </c>
      <c r="B45" s="14">
        <v>1000000000000</v>
      </c>
      <c r="C45" s="14" t="s">
        <v>232</v>
      </c>
      <c r="D45" s="2">
        <f t="shared" ref="D45" si="124">D43+3</f>
        <v>18</v>
      </c>
      <c r="F45" s="1" t="s">
        <v>484</v>
      </c>
      <c r="G45" s="14">
        <f t="shared" si="103"/>
        <v>1000000000000</v>
      </c>
      <c r="H45" s="14" t="s">
        <v>232</v>
      </c>
      <c r="I45" s="2">
        <f>I43+5</f>
        <v>30</v>
      </c>
      <c r="K45" s="1" t="s">
        <v>511</v>
      </c>
      <c r="L45" s="14">
        <f t="shared" si="104"/>
        <v>1000000000000</v>
      </c>
      <c r="M45" s="14" t="s">
        <v>232</v>
      </c>
      <c r="N45" s="2">
        <f t="shared" ref="N45" si="125">N43+7</f>
        <v>42</v>
      </c>
      <c r="P45" s="1" t="s">
        <v>538</v>
      </c>
      <c r="Q45" s="14">
        <f t="shared" si="106"/>
        <v>1000000000000</v>
      </c>
      <c r="R45" s="14" t="s">
        <v>232</v>
      </c>
      <c r="S45" s="2">
        <f t="shared" ref="S45" si="126">S43+9</f>
        <v>54</v>
      </c>
      <c r="U45" s="1" t="s">
        <v>565</v>
      </c>
      <c r="V45" s="14">
        <f t="shared" si="108"/>
        <v>1000000000000</v>
      </c>
      <c r="W45" s="14" t="s">
        <v>232</v>
      </c>
      <c r="X45" s="2">
        <f t="shared" ref="X45" si="127">X43+50</f>
        <v>300</v>
      </c>
    </row>
    <row r="46" spans="1:24" x14ac:dyDescent="0.25">
      <c r="A46" s="1" t="s">
        <v>322</v>
      </c>
      <c r="B46" s="14">
        <v>10000000000000</v>
      </c>
      <c r="C46" s="14" t="s">
        <v>160</v>
      </c>
      <c r="D46" s="2">
        <f t="shared" ref="D46" si="128">D44+1</f>
        <v>7</v>
      </c>
      <c r="F46" s="1" t="s">
        <v>485</v>
      </c>
      <c r="G46" s="14">
        <f t="shared" si="103"/>
        <v>10000000000000</v>
      </c>
      <c r="H46" s="14" t="s">
        <v>170</v>
      </c>
      <c r="I46" s="2">
        <f t="shared" ref="I46" si="129">I44+1</f>
        <v>7</v>
      </c>
      <c r="K46" s="1" t="s">
        <v>512</v>
      </c>
      <c r="L46" s="14">
        <f t="shared" si="104"/>
        <v>10000000000000</v>
      </c>
      <c r="M46" s="14" t="s">
        <v>178</v>
      </c>
      <c r="N46" s="2">
        <f t="shared" ref="N46" si="130">N44+1</f>
        <v>7</v>
      </c>
      <c r="P46" s="1" t="s">
        <v>539</v>
      </c>
      <c r="Q46" s="14">
        <f t="shared" si="106"/>
        <v>10000000000000</v>
      </c>
      <c r="R46" s="14" t="s">
        <v>353</v>
      </c>
      <c r="S46" s="2">
        <f t="shared" ref="S46" si="131">S44+1</f>
        <v>7</v>
      </c>
      <c r="U46" s="1" t="s">
        <v>566</v>
      </c>
      <c r="V46" s="14">
        <f t="shared" si="108"/>
        <v>10000000000000</v>
      </c>
      <c r="W46" s="14" t="s">
        <v>185</v>
      </c>
      <c r="X46" s="2">
        <f t="shared" ref="X46" si="132">X44+12500</f>
        <v>87500</v>
      </c>
    </row>
    <row r="47" spans="1:24" x14ac:dyDescent="0.25">
      <c r="A47" s="1" t="s">
        <v>323</v>
      </c>
      <c r="B47" s="14">
        <v>100000000000000</v>
      </c>
      <c r="C47" s="14" t="s">
        <v>232</v>
      </c>
      <c r="D47" s="2">
        <f t="shared" ref="D47" si="133">D45+3</f>
        <v>21</v>
      </c>
      <c r="F47" s="1" t="s">
        <v>486</v>
      </c>
      <c r="G47" s="14">
        <f t="shared" si="103"/>
        <v>100000000000000</v>
      </c>
      <c r="H47" s="14" t="s">
        <v>232</v>
      </c>
      <c r="I47" s="2">
        <f>I45+5</f>
        <v>35</v>
      </c>
      <c r="K47" s="1" t="s">
        <v>513</v>
      </c>
      <c r="L47" s="14">
        <f t="shared" si="104"/>
        <v>100000000000000</v>
      </c>
      <c r="M47" s="14" t="s">
        <v>232</v>
      </c>
      <c r="N47" s="2">
        <f t="shared" ref="N47" si="134">N45+7</f>
        <v>49</v>
      </c>
      <c r="P47" s="1" t="s">
        <v>540</v>
      </c>
      <c r="Q47" s="14">
        <f t="shared" si="106"/>
        <v>100000000000000</v>
      </c>
      <c r="R47" s="14" t="s">
        <v>232</v>
      </c>
      <c r="S47" s="2">
        <f t="shared" ref="S47" si="135">S45+9</f>
        <v>63</v>
      </c>
      <c r="U47" s="1" t="s">
        <v>567</v>
      </c>
      <c r="V47" s="14">
        <f t="shared" si="108"/>
        <v>100000000000000</v>
      </c>
      <c r="W47" s="14" t="s">
        <v>232</v>
      </c>
      <c r="X47" s="2">
        <f t="shared" ref="X47" si="136">X45+50</f>
        <v>350</v>
      </c>
    </row>
    <row r="48" spans="1:24" x14ac:dyDescent="0.25">
      <c r="A48" s="1" t="s">
        <v>324</v>
      </c>
      <c r="B48" s="14">
        <v>1000000000000000</v>
      </c>
      <c r="C48" s="14" t="s">
        <v>160</v>
      </c>
      <c r="D48" s="2">
        <f t="shared" ref="D48" si="137">D46+1</f>
        <v>8</v>
      </c>
      <c r="F48" s="1" t="s">
        <v>487</v>
      </c>
      <c r="G48" s="14">
        <f t="shared" si="103"/>
        <v>1000000000000000</v>
      </c>
      <c r="H48" s="14" t="s">
        <v>170</v>
      </c>
      <c r="I48" s="2">
        <f t="shared" ref="I48" si="138">I46+1</f>
        <v>8</v>
      </c>
      <c r="K48" s="1" t="s">
        <v>514</v>
      </c>
      <c r="L48" s="14">
        <f t="shared" si="104"/>
        <v>1000000000000000</v>
      </c>
      <c r="M48" s="14" t="s">
        <v>178</v>
      </c>
      <c r="N48" s="2">
        <f t="shared" ref="N48" si="139">N46+1</f>
        <v>8</v>
      </c>
      <c r="P48" s="1" t="s">
        <v>541</v>
      </c>
      <c r="Q48" s="14">
        <f t="shared" si="106"/>
        <v>1000000000000000</v>
      </c>
      <c r="R48" s="14" t="s">
        <v>353</v>
      </c>
      <c r="S48" s="2">
        <f t="shared" ref="S48" si="140">S46+1</f>
        <v>8</v>
      </c>
      <c r="U48" s="1" t="s">
        <v>568</v>
      </c>
      <c r="V48" s="14">
        <f t="shared" si="108"/>
        <v>1000000000000000</v>
      </c>
      <c r="W48" s="14" t="s">
        <v>185</v>
      </c>
      <c r="X48" s="2">
        <f t="shared" ref="X48" si="141">X46+12500</f>
        <v>100000</v>
      </c>
    </row>
    <row r="49" spans="1:24" x14ac:dyDescent="0.25">
      <c r="A49" s="1" t="s">
        <v>325</v>
      </c>
      <c r="B49" s="14">
        <v>1E+16</v>
      </c>
      <c r="C49" s="14" t="s">
        <v>232</v>
      </c>
      <c r="D49" s="2">
        <f t="shared" ref="D49" si="142">D47+3</f>
        <v>24</v>
      </c>
      <c r="F49" s="1" t="s">
        <v>488</v>
      </c>
      <c r="G49" s="14">
        <f t="shared" si="103"/>
        <v>1E+16</v>
      </c>
      <c r="H49" s="14" t="s">
        <v>232</v>
      </c>
      <c r="I49" s="2">
        <f>I47+5</f>
        <v>40</v>
      </c>
      <c r="K49" s="1" t="s">
        <v>515</v>
      </c>
      <c r="L49" s="14">
        <f t="shared" si="104"/>
        <v>1E+16</v>
      </c>
      <c r="M49" s="14" t="s">
        <v>232</v>
      </c>
      <c r="N49" s="2">
        <f t="shared" ref="N49" si="143">N47+7</f>
        <v>56</v>
      </c>
      <c r="P49" s="1" t="s">
        <v>542</v>
      </c>
      <c r="Q49" s="14">
        <f t="shared" si="106"/>
        <v>1E+16</v>
      </c>
      <c r="R49" s="14" t="s">
        <v>232</v>
      </c>
      <c r="S49" s="2">
        <f t="shared" ref="S49" si="144">S47+9</f>
        <v>72</v>
      </c>
      <c r="U49" s="1" t="s">
        <v>569</v>
      </c>
      <c r="V49" s="14">
        <f t="shared" si="108"/>
        <v>1E+16</v>
      </c>
      <c r="W49" s="14" t="s">
        <v>232</v>
      </c>
      <c r="X49" s="2">
        <f t="shared" ref="X49" si="145">X47+50</f>
        <v>400</v>
      </c>
    </row>
    <row r="50" spans="1:24" x14ac:dyDescent="0.25">
      <c r="A50" s="1" t="s">
        <v>326</v>
      </c>
      <c r="B50" s="14">
        <v>1E+17</v>
      </c>
      <c r="C50" s="14" t="s">
        <v>160</v>
      </c>
      <c r="D50" s="2">
        <f t="shared" ref="D50" si="146">D48+1</f>
        <v>9</v>
      </c>
      <c r="F50" s="1" t="s">
        <v>489</v>
      </c>
      <c r="G50" s="14">
        <f t="shared" si="103"/>
        <v>1E+17</v>
      </c>
      <c r="H50" s="14" t="s">
        <v>170</v>
      </c>
      <c r="I50" s="2">
        <f t="shared" ref="I50" si="147">I48+1</f>
        <v>9</v>
      </c>
      <c r="K50" s="1" t="s">
        <v>516</v>
      </c>
      <c r="L50" s="14">
        <f t="shared" si="104"/>
        <v>1E+17</v>
      </c>
      <c r="M50" s="14" t="s">
        <v>178</v>
      </c>
      <c r="N50" s="2">
        <f t="shared" ref="N50" si="148">N48+1</f>
        <v>9</v>
      </c>
      <c r="P50" s="1" t="s">
        <v>543</v>
      </c>
      <c r="Q50" s="14">
        <f t="shared" si="106"/>
        <v>1E+17</v>
      </c>
      <c r="R50" s="14" t="s">
        <v>353</v>
      </c>
      <c r="S50" s="2">
        <f t="shared" ref="S50" si="149">S48+1</f>
        <v>9</v>
      </c>
      <c r="U50" s="1" t="s">
        <v>570</v>
      </c>
      <c r="V50" s="14">
        <f t="shared" si="108"/>
        <v>1E+17</v>
      </c>
      <c r="W50" s="14" t="s">
        <v>185</v>
      </c>
      <c r="X50" s="2">
        <f t="shared" ref="X50" si="150">X48+12500</f>
        <v>112500</v>
      </c>
    </row>
    <row r="51" spans="1:24" x14ac:dyDescent="0.25">
      <c r="A51" s="1" t="s">
        <v>327</v>
      </c>
      <c r="B51" s="14">
        <v>1E+18</v>
      </c>
      <c r="C51" s="14" t="s">
        <v>232</v>
      </c>
      <c r="D51" s="2">
        <f t="shared" ref="D51" si="151">D49+3</f>
        <v>27</v>
      </c>
      <c r="F51" s="1" t="s">
        <v>490</v>
      </c>
      <c r="G51" s="14">
        <f t="shared" si="103"/>
        <v>1E+18</v>
      </c>
      <c r="H51" s="14" t="s">
        <v>232</v>
      </c>
      <c r="I51" s="2">
        <f>I49+5</f>
        <v>45</v>
      </c>
      <c r="K51" s="1" t="s">
        <v>517</v>
      </c>
      <c r="L51" s="14">
        <f t="shared" si="104"/>
        <v>1E+18</v>
      </c>
      <c r="M51" s="14" t="s">
        <v>232</v>
      </c>
      <c r="N51" s="2">
        <f t="shared" ref="N51" si="152">N49+7</f>
        <v>63</v>
      </c>
      <c r="P51" s="1" t="s">
        <v>544</v>
      </c>
      <c r="Q51" s="14">
        <f t="shared" si="106"/>
        <v>1E+18</v>
      </c>
      <c r="R51" s="14" t="s">
        <v>232</v>
      </c>
      <c r="S51" s="2">
        <f t="shared" ref="S51" si="153">S49+9</f>
        <v>81</v>
      </c>
      <c r="U51" s="1" t="s">
        <v>571</v>
      </c>
      <c r="V51" s="14">
        <f t="shared" si="108"/>
        <v>1E+18</v>
      </c>
      <c r="W51" s="14" t="s">
        <v>232</v>
      </c>
      <c r="X51" s="2">
        <f t="shared" ref="X51" si="154">X49+50</f>
        <v>450</v>
      </c>
    </row>
    <row r="52" spans="1:24" x14ac:dyDescent="0.25">
      <c r="A52" s="1" t="s">
        <v>328</v>
      </c>
      <c r="B52" s="14">
        <v>1E+19</v>
      </c>
      <c r="C52" s="14" t="s">
        <v>160</v>
      </c>
      <c r="D52" s="2">
        <f t="shared" ref="D52" si="155">D50+1</f>
        <v>10</v>
      </c>
      <c r="F52" s="1" t="s">
        <v>491</v>
      </c>
      <c r="G52" s="14">
        <f t="shared" si="103"/>
        <v>1E+19</v>
      </c>
      <c r="H52" s="14" t="s">
        <v>170</v>
      </c>
      <c r="I52" s="2">
        <f t="shared" ref="I52" si="156">I50+1</f>
        <v>10</v>
      </c>
      <c r="K52" s="1" t="s">
        <v>518</v>
      </c>
      <c r="L52" s="14">
        <f t="shared" si="104"/>
        <v>1E+19</v>
      </c>
      <c r="M52" s="14" t="s">
        <v>178</v>
      </c>
      <c r="N52" s="2">
        <f t="shared" ref="N52" si="157">N50+1</f>
        <v>10</v>
      </c>
      <c r="P52" s="1" t="s">
        <v>545</v>
      </c>
      <c r="Q52" s="14">
        <f t="shared" si="106"/>
        <v>1E+19</v>
      </c>
      <c r="R52" s="14" t="s">
        <v>353</v>
      </c>
      <c r="S52" s="2">
        <f t="shared" ref="S52" si="158">S50+1</f>
        <v>10</v>
      </c>
      <c r="U52" s="1" t="s">
        <v>572</v>
      </c>
      <c r="V52" s="14">
        <f t="shared" si="108"/>
        <v>1E+19</v>
      </c>
      <c r="W52" s="14" t="s">
        <v>185</v>
      </c>
      <c r="X52" s="2">
        <f t="shared" ref="X52" si="159">X50+12500</f>
        <v>125000</v>
      </c>
    </row>
    <row r="53" spans="1:24" x14ac:dyDescent="0.25">
      <c r="A53" s="1" t="s">
        <v>329</v>
      </c>
      <c r="B53" s="14">
        <v>1E+20</v>
      </c>
      <c r="C53" s="14" t="s">
        <v>232</v>
      </c>
      <c r="D53" s="2">
        <f t="shared" ref="D53" si="160">D51+3</f>
        <v>30</v>
      </c>
      <c r="F53" s="1" t="s">
        <v>492</v>
      </c>
      <c r="G53" s="14">
        <f t="shared" si="103"/>
        <v>1E+20</v>
      </c>
      <c r="H53" s="14" t="s">
        <v>232</v>
      </c>
      <c r="I53" s="2">
        <f>I51+5</f>
        <v>50</v>
      </c>
      <c r="K53" s="1" t="s">
        <v>519</v>
      </c>
      <c r="L53" s="14">
        <f t="shared" si="104"/>
        <v>1E+20</v>
      </c>
      <c r="M53" s="14" t="s">
        <v>232</v>
      </c>
      <c r="N53" s="2">
        <f t="shared" ref="N53" si="161">N51+7</f>
        <v>70</v>
      </c>
      <c r="P53" s="1" t="s">
        <v>546</v>
      </c>
      <c r="Q53" s="14">
        <f t="shared" si="106"/>
        <v>1E+20</v>
      </c>
      <c r="R53" s="14" t="s">
        <v>232</v>
      </c>
      <c r="S53" s="2">
        <f t="shared" ref="S53" si="162">S51+9</f>
        <v>90</v>
      </c>
      <c r="U53" s="1" t="s">
        <v>573</v>
      </c>
      <c r="V53" s="14">
        <f t="shared" si="108"/>
        <v>1E+20</v>
      </c>
      <c r="W53" s="14" t="s">
        <v>232</v>
      </c>
      <c r="X53" s="2">
        <f t="shared" ref="X53" si="163">X51+50</f>
        <v>500</v>
      </c>
    </row>
    <row r="54" spans="1:24" x14ac:dyDescent="0.25">
      <c r="A54" s="1" t="s">
        <v>330</v>
      </c>
      <c r="B54" s="14">
        <v>1E+21</v>
      </c>
      <c r="C54" s="14" t="s">
        <v>160</v>
      </c>
      <c r="D54" s="2">
        <f t="shared" ref="D54" si="164">D52+1</f>
        <v>11</v>
      </c>
      <c r="F54" s="1" t="s">
        <v>493</v>
      </c>
      <c r="G54" s="14">
        <f t="shared" si="103"/>
        <v>1E+21</v>
      </c>
      <c r="H54" s="14" t="s">
        <v>170</v>
      </c>
      <c r="I54" s="2">
        <f t="shared" ref="I54" si="165">I52+1</f>
        <v>11</v>
      </c>
      <c r="K54" s="1" t="s">
        <v>520</v>
      </c>
      <c r="L54" s="14">
        <f t="shared" si="104"/>
        <v>1E+21</v>
      </c>
      <c r="M54" s="14" t="s">
        <v>178</v>
      </c>
      <c r="N54" s="2">
        <f t="shared" ref="N54" si="166">N52+1</f>
        <v>11</v>
      </c>
      <c r="P54" s="1" t="s">
        <v>547</v>
      </c>
      <c r="Q54" s="14">
        <f t="shared" si="106"/>
        <v>1E+21</v>
      </c>
      <c r="R54" s="14" t="s">
        <v>353</v>
      </c>
      <c r="S54" s="2">
        <f t="shared" ref="S54" si="167">S52+1</f>
        <v>11</v>
      </c>
      <c r="U54" s="1" t="s">
        <v>574</v>
      </c>
      <c r="V54" s="14">
        <f t="shared" si="108"/>
        <v>1E+21</v>
      </c>
      <c r="W54" s="14" t="s">
        <v>185</v>
      </c>
      <c r="X54" s="2">
        <f t="shared" ref="X54" si="168">X52+12500</f>
        <v>137500</v>
      </c>
    </row>
    <row r="55" spans="1:24" x14ac:dyDescent="0.25">
      <c r="A55" s="1" t="s">
        <v>331</v>
      </c>
      <c r="B55" s="14">
        <v>1E+22</v>
      </c>
      <c r="C55" s="14" t="s">
        <v>232</v>
      </c>
      <c r="D55" s="2">
        <f t="shared" ref="D55" si="169">D53+3</f>
        <v>33</v>
      </c>
      <c r="F55" s="1" t="s">
        <v>494</v>
      </c>
      <c r="G55" s="14">
        <f t="shared" si="103"/>
        <v>1E+22</v>
      </c>
      <c r="H55" s="14" t="s">
        <v>232</v>
      </c>
      <c r="I55" s="2">
        <f>I53+5</f>
        <v>55</v>
      </c>
      <c r="K55" s="1" t="s">
        <v>521</v>
      </c>
      <c r="L55" s="14">
        <f t="shared" si="104"/>
        <v>1E+22</v>
      </c>
      <c r="M55" s="14" t="s">
        <v>232</v>
      </c>
      <c r="N55" s="2">
        <f t="shared" ref="N55" si="170">N53+7</f>
        <v>77</v>
      </c>
      <c r="P55" s="1" t="s">
        <v>548</v>
      </c>
      <c r="Q55" s="14">
        <f t="shared" si="106"/>
        <v>1E+22</v>
      </c>
      <c r="R55" s="14" t="s">
        <v>232</v>
      </c>
      <c r="S55" s="2">
        <f t="shared" ref="S55" si="171">S53+9</f>
        <v>99</v>
      </c>
      <c r="U55" s="1" t="s">
        <v>575</v>
      </c>
      <c r="V55" s="14">
        <f t="shared" si="108"/>
        <v>1E+22</v>
      </c>
      <c r="W55" s="14" t="s">
        <v>232</v>
      </c>
      <c r="X55" s="2">
        <f t="shared" ref="X55" si="172">X53+50</f>
        <v>550</v>
      </c>
    </row>
    <row r="56" spans="1:24" x14ac:dyDescent="0.25">
      <c r="A56" s="1" t="s">
        <v>332</v>
      </c>
      <c r="B56" s="14">
        <v>9.9999999999999992E+22</v>
      </c>
      <c r="C56" s="14" t="s">
        <v>160</v>
      </c>
      <c r="D56" s="2">
        <f t="shared" ref="D56" si="173">D54+1</f>
        <v>12</v>
      </c>
      <c r="F56" s="1" t="s">
        <v>495</v>
      </c>
      <c r="G56" s="14">
        <f t="shared" si="103"/>
        <v>9.9999999999999992E+22</v>
      </c>
      <c r="H56" s="14" t="s">
        <v>170</v>
      </c>
      <c r="I56" s="2">
        <f t="shared" ref="I56" si="174">I54+1</f>
        <v>12</v>
      </c>
      <c r="K56" s="1" t="s">
        <v>522</v>
      </c>
      <c r="L56" s="14">
        <f t="shared" si="104"/>
        <v>9.9999999999999992E+22</v>
      </c>
      <c r="M56" s="14" t="s">
        <v>178</v>
      </c>
      <c r="N56" s="2">
        <f t="shared" ref="N56" si="175">N54+1</f>
        <v>12</v>
      </c>
      <c r="P56" s="1" t="s">
        <v>549</v>
      </c>
      <c r="Q56" s="14">
        <f t="shared" si="106"/>
        <v>9.9999999999999992E+22</v>
      </c>
      <c r="R56" s="14" t="s">
        <v>353</v>
      </c>
      <c r="S56" s="2">
        <f t="shared" ref="S56" si="176">S54+1</f>
        <v>12</v>
      </c>
      <c r="U56" s="1" t="s">
        <v>576</v>
      </c>
      <c r="V56" s="14">
        <f t="shared" si="108"/>
        <v>9.9999999999999992E+22</v>
      </c>
      <c r="W56" s="14" t="s">
        <v>185</v>
      </c>
      <c r="X56" s="2">
        <f t="shared" ref="X56" si="177">X54+12500</f>
        <v>150000</v>
      </c>
    </row>
    <row r="57" spans="1:24" x14ac:dyDescent="0.25">
      <c r="A57" s="1" t="s">
        <v>333</v>
      </c>
      <c r="B57" s="14">
        <v>9.9999999999999998E+23</v>
      </c>
      <c r="C57" s="14" t="s">
        <v>232</v>
      </c>
      <c r="D57" s="2">
        <f t="shared" ref="D57" si="178">D55+3</f>
        <v>36</v>
      </c>
      <c r="F57" s="1" t="s">
        <v>496</v>
      </c>
      <c r="G57" s="14">
        <f t="shared" si="103"/>
        <v>9.9999999999999998E+23</v>
      </c>
      <c r="H57" s="14" t="s">
        <v>232</v>
      </c>
      <c r="I57" s="2">
        <f>I55+5</f>
        <v>60</v>
      </c>
      <c r="K57" s="1" t="s">
        <v>523</v>
      </c>
      <c r="L57" s="14">
        <f t="shared" si="104"/>
        <v>9.9999999999999998E+23</v>
      </c>
      <c r="M57" s="14" t="s">
        <v>232</v>
      </c>
      <c r="N57" s="2">
        <f t="shared" ref="N57" si="179">N55+7</f>
        <v>84</v>
      </c>
      <c r="P57" s="1" t="s">
        <v>550</v>
      </c>
      <c r="Q57" s="14">
        <f t="shared" si="106"/>
        <v>9.9999999999999998E+23</v>
      </c>
      <c r="R57" s="14" t="s">
        <v>232</v>
      </c>
      <c r="S57" s="2">
        <f t="shared" ref="S57" si="180">S55+9</f>
        <v>108</v>
      </c>
      <c r="U57" s="1" t="s">
        <v>577</v>
      </c>
      <c r="V57" s="14">
        <f t="shared" si="108"/>
        <v>9.9999999999999998E+23</v>
      </c>
      <c r="W57" s="14" t="s">
        <v>232</v>
      </c>
      <c r="X57" s="2">
        <f t="shared" ref="X57" si="181">X55+50</f>
        <v>600</v>
      </c>
    </row>
    <row r="58" spans="1:24" x14ac:dyDescent="0.25">
      <c r="A58" s="1" t="s">
        <v>334</v>
      </c>
      <c r="B58" s="14">
        <v>1.0000000000000001E+25</v>
      </c>
      <c r="C58" s="14" t="s">
        <v>160</v>
      </c>
      <c r="D58" s="2">
        <f t="shared" ref="D58" si="182">D56+1</f>
        <v>13</v>
      </c>
      <c r="F58" s="1" t="s">
        <v>497</v>
      </c>
      <c r="G58" s="14">
        <f t="shared" si="103"/>
        <v>9.9999999999999988E+24</v>
      </c>
      <c r="H58" s="14" t="s">
        <v>170</v>
      </c>
      <c r="I58" s="2">
        <f t="shared" ref="I58" si="183">I56+1</f>
        <v>13</v>
      </c>
      <c r="K58" s="1" t="s">
        <v>524</v>
      </c>
      <c r="L58" s="14">
        <f t="shared" si="104"/>
        <v>9.9999999999999988E+24</v>
      </c>
      <c r="M58" s="14" t="s">
        <v>178</v>
      </c>
      <c r="N58" s="2">
        <f t="shared" ref="N58" si="184">N56+1</f>
        <v>13</v>
      </c>
      <c r="P58" s="1" t="s">
        <v>551</v>
      </c>
      <c r="Q58" s="14">
        <f t="shared" si="106"/>
        <v>9.9999999999999988E+24</v>
      </c>
      <c r="R58" s="14" t="s">
        <v>353</v>
      </c>
      <c r="S58" s="2">
        <f t="shared" ref="S58" si="185">S56+1</f>
        <v>13</v>
      </c>
      <c r="U58" s="1" t="s">
        <v>578</v>
      </c>
      <c r="V58" s="14">
        <f t="shared" si="108"/>
        <v>9.9999999999999988E+24</v>
      </c>
      <c r="W58" s="14" t="s">
        <v>185</v>
      </c>
      <c r="X58" s="2">
        <f t="shared" ref="X58" si="186">X56+12500</f>
        <v>162500</v>
      </c>
    </row>
    <row r="59" spans="1:24" x14ac:dyDescent="0.25">
      <c r="A59" s="1" t="s">
        <v>335</v>
      </c>
      <c r="B59" s="14">
        <v>1E+26</v>
      </c>
      <c r="C59" s="14" t="s">
        <v>232</v>
      </c>
      <c r="D59" s="2">
        <f t="shared" ref="D59" si="187">D57+3</f>
        <v>39</v>
      </c>
      <c r="F59" s="1" t="s">
        <v>498</v>
      </c>
      <c r="G59" s="14">
        <f t="shared" si="103"/>
        <v>9.9999999999999988E+25</v>
      </c>
      <c r="H59" s="14" t="s">
        <v>232</v>
      </c>
      <c r="I59" s="2">
        <f>I57+5</f>
        <v>65</v>
      </c>
      <c r="K59" s="1" t="s">
        <v>525</v>
      </c>
      <c r="L59" s="14">
        <f t="shared" si="104"/>
        <v>9.9999999999999988E+25</v>
      </c>
      <c r="M59" s="14" t="s">
        <v>232</v>
      </c>
      <c r="N59" s="2">
        <f t="shared" ref="N59" si="188">N57+7</f>
        <v>91</v>
      </c>
      <c r="P59" s="1" t="s">
        <v>552</v>
      </c>
      <c r="Q59" s="14">
        <f t="shared" si="106"/>
        <v>9.9999999999999988E+25</v>
      </c>
      <c r="R59" s="14" t="s">
        <v>232</v>
      </c>
      <c r="S59" s="2">
        <f t="shared" ref="S59" si="189">S57+9</f>
        <v>117</v>
      </c>
      <c r="U59" s="1" t="s">
        <v>579</v>
      </c>
      <c r="V59" s="14">
        <f t="shared" si="108"/>
        <v>9.9999999999999988E+25</v>
      </c>
      <c r="W59" s="14" t="s">
        <v>232</v>
      </c>
      <c r="X59" s="2">
        <f t="shared" ref="X59" si="190">X57+50</f>
        <v>650</v>
      </c>
    </row>
    <row r="60" spans="1:24" x14ac:dyDescent="0.25">
      <c r="A60" s="1" t="s">
        <v>336</v>
      </c>
      <c r="B60" s="14">
        <v>1E+27</v>
      </c>
      <c r="C60" s="14" t="s">
        <v>160</v>
      </c>
      <c r="D60" s="2">
        <f t="shared" ref="D60" si="191">D58+1</f>
        <v>14</v>
      </c>
      <c r="F60" s="1" t="s">
        <v>499</v>
      </c>
      <c r="G60" s="14">
        <f t="shared" si="103"/>
        <v>9.9999999999999988E+26</v>
      </c>
      <c r="H60" s="14" t="s">
        <v>170</v>
      </c>
      <c r="I60" s="2">
        <f t="shared" ref="I60" si="192">I58+1</f>
        <v>14</v>
      </c>
      <c r="K60" s="1" t="s">
        <v>526</v>
      </c>
      <c r="L60" s="14">
        <f t="shared" si="104"/>
        <v>9.9999999999999988E+26</v>
      </c>
      <c r="M60" s="14" t="s">
        <v>178</v>
      </c>
      <c r="N60" s="2">
        <f t="shared" ref="N60" si="193">N58+1</f>
        <v>14</v>
      </c>
      <c r="P60" s="1" t="s">
        <v>553</v>
      </c>
      <c r="Q60" s="14">
        <f t="shared" si="106"/>
        <v>9.9999999999999988E+26</v>
      </c>
      <c r="R60" s="14" t="s">
        <v>353</v>
      </c>
      <c r="S60" s="2">
        <f t="shared" ref="S60" si="194">S58+1</f>
        <v>14</v>
      </c>
      <c r="U60" s="1" t="s">
        <v>580</v>
      </c>
      <c r="V60" s="14">
        <f t="shared" si="108"/>
        <v>9.9999999999999988E+26</v>
      </c>
      <c r="W60" s="14" t="s">
        <v>185</v>
      </c>
      <c r="X60" s="2">
        <f t="shared" ref="X60" si="195">X58+12500</f>
        <v>175000</v>
      </c>
    </row>
    <row r="61" spans="1:24" x14ac:dyDescent="0.25">
      <c r="A61" s="1" t="s">
        <v>337</v>
      </c>
      <c r="B61" s="14">
        <v>9.9999999999999996E+27</v>
      </c>
      <c r="C61" s="14" t="s">
        <v>232</v>
      </c>
      <c r="D61" s="2">
        <f t="shared" ref="D61" si="196">D59+3</f>
        <v>42</v>
      </c>
      <c r="F61" s="1" t="s">
        <v>500</v>
      </c>
      <c r="G61" s="14">
        <f t="shared" si="103"/>
        <v>9.9999999999999996E+27</v>
      </c>
      <c r="H61" s="14" t="s">
        <v>232</v>
      </c>
      <c r="I61" s="2">
        <f>I59+5</f>
        <v>70</v>
      </c>
      <c r="K61" s="1" t="s">
        <v>527</v>
      </c>
      <c r="L61" s="14">
        <f t="shared" si="104"/>
        <v>9.9999999999999996E+27</v>
      </c>
      <c r="M61" s="14" t="s">
        <v>232</v>
      </c>
      <c r="N61" s="2">
        <f t="shared" ref="N61" si="197">N59+7</f>
        <v>98</v>
      </c>
      <c r="P61" s="1" t="s">
        <v>554</v>
      </c>
      <c r="Q61" s="14">
        <f t="shared" si="106"/>
        <v>9.9999999999999996E+27</v>
      </c>
      <c r="R61" s="14" t="s">
        <v>232</v>
      </c>
      <c r="S61" s="2">
        <f t="shared" ref="S61" si="198">S59+9</f>
        <v>126</v>
      </c>
      <c r="U61" s="1" t="s">
        <v>581</v>
      </c>
      <c r="V61" s="14">
        <f t="shared" si="108"/>
        <v>9.9999999999999996E+27</v>
      </c>
      <c r="W61" s="14" t="s">
        <v>232</v>
      </c>
      <c r="X61" s="2">
        <f t="shared" ref="X61" si="199">X59+50</f>
        <v>700</v>
      </c>
    </row>
    <row r="62" spans="1:24" x14ac:dyDescent="0.25">
      <c r="A62" s="1" t="s">
        <v>338</v>
      </c>
      <c r="B62" s="14">
        <v>9.9999999999999991E+28</v>
      </c>
      <c r="C62" s="14" t="s">
        <v>160</v>
      </c>
      <c r="D62" s="2">
        <f t="shared" ref="D62" si="200">D60+1</f>
        <v>15</v>
      </c>
      <c r="F62" s="1" t="s">
        <v>501</v>
      </c>
      <c r="G62" s="14">
        <f t="shared" si="103"/>
        <v>9.9999999999999991E+28</v>
      </c>
      <c r="H62" s="14" t="s">
        <v>170</v>
      </c>
      <c r="I62" s="2">
        <f t="shared" ref="I62" si="201">I60+1</f>
        <v>15</v>
      </c>
      <c r="K62" s="1" t="s">
        <v>528</v>
      </c>
      <c r="L62" s="14">
        <f t="shared" si="104"/>
        <v>9.9999999999999991E+28</v>
      </c>
      <c r="M62" s="14" t="s">
        <v>178</v>
      </c>
      <c r="N62" s="2">
        <f t="shared" ref="N62" si="202">N60+1</f>
        <v>15</v>
      </c>
      <c r="P62" s="1" t="s">
        <v>555</v>
      </c>
      <c r="Q62" s="14">
        <f t="shared" si="106"/>
        <v>9.9999999999999991E+28</v>
      </c>
      <c r="R62" s="14" t="s">
        <v>353</v>
      </c>
      <c r="S62" s="2">
        <f t="shared" ref="S62" si="203">S60+1</f>
        <v>15</v>
      </c>
      <c r="U62" s="1" t="s">
        <v>582</v>
      </c>
      <c r="V62" s="14">
        <f t="shared" si="108"/>
        <v>9.9999999999999991E+28</v>
      </c>
      <c r="W62" s="14" t="s">
        <v>185</v>
      </c>
      <c r="X62" s="2">
        <f t="shared" ref="X62" si="204">X60+12500</f>
        <v>187500</v>
      </c>
    </row>
    <row r="63" spans="1:24" x14ac:dyDescent="0.25">
      <c r="A63" s="1" t="s">
        <v>339</v>
      </c>
      <c r="B63" s="14">
        <v>1E+30</v>
      </c>
      <c r="C63" s="14" t="s">
        <v>232</v>
      </c>
      <c r="D63" s="2">
        <f t="shared" ref="D63" si="205">D61+3</f>
        <v>45</v>
      </c>
      <c r="F63" s="1" t="s">
        <v>502</v>
      </c>
      <c r="G63" s="14">
        <f t="shared" si="103"/>
        <v>9.9999999999999988E+29</v>
      </c>
      <c r="H63" s="14" t="s">
        <v>232</v>
      </c>
      <c r="I63" s="2">
        <f>I61+5</f>
        <v>75</v>
      </c>
      <c r="K63" s="1" t="s">
        <v>529</v>
      </c>
      <c r="L63" s="14">
        <f t="shared" si="104"/>
        <v>9.9999999999999988E+29</v>
      </c>
      <c r="M63" s="14" t="s">
        <v>232</v>
      </c>
      <c r="N63" s="2">
        <f t="shared" ref="N63" si="206">N61+7</f>
        <v>105</v>
      </c>
      <c r="P63" s="1" t="s">
        <v>556</v>
      </c>
      <c r="Q63" s="14">
        <f t="shared" si="106"/>
        <v>9.9999999999999988E+29</v>
      </c>
      <c r="R63" s="14" t="s">
        <v>232</v>
      </c>
      <c r="S63" s="2">
        <f t="shared" ref="S63" si="207">S61+9</f>
        <v>135</v>
      </c>
      <c r="U63" s="1" t="s">
        <v>583</v>
      </c>
      <c r="V63" s="14">
        <f t="shared" si="108"/>
        <v>9.9999999999999988E+29</v>
      </c>
      <c r="W63" s="14" t="s">
        <v>232</v>
      </c>
      <c r="X63" s="2">
        <f t="shared" ref="X63" si="208">X61+50</f>
        <v>750</v>
      </c>
    </row>
    <row r="64" spans="1:24" x14ac:dyDescent="0.25">
      <c r="A64" s="1" t="s">
        <v>340</v>
      </c>
      <c r="B64" s="14">
        <v>9.9999999999999996E+30</v>
      </c>
      <c r="C64" s="14" t="s">
        <v>160</v>
      </c>
      <c r="D64" s="2">
        <f t="shared" ref="D64" si="209">D62+1</f>
        <v>16</v>
      </c>
      <c r="F64" s="1" t="s">
        <v>503</v>
      </c>
      <c r="G64" s="14">
        <f t="shared" si="103"/>
        <v>9.9999999999999985E+30</v>
      </c>
      <c r="H64" s="14" t="s">
        <v>170</v>
      </c>
      <c r="I64" s="2">
        <f t="shared" ref="I64" si="210">I62+1</f>
        <v>16</v>
      </c>
      <c r="K64" s="1" t="s">
        <v>530</v>
      </c>
      <c r="L64" s="14">
        <f t="shared" si="104"/>
        <v>9.9999999999999985E+30</v>
      </c>
      <c r="M64" s="14" t="s">
        <v>178</v>
      </c>
      <c r="N64" s="2">
        <f t="shared" ref="N64" si="211">N62+1</f>
        <v>16</v>
      </c>
      <c r="P64" s="1" t="s">
        <v>557</v>
      </c>
      <c r="Q64" s="14">
        <f t="shared" si="106"/>
        <v>9.9999999999999985E+30</v>
      </c>
      <c r="R64" s="14" t="s">
        <v>353</v>
      </c>
      <c r="S64" s="2">
        <f t="shared" ref="S64" si="212">S62+1</f>
        <v>16</v>
      </c>
      <c r="U64" s="1" t="s">
        <v>584</v>
      </c>
      <c r="V64" s="14">
        <f t="shared" si="108"/>
        <v>9.9999999999999985E+30</v>
      </c>
      <c r="W64" s="14" t="s">
        <v>185</v>
      </c>
      <c r="X64" s="2">
        <f t="shared" ref="X64" si="213">X62+12500</f>
        <v>200000</v>
      </c>
    </row>
    <row r="65" spans="1:24" x14ac:dyDescent="0.25">
      <c r="A65" s="1" t="s">
        <v>44</v>
      </c>
      <c r="B65" s="14">
        <v>50</v>
      </c>
      <c r="C65" s="14" t="s">
        <v>161</v>
      </c>
      <c r="D65" s="2">
        <v>1</v>
      </c>
      <c r="F65" s="1" t="s">
        <v>67</v>
      </c>
      <c r="G65" s="5">
        <v>50</v>
      </c>
      <c r="H65" s="14" t="s">
        <v>171</v>
      </c>
      <c r="I65" s="2">
        <v>1</v>
      </c>
      <c r="K65" s="1" t="s">
        <v>81</v>
      </c>
      <c r="L65" s="5">
        <v>50</v>
      </c>
      <c r="M65" s="14" t="s">
        <v>175</v>
      </c>
      <c r="N65" s="2">
        <v>1</v>
      </c>
      <c r="P65" s="1" t="s">
        <v>86</v>
      </c>
      <c r="Q65" s="5">
        <v>50</v>
      </c>
      <c r="R65" s="14" t="s">
        <v>181</v>
      </c>
      <c r="S65" s="2">
        <v>1</v>
      </c>
      <c r="U65" s="1" t="s">
        <v>90</v>
      </c>
      <c r="V65" s="5">
        <v>50</v>
      </c>
      <c r="W65" s="14" t="s">
        <v>186</v>
      </c>
      <c r="X65" s="2">
        <v>9100000000</v>
      </c>
    </row>
    <row r="66" spans="1:24" x14ac:dyDescent="0.25">
      <c r="A66" s="1" t="s">
        <v>45</v>
      </c>
      <c r="B66" s="14">
        <v>100</v>
      </c>
      <c r="C66" s="14" t="s">
        <v>232</v>
      </c>
      <c r="D66" s="2">
        <v>5</v>
      </c>
      <c r="F66" s="1" t="s">
        <v>68</v>
      </c>
      <c r="G66" s="14">
        <v>100</v>
      </c>
      <c r="H66" s="14" t="s">
        <v>232</v>
      </c>
      <c r="I66" s="2">
        <v>7</v>
      </c>
      <c r="K66" s="1" t="s">
        <v>129</v>
      </c>
      <c r="L66" s="14">
        <v>100</v>
      </c>
      <c r="M66" s="14" t="s">
        <v>232</v>
      </c>
      <c r="N66" s="2">
        <v>9</v>
      </c>
      <c r="P66" s="1" t="s">
        <v>114</v>
      </c>
      <c r="Q66" s="14">
        <v>100</v>
      </c>
      <c r="R66" s="14" t="s">
        <v>232</v>
      </c>
      <c r="S66" s="2">
        <v>11</v>
      </c>
      <c r="U66" s="1" t="s">
        <v>99</v>
      </c>
      <c r="V66" s="14">
        <v>100</v>
      </c>
      <c r="W66" s="14" t="s">
        <v>232</v>
      </c>
      <c r="X66" s="2">
        <v>100</v>
      </c>
    </row>
    <row r="67" spans="1:24" x14ac:dyDescent="0.25">
      <c r="A67" s="1" t="s">
        <v>46</v>
      </c>
      <c r="B67" s="14">
        <v>1000</v>
      </c>
      <c r="C67" s="14" t="s">
        <v>161</v>
      </c>
      <c r="D67" s="2">
        <v>2</v>
      </c>
      <c r="F67" s="1" t="s">
        <v>69</v>
      </c>
      <c r="G67" s="14">
        <v>1000</v>
      </c>
      <c r="H67" s="14" t="s">
        <v>171</v>
      </c>
      <c r="I67" s="2">
        <v>2</v>
      </c>
      <c r="K67" s="1" t="s">
        <v>130</v>
      </c>
      <c r="L67" s="14">
        <v>1000</v>
      </c>
      <c r="M67" s="14" t="s">
        <v>175</v>
      </c>
      <c r="N67" s="2">
        <v>2</v>
      </c>
      <c r="P67" s="1" t="s">
        <v>115</v>
      </c>
      <c r="Q67" s="14">
        <v>1000</v>
      </c>
      <c r="R67" s="14" t="s">
        <v>181</v>
      </c>
      <c r="S67" s="2">
        <f>S65+1</f>
        <v>2</v>
      </c>
      <c r="U67" s="1" t="s">
        <v>100</v>
      </c>
      <c r="V67" s="14">
        <v>1000</v>
      </c>
      <c r="W67" s="14" t="s">
        <v>186</v>
      </c>
      <c r="X67" s="2">
        <f>X65+9100000000</f>
        <v>18200000000</v>
      </c>
    </row>
    <row r="68" spans="1:24" x14ac:dyDescent="0.25">
      <c r="A68" s="1" t="s">
        <v>47</v>
      </c>
      <c r="B68" s="14">
        <v>10000</v>
      </c>
      <c r="C68" s="14" t="s">
        <v>232</v>
      </c>
      <c r="D68" s="2">
        <v>10</v>
      </c>
      <c r="F68" s="1" t="s">
        <v>70</v>
      </c>
      <c r="G68" s="14">
        <v>10000</v>
      </c>
      <c r="H68" s="14" t="s">
        <v>232</v>
      </c>
      <c r="I68" s="2">
        <v>14</v>
      </c>
      <c r="K68" s="1" t="s">
        <v>131</v>
      </c>
      <c r="L68" s="14">
        <v>10000</v>
      </c>
      <c r="M68" s="14" t="s">
        <v>232</v>
      </c>
      <c r="N68" s="2">
        <v>18</v>
      </c>
      <c r="P68" s="1" t="s">
        <v>116</v>
      </c>
      <c r="Q68" s="14">
        <v>10000</v>
      </c>
      <c r="R68" s="14" t="s">
        <v>232</v>
      </c>
      <c r="S68" s="2">
        <f>S66+11</f>
        <v>22</v>
      </c>
      <c r="U68" s="1" t="s">
        <v>101</v>
      </c>
      <c r="V68" s="14">
        <v>10000</v>
      </c>
      <c r="W68" s="14" t="s">
        <v>232</v>
      </c>
      <c r="X68" s="2">
        <f>X66+100</f>
        <v>200</v>
      </c>
    </row>
    <row r="69" spans="1:24" x14ac:dyDescent="0.25">
      <c r="A69" s="1" t="s">
        <v>287</v>
      </c>
      <c r="B69" s="14">
        <v>100000</v>
      </c>
      <c r="C69" s="14" t="s">
        <v>161</v>
      </c>
      <c r="D69" s="2">
        <f>D67+1</f>
        <v>3</v>
      </c>
      <c r="F69" s="1" t="s">
        <v>666</v>
      </c>
      <c r="G69" s="14">
        <v>100000</v>
      </c>
      <c r="H69" s="14" t="s">
        <v>171</v>
      </c>
      <c r="I69" s="2">
        <f>I67+1</f>
        <v>3</v>
      </c>
      <c r="K69" s="1" t="s">
        <v>639</v>
      </c>
      <c r="L69" s="14">
        <v>100000</v>
      </c>
      <c r="M69" s="14" t="s">
        <v>175</v>
      </c>
      <c r="N69" s="2">
        <f>N67+1</f>
        <v>3</v>
      </c>
      <c r="P69" s="1" t="s">
        <v>612</v>
      </c>
      <c r="Q69" s="14">
        <v>100000</v>
      </c>
      <c r="R69" s="14" t="s">
        <v>181</v>
      </c>
      <c r="S69" s="2">
        <f t="shared" ref="S69" si="214">S67+1</f>
        <v>3</v>
      </c>
      <c r="U69" s="1" t="s">
        <v>585</v>
      </c>
      <c r="V69" s="14">
        <v>100000</v>
      </c>
      <c r="W69" s="14" t="s">
        <v>186</v>
      </c>
      <c r="X69" s="2">
        <f t="shared" ref="X69" si="215">X67+9100000000</f>
        <v>27300000000</v>
      </c>
    </row>
    <row r="70" spans="1:24" x14ac:dyDescent="0.25">
      <c r="A70" s="1" t="s">
        <v>288</v>
      </c>
      <c r="B70" s="14">
        <v>1000000</v>
      </c>
      <c r="C70" s="14" t="s">
        <v>232</v>
      </c>
      <c r="D70" s="2">
        <f>D68+5</f>
        <v>15</v>
      </c>
      <c r="F70" s="1" t="s">
        <v>667</v>
      </c>
      <c r="G70" s="14">
        <v>1000000</v>
      </c>
      <c r="H70" s="14" t="s">
        <v>232</v>
      </c>
      <c r="I70" s="2">
        <f>I68+7</f>
        <v>21</v>
      </c>
      <c r="K70" s="1" t="s">
        <v>640</v>
      </c>
      <c r="L70" s="14">
        <v>1000000</v>
      </c>
      <c r="M70" s="14" t="s">
        <v>232</v>
      </c>
      <c r="N70" s="2">
        <f>N68+9</f>
        <v>27</v>
      </c>
      <c r="P70" s="1" t="s">
        <v>613</v>
      </c>
      <c r="Q70" s="14">
        <v>1000000</v>
      </c>
      <c r="R70" s="14" t="s">
        <v>232</v>
      </c>
      <c r="S70" s="2">
        <f t="shared" ref="S70" si="216">S68+11</f>
        <v>33</v>
      </c>
      <c r="U70" s="1" t="s">
        <v>586</v>
      </c>
      <c r="V70" s="14">
        <v>1000000</v>
      </c>
      <c r="W70" s="14" t="s">
        <v>232</v>
      </c>
      <c r="X70" s="2">
        <f t="shared" ref="X70" si="217">X68+100</f>
        <v>300</v>
      </c>
    </row>
    <row r="71" spans="1:24" x14ac:dyDescent="0.25">
      <c r="A71" s="1" t="s">
        <v>289</v>
      </c>
      <c r="B71" s="14">
        <v>10000000</v>
      </c>
      <c r="C71" s="14" t="s">
        <v>161</v>
      </c>
      <c r="D71" s="2">
        <f t="shared" ref="D71" si="218">D69+1</f>
        <v>4</v>
      </c>
      <c r="F71" s="1" t="s">
        <v>668</v>
      </c>
      <c r="G71" s="14">
        <f>10*G70</f>
        <v>10000000</v>
      </c>
      <c r="H71" s="14" t="s">
        <v>171</v>
      </c>
      <c r="I71" s="2">
        <f>I69+1</f>
        <v>4</v>
      </c>
      <c r="K71" s="1" t="s">
        <v>641</v>
      </c>
      <c r="L71" s="14">
        <f>10*L70</f>
        <v>10000000</v>
      </c>
      <c r="M71" s="14" t="s">
        <v>175</v>
      </c>
      <c r="N71" s="2">
        <f t="shared" ref="N71" si="219">N69+1</f>
        <v>4</v>
      </c>
      <c r="P71" s="1" t="s">
        <v>614</v>
      </c>
      <c r="Q71" s="14">
        <f>10*Q70</f>
        <v>10000000</v>
      </c>
      <c r="R71" s="14" t="s">
        <v>181</v>
      </c>
      <c r="S71" s="2">
        <f t="shared" ref="S71" si="220">S69+1</f>
        <v>4</v>
      </c>
      <c r="U71" s="1" t="s">
        <v>587</v>
      </c>
      <c r="V71" s="14">
        <f>10*V70</f>
        <v>10000000</v>
      </c>
      <c r="W71" s="14" t="s">
        <v>186</v>
      </c>
      <c r="X71" s="2">
        <f t="shared" ref="X71" si="221">X69+9100000000</f>
        <v>36400000000</v>
      </c>
    </row>
    <row r="72" spans="1:24" x14ac:dyDescent="0.25">
      <c r="A72" s="1" t="s">
        <v>290</v>
      </c>
      <c r="B72" s="14">
        <v>100000000</v>
      </c>
      <c r="C72" s="14" t="s">
        <v>232</v>
      </c>
      <c r="D72" s="2">
        <f t="shared" ref="D72" si="222">D70+5</f>
        <v>20</v>
      </c>
      <c r="F72" s="1" t="s">
        <v>669</v>
      </c>
      <c r="G72" s="14">
        <f t="shared" ref="G72:G95" si="223">10*G71</f>
        <v>100000000</v>
      </c>
      <c r="H72" s="14" t="s">
        <v>232</v>
      </c>
      <c r="I72" s="2">
        <f t="shared" ref="I72" si="224">I70+7</f>
        <v>28</v>
      </c>
      <c r="K72" s="1" t="s">
        <v>642</v>
      </c>
      <c r="L72" s="14">
        <f t="shared" ref="L72:L95" si="225">10*L71</f>
        <v>100000000</v>
      </c>
      <c r="M72" s="14" t="s">
        <v>232</v>
      </c>
      <c r="N72" s="2">
        <f t="shared" ref="N72" si="226">N70+9</f>
        <v>36</v>
      </c>
      <c r="P72" s="1" t="s">
        <v>615</v>
      </c>
      <c r="Q72" s="14">
        <f t="shared" ref="Q72:Q95" si="227">10*Q71</f>
        <v>100000000</v>
      </c>
      <c r="R72" s="14" t="s">
        <v>232</v>
      </c>
      <c r="S72" s="2">
        <f t="shared" ref="S72" si="228">S70+11</f>
        <v>44</v>
      </c>
      <c r="U72" s="1" t="s">
        <v>588</v>
      </c>
      <c r="V72" s="14">
        <f t="shared" ref="V72:V95" si="229">10*V71</f>
        <v>100000000</v>
      </c>
      <c r="W72" s="14" t="s">
        <v>232</v>
      </c>
      <c r="X72" s="2">
        <f t="shared" ref="X72" si="230">X70+100</f>
        <v>400</v>
      </c>
    </row>
    <row r="73" spans="1:24" x14ac:dyDescent="0.25">
      <c r="A73" s="1" t="s">
        <v>291</v>
      </c>
      <c r="B73" s="14">
        <v>1000000000</v>
      </c>
      <c r="C73" s="14" t="s">
        <v>161</v>
      </c>
      <c r="D73" s="2">
        <f t="shared" ref="D73" si="231">D71+1</f>
        <v>5</v>
      </c>
      <c r="F73" s="1" t="s">
        <v>670</v>
      </c>
      <c r="G73" s="14">
        <f t="shared" si="223"/>
        <v>1000000000</v>
      </c>
      <c r="H73" s="14" t="s">
        <v>171</v>
      </c>
      <c r="I73" s="2">
        <f t="shared" ref="I73" si="232">I71+1</f>
        <v>5</v>
      </c>
      <c r="K73" s="1" t="s">
        <v>643</v>
      </c>
      <c r="L73" s="14">
        <f t="shared" si="225"/>
        <v>1000000000</v>
      </c>
      <c r="M73" s="14" t="s">
        <v>175</v>
      </c>
      <c r="N73" s="2">
        <f t="shared" ref="N73" si="233">N71+1</f>
        <v>5</v>
      </c>
      <c r="P73" s="1" t="s">
        <v>616</v>
      </c>
      <c r="Q73" s="14">
        <f t="shared" si="227"/>
        <v>1000000000</v>
      </c>
      <c r="R73" s="14" t="s">
        <v>181</v>
      </c>
      <c r="S73" s="2">
        <f t="shared" ref="S73" si="234">S71+1</f>
        <v>5</v>
      </c>
      <c r="U73" s="1" t="s">
        <v>589</v>
      </c>
      <c r="V73" s="14">
        <f t="shared" si="229"/>
        <v>1000000000</v>
      </c>
      <c r="W73" s="14" t="s">
        <v>186</v>
      </c>
      <c r="X73" s="2">
        <f t="shared" ref="X73" si="235">X71+9100000000</f>
        <v>45500000000</v>
      </c>
    </row>
    <row r="74" spans="1:24" x14ac:dyDescent="0.25">
      <c r="A74" s="1" t="s">
        <v>292</v>
      </c>
      <c r="B74" s="14">
        <v>10000000000</v>
      </c>
      <c r="C74" s="14" t="s">
        <v>232</v>
      </c>
      <c r="D74" s="2">
        <f t="shared" ref="D74" si="236">D72+5</f>
        <v>25</v>
      </c>
      <c r="F74" s="1" t="s">
        <v>671</v>
      </c>
      <c r="G74" s="14">
        <f t="shared" si="223"/>
        <v>10000000000</v>
      </c>
      <c r="H74" s="14" t="s">
        <v>232</v>
      </c>
      <c r="I74" s="2">
        <f t="shared" ref="I74" si="237">I72+7</f>
        <v>35</v>
      </c>
      <c r="K74" s="1" t="s">
        <v>644</v>
      </c>
      <c r="L74" s="14">
        <f t="shared" si="225"/>
        <v>10000000000</v>
      </c>
      <c r="M74" s="14" t="s">
        <v>232</v>
      </c>
      <c r="N74" s="2">
        <f t="shared" ref="N74" si="238">N72+9</f>
        <v>45</v>
      </c>
      <c r="P74" s="1" t="s">
        <v>617</v>
      </c>
      <c r="Q74" s="14">
        <f t="shared" si="227"/>
        <v>10000000000</v>
      </c>
      <c r="R74" s="14" t="s">
        <v>232</v>
      </c>
      <c r="S74" s="2">
        <f t="shared" ref="S74" si="239">S72+11</f>
        <v>55</v>
      </c>
      <c r="U74" s="1" t="s">
        <v>590</v>
      </c>
      <c r="V74" s="14">
        <f t="shared" si="229"/>
        <v>10000000000</v>
      </c>
      <c r="W74" s="14" t="s">
        <v>232</v>
      </c>
      <c r="X74" s="2">
        <f t="shared" ref="X74" si="240">X72+100</f>
        <v>500</v>
      </c>
    </row>
    <row r="75" spans="1:24" x14ac:dyDescent="0.25">
      <c r="A75" s="1" t="s">
        <v>293</v>
      </c>
      <c r="B75" s="14">
        <v>100000000000</v>
      </c>
      <c r="C75" s="14" t="s">
        <v>161</v>
      </c>
      <c r="D75" s="2">
        <f t="shared" ref="D75" si="241">D73+1</f>
        <v>6</v>
      </c>
      <c r="F75" s="1" t="s">
        <v>672</v>
      </c>
      <c r="G75" s="14">
        <f t="shared" si="223"/>
        <v>100000000000</v>
      </c>
      <c r="H75" s="14" t="s">
        <v>171</v>
      </c>
      <c r="I75" s="2">
        <f t="shared" ref="I75" si="242">I73+1</f>
        <v>6</v>
      </c>
      <c r="K75" s="1" t="s">
        <v>645</v>
      </c>
      <c r="L75" s="14">
        <f t="shared" si="225"/>
        <v>100000000000</v>
      </c>
      <c r="M75" s="14" t="s">
        <v>175</v>
      </c>
      <c r="N75" s="2">
        <f t="shared" ref="N75" si="243">N73+1</f>
        <v>6</v>
      </c>
      <c r="P75" s="1" t="s">
        <v>618</v>
      </c>
      <c r="Q75" s="14">
        <f t="shared" si="227"/>
        <v>100000000000</v>
      </c>
      <c r="R75" s="14" t="s">
        <v>181</v>
      </c>
      <c r="S75" s="2">
        <f t="shared" ref="S75" si="244">S73+1</f>
        <v>6</v>
      </c>
      <c r="U75" s="1" t="s">
        <v>591</v>
      </c>
      <c r="V75" s="14">
        <f t="shared" si="229"/>
        <v>100000000000</v>
      </c>
      <c r="W75" s="14" t="s">
        <v>186</v>
      </c>
      <c r="X75" s="2">
        <f t="shared" ref="X75" si="245">X73+9100000000</f>
        <v>54600000000</v>
      </c>
    </row>
    <row r="76" spans="1:24" x14ac:dyDescent="0.25">
      <c r="A76" s="1" t="s">
        <v>294</v>
      </c>
      <c r="B76" s="14">
        <v>1000000000000</v>
      </c>
      <c r="C76" s="14" t="s">
        <v>232</v>
      </c>
      <c r="D76" s="2">
        <f t="shared" ref="D76" si="246">D74+5</f>
        <v>30</v>
      </c>
      <c r="F76" s="1" t="s">
        <v>673</v>
      </c>
      <c r="G76" s="14">
        <f t="shared" si="223"/>
        <v>1000000000000</v>
      </c>
      <c r="H76" s="14" t="s">
        <v>232</v>
      </c>
      <c r="I76" s="2">
        <f t="shared" ref="I76" si="247">I74+7</f>
        <v>42</v>
      </c>
      <c r="K76" s="1" t="s">
        <v>646</v>
      </c>
      <c r="L76" s="14">
        <f t="shared" si="225"/>
        <v>1000000000000</v>
      </c>
      <c r="M76" s="14" t="s">
        <v>232</v>
      </c>
      <c r="N76" s="2">
        <f t="shared" ref="N76" si="248">N74+9</f>
        <v>54</v>
      </c>
      <c r="P76" s="1" t="s">
        <v>619</v>
      </c>
      <c r="Q76" s="14">
        <f t="shared" si="227"/>
        <v>1000000000000</v>
      </c>
      <c r="R76" s="14" t="s">
        <v>232</v>
      </c>
      <c r="S76" s="2">
        <f t="shared" ref="S76" si="249">S74+11</f>
        <v>66</v>
      </c>
      <c r="U76" s="1" t="s">
        <v>592</v>
      </c>
      <c r="V76" s="14">
        <f t="shared" si="229"/>
        <v>1000000000000</v>
      </c>
      <c r="W76" s="14" t="s">
        <v>232</v>
      </c>
      <c r="X76" s="2">
        <f t="shared" ref="X76" si="250">X74+100</f>
        <v>600</v>
      </c>
    </row>
    <row r="77" spans="1:24" x14ac:dyDescent="0.25">
      <c r="A77" s="1" t="s">
        <v>295</v>
      </c>
      <c r="B77" s="14">
        <v>10000000000000</v>
      </c>
      <c r="C77" s="14" t="s">
        <v>161</v>
      </c>
      <c r="D77" s="2">
        <f t="shared" ref="D77" si="251">D75+1</f>
        <v>7</v>
      </c>
      <c r="F77" s="1" t="s">
        <v>674</v>
      </c>
      <c r="G77" s="14">
        <f t="shared" si="223"/>
        <v>10000000000000</v>
      </c>
      <c r="H77" s="14" t="s">
        <v>171</v>
      </c>
      <c r="I77" s="2">
        <f t="shared" ref="I77" si="252">I75+1</f>
        <v>7</v>
      </c>
      <c r="K77" s="1" t="s">
        <v>647</v>
      </c>
      <c r="L77" s="14">
        <f t="shared" si="225"/>
        <v>10000000000000</v>
      </c>
      <c r="M77" s="14" t="s">
        <v>175</v>
      </c>
      <c r="N77" s="2">
        <f t="shared" ref="N77" si="253">N75+1</f>
        <v>7</v>
      </c>
      <c r="P77" s="1" t="s">
        <v>620</v>
      </c>
      <c r="Q77" s="14">
        <f t="shared" si="227"/>
        <v>10000000000000</v>
      </c>
      <c r="R77" s="14" t="s">
        <v>181</v>
      </c>
      <c r="S77" s="2">
        <f t="shared" ref="S77" si="254">S75+1</f>
        <v>7</v>
      </c>
      <c r="U77" s="1" t="s">
        <v>593</v>
      </c>
      <c r="V77" s="14">
        <f t="shared" si="229"/>
        <v>10000000000000</v>
      </c>
      <c r="W77" s="14" t="s">
        <v>186</v>
      </c>
      <c r="X77" s="2">
        <f t="shared" ref="X77" si="255">X75+9100000000</f>
        <v>63700000000</v>
      </c>
    </row>
    <row r="78" spans="1:24" x14ac:dyDescent="0.25">
      <c r="A78" s="1" t="s">
        <v>296</v>
      </c>
      <c r="B78" s="14">
        <v>100000000000000</v>
      </c>
      <c r="C78" s="14" t="s">
        <v>232</v>
      </c>
      <c r="D78" s="2">
        <f t="shared" ref="D78" si="256">D76+5</f>
        <v>35</v>
      </c>
      <c r="F78" s="1" t="s">
        <v>675</v>
      </c>
      <c r="G78" s="14">
        <f t="shared" si="223"/>
        <v>100000000000000</v>
      </c>
      <c r="H78" s="14" t="s">
        <v>232</v>
      </c>
      <c r="I78" s="2">
        <f t="shared" ref="I78" si="257">I76+7</f>
        <v>49</v>
      </c>
      <c r="K78" s="1" t="s">
        <v>648</v>
      </c>
      <c r="L78" s="14">
        <f t="shared" si="225"/>
        <v>100000000000000</v>
      </c>
      <c r="M78" s="14" t="s">
        <v>232</v>
      </c>
      <c r="N78" s="2">
        <f t="shared" ref="N78" si="258">N76+9</f>
        <v>63</v>
      </c>
      <c r="P78" s="1" t="s">
        <v>621</v>
      </c>
      <c r="Q78" s="14">
        <f t="shared" si="227"/>
        <v>100000000000000</v>
      </c>
      <c r="R78" s="14" t="s">
        <v>232</v>
      </c>
      <c r="S78" s="2">
        <f t="shared" ref="S78" si="259">S76+11</f>
        <v>77</v>
      </c>
      <c r="U78" s="1" t="s">
        <v>594</v>
      </c>
      <c r="V78" s="14">
        <f t="shared" si="229"/>
        <v>100000000000000</v>
      </c>
      <c r="W78" s="14" t="s">
        <v>232</v>
      </c>
      <c r="X78" s="2">
        <f t="shared" ref="X78" si="260">X76+100</f>
        <v>700</v>
      </c>
    </row>
    <row r="79" spans="1:24" x14ac:dyDescent="0.25">
      <c r="A79" s="1" t="s">
        <v>297</v>
      </c>
      <c r="B79" s="14">
        <v>1000000000000000</v>
      </c>
      <c r="C79" s="14" t="s">
        <v>161</v>
      </c>
      <c r="D79" s="2">
        <f t="shared" ref="D79" si="261">D77+1</f>
        <v>8</v>
      </c>
      <c r="F79" s="1" t="s">
        <v>676</v>
      </c>
      <c r="G79" s="14">
        <f t="shared" si="223"/>
        <v>1000000000000000</v>
      </c>
      <c r="H79" s="14" t="s">
        <v>171</v>
      </c>
      <c r="I79" s="2">
        <f t="shared" ref="I79" si="262">I77+1</f>
        <v>8</v>
      </c>
      <c r="K79" s="1" t="s">
        <v>649</v>
      </c>
      <c r="L79" s="14">
        <f t="shared" si="225"/>
        <v>1000000000000000</v>
      </c>
      <c r="M79" s="14" t="s">
        <v>175</v>
      </c>
      <c r="N79" s="2">
        <f t="shared" ref="N79" si="263">N77+1</f>
        <v>8</v>
      </c>
      <c r="P79" s="1" t="s">
        <v>622</v>
      </c>
      <c r="Q79" s="14">
        <f t="shared" si="227"/>
        <v>1000000000000000</v>
      </c>
      <c r="R79" s="14" t="s">
        <v>181</v>
      </c>
      <c r="S79" s="2">
        <f t="shared" ref="S79" si="264">S77+1</f>
        <v>8</v>
      </c>
      <c r="U79" s="1" t="s">
        <v>595</v>
      </c>
      <c r="V79" s="14">
        <f t="shared" si="229"/>
        <v>1000000000000000</v>
      </c>
      <c r="W79" s="14" t="s">
        <v>186</v>
      </c>
      <c r="X79" s="2">
        <f t="shared" ref="X79" si="265">X77+9100000000</f>
        <v>72800000000</v>
      </c>
    </row>
    <row r="80" spans="1:24" x14ac:dyDescent="0.25">
      <c r="A80" s="1" t="s">
        <v>298</v>
      </c>
      <c r="B80" s="14">
        <v>1E+16</v>
      </c>
      <c r="C80" s="14" t="s">
        <v>232</v>
      </c>
      <c r="D80" s="2">
        <f t="shared" ref="D80" si="266">D78+5</f>
        <v>40</v>
      </c>
      <c r="F80" s="1" t="s">
        <v>677</v>
      </c>
      <c r="G80" s="14">
        <f t="shared" si="223"/>
        <v>1E+16</v>
      </c>
      <c r="H80" s="14" t="s">
        <v>232</v>
      </c>
      <c r="I80" s="2">
        <f t="shared" ref="I80" si="267">I78+7</f>
        <v>56</v>
      </c>
      <c r="K80" s="1" t="s">
        <v>650</v>
      </c>
      <c r="L80" s="14">
        <f t="shared" si="225"/>
        <v>1E+16</v>
      </c>
      <c r="M80" s="14" t="s">
        <v>232</v>
      </c>
      <c r="N80" s="2">
        <f t="shared" ref="N80" si="268">N78+9</f>
        <v>72</v>
      </c>
      <c r="P80" s="1" t="s">
        <v>623</v>
      </c>
      <c r="Q80" s="14">
        <f t="shared" si="227"/>
        <v>1E+16</v>
      </c>
      <c r="R80" s="14" t="s">
        <v>232</v>
      </c>
      <c r="S80" s="2">
        <f t="shared" ref="S80" si="269">S78+11</f>
        <v>88</v>
      </c>
      <c r="U80" s="1" t="s">
        <v>596</v>
      </c>
      <c r="V80" s="14">
        <f t="shared" si="229"/>
        <v>1E+16</v>
      </c>
      <c r="W80" s="14" t="s">
        <v>232</v>
      </c>
      <c r="X80" s="2">
        <f t="shared" ref="X80" si="270">X78+100</f>
        <v>800</v>
      </c>
    </row>
    <row r="81" spans="1:24" x14ac:dyDescent="0.25">
      <c r="A81" s="1" t="s">
        <v>299</v>
      </c>
      <c r="B81" s="14">
        <v>1E+17</v>
      </c>
      <c r="C81" s="14" t="s">
        <v>161</v>
      </c>
      <c r="D81" s="2">
        <f t="shared" ref="D81" si="271">D79+1</f>
        <v>9</v>
      </c>
      <c r="F81" s="1" t="s">
        <v>678</v>
      </c>
      <c r="G81" s="14">
        <f t="shared" si="223"/>
        <v>1E+17</v>
      </c>
      <c r="H81" s="14" t="s">
        <v>171</v>
      </c>
      <c r="I81" s="2">
        <f t="shared" ref="I81" si="272">I79+1</f>
        <v>9</v>
      </c>
      <c r="K81" s="1" t="s">
        <v>651</v>
      </c>
      <c r="L81" s="14">
        <f t="shared" si="225"/>
        <v>1E+17</v>
      </c>
      <c r="M81" s="14" t="s">
        <v>175</v>
      </c>
      <c r="N81" s="2">
        <f t="shared" ref="N81" si="273">N79+1</f>
        <v>9</v>
      </c>
      <c r="P81" s="1" t="s">
        <v>624</v>
      </c>
      <c r="Q81" s="14">
        <f t="shared" si="227"/>
        <v>1E+17</v>
      </c>
      <c r="R81" s="14" t="s">
        <v>181</v>
      </c>
      <c r="S81" s="2">
        <f t="shared" ref="S81" si="274">S79+1</f>
        <v>9</v>
      </c>
      <c r="U81" s="1" t="s">
        <v>597</v>
      </c>
      <c r="V81" s="14">
        <f t="shared" si="229"/>
        <v>1E+17</v>
      </c>
      <c r="W81" s="14" t="s">
        <v>186</v>
      </c>
      <c r="X81" s="2">
        <f t="shared" ref="X81" si="275">X79+9100000000</f>
        <v>81900000000</v>
      </c>
    </row>
    <row r="82" spans="1:24" x14ac:dyDescent="0.25">
      <c r="A82" s="1" t="s">
        <v>300</v>
      </c>
      <c r="B82" s="14">
        <v>1E+18</v>
      </c>
      <c r="C82" s="14" t="s">
        <v>232</v>
      </c>
      <c r="D82" s="2">
        <f t="shared" ref="D82" si="276">D80+5</f>
        <v>45</v>
      </c>
      <c r="F82" s="1" t="s">
        <v>679</v>
      </c>
      <c r="G82" s="14">
        <f t="shared" si="223"/>
        <v>1E+18</v>
      </c>
      <c r="H82" s="14" t="s">
        <v>232</v>
      </c>
      <c r="I82" s="2">
        <f t="shared" ref="I82" si="277">I80+7</f>
        <v>63</v>
      </c>
      <c r="K82" s="1" t="s">
        <v>652</v>
      </c>
      <c r="L82" s="14">
        <f t="shared" si="225"/>
        <v>1E+18</v>
      </c>
      <c r="M82" s="14" t="s">
        <v>232</v>
      </c>
      <c r="N82" s="2">
        <f t="shared" ref="N82" si="278">N80+9</f>
        <v>81</v>
      </c>
      <c r="P82" s="1" t="s">
        <v>625</v>
      </c>
      <c r="Q82" s="14">
        <f t="shared" si="227"/>
        <v>1E+18</v>
      </c>
      <c r="R82" s="14" t="s">
        <v>232</v>
      </c>
      <c r="S82" s="2">
        <f t="shared" ref="S82" si="279">S80+11</f>
        <v>99</v>
      </c>
      <c r="U82" s="1" t="s">
        <v>598</v>
      </c>
      <c r="V82" s="14">
        <f t="shared" si="229"/>
        <v>1E+18</v>
      </c>
      <c r="W82" s="14" t="s">
        <v>232</v>
      </c>
      <c r="X82" s="2">
        <f t="shared" ref="X82" si="280">X80+100</f>
        <v>900</v>
      </c>
    </row>
    <row r="83" spans="1:24" x14ac:dyDescent="0.25">
      <c r="A83" s="1" t="s">
        <v>301</v>
      </c>
      <c r="B83" s="14">
        <v>1E+19</v>
      </c>
      <c r="C83" s="14" t="s">
        <v>161</v>
      </c>
      <c r="D83" s="2">
        <f t="shared" ref="D83" si="281">D81+1</f>
        <v>10</v>
      </c>
      <c r="F83" s="1" t="s">
        <v>680</v>
      </c>
      <c r="G83" s="14">
        <f t="shared" si="223"/>
        <v>1E+19</v>
      </c>
      <c r="H83" s="14" t="s">
        <v>171</v>
      </c>
      <c r="I83" s="2">
        <f t="shared" ref="I83" si="282">I81+1</f>
        <v>10</v>
      </c>
      <c r="K83" s="1" t="s">
        <v>653</v>
      </c>
      <c r="L83" s="14">
        <f t="shared" si="225"/>
        <v>1E+19</v>
      </c>
      <c r="M83" s="14" t="s">
        <v>175</v>
      </c>
      <c r="N83" s="2">
        <f t="shared" ref="N83" si="283">N81+1</f>
        <v>10</v>
      </c>
      <c r="P83" s="1" t="s">
        <v>626</v>
      </c>
      <c r="Q83" s="14">
        <f t="shared" si="227"/>
        <v>1E+19</v>
      </c>
      <c r="R83" s="14" t="s">
        <v>181</v>
      </c>
      <c r="S83" s="2">
        <f t="shared" ref="S83" si="284">S81+1</f>
        <v>10</v>
      </c>
      <c r="U83" s="1" t="s">
        <v>599</v>
      </c>
      <c r="V83" s="14">
        <f t="shared" si="229"/>
        <v>1E+19</v>
      </c>
      <c r="W83" s="14" t="s">
        <v>186</v>
      </c>
      <c r="X83" s="2">
        <f t="shared" ref="X83" si="285">X81+9100000000</f>
        <v>91000000000</v>
      </c>
    </row>
    <row r="84" spans="1:24" x14ac:dyDescent="0.25">
      <c r="A84" s="1" t="s">
        <v>302</v>
      </c>
      <c r="B84" s="14">
        <v>1E+20</v>
      </c>
      <c r="C84" s="14" t="s">
        <v>232</v>
      </c>
      <c r="D84" s="2">
        <f t="shared" ref="D84" si="286">D82+5</f>
        <v>50</v>
      </c>
      <c r="F84" s="1" t="s">
        <v>681</v>
      </c>
      <c r="G84" s="14">
        <f t="shared" si="223"/>
        <v>1E+20</v>
      </c>
      <c r="H84" s="14" t="s">
        <v>232</v>
      </c>
      <c r="I84" s="2">
        <f t="shared" ref="I84" si="287">I82+7</f>
        <v>70</v>
      </c>
      <c r="K84" s="1" t="s">
        <v>654</v>
      </c>
      <c r="L84" s="14">
        <f t="shared" si="225"/>
        <v>1E+20</v>
      </c>
      <c r="M84" s="14" t="s">
        <v>232</v>
      </c>
      <c r="N84" s="2">
        <f t="shared" ref="N84" si="288">N82+9</f>
        <v>90</v>
      </c>
      <c r="P84" s="1" t="s">
        <v>627</v>
      </c>
      <c r="Q84" s="14">
        <f t="shared" si="227"/>
        <v>1E+20</v>
      </c>
      <c r="R84" s="14" t="s">
        <v>232</v>
      </c>
      <c r="S84" s="2">
        <f t="shared" ref="S84" si="289">S82+11</f>
        <v>110</v>
      </c>
      <c r="U84" s="1" t="s">
        <v>600</v>
      </c>
      <c r="V84" s="14">
        <f t="shared" si="229"/>
        <v>1E+20</v>
      </c>
      <c r="W84" s="14" t="s">
        <v>232</v>
      </c>
      <c r="X84" s="2">
        <f t="shared" ref="X84" si="290">X82+100</f>
        <v>1000</v>
      </c>
    </row>
    <row r="85" spans="1:24" x14ac:dyDescent="0.25">
      <c r="A85" s="1" t="s">
        <v>303</v>
      </c>
      <c r="B85" s="14">
        <v>1E+21</v>
      </c>
      <c r="C85" s="14" t="s">
        <v>161</v>
      </c>
      <c r="D85" s="2">
        <f t="shared" ref="D85" si="291">D83+1</f>
        <v>11</v>
      </c>
      <c r="F85" s="1" t="s">
        <v>682</v>
      </c>
      <c r="G85" s="14">
        <f t="shared" si="223"/>
        <v>1E+21</v>
      </c>
      <c r="H85" s="14" t="s">
        <v>171</v>
      </c>
      <c r="I85" s="2">
        <f t="shared" ref="I85" si="292">I83+1</f>
        <v>11</v>
      </c>
      <c r="K85" s="1" t="s">
        <v>655</v>
      </c>
      <c r="L85" s="14">
        <f t="shared" si="225"/>
        <v>1E+21</v>
      </c>
      <c r="M85" s="14" t="s">
        <v>175</v>
      </c>
      <c r="N85" s="2">
        <f t="shared" ref="N85" si="293">N83+1</f>
        <v>11</v>
      </c>
      <c r="P85" s="1" t="s">
        <v>628</v>
      </c>
      <c r="Q85" s="14">
        <f t="shared" si="227"/>
        <v>1E+21</v>
      </c>
      <c r="R85" s="14" t="s">
        <v>181</v>
      </c>
      <c r="S85" s="2">
        <f t="shared" ref="S85" si="294">S83+1</f>
        <v>11</v>
      </c>
      <c r="U85" s="1" t="s">
        <v>601</v>
      </c>
      <c r="V85" s="14">
        <f t="shared" si="229"/>
        <v>1E+21</v>
      </c>
      <c r="W85" s="14" t="s">
        <v>186</v>
      </c>
      <c r="X85" s="2">
        <f t="shared" ref="X85" si="295">X83+9100000000</f>
        <v>100100000000</v>
      </c>
    </row>
    <row r="86" spans="1:24" x14ac:dyDescent="0.25">
      <c r="A86" s="1" t="s">
        <v>304</v>
      </c>
      <c r="B86" s="14">
        <v>1E+22</v>
      </c>
      <c r="C86" s="14" t="s">
        <v>232</v>
      </c>
      <c r="D86" s="2">
        <f t="shared" ref="D86" si="296">D84+5</f>
        <v>55</v>
      </c>
      <c r="F86" s="1" t="s">
        <v>683</v>
      </c>
      <c r="G86" s="14">
        <f t="shared" si="223"/>
        <v>1E+22</v>
      </c>
      <c r="H86" s="14" t="s">
        <v>232</v>
      </c>
      <c r="I86" s="2">
        <f t="shared" ref="I86" si="297">I84+7</f>
        <v>77</v>
      </c>
      <c r="K86" s="1" t="s">
        <v>656</v>
      </c>
      <c r="L86" s="14">
        <f t="shared" si="225"/>
        <v>1E+22</v>
      </c>
      <c r="M86" s="14" t="s">
        <v>232</v>
      </c>
      <c r="N86" s="2">
        <f t="shared" ref="N86" si="298">N84+9</f>
        <v>99</v>
      </c>
      <c r="P86" s="1" t="s">
        <v>629</v>
      </c>
      <c r="Q86" s="14">
        <f t="shared" si="227"/>
        <v>1E+22</v>
      </c>
      <c r="R86" s="14" t="s">
        <v>232</v>
      </c>
      <c r="S86" s="2">
        <f t="shared" ref="S86" si="299">S84+11</f>
        <v>121</v>
      </c>
      <c r="U86" s="1" t="s">
        <v>602</v>
      </c>
      <c r="V86" s="14">
        <f t="shared" si="229"/>
        <v>1E+22</v>
      </c>
      <c r="W86" s="14" t="s">
        <v>232</v>
      </c>
      <c r="X86" s="2">
        <f t="shared" ref="X86" si="300">X84+100</f>
        <v>1100</v>
      </c>
    </row>
    <row r="87" spans="1:24" x14ac:dyDescent="0.25">
      <c r="A87" s="1" t="s">
        <v>305</v>
      </c>
      <c r="B87" s="14">
        <v>9.9999999999999992E+22</v>
      </c>
      <c r="C87" s="14" t="s">
        <v>161</v>
      </c>
      <c r="D87" s="2">
        <f t="shared" ref="D87" si="301">D85+1</f>
        <v>12</v>
      </c>
      <c r="F87" s="1" t="s">
        <v>684</v>
      </c>
      <c r="G87" s="14">
        <f t="shared" si="223"/>
        <v>9.9999999999999992E+22</v>
      </c>
      <c r="H87" s="14" t="s">
        <v>171</v>
      </c>
      <c r="I87" s="2">
        <f t="shared" ref="I87" si="302">I85+1</f>
        <v>12</v>
      </c>
      <c r="K87" s="1" t="s">
        <v>657</v>
      </c>
      <c r="L87" s="14">
        <f t="shared" si="225"/>
        <v>9.9999999999999992E+22</v>
      </c>
      <c r="M87" s="14" t="s">
        <v>175</v>
      </c>
      <c r="N87" s="2">
        <f t="shared" ref="N87" si="303">N85+1</f>
        <v>12</v>
      </c>
      <c r="P87" s="1" t="s">
        <v>630</v>
      </c>
      <c r="Q87" s="14">
        <f t="shared" si="227"/>
        <v>9.9999999999999992E+22</v>
      </c>
      <c r="R87" s="14" t="s">
        <v>181</v>
      </c>
      <c r="S87" s="2">
        <f t="shared" ref="S87" si="304">S85+1</f>
        <v>12</v>
      </c>
      <c r="U87" s="1" t="s">
        <v>603</v>
      </c>
      <c r="V87" s="14">
        <f t="shared" si="229"/>
        <v>9.9999999999999992E+22</v>
      </c>
      <c r="W87" s="14" t="s">
        <v>186</v>
      </c>
      <c r="X87" s="2">
        <f t="shared" ref="X87" si="305">X85+9100000000</f>
        <v>109200000000</v>
      </c>
    </row>
    <row r="88" spans="1:24" x14ac:dyDescent="0.25">
      <c r="A88" s="1" t="s">
        <v>306</v>
      </c>
      <c r="B88" s="14">
        <v>9.9999999999999998E+23</v>
      </c>
      <c r="C88" s="14" t="s">
        <v>232</v>
      </c>
      <c r="D88" s="2">
        <f t="shared" ref="D88" si="306">D86+5</f>
        <v>60</v>
      </c>
      <c r="F88" s="1" t="s">
        <v>685</v>
      </c>
      <c r="G88" s="14">
        <f t="shared" si="223"/>
        <v>9.9999999999999998E+23</v>
      </c>
      <c r="H88" s="14" t="s">
        <v>232</v>
      </c>
      <c r="I88" s="2">
        <f t="shared" ref="I88" si="307">I86+7</f>
        <v>84</v>
      </c>
      <c r="K88" s="1" t="s">
        <v>658</v>
      </c>
      <c r="L88" s="14">
        <f t="shared" si="225"/>
        <v>9.9999999999999998E+23</v>
      </c>
      <c r="M88" s="14" t="s">
        <v>232</v>
      </c>
      <c r="N88" s="2">
        <f t="shared" ref="N88" si="308">N86+9</f>
        <v>108</v>
      </c>
      <c r="P88" s="1" t="s">
        <v>631</v>
      </c>
      <c r="Q88" s="14">
        <f t="shared" si="227"/>
        <v>9.9999999999999998E+23</v>
      </c>
      <c r="R88" s="14" t="s">
        <v>232</v>
      </c>
      <c r="S88" s="2">
        <f t="shared" ref="S88" si="309">S86+11</f>
        <v>132</v>
      </c>
      <c r="U88" s="1" t="s">
        <v>604</v>
      </c>
      <c r="V88" s="14">
        <f t="shared" si="229"/>
        <v>9.9999999999999998E+23</v>
      </c>
      <c r="W88" s="14" t="s">
        <v>232</v>
      </c>
      <c r="X88" s="2">
        <f t="shared" ref="X88" si="310">X86+100</f>
        <v>1200</v>
      </c>
    </row>
    <row r="89" spans="1:24" x14ac:dyDescent="0.25">
      <c r="A89" s="1" t="s">
        <v>307</v>
      </c>
      <c r="B89" s="14">
        <v>1.0000000000000001E+25</v>
      </c>
      <c r="C89" s="14" t="s">
        <v>161</v>
      </c>
      <c r="D89" s="2">
        <f t="shared" ref="D89" si="311">D87+1</f>
        <v>13</v>
      </c>
      <c r="F89" s="1" t="s">
        <v>686</v>
      </c>
      <c r="G89" s="14">
        <f t="shared" si="223"/>
        <v>9.9999999999999988E+24</v>
      </c>
      <c r="H89" s="14" t="s">
        <v>171</v>
      </c>
      <c r="I89" s="2">
        <f t="shared" ref="I89" si="312">I87+1</f>
        <v>13</v>
      </c>
      <c r="K89" s="1" t="s">
        <v>659</v>
      </c>
      <c r="L89" s="14">
        <f t="shared" si="225"/>
        <v>9.9999999999999988E+24</v>
      </c>
      <c r="M89" s="14" t="s">
        <v>175</v>
      </c>
      <c r="N89" s="2">
        <f t="shared" ref="N89" si="313">N87+1</f>
        <v>13</v>
      </c>
      <c r="P89" s="1" t="s">
        <v>632</v>
      </c>
      <c r="Q89" s="14">
        <f t="shared" si="227"/>
        <v>9.9999999999999988E+24</v>
      </c>
      <c r="R89" s="14" t="s">
        <v>181</v>
      </c>
      <c r="S89" s="2">
        <f t="shared" ref="S89" si="314">S87+1</f>
        <v>13</v>
      </c>
      <c r="U89" s="1" t="s">
        <v>605</v>
      </c>
      <c r="V89" s="14">
        <f t="shared" si="229"/>
        <v>9.9999999999999988E+24</v>
      </c>
      <c r="W89" s="14" t="s">
        <v>186</v>
      </c>
      <c r="X89" s="2">
        <f t="shared" ref="X89" si="315">X87+9100000000</f>
        <v>118300000000</v>
      </c>
    </row>
    <row r="90" spans="1:24" x14ac:dyDescent="0.25">
      <c r="A90" s="1" t="s">
        <v>308</v>
      </c>
      <c r="B90" s="14">
        <v>1E+26</v>
      </c>
      <c r="C90" s="14" t="s">
        <v>232</v>
      </c>
      <c r="D90" s="2">
        <f t="shared" ref="D90" si="316">D88+5</f>
        <v>65</v>
      </c>
      <c r="F90" s="1" t="s">
        <v>687</v>
      </c>
      <c r="G90" s="14">
        <f t="shared" si="223"/>
        <v>9.9999999999999988E+25</v>
      </c>
      <c r="H90" s="14" t="s">
        <v>232</v>
      </c>
      <c r="I90" s="2">
        <f t="shared" ref="I90" si="317">I88+7</f>
        <v>91</v>
      </c>
      <c r="K90" s="1" t="s">
        <v>660</v>
      </c>
      <c r="L90" s="14">
        <f t="shared" si="225"/>
        <v>9.9999999999999988E+25</v>
      </c>
      <c r="M90" s="14" t="s">
        <v>232</v>
      </c>
      <c r="N90" s="2">
        <f t="shared" ref="N90" si="318">N88+9</f>
        <v>117</v>
      </c>
      <c r="P90" s="1" t="s">
        <v>633</v>
      </c>
      <c r="Q90" s="14">
        <f t="shared" si="227"/>
        <v>9.9999999999999988E+25</v>
      </c>
      <c r="R90" s="14" t="s">
        <v>232</v>
      </c>
      <c r="S90" s="2">
        <f t="shared" ref="S90" si="319">S88+11</f>
        <v>143</v>
      </c>
      <c r="U90" s="1" t="s">
        <v>606</v>
      </c>
      <c r="V90" s="14">
        <f t="shared" si="229"/>
        <v>9.9999999999999988E+25</v>
      </c>
      <c r="W90" s="14" t="s">
        <v>232</v>
      </c>
      <c r="X90" s="2">
        <f t="shared" ref="X90" si="320">X88+100</f>
        <v>1300</v>
      </c>
    </row>
    <row r="91" spans="1:24" x14ac:dyDescent="0.25">
      <c r="A91" s="1" t="s">
        <v>309</v>
      </c>
      <c r="B91" s="14">
        <v>1E+27</v>
      </c>
      <c r="C91" s="14" t="s">
        <v>161</v>
      </c>
      <c r="D91" s="2">
        <f t="shared" ref="D91" si="321">D89+1</f>
        <v>14</v>
      </c>
      <c r="F91" s="1" t="s">
        <v>688</v>
      </c>
      <c r="G91" s="14">
        <f t="shared" si="223"/>
        <v>9.9999999999999988E+26</v>
      </c>
      <c r="H91" s="14" t="s">
        <v>171</v>
      </c>
      <c r="I91" s="2">
        <f t="shared" ref="I91" si="322">I89+1</f>
        <v>14</v>
      </c>
      <c r="K91" s="1" t="s">
        <v>661</v>
      </c>
      <c r="L91" s="14">
        <f t="shared" si="225"/>
        <v>9.9999999999999988E+26</v>
      </c>
      <c r="M91" s="14" t="s">
        <v>175</v>
      </c>
      <c r="N91" s="2">
        <f t="shared" ref="N91" si="323">N89+1</f>
        <v>14</v>
      </c>
      <c r="P91" s="1" t="s">
        <v>634</v>
      </c>
      <c r="Q91" s="14">
        <f t="shared" si="227"/>
        <v>9.9999999999999988E+26</v>
      </c>
      <c r="R91" s="14" t="s">
        <v>181</v>
      </c>
      <c r="S91" s="2">
        <f t="shared" ref="S91" si="324">S89+1</f>
        <v>14</v>
      </c>
      <c r="U91" s="1" t="s">
        <v>607</v>
      </c>
      <c r="V91" s="14">
        <f t="shared" si="229"/>
        <v>9.9999999999999988E+26</v>
      </c>
      <c r="W91" s="14" t="s">
        <v>186</v>
      </c>
      <c r="X91" s="2">
        <f t="shared" ref="X91" si="325">X89+9100000000</f>
        <v>127400000000</v>
      </c>
    </row>
    <row r="92" spans="1:24" x14ac:dyDescent="0.25">
      <c r="A92" s="1" t="s">
        <v>310</v>
      </c>
      <c r="B92" s="14">
        <v>9.9999999999999996E+27</v>
      </c>
      <c r="C92" s="14" t="s">
        <v>232</v>
      </c>
      <c r="D92" s="2">
        <f t="shared" ref="D92" si="326">D90+5</f>
        <v>70</v>
      </c>
      <c r="F92" s="1" t="s">
        <v>689</v>
      </c>
      <c r="G92" s="14">
        <f t="shared" si="223"/>
        <v>9.9999999999999996E+27</v>
      </c>
      <c r="H92" s="14" t="s">
        <v>232</v>
      </c>
      <c r="I92" s="2">
        <f t="shared" ref="I92" si="327">I90+7</f>
        <v>98</v>
      </c>
      <c r="K92" s="1" t="s">
        <v>662</v>
      </c>
      <c r="L92" s="14">
        <f t="shared" si="225"/>
        <v>9.9999999999999996E+27</v>
      </c>
      <c r="M92" s="14" t="s">
        <v>232</v>
      </c>
      <c r="N92" s="2">
        <f t="shared" ref="N92" si="328">N90+9</f>
        <v>126</v>
      </c>
      <c r="P92" s="1" t="s">
        <v>635</v>
      </c>
      <c r="Q92" s="14">
        <f t="shared" si="227"/>
        <v>9.9999999999999996E+27</v>
      </c>
      <c r="R92" s="14" t="s">
        <v>232</v>
      </c>
      <c r="S92" s="2">
        <f t="shared" ref="S92" si="329">S90+11</f>
        <v>154</v>
      </c>
      <c r="U92" s="1" t="s">
        <v>608</v>
      </c>
      <c r="V92" s="14">
        <f t="shared" si="229"/>
        <v>9.9999999999999996E+27</v>
      </c>
      <c r="W92" s="14" t="s">
        <v>232</v>
      </c>
      <c r="X92" s="2">
        <f t="shared" ref="X92" si="330">X90+100</f>
        <v>1400</v>
      </c>
    </row>
    <row r="93" spans="1:24" x14ac:dyDescent="0.25">
      <c r="A93" s="1" t="s">
        <v>311</v>
      </c>
      <c r="B93" s="14">
        <v>9.9999999999999991E+28</v>
      </c>
      <c r="C93" s="14" t="s">
        <v>161</v>
      </c>
      <c r="D93" s="2">
        <f t="shared" ref="D93" si="331">D91+1</f>
        <v>15</v>
      </c>
      <c r="F93" s="1" t="s">
        <v>690</v>
      </c>
      <c r="G93" s="14">
        <f t="shared" si="223"/>
        <v>9.9999999999999991E+28</v>
      </c>
      <c r="H93" s="14" t="s">
        <v>171</v>
      </c>
      <c r="I93" s="2">
        <f t="shared" ref="I93" si="332">I91+1</f>
        <v>15</v>
      </c>
      <c r="K93" s="1" t="s">
        <v>663</v>
      </c>
      <c r="L93" s="14">
        <f t="shared" si="225"/>
        <v>9.9999999999999991E+28</v>
      </c>
      <c r="M93" s="14" t="s">
        <v>175</v>
      </c>
      <c r="N93" s="2">
        <f t="shared" ref="N93" si="333">N91+1</f>
        <v>15</v>
      </c>
      <c r="P93" s="1" t="s">
        <v>636</v>
      </c>
      <c r="Q93" s="14">
        <f t="shared" si="227"/>
        <v>9.9999999999999991E+28</v>
      </c>
      <c r="R93" s="14" t="s">
        <v>181</v>
      </c>
      <c r="S93" s="2">
        <f t="shared" ref="S93" si="334">S91+1</f>
        <v>15</v>
      </c>
      <c r="U93" s="1" t="s">
        <v>609</v>
      </c>
      <c r="V93" s="14">
        <f t="shared" si="229"/>
        <v>9.9999999999999991E+28</v>
      </c>
      <c r="W93" s="14" t="s">
        <v>186</v>
      </c>
      <c r="X93" s="2">
        <f t="shared" ref="X93" si="335">X91+9100000000</f>
        <v>136500000000</v>
      </c>
    </row>
    <row r="94" spans="1:24" x14ac:dyDescent="0.25">
      <c r="A94" s="1" t="s">
        <v>312</v>
      </c>
      <c r="B94" s="14">
        <v>1E+30</v>
      </c>
      <c r="C94" s="14" t="s">
        <v>232</v>
      </c>
      <c r="D94" s="2">
        <f t="shared" ref="D94" si="336">D92+5</f>
        <v>75</v>
      </c>
      <c r="F94" s="1" t="s">
        <v>691</v>
      </c>
      <c r="G94" s="14">
        <f t="shared" si="223"/>
        <v>9.9999999999999988E+29</v>
      </c>
      <c r="H94" s="14" t="s">
        <v>232</v>
      </c>
      <c r="I94" s="2">
        <f t="shared" ref="I94" si="337">I92+7</f>
        <v>105</v>
      </c>
      <c r="K94" s="1" t="s">
        <v>664</v>
      </c>
      <c r="L94" s="14">
        <f t="shared" si="225"/>
        <v>9.9999999999999988E+29</v>
      </c>
      <c r="M94" s="14" t="s">
        <v>232</v>
      </c>
      <c r="N94" s="2">
        <f t="shared" ref="N94" si="338">N92+9</f>
        <v>135</v>
      </c>
      <c r="P94" s="1" t="s">
        <v>637</v>
      </c>
      <c r="Q94" s="14">
        <f t="shared" si="227"/>
        <v>9.9999999999999988E+29</v>
      </c>
      <c r="R94" s="14" t="s">
        <v>232</v>
      </c>
      <c r="S94" s="2">
        <f t="shared" ref="S94" si="339">S92+11</f>
        <v>165</v>
      </c>
      <c r="U94" s="1" t="s">
        <v>610</v>
      </c>
      <c r="V94" s="14">
        <f t="shared" si="229"/>
        <v>9.9999999999999988E+29</v>
      </c>
      <c r="W94" s="14" t="s">
        <v>232</v>
      </c>
      <c r="X94" s="2">
        <f t="shared" ref="X94" si="340">X92+100</f>
        <v>1500</v>
      </c>
    </row>
    <row r="95" spans="1:24" x14ac:dyDescent="0.25">
      <c r="A95" s="1" t="s">
        <v>313</v>
      </c>
      <c r="B95" s="14">
        <v>9.9999999999999996E+30</v>
      </c>
      <c r="C95" s="14" t="s">
        <v>161</v>
      </c>
      <c r="D95" s="2">
        <f t="shared" ref="D95" si="341">D93+1</f>
        <v>16</v>
      </c>
      <c r="F95" s="1" t="s">
        <v>692</v>
      </c>
      <c r="G95" s="14">
        <f t="shared" si="223"/>
        <v>9.9999999999999985E+30</v>
      </c>
      <c r="H95" s="14" t="s">
        <v>171</v>
      </c>
      <c r="I95" s="2">
        <f t="shared" ref="I95" si="342">I93+1</f>
        <v>16</v>
      </c>
      <c r="K95" s="1" t="s">
        <v>665</v>
      </c>
      <c r="L95" s="14">
        <f t="shared" si="225"/>
        <v>9.9999999999999985E+30</v>
      </c>
      <c r="M95" s="14" t="s">
        <v>175</v>
      </c>
      <c r="N95" s="2">
        <f t="shared" ref="N95" si="343">N93+1</f>
        <v>16</v>
      </c>
      <c r="P95" s="1" t="s">
        <v>638</v>
      </c>
      <c r="Q95" s="14">
        <f t="shared" si="227"/>
        <v>9.9999999999999985E+30</v>
      </c>
      <c r="R95" s="14" t="s">
        <v>181</v>
      </c>
      <c r="S95" s="2">
        <f t="shared" ref="S95" si="344">S93+1</f>
        <v>16</v>
      </c>
      <c r="U95" s="1" t="s">
        <v>611</v>
      </c>
      <c r="V95" s="14">
        <f t="shared" si="229"/>
        <v>9.9999999999999985E+30</v>
      </c>
      <c r="W95" s="14" t="s">
        <v>186</v>
      </c>
      <c r="X95" s="2">
        <f t="shared" ref="X95" si="345">X93+9100000000</f>
        <v>145600000000</v>
      </c>
    </row>
    <row r="96" spans="1:24" x14ac:dyDescent="0.25">
      <c r="A96" s="1" t="s">
        <v>48</v>
      </c>
      <c r="B96" s="14">
        <v>50</v>
      </c>
      <c r="C96" s="14" t="s">
        <v>162</v>
      </c>
      <c r="D96" s="2">
        <v>1</v>
      </c>
      <c r="F96" s="1" t="s">
        <v>71</v>
      </c>
      <c r="G96" s="5">
        <v>50</v>
      </c>
      <c r="H96" s="14" t="s">
        <v>172</v>
      </c>
      <c r="I96" s="2">
        <v>1</v>
      </c>
      <c r="K96" s="1" t="s">
        <v>83</v>
      </c>
      <c r="L96" s="5">
        <v>50</v>
      </c>
      <c r="M96" s="14" t="s">
        <v>176</v>
      </c>
      <c r="N96" s="2">
        <v>1</v>
      </c>
      <c r="P96" s="1" t="s">
        <v>87</v>
      </c>
      <c r="Q96" s="5">
        <v>50</v>
      </c>
      <c r="R96" s="14" t="s">
        <v>182</v>
      </c>
      <c r="S96" s="2">
        <v>1</v>
      </c>
      <c r="U96" s="1" t="s">
        <v>91</v>
      </c>
      <c r="V96" s="5">
        <v>50</v>
      </c>
      <c r="W96" s="14" t="s">
        <v>187</v>
      </c>
      <c r="X96" s="32">
        <v>6.7E+16</v>
      </c>
    </row>
    <row r="97" spans="1:24" x14ac:dyDescent="0.25">
      <c r="A97" s="1" t="s">
        <v>50</v>
      </c>
      <c r="B97" s="14">
        <v>100</v>
      </c>
      <c r="C97" s="14" t="s">
        <v>232</v>
      </c>
      <c r="D97" s="2">
        <v>7</v>
      </c>
      <c r="F97" s="1" t="s">
        <v>73</v>
      </c>
      <c r="G97" s="14">
        <v>100</v>
      </c>
      <c r="H97" s="14" t="s">
        <v>232</v>
      </c>
      <c r="I97" s="2">
        <v>9</v>
      </c>
      <c r="K97" s="1" t="s">
        <v>132</v>
      </c>
      <c r="L97" s="14">
        <v>100</v>
      </c>
      <c r="M97" s="14" t="s">
        <v>232</v>
      </c>
      <c r="N97" s="2">
        <v>11</v>
      </c>
      <c r="P97" s="1" t="s">
        <v>117</v>
      </c>
      <c r="Q97" s="14">
        <v>100</v>
      </c>
      <c r="R97" s="14" t="s">
        <v>232</v>
      </c>
      <c r="S97" s="2">
        <v>11</v>
      </c>
      <c r="U97" s="1" t="s">
        <v>102</v>
      </c>
      <c r="V97" s="14">
        <v>100</v>
      </c>
      <c r="W97" s="14" t="s">
        <v>232</v>
      </c>
      <c r="X97" s="2">
        <v>250</v>
      </c>
    </row>
    <row r="98" spans="1:24" x14ac:dyDescent="0.25">
      <c r="A98" s="1" t="s">
        <v>51</v>
      </c>
      <c r="B98" s="14">
        <v>1000</v>
      </c>
      <c r="C98" s="14" t="s">
        <v>162</v>
      </c>
      <c r="D98" s="2">
        <v>2</v>
      </c>
      <c r="F98" s="1" t="s">
        <v>74</v>
      </c>
      <c r="G98" s="14">
        <v>1000</v>
      </c>
      <c r="H98" s="14" t="s">
        <v>172</v>
      </c>
      <c r="I98" s="2">
        <v>2</v>
      </c>
      <c r="K98" s="1" t="s">
        <v>133</v>
      </c>
      <c r="L98" s="14">
        <v>1000</v>
      </c>
      <c r="M98" s="14" t="s">
        <v>176</v>
      </c>
      <c r="N98" s="2">
        <f>N96+1</f>
        <v>2</v>
      </c>
      <c r="P98" s="1" t="s">
        <v>118</v>
      </c>
      <c r="Q98" s="14">
        <v>1000</v>
      </c>
      <c r="R98" s="14" t="s">
        <v>182</v>
      </c>
      <c r="S98" s="2">
        <f>S96+1</f>
        <v>2</v>
      </c>
      <c r="U98" s="1" t="s">
        <v>103</v>
      </c>
      <c r="V98" s="14">
        <v>1000</v>
      </c>
      <c r="W98" s="14" t="s">
        <v>187</v>
      </c>
      <c r="X98" s="32">
        <f>X96+67000000000000000</f>
        <v>1.34E+17</v>
      </c>
    </row>
    <row r="99" spans="1:24" x14ac:dyDescent="0.25">
      <c r="A99" s="1" t="s">
        <v>52</v>
      </c>
      <c r="B99" s="14">
        <v>10000</v>
      </c>
      <c r="C99" s="14" t="s">
        <v>232</v>
      </c>
      <c r="D99" s="2">
        <v>14</v>
      </c>
      <c r="F99" s="1" t="s">
        <v>75</v>
      </c>
      <c r="G99" s="14">
        <v>10000</v>
      </c>
      <c r="H99" s="14" t="s">
        <v>232</v>
      </c>
      <c r="I99" s="2">
        <v>18</v>
      </c>
      <c r="K99" s="1" t="s">
        <v>134</v>
      </c>
      <c r="L99" s="14">
        <v>10000</v>
      </c>
      <c r="M99" s="14" t="s">
        <v>232</v>
      </c>
      <c r="N99" s="2">
        <f>N97+11</f>
        <v>22</v>
      </c>
      <c r="P99" s="1" t="s">
        <v>119</v>
      </c>
      <c r="Q99" s="14">
        <v>10000</v>
      </c>
      <c r="R99" s="14" t="s">
        <v>232</v>
      </c>
      <c r="S99" s="2">
        <f>S97+13</f>
        <v>24</v>
      </c>
      <c r="U99" s="1" t="s">
        <v>104</v>
      </c>
      <c r="V99" s="14">
        <v>10000</v>
      </c>
      <c r="W99" s="14" t="s">
        <v>232</v>
      </c>
      <c r="X99" s="2">
        <v>251</v>
      </c>
    </row>
    <row r="100" spans="1:24" x14ac:dyDescent="0.25">
      <c r="A100" s="1" t="s">
        <v>260</v>
      </c>
      <c r="B100" s="14">
        <v>100000</v>
      </c>
      <c r="C100" s="14" t="s">
        <v>162</v>
      </c>
      <c r="D100" s="2">
        <f>D98+1</f>
        <v>3</v>
      </c>
      <c r="F100" s="1" t="s">
        <v>774</v>
      </c>
      <c r="G100" s="14">
        <v>100000</v>
      </c>
      <c r="H100" s="14" t="s">
        <v>172</v>
      </c>
      <c r="I100" s="2">
        <f>I98+1</f>
        <v>3</v>
      </c>
      <c r="K100" s="1" t="s">
        <v>747</v>
      </c>
      <c r="L100" s="14">
        <v>100000</v>
      </c>
      <c r="M100" s="14" t="s">
        <v>176</v>
      </c>
      <c r="N100" s="2">
        <f t="shared" ref="N100" si="346">N98+1</f>
        <v>3</v>
      </c>
      <c r="P100" s="1" t="s">
        <v>720</v>
      </c>
      <c r="Q100" s="14">
        <v>100000</v>
      </c>
      <c r="R100" s="14" t="s">
        <v>182</v>
      </c>
      <c r="S100" s="2">
        <f t="shared" ref="S100" si="347">S98+1</f>
        <v>3</v>
      </c>
      <c r="U100" s="1" t="s">
        <v>693</v>
      </c>
      <c r="V100" s="14">
        <v>100000</v>
      </c>
      <c r="W100" s="14" t="s">
        <v>187</v>
      </c>
      <c r="X100" s="32">
        <f t="shared" ref="X100" si="348">X98+67000000000000000</f>
        <v>2.01E+17</v>
      </c>
    </row>
    <row r="101" spans="1:24" x14ac:dyDescent="0.25">
      <c r="A101" s="1" t="s">
        <v>261</v>
      </c>
      <c r="B101" s="14">
        <v>1000000</v>
      </c>
      <c r="C101" s="14" t="s">
        <v>232</v>
      </c>
      <c r="D101" s="2">
        <f>D99+7</f>
        <v>21</v>
      </c>
      <c r="F101" s="1" t="s">
        <v>775</v>
      </c>
      <c r="G101" s="14">
        <v>1000000</v>
      </c>
      <c r="H101" s="14" t="s">
        <v>232</v>
      </c>
      <c r="I101" s="2">
        <f>I99+9</f>
        <v>27</v>
      </c>
      <c r="K101" s="1" t="s">
        <v>748</v>
      </c>
      <c r="L101" s="14">
        <v>1000000</v>
      </c>
      <c r="M101" s="14" t="s">
        <v>232</v>
      </c>
      <c r="N101" s="2">
        <f t="shared" ref="N101" si="349">N99+11</f>
        <v>33</v>
      </c>
      <c r="P101" s="1" t="s">
        <v>721</v>
      </c>
      <c r="Q101" s="14">
        <v>1000000</v>
      </c>
      <c r="R101" s="14" t="s">
        <v>232</v>
      </c>
      <c r="S101" s="2">
        <f t="shared" ref="S101" si="350">S99+13</f>
        <v>37</v>
      </c>
      <c r="U101" s="1" t="s">
        <v>694</v>
      </c>
      <c r="V101" s="14">
        <v>1000000</v>
      </c>
      <c r="W101" s="14" t="s">
        <v>232</v>
      </c>
      <c r="X101" s="2">
        <v>252</v>
      </c>
    </row>
    <row r="102" spans="1:24" x14ac:dyDescent="0.25">
      <c r="A102" s="1" t="s">
        <v>262</v>
      </c>
      <c r="B102" s="14">
        <v>10000000</v>
      </c>
      <c r="C102" s="14" t="s">
        <v>162</v>
      </c>
      <c r="D102" s="2">
        <f>D100+1</f>
        <v>4</v>
      </c>
      <c r="F102" s="1" t="s">
        <v>776</v>
      </c>
      <c r="G102" s="14">
        <f>10*G101</f>
        <v>10000000</v>
      </c>
      <c r="H102" s="14" t="s">
        <v>172</v>
      </c>
      <c r="I102" s="2">
        <f t="shared" ref="I102" si="351">I100+1</f>
        <v>4</v>
      </c>
      <c r="K102" s="1" t="s">
        <v>749</v>
      </c>
      <c r="L102" s="14">
        <f>10*L101</f>
        <v>10000000</v>
      </c>
      <c r="M102" s="14" t="s">
        <v>176</v>
      </c>
      <c r="N102" s="2">
        <f t="shared" ref="N102" si="352">N100+1</f>
        <v>4</v>
      </c>
      <c r="P102" s="1" t="s">
        <v>722</v>
      </c>
      <c r="Q102" s="14">
        <f>10*Q101</f>
        <v>10000000</v>
      </c>
      <c r="R102" s="14" t="s">
        <v>182</v>
      </c>
      <c r="S102" s="2">
        <f t="shared" ref="S102" si="353">S100+1</f>
        <v>4</v>
      </c>
      <c r="U102" s="1" t="s">
        <v>695</v>
      </c>
      <c r="V102" s="14">
        <f>10*V101</f>
        <v>10000000</v>
      </c>
      <c r="W102" s="14" t="s">
        <v>187</v>
      </c>
      <c r="X102" s="32">
        <f t="shared" ref="X102" si="354">X100+67000000000000000</f>
        <v>2.68E+17</v>
      </c>
    </row>
    <row r="103" spans="1:24" x14ac:dyDescent="0.25">
      <c r="A103" s="1" t="s">
        <v>263</v>
      </c>
      <c r="B103" s="14">
        <v>100000000</v>
      </c>
      <c r="C103" s="14" t="s">
        <v>232</v>
      </c>
      <c r="D103" s="2">
        <f t="shared" ref="D103" si="355">D101+7</f>
        <v>28</v>
      </c>
      <c r="F103" s="1" t="s">
        <v>777</v>
      </c>
      <c r="G103" s="14">
        <f t="shared" ref="G103:G126" si="356">10*G102</f>
        <v>100000000</v>
      </c>
      <c r="H103" s="14" t="s">
        <v>232</v>
      </c>
      <c r="I103" s="2">
        <f t="shared" ref="I103" si="357">I101+9</f>
        <v>36</v>
      </c>
      <c r="K103" s="1" t="s">
        <v>750</v>
      </c>
      <c r="L103" s="14">
        <f t="shared" ref="L103:L126" si="358">10*L102</f>
        <v>100000000</v>
      </c>
      <c r="M103" s="14" t="s">
        <v>232</v>
      </c>
      <c r="N103" s="2">
        <f t="shared" ref="N103" si="359">N101+11</f>
        <v>44</v>
      </c>
      <c r="P103" s="1" t="s">
        <v>723</v>
      </c>
      <c r="Q103" s="14">
        <f t="shared" ref="Q103:Q126" si="360">10*Q102</f>
        <v>100000000</v>
      </c>
      <c r="R103" s="14" t="s">
        <v>232</v>
      </c>
      <c r="S103" s="2">
        <f t="shared" ref="S103" si="361">S101+13</f>
        <v>50</v>
      </c>
      <c r="U103" s="1" t="s">
        <v>696</v>
      </c>
      <c r="V103" s="14">
        <f t="shared" ref="V103:V126" si="362">10*V102</f>
        <v>100000000</v>
      </c>
      <c r="W103" s="14" t="s">
        <v>232</v>
      </c>
      <c r="X103" s="2">
        <v>253</v>
      </c>
    </row>
    <row r="104" spans="1:24" x14ac:dyDescent="0.25">
      <c r="A104" s="1" t="s">
        <v>264</v>
      </c>
      <c r="B104" s="14">
        <v>1000000000</v>
      </c>
      <c r="C104" s="14" t="s">
        <v>162</v>
      </c>
      <c r="D104" s="2">
        <f t="shared" ref="D104" si="363">D102+1</f>
        <v>5</v>
      </c>
      <c r="F104" s="1" t="s">
        <v>778</v>
      </c>
      <c r="G104" s="14">
        <f t="shared" si="356"/>
        <v>1000000000</v>
      </c>
      <c r="H104" s="14" t="s">
        <v>172</v>
      </c>
      <c r="I104" s="2">
        <f t="shared" ref="I104" si="364">I102+1</f>
        <v>5</v>
      </c>
      <c r="K104" s="1" t="s">
        <v>751</v>
      </c>
      <c r="L104" s="14">
        <f t="shared" si="358"/>
        <v>1000000000</v>
      </c>
      <c r="M104" s="14" t="s">
        <v>176</v>
      </c>
      <c r="N104" s="2">
        <f t="shared" ref="N104" si="365">N102+1</f>
        <v>5</v>
      </c>
      <c r="P104" s="1" t="s">
        <v>724</v>
      </c>
      <c r="Q104" s="14">
        <f t="shared" si="360"/>
        <v>1000000000</v>
      </c>
      <c r="R104" s="14" t="s">
        <v>182</v>
      </c>
      <c r="S104" s="2">
        <f t="shared" ref="S104" si="366">S102+1</f>
        <v>5</v>
      </c>
      <c r="U104" s="1" t="s">
        <v>697</v>
      </c>
      <c r="V104" s="14">
        <f t="shared" si="362"/>
        <v>1000000000</v>
      </c>
      <c r="W104" s="14" t="s">
        <v>187</v>
      </c>
      <c r="X104" s="32">
        <f t="shared" ref="X104" si="367">X102+67000000000000000</f>
        <v>3.35E+17</v>
      </c>
    </row>
    <row r="105" spans="1:24" x14ac:dyDescent="0.25">
      <c r="A105" s="1" t="s">
        <v>265</v>
      </c>
      <c r="B105" s="14">
        <v>10000000000</v>
      </c>
      <c r="C105" s="14" t="s">
        <v>232</v>
      </c>
      <c r="D105" s="2">
        <f t="shared" ref="D105" si="368">D103+7</f>
        <v>35</v>
      </c>
      <c r="F105" s="1" t="s">
        <v>779</v>
      </c>
      <c r="G105" s="14">
        <f t="shared" si="356"/>
        <v>10000000000</v>
      </c>
      <c r="H105" s="14" t="s">
        <v>232</v>
      </c>
      <c r="I105" s="2">
        <f t="shared" ref="I105" si="369">I103+9</f>
        <v>45</v>
      </c>
      <c r="K105" s="1" t="s">
        <v>752</v>
      </c>
      <c r="L105" s="14">
        <f t="shared" si="358"/>
        <v>10000000000</v>
      </c>
      <c r="M105" s="14" t="s">
        <v>232</v>
      </c>
      <c r="N105" s="2">
        <f t="shared" ref="N105" si="370">N103+11</f>
        <v>55</v>
      </c>
      <c r="P105" s="1" t="s">
        <v>725</v>
      </c>
      <c r="Q105" s="14">
        <f t="shared" si="360"/>
        <v>10000000000</v>
      </c>
      <c r="R105" s="14" t="s">
        <v>232</v>
      </c>
      <c r="S105" s="2">
        <f t="shared" ref="S105" si="371">S103+13</f>
        <v>63</v>
      </c>
      <c r="U105" s="1" t="s">
        <v>698</v>
      </c>
      <c r="V105" s="14">
        <f t="shared" si="362"/>
        <v>10000000000</v>
      </c>
      <c r="W105" s="14" t="s">
        <v>232</v>
      </c>
      <c r="X105" s="2">
        <v>254</v>
      </c>
    </row>
    <row r="106" spans="1:24" x14ac:dyDescent="0.25">
      <c r="A106" s="1" t="s">
        <v>266</v>
      </c>
      <c r="B106" s="14">
        <v>100000000000</v>
      </c>
      <c r="C106" s="14" t="s">
        <v>162</v>
      </c>
      <c r="D106" s="2">
        <f t="shared" ref="D106" si="372">D104+1</f>
        <v>6</v>
      </c>
      <c r="F106" s="1" t="s">
        <v>780</v>
      </c>
      <c r="G106" s="14">
        <f t="shared" si="356"/>
        <v>100000000000</v>
      </c>
      <c r="H106" s="14" t="s">
        <v>172</v>
      </c>
      <c r="I106" s="2">
        <f t="shared" ref="I106" si="373">I104+1</f>
        <v>6</v>
      </c>
      <c r="K106" s="1" t="s">
        <v>753</v>
      </c>
      <c r="L106" s="14">
        <f t="shared" si="358"/>
        <v>100000000000</v>
      </c>
      <c r="M106" s="14" t="s">
        <v>176</v>
      </c>
      <c r="N106" s="2">
        <f t="shared" ref="N106" si="374">N104+1</f>
        <v>6</v>
      </c>
      <c r="P106" s="1" t="s">
        <v>726</v>
      </c>
      <c r="Q106" s="14">
        <f t="shared" si="360"/>
        <v>100000000000</v>
      </c>
      <c r="R106" s="14" t="s">
        <v>182</v>
      </c>
      <c r="S106" s="2">
        <f t="shared" ref="S106" si="375">S104+1</f>
        <v>6</v>
      </c>
      <c r="U106" s="1" t="s">
        <v>699</v>
      </c>
      <c r="V106" s="14">
        <f t="shared" si="362"/>
        <v>100000000000</v>
      </c>
      <c r="W106" s="14" t="s">
        <v>187</v>
      </c>
      <c r="X106" s="32">
        <f t="shared" ref="X106" si="376">X104+67000000000000000</f>
        <v>4.02E+17</v>
      </c>
    </row>
    <row r="107" spans="1:24" x14ac:dyDescent="0.25">
      <c r="A107" s="1" t="s">
        <v>267</v>
      </c>
      <c r="B107" s="14">
        <v>1000000000000</v>
      </c>
      <c r="C107" s="14" t="s">
        <v>232</v>
      </c>
      <c r="D107" s="2">
        <f t="shared" ref="D107" si="377">D105+7</f>
        <v>42</v>
      </c>
      <c r="F107" s="1" t="s">
        <v>781</v>
      </c>
      <c r="G107" s="14">
        <f t="shared" si="356"/>
        <v>1000000000000</v>
      </c>
      <c r="H107" s="14" t="s">
        <v>232</v>
      </c>
      <c r="I107" s="2">
        <f t="shared" ref="I107" si="378">I105+9</f>
        <v>54</v>
      </c>
      <c r="K107" s="1" t="s">
        <v>754</v>
      </c>
      <c r="L107" s="14">
        <f t="shared" si="358"/>
        <v>1000000000000</v>
      </c>
      <c r="M107" s="14" t="s">
        <v>232</v>
      </c>
      <c r="N107" s="2">
        <f t="shared" ref="N107" si="379">N105+11</f>
        <v>66</v>
      </c>
      <c r="P107" s="1" t="s">
        <v>727</v>
      </c>
      <c r="Q107" s="14">
        <f t="shared" si="360"/>
        <v>1000000000000</v>
      </c>
      <c r="R107" s="14" t="s">
        <v>232</v>
      </c>
      <c r="S107" s="2">
        <f t="shared" ref="S107" si="380">S105+13</f>
        <v>76</v>
      </c>
      <c r="U107" s="1" t="s">
        <v>700</v>
      </c>
      <c r="V107" s="14">
        <f t="shared" si="362"/>
        <v>1000000000000</v>
      </c>
      <c r="W107" s="14" t="s">
        <v>232</v>
      </c>
      <c r="X107" s="2">
        <v>255</v>
      </c>
    </row>
    <row r="108" spans="1:24" x14ac:dyDescent="0.25">
      <c r="A108" s="1" t="s">
        <v>268</v>
      </c>
      <c r="B108" s="14">
        <v>10000000000000</v>
      </c>
      <c r="C108" s="14" t="s">
        <v>162</v>
      </c>
      <c r="D108" s="2">
        <f t="shared" ref="D108" si="381">D106+1</f>
        <v>7</v>
      </c>
      <c r="F108" s="1" t="s">
        <v>782</v>
      </c>
      <c r="G108" s="14">
        <f t="shared" si="356"/>
        <v>10000000000000</v>
      </c>
      <c r="H108" s="14" t="s">
        <v>172</v>
      </c>
      <c r="I108" s="2">
        <f t="shared" ref="I108" si="382">I106+1</f>
        <v>7</v>
      </c>
      <c r="K108" s="1" t="s">
        <v>755</v>
      </c>
      <c r="L108" s="14">
        <f t="shared" si="358"/>
        <v>10000000000000</v>
      </c>
      <c r="M108" s="14" t="s">
        <v>176</v>
      </c>
      <c r="N108" s="2">
        <f t="shared" ref="N108" si="383">N106+1</f>
        <v>7</v>
      </c>
      <c r="P108" s="1" t="s">
        <v>728</v>
      </c>
      <c r="Q108" s="14">
        <f t="shared" si="360"/>
        <v>10000000000000</v>
      </c>
      <c r="R108" s="14" t="s">
        <v>182</v>
      </c>
      <c r="S108" s="2">
        <f t="shared" ref="S108" si="384">S106+1</f>
        <v>7</v>
      </c>
      <c r="U108" s="1" t="s">
        <v>701</v>
      </c>
      <c r="V108" s="14">
        <f t="shared" si="362"/>
        <v>10000000000000</v>
      </c>
      <c r="W108" s="14" t="s">
        <v>187</v>
      </c>
      <c r="X108" s="32">
        <f t="shared" ref="X108" si="385">X106+67000000000000000</f>
        <v>4.69E+17</v>
      </c>
    </row>
    <row r="109" spans="1:24" x14ac:dyDescent="0.25">
      <c r="A109" s="1" t="s">
        <v>269</v>
      </c>
      <c r="B109" s="14">
        <v>100000000000000</v>
      </c>
      <c r="C109" s="14" t="s">
        <v>232</v>
      </c>
      <c r="D109" s="2">
        <f t="shared" ref="D109" si="386">D107+7</f>
        <v>49</v>
      </c>
      <c r="F109" s="1" t="s">
        <v>783</v>
      </c>
      <c r="G109" s="14">
        <f t="shared" si="356"/>
        <v>100000000000000</v>
      </c>
      <c r="H109" s="14" t="s">
        <v>232</v>
      </c>
      <c r="I109" s="2">
        <f t="shared" ref="I109" si="387">I107+9</f>
        <v>63</v>
      </c>
      <c r="K109" s="1" t="s">
        <v>756</v>
      </c>
      <c r="L109" s="14">
        <f t="shared" si="358"/>
        <v>100000000000000</v>
      </c>
      <c r="M109" s="14" t="s">
        <v>232</v>
      </c>
      <c r="N109" s="2">
        <f t="shared" ref="N109" si="388">N107+11</f>
        <v>77</v>
      </c>
      <c r="P109" s="1" t="s">
        <v>729</v>
      </c>
      <c r="Q109" s="14">
        <f t="shared" si="360"/>
        <v>100000000000000</v>
      </c>
      <c r="R109" s="14" t="s">
        <v>232</v>
      </c>
      <c r="S109" s="2">
        <f t="shared" ref="S109" si="389">S107+13</f>
        <v>89</v>
      </c>
      <c r="U109" s="1" t="s">
        <v>702</v>
      </c>
      <c r="V109" s="14">
        <f t="shared" si="362"/>
        <v>100000000000000</v>
      </c>
      <c r="W109" s="14" t="s">
        <v>232</v>
      </c>
      <c r="X109" s="2">
        <v>256</v>
      </c>
    </row>
    <row r="110" spans="1:24" x14ac:dyDescent="0.25">
      <c r="A110" s="1" t="s">
        <v>270</v>
      </c>
      <c r="B110" s="14">
        <v>1000000000000000</v>
      </c>
      <c r="C110" s="14" t="s">
        <v>162</v>
      </c>
      <c r="D110" s="2">
        <f t="shared" ref="D110" si="390">D108+1</f>
        <v>8</v>
      </c>
      <c r="F110" s="1" t="s">
        <v>784</v>
      </c>
      <c r="G110" s="14">
        <f t="shared" si="356"/>
        <v>1000000000000000</v>
      </c>
      <c r="H110" s="14" t="s">
        <v>172</v>
      </c>
      <c r="I110" s="2">
        <f t="shared" ref="I110" si="391">I108+1</f>
        <v>8</v>
      </c>
      <c r="K110" s="1" t="s">
        <v>757</v>
      </c>
      <c r="L110" s="14">
        <f t="shared" si="358"/>
        <v>1000000000000000</v>
      </c>
      <c r="M110" s="14" t="s">
        <v>176</v>
      </c>
      <c r="N110" s="2">
        <f t="shared" ref="N110" si="392">N108+1</f>
        <v>8</v>
      </c>
      <c r="P110" s="1" t="s">
        <v>730</v>
      </c>
      <c r="Q110" s="14">
        <f t="shared" si="360"/>
        <v>1000000000000000</v>
      </c>
      <c r="R110" s="14" t="s">
        <v>182</v>
      </c>
      <c r="S110" s="2">
        <f t="shared" ref="S110" si="393">S108+1</f>
        <v>8</v>
      </c>
      <c r="U110" s="1" t="s">
        <v>703</v>
      </c>
      <c r="V110" s="14">
        <f t="shared" si="362"/>
        <v>1000000000000000</v>
      </c>
      <c r="W110" s="14" t="s">
        <v>187</v>
      </c>
      <c r="X110" s="32">
        <f t="shared" ref="X110" si="394">X108+67000000000000000</f>
        <v>5.36E+17</v>
      </c>
    </row>
    <row r="111" spans="1:24" x14ac:dyDescent="0.25">
      <c r="A111" s="1" t="s">
        <v>271</v>
      </c>
      <c r="B111" s="14">
        <v>1E+16</v>
      </c>
      <c r="C111" s="14" t="s">
        <v>232</v>
      </c>
      <c r="D111" s="2">
        <f t="shared" ref="D111" si="395">D109+7</f>
        <v>56</v>
      </c>
      <c r="F111" s="1" t="s">
        <v>785</v>
      </c>
      <c r="G111" s="14">
        <f t="shared" si="356"/>
        <v>1E+16</v>
      </c>
      <c r="H111" s="14" t="s">
        <v>232</v>
      </c>
      <c r="I111" s="2">
        <f t="shared" ref="I111" si="396">I109+9</f>
        <v>72</v>
      </c>
      <c r="K111" s="1" t="s">
        <v>758</v>
      </c>
      <c r="L111" s="14">
        <f t="shared" si="358"/>
        <v>1E+16</v>
      </c>
      <c r="M111" s="14" t="s">
        <v>232</v>
      </c>
      <c r="N111" s="2">
        <f t="shared" ref="N111" si="397">N109+11</f>
        <v>88</v>
      </c>
      <c r="P111" s="1" t="s">
        <v>731</v>
      </c>
      <c r="Q111" s="14">
        <f t="shared" si="360"/>
        <v>1E+16</v>
      </c>
      <c r="R111" s="14" t="s">
        <v>232</v>
      </c>
      <c r="S111" s="2">
        <f t="shared" ref="S111" si="398">S109+13</f>
        <v>102</v>
      </c>
      <c r="U111" s="1" t="s">
        <v>704</v>
      </c>
      <c r="V111" s="14">
        <f t="shared" si="362"/>
        <v>1E+16</v>
      </c>
      <c r="W111" s="14" t="s">
        <v>232</v>
      </c>
      <c r="X111" s="2">
        <v>257</v>
      </c>
    </row>
    <row r="112" spans="1:24" x14ac:dyDescent="0.25">
      <c r="A112" s="1" t="s">
        <v>272</v>
      </c>
      <c r="B112" s="14">
        <v>1E+17</v>
      </c>
      <c r="C112" s="14" t="s">
        <v>162</v>
      </c>
      <c r="D112" s="2">
        <f t="shared" ref="D112" si="399">D110+1</f>
        <v>9</v>
      </c>
      <c r="F112" s="1" t="s">
        <v>786</v>
      </c>
      <c r="G112" s="14">
        <f t="shared" si="356"/>
        <v>1E+17</v>
      </c>
      <c r="H112" s="14" t="s">
        <v>172</v>
      </c>
      <c r="I112" s="2">
        <f t="shared" ref="I112" si="400">I110+1</f>
        <v>9</v>
      </c>
      <c r="K112" s="1" t="s">
        <v>759</v>
      </c>
      <c r="L112" s="14">
        <f t="shared" si="358"/>
        <v>1E+17</v>
      </c>
      <c r="M112" s="14" t="s">
        <v>176</v>
      </c>
      <c r="N112" s="2">
        <f t="shared" ref="N112" si="401">N110+1</f>
        <v>9</v>
      </c>
      <c r="P112" s="1" t="s">
        <v>732</v>
      </c>
      <c r="Q112" s="14">
        <f t="shared" si="360"/>
        <v>1E+17</v>
      </c>
      <c r="R112" s="14" t="s">
        <v>182</v>
      </c>
      <c r="S112" s="2">
        <f t="shared" ref="S112" si="402">S110+1</f>
        <v>9</v>
      </c>
      <c r="U112" s="1" t="s">
        <v>705</v>
      </c>
      <c r="V112" s="14">
        <f t="shared" si="362"/>
        <v>1E+17</v>
      </c>
      <c r="W112" s="14" t="s">
        <v>187</v>
      </c>
      <c r="X112" s="32">
        <f t="shared" ref="X112" si="403">X110+67000000000000000</f>
        <v>6.03E+17</v>
      </c>
    </row>
    <row r="113" spans="1:24" x14ac:dyDescent="0.25">
      <c r="A113" s="1" t="s">
        <v>273</v>
      </c>
      <c r="B113" s="14">
        <v>1E+18</v>
      </c>
      <c r="C113" s="14" t="s">
        <v>232</v>
      </c>
      <c r="D113" s="2">
        <f t="shared" ref="D113" si="404">D111+7</f>
        <v>63</v>
      </c>
      <c r="F113" s="1" t="s">
        <v>787</v>
      </c>
      <c r="G113" s="14">
        <f t="shared" si="356"/>
        <v>1E+18</v>
      </c>
      <c r="H113" s="14" t="s">
        <v>232</v>
      </c>
      <c r="I113" s="2">
        <f t="shared" ref="I113" si="405">I111+9</f>
        <v>81</v>
      </c>
      <c r="K113" s="1" t="s">
        <v>760</v>
      </c>
      <c r="L113" s="14">
        <f t="shared" si="358"/>
        <v>1E+18</v>
      </c>
      <c r="M113" s="14" t="s">
        <v>232</v>
      </c>
      <c r="N113" s="2">
        <f t="shared" ref="N113" si="406">N111+11</f>
        <v>99</v>
      </c>
      <c r="P113" s="1" t="s">
        <v>733</v>
      </c>
      <c r="Q113" s="14">
        <f t="shared" si="360"/>
        <v>1E+18</v>
      </c>
      <c r="R113" s="14" t="s">
        <v>232</v>
      </c>
      <c r="S113" s="2">
        <f t="shared" ref="S113" si="407">S111+13</f>
        <v>115</v>
      </c>
      <c r="U113" s="1" t="s">
        <v>706</v>
      </c>
      <c r="V113" s="14">
        <f t="shared" si="362"/>
        <v>1E+18</v>
      </c>
      <c r="W113" s="14" t="s">
        <v>232</v>
      </c>
      <c r="X113" s="2">
        <v>258</v>
      </c>
    </row>
    <row r="114" spans="1:24" x14ac:dyDescent="0.25">
      <c r="A114" s="1" t="s">
        <v>274</v>
      </c>
      <c r="B114" s="14">
        <v>1E+19</v>
      </c>
      <c r="C114" s="14" t="s">
        <v>162</v>
      </c>
      <c r="D114" s="2">
        <f t="shared" ref="D114" si="408">D112+1</f>
        <v>10</v>
      </c>
      <c r="F114" s="1" t="s">
        <v>788</v>
      </c>
      <c r="G114" s="14">
        <f t="shared" si="356"/>
        <v>1E+19</v>
      </c>
      <c r="H114" s="14" t="s">
        <v>172</v>
      </c>
      <c r="I114" s="2">
        <f t="shared" ref="I114" si="409">I112+1</f>
        <v>10</v>
      </c>
      <c r="K114" s="1" t="s">
        <v>761</v>
      </c>
      <c r="L114" s="14">
        <f t="shared" si="358"/>
        <v>1E+19</v>
      </c>
      <c r="M114" s="14" t="s">
        <v>176</v>
      </c>
      <c r="N114" s="2">
        <f t="shared" ref="N114" si="410">N112+1</f>
        <v>10</v>
      </c>
      <c r="P114" s="1" t="s">
        <v>734</v>
      </c>
      <c r="Q114" s="14">
        <f t="shared" si="360"/>
        <v>1E+19</v>
      </c>
      <c r="R114" s="14" t="s">
        <v>182</v>
      </c>
      <c r="S114" s="2">
        <f t="shared" ref="S114" si="411">S112+1</f>
        <v>10</v>
      </c>
      <c r="U114" s="1" t="s">
        <v>707</v>
      </c>
      <c r="V114" s="14">
        <f t="shared" si="362"/>
        <v>1E+19</v>
      </c>
      <c r="W114" s="14" t="s">
        <v>187</v>
      </c>
      <c r="X114" s="32">
        <f t="shared" ref="X114" si="412">X112+67000000000000000</f>
        <v>6.7E+17</v>
      </c>
    </row>
    <row r="115" spans="1:24" x14ac:dyDescent="0.25">
      <c r="A115" s="1" t="s">
        <v>275</v>
      </c>
      <c r="B115" s="14">
        <v>1E+20</v>
      </c>
      <c r="C115" s="14" t="s">
        <v>232</v>
      </c>
      <c r="D115" s="2">
        <f t="shared" ref="D115" si="413">D113+7</f>
        <v>70</v>
      </c>
      <c r="F115" s="1" t="s">
        <v>789</v>
      </c>
      <c r="G115" s="14">
        <f t="shared" si="356"/>
        <v>1E+20</v>
      </c>
      <c r="H115" s="14" t="s">
        <v>232</v>
      </c>
      <c r="I115" s="2">
        <f t="shared" ref="I115" si="414">I113+9</f>
        <v>90</v>
      </c>
      <c r="K115" s="1" t="s">
        <v>762</v>
      </c>
      <c r="L115" s="14">
        <f t="shared" si="358"/>
        <v>1E+20</v>
      </c>
      <c r="M115" s="14" t="s">
        <v>232</v>
      </c>
      <c r="N115" s="2">
        <f t="shared" ref="N115" si="415">N113+11</f>
        <v>110</v>
      </c>
      <c r="P115" s="1" t="s">
        <v>735</v>
      </c>
      <c r="Q115" s="14">
        <f t="shared" si="360"/>
        <v>1E+20</v>
      </c>
      <c r="R115" s="14" t="s">
        <v>232</v>
      </c>
      <c r="S115" s="2">
        <f t="shared" ref="S115" si="416">S113+13</f>
        <v>128</v>
      </c>
      <c r="U115" s="1" t="s">
        <v>708</v>
      </c>
      <c r="V115" s="14">
        <f t="shared" si="362"/>
        <v>1E+20</v>
      </c>
      <c r="W115" s="14" t="s">
        <v>232</v>
      </c>
      <c r="X115" s="2">
        <v>259</v>
      </c>
    </row>
    <row r="116" spans="1:24" x14ac:dyDescent="0.25">
      <c r="A116" s="1" t="s">
        <v>276</v>
      </c>
      <c r="B116" s="14">
        <v>1E+21</v>
      </c>
      <c r="C116" s="14" t="s">
        <v>162</v>
      </c>
      <c r="D116" s="2">
        <f t="shared" ref="D116" si="417">D114+1</f>
        <v>11</v>
      </c>
      <c r="F116" s="1" t="s">
        <v>790</v>
      </c>
      <c r="G116" s="14">
        <f t="shared" si="356"/>
        <v>1E+21</v>
      </c>
      <c r="H116" s="14" t="s">
        <v>172</v>
      </c>
      <c r="I116" s="2">
        <f t="shared" ref="I116" si="418">I114+1</f>
        <v>11</v>
      </c>
      <c r="K116" s="1" t="s">
        <v>763</v>
      </c>
      <c r="L116" s="14">
        <f t="shared" si="358"/>
        <v>1E+21</v>
      </c>
      <c r="M116" s="14" t="s">
        <v>176</v>
      </c>
      <c r="N116" s="2">
        <f t="shared" ref="N116" si="419">N114+1</f>
        <v>11</v>
      </c>
      <c r="P116" s="1" t="s">
        <v>736</v>
      </c>
      <c r="Q116" s="14">
        <f t="shared" si="360"/>
        <v>1E+21</v>
      </c>
      <c r="R116" s="14" t="s">
        <v>182</v>
      </c>
      <c r="S116" s="2">
        <f t="shared" ref="S116" si="420">S114+1</f>
        <v>11</v>
      </c>
      <c r="U116" s="1" t="s">
        <v>709</v>
      </c>
      <c r="V116" s="14">
        <f t="shared" si="362"/>
        <v>1E+21</v>
      </c>
      <c r="W116" s="14" t="s">
        <v>187</v>
      </c>
      <c r="X116" s="32">
        <f t="shared" ref="X116" si="421">X114+67000000000000000</f>
        <v>7.37E+17</v>
      </c>
    </row>
    <row r="117" spans="1:24" x14ac:dyDescent="0.25">
      <c r="A117" s="1" t="s">
        <v>277</v>
      </c>
      <c r="B117" s="14">
        <v>1E+22</v>
      </c>
      <c r="C117" s="14" t="s">
        <v>232</v>
      </c>
      <c r="D117" s="2">
        <f t="shared" ref="D117" si="422">D115+7</f>
        <v>77</v>
      </c>
      <c r="F117" s="1" t="s">
        <v>791</v>
      </c>
      <c r="G117" s="14">
        <f t="shared" si="356"/>
        <v>1E+22</v>
      </c>
      <c r="H117" s="14" t="s">
        <v>232</v>
      </c>
      <c r="I117" s="2">
        <f t="shared" ref="I117" si="423">I115+9</f>
        <v>99</v>
      </c>
      <c r="K117" s="1" t="s">
        <v>764</v>
      </c>
      <c r="L117" s="14">
        <f t="shared" si="358"/>
        <v>1E+22</v>
      </c>
      <c r="M117" s="14" t="s">
        <v>232</v>
      </c>
      <c r="N117" s="2">
        <f t="shared" ref="N117" si="424">N115+11</f>
        <v>121</v>
      </c>
      <c r="P117" s="1" t="s">
        <v>737</v>
      </c>
      <c r="Q117" s="14">
        <f t="shared" si="360"/>
        <v>1E+22</v>
      </c>
      <c r="R117" s="14" t="s">
        <v>232</v>
      </c>
      <c r="S117" s="2">
        <f t="shared" ref="S117" si="425">S115+13</f>
        <v>141</v>
      </c>
      <c r="U117" s="1" t="s">
        <v>710</v>
      </c>
      <c r="V117" s="14">
        <f t="shared" si="362"/>
        <v>1E+22</v>
      </c>
      <c r="W117" s="14" t="s">
        <v>232</v>
      </c>
      <c r="X117" s="2">
        <v>260</v>
      </c>
    </row>
    <row r="118" spans="1:24" x14ac:dyDescent="0.25">
      <c r="A118" s="1" t="s">
        <v>278</v>
      </c>
      <c r="B118" s="14">
        <v>9.9999999999999992E+22</v>
      </c>
      <c r="C118" s="14" t="s">
        <v>162</v>
      </c>
      <c r="D118" s="2">
        <f t="shared" ref="D118" si="426">D116+1</f>
        <v>12</v>
      </c>
      <c r="F118" s="1" t="s">
        <v>792</v>
      </c>
      <c r="G118" s="14">
        <f t="shared" si="356"/>
        <v>9.9999999999999992E+22</v>
      </c>
      <c r="H118" s="14" t="s">
        <v>172</v>
      </c>
      <c r="I118" s="2">
        <f t="shared" ref="I118" si="427">I116+1</f>
        <v>12</v>
      </c>
      <c r="K118" s="1" t="s">
        <v>765</v>
      </c>
      <c r="L118" s="14">
        <f t="shared" si="358"/>
        <v>9.9999999999999992E+22</v>
      </c>
      <c r="M118" s="14" t="s">
        <v>176</v>
      </c>
      <c r="N118" s="2">
        <f t="shared" ref="N118" si="428">N116+1</f>
        <v>12</v>
      </c>
      <c r="P118" s="1" t="s">
        <v>738</v>
      </c>
      <c r="Q118" s="14">
        <f t="shared" si="360"/>
        <v>9.9999999999999992E+22</v>
      </c>
      <c r="R118" s="14" t="s">
        <v>182</v>
      </c>
      <c r="S118" s="2">
        <f t="shared" ref="S118" si="429">S116+1</f>
        <v>12</v>
      </c>
      <c r="U118" s="1" t="s">
        <v>711</v>
      </c>
      <c r="V118" s="14">
        <f t="shared" si="362"/>
        <v>9.9999999999999992E+22</v>
      </c>
      <c r="W118" s="14" t="s">
        <v>187</v>
      </c>
      <c r="X118" s="32">
        <f t="shared" ref="X118" si="430">X116+67000000000000000</f>
        <v>8.04E+17</v>
      </c>
    </row>
    <row r="119" spans="1:24" x14ac:dyDescent="0.25">
      <c r="A119" s="1" t="s">
        <v>279</v>
      </c>
      <c r="B119" s="14">
        <v>9.9999999999999998E+23</v>
      </c>
      <c r="C119" s="14" t="s">
        <v>232</v>
      </c>
      <c r="D119" s="2">
        <f t="shared" ref="D119" si="431">D117+7</f>
        <v>84</v>
      </c>
      <c r="F119" s="1" t="s">
        <v>793</v>
      </c>
      <c r="G119" s="14">
        <f t="shared" si="356"/>
        <v>9.9999999999999998E+23</v>
      </c>
      <c r="H119" s="14" t="s">
        <v>232</v>
      </c>
      <c r="I119" s="2">
        <f t="shared" ref="I119" si="432">I117+9</f>
        <v>108</v>
      </c>
      <c r="K119" s="1" t="s">
        <v>766</v>
      </c>
      <c r="L119" s="14">
        <f t="shared" si="358"/>
        <v>9.9999999999999998E+23</v>
      </c>
      <c r="M119" s="14" t="s">
        <v>232</v>
      </c>
      <c r="N119" s="2">
        <f t="shared" ref="N119" si="433">N117+11</f>
        <v>132</v>
      </c>
      <c r="P119" s="1" t="s">
        <v>739</v>
      </c>
      <c r="Q119" s="14">
        <f t="shared" si="360"/>
        <v>9.9999999999999998E+23</v>
      </c>
      <c r="R119" s="14" t="s">
        <v>232</v>
      </c>
      <c r="S119" s="2">
        <f t="shared" ref="S119" si="434">S117+13</f>
        <v>154</v>
      </c>
      <c r="U119" s="1" t="s">
        <v>712</v>
      </c>
      <c r="V119" s="14">
        <f t="shared" si="362"/>
        <v>9.9999999999999998E+23</v>
      </c>
      <c r="W119" s="14" t="s">
        <v>232</v>
      </c>
      <c r="X119" s="2">
        <v>261</v>
      </c>
    </row>
    <row r="120" spans="1:24" x14ac:dyDescent="0.25">
      <c r="A120" s="1" t="s">
        <v>280</v>
      </c>
      <c r="B120" s="14">
        <v>1.0000000000000001E+25</v>
      </c>
      <c r="C120" s="14" t="s">
        <v>162</v>
      </c>
      <c r="D120" s="2">
        <f t="shared" ref="D120" si="435">D118+1</f>
        <v>13</v>
      </c>
      <c r="F120" s="1" t="s">
        <v>794</v>
      </c>
      <c r="G120" s="14">
        <f t="shared" si="356"/>
        <v>9.9999999999999988E+24</v>
      </c>
      <c r="H120" s="14" t="s">
        <v>172</v>
      </c>
      <c r="I120" s="2">
        <f t="shared" ref="I120" si="436">I118+1</f>
        <v>13</v>
      </c>
      <c r="K120" s="1" t="s">
        <v>767</v>
      </c>
      <c r="L120" s="14">
        <f t="shared" si="358"/>
        <v>9.9999999999999988E+24</v>
      </c>
      <c r="M120" s="14" t="s">
        <v>176</v>
      </c>
      <c r="N120" s="2">
        <f t="shared" ref="N120" si="437">N118+1</f>
        <v>13</v>
      </c>
      <c r="P120" s="1" t="s">
        <v>740</v>
      </c>
      <c r="Q120" s="14">
        <f t="shared" si="360"/>
        <v>9.9999999999999988E+24</v>
      </c>
      <c r="R120" s="14" t="s">
        <v>182</v>
      </c>
      <c r="S120" s="2">
        <f t="shared" ref="S120" si="438">S118+1</f>
        <v>13</v>
      </c>
      <c r="U120" s="1" t="s">
        <v>713</v>
      </c>
      <c r="V120" s="14">
        <f t="shared" si="362"/>
        <v>9.9999999999999988E+24</v>
      </c>
      <c r="W120" s="14" t="s">
        <v>187</v>
      </c>
      <c r="X120" s="32">
        <f t="shared" ref="X120" si="439">X118+67000000000000000</f>
        <v>8.71E+17</v>
      </c>
    </row>
    <row r="121" spans="1:24" x14ac:dyDescent="0.25">
      <c r="A121" s="1" t="s">
        <v>281</v>
      </c>
      <c r="B121" s="14">
        <v>1E+26</v>
      </c>
      <c r="C121" s="14" t="s">
        <v>232</v>
      </c>
      <c r="D121" s="2">
        <f t="shared" ref="D121" si="440">D119+7</f>
        <v>91</v>
      </c>
      <c r="F121" s="1" t="s">
        <v>795</v>
      </c>
      <c r="G121" s="14">
        <f t="shared" si="356"/>
        <v>9.9999999999999988E+25</v>
      </c>
      <c r="H121" s="14" t="s">
        <v>232</v>
      </c>
      <c r="I121" s="2">
        <f t="shared" ref="I121" si="441">I119+9</f>
        <v>117</v>
      </c>
      <c r="K121" s="1" t="s">
        <v>768</v>
      </c>
      <c r="L121" s="14">
        <f t="shared" si="358"/>
        <v>9.9999999999999988E+25</v>
      </c>
      <c r="M121" s="14" t="s">
        <v>232</v>
      </c>
      <c r="N121" s="2">
        <f t="shared" ref="N121" si="442">N119+11</f>
        <v>143</v>
      </c>
      <c r="P121" s="1" t="s">
        <v>741</v>
      </c>
      <c r="Q121" s="14">
        <f t="shared" si="360"/>
        <v>9.9999999999999988E+25</v>
      </c>
      <c r="R121" s="14" t="s">
        <v>232</v>
      </c>
      <c r="S121" s="2">
        <f t="shared" ref="S121" si="443">S119+13</f>
        <v>167</v>
      </c>
      <c r="U121" s="1" t="s">
        <v>714</v>
      </c>
      <c r="V121" s="14">
        <f t="shared" si="362"/>
        <v>9.9999999999999988E+25</v>
      </c>
      <c r="W121" s="14" t="s">
        <v>232</v>
      </c>
      <c r="X121" s="2">
        <v>262</v>
      </c>
    </row>
    <row r="122" spans="1:24" x14ac:dyDescent="0.25">
      <c r="A122" s="1" t="s">
        <v>282</v>
      </c>
      <c r="B122" s="14">
        <v>1E+27</v>
      </c>
      <c r="C122" s="14" t="s">
        <v>162</v>
      </c>
      <c r="D122" s="2">
        <f t="shared" ref="D122" si="444">D120+1</f>
        <v>14</v>
      </c>
      <c r="F122" s="1" t="s">
        <v>796</v>
      </c>
      <c r="G122" s="14">
        <f t="shared" si="356"/>
        <v>9.9999999999999988E+26</v>
      </c>
      <c r="H122" s="14" t="s">
        <v>172</v>
      </c>
      <c r="I122" s="2">
        <f t="shared" ref="I122" si="445">I120+1</f>
        <v>14</v>
      </c>
      <c r="K122" s="1" t="s">
        <v>769</v>
      </c>
      <c r="L122" s="14">
        <f t="shared" si="358"/>
        <v>9.9999999999999988E+26</v>
      </c>
      <c r="M122" s="14" t="s">
        <v>176</v>
      </c>
      <c r="N122" s="2">
        <f t="shared" ref="N122" si="446">N120+1</f>
        <v>14</v>
      </c>
      <c r="P122" s="1" t="s">
        <v>742</v>
      </c>
      <c r="Q122" s="14">
        <f t="shared" si="360"/>
        <v>9.9999999999999988E+26</v>
      </c>
      <c r="R122" s="14" t="s">
        <v>182</v>
      </c>
      <c r="S122" s="2">
        <f t="shared" ref="S122" si="447">S120+1</f>
        <v>14</v>
      </c>
      <c r="U122" s="1" t="s">
        <v>715</v>
      </c>
      <c r="V122" s="14">
        <f t="shared" si="362"/>
        <v>9.9999999999999988E+26</v>
      </c>
      <c r="W122" s="14" t="s">
        <v>187</v>
      </c>
      <c r="X122" s="32">
        <f t="shared" ref="X122" si="448">X120+67000000000000000</f>
        <v>9.38E+17</v>
      </c>
    </row>
    <row r="123" spans="1:24" x14ac:dyDescent="0.25">
      <c r="A123" s="1" t="s">
        <v>283</v>
      </c>
      <c r="B123" s="14">
        <v>9.9999999999999996E+27</v>
      </c>
      <c r="C123" s="14" t="s">
        <v>232</v>
      </c>
      <c r="D123" s="2">
        <f t="shared" ref="D123" si="449">D121+7</f>
        <v>98</v>
      </c>
      <c r="F123" s="1" t="s">
        <v>797</v>
      </c>
      <c r="G123" s="14">
        <f t="shared" si="356"/>
        <v>9.9999999999999996E+27</v>
      </c>
      <c r="H123" s="14" t="s">
        <v>232</v>
      </c>
      <c r="I123" s="2">
        <f t="shared" ref="I123" si="450">I121+9</f>
        <v>126</v>
      </c>
      <c r="K123" s="1" t="s">
        <v>770</v>
      </c>
      <c r="L123" s="14">
        <f t="shared" si="358"/>
        <v>9.9999999999999996E+27</v>
      </c>
      <c r="M123" s="14" t="s">
        <v>232</v>
      </c>
      <c r="N123" s="2">
        <f t="shared" ref="N123" si="451">N121+11</f>
        <v>154</v>
      </c>
      <c r="P123" s="1" t="s">
        <v>743</v>
      </c>
      <c r="Q123" s="14">
        <f t="shared" si="360"/>
        <v>9.9999999999999996E+27</v>
      </c>
      <c r="R123" s="14" t="s">
        <v>232</v>
      </c>
      <c r="S123" s="2">
        <f t="shared" ref="S123" si="452">S121+13</f>
        <v>180</v>
      </c>
      <c r="U123" s="1" t="s">
        <v>716</v>
      </c>
      <c r="V123" s="14">
        <f t="shared" si="362"/>
        <v>9.9999999999999996E+27</v>
      </c>
      <c r="W123" s="14" t="s">
        <v>232</v>
      </c>
      <c r="X123" s="2">
        <v>263</v>
      </c>
    </row>
    <row r="124" spans="1:24" x14ac:dyDescent="0.25">
      <c r="A124" s="1" t="s">
        <v>284</v>
      </c>
      <c r="B124" s="14">
        <v>9.9999999999999991E+28</v>
      </c>
      <c r="C124" s="14" t="s">
        <v>162</v>
      </c>
      <c r="D124" s="2">
        <f t="shared" ref="D124" si="453">D122+1</f>
        <v>15</v>
      </c>
      <c r="F124" s="1" t="s">
        <v>798</v>
      </c>
      <c r="G124" s="14">
        <f t="shared" si="356"/>
        <v>9.9999999999999991E+28</v>
      </c>
      <c r="H124" s="14" t="s">
        <v>172</v>
      </c>
      <c r="I124" s="2">
        <f t="shared" ref="I124" si="454">I122+1</f>
        <v>15</v>
      </c>
      <c r="K124" s="1" t="s">
        <v>771</v>
      </c>
      <c r="L124" s="14">
        <f t="shared" si="358"/>
        <v>9.9999999999999991E+28</v>
      </c>
      <c r="M124" s="14" t="s">
        <v>176</v>
      </c>
      <c r="N124" s="2">
        <f t="shared" ref="N124" si="455">N122+1</f>
        <v>15</v>
      </c>
      <c r="P124" s="1" t="s">
        <v>744</v>
      </c>
      <c r="Q124" s="14">
        <f t="shared" si="360"/>
        <v>9.9999999999999991E+28</v>
      </c>
      <c r="R124" s="14" t="s">
        <v>182</v>
      </c>
      <c r="S124" s="2">
        <f t="shared" ref="S124" si="456">S122+1</f>
        <v>15</v>
      </c>
      <c r="U124" s="1" t="s">
        <v>717</v>
      </c>
      <c r="V124" s="14">
        <f t="shared" si="362"/>
        <v>9.9999999999999991E+28</v>
      </c>
      <c r="W124" s="14" t="s">
        <v>187</v>
      </c>
      <c r="X124" s="32">
        <f t="shared" ref="X124" si="457">X122+67000000000000000</f>
        <v>1.005E+18</v>
      </c>
    </row>
    <row r="125" spans="1:24" x14ac:dyDescent="0.25">
      <c r="A125" s="1" t="s">
        <v>285</v>
      </c>
      <c r="B125" s="14">
        <v>1E+30</v>
      </c>
      <c r="C125" s="14" t="s">
        <v>232</v>
      </c>
      <c r="D125" s="2">
        <f t="shared" ref="D125" si="458">D123+7</f>
        <v>105</v>
      </c>
      <c r="F125" s="1" t="s">
        <v>799</v>
      </c>
      <c r="G125" s="14">
        <f t="shared" si="356"/>
        <v>9.9999999999999988E+29</v>
      </c>
      <c r="H125" s="14" t="s">
        <v>232</v>
      </c>
      <c r="I125" s="2">
        <f t="shared" ref="I125" si="459">I123+9</f>
        <v>135</v>
      </c>
      <c r="K125" s="1" t="s">
        <v>772</v>
      </c>
      <c r="L125" s="14">
        <f t="shared" si="358"/>
        <v>9.9999999999999988E+29</v>
      </c>
      <c r="M125" s="14" t="s">
        <v>232</v>
      </c>
      <c r="N125" s="2">
        <f t="shared" ref="N125" si="460">N123+11</f>
        <v>165</v>
      </c>
      <c r="P125" s="1" t="s">
        <v>745</v>
      </c>
      <c r="Q125" s="14">
        <f t="shared" si="360"/>
        <v>9.9999999999999988E+29</v>
      </c>
      <c r="R125" s="14" t="s">
        <v>232</v>
      </c>
      <c r="S125" s="2">
        <f t="shared" ref="S125" si="461">S123+13</f>
        <v>193</v>
      </c>
      <c r="U125" s="1" t="s">
        <v>718</v>
      </c>
      <c r="V125" s="14">
        <f t="shared" si="362"/>
        <v>9.9999999999999988E+29</v>
      </c>
      <c r="W125" s="14" t="s">
        <v>232</v>
      </c>
      <c r="X125" s="2">
        <v>264</v>
      </c>
    </row>
    <row r="126" spans="1:24" x14ac:dyDescent="0.25">
      <c r="A126" s="1" t="s">
        <v>286</v>
      </c>
      <c r="B126" s="14">
        <v>9.9999999999999996E+30</v>
      </c>
      <c r="C126" s="14" t="s">
        <v>162</v>
      </c>
      <c r="D126" s="2">
        <f t="shared" ref="D126" si="462">D124+1</f>
        <v>16</v>
      </c>
      <c r="F126" s="1" t="s">
        <v>800</v>
      </c>
      <c r="G126" s="14">
        <f t="shared" si="356"/>
        <v>9.9999999999999985E+30</v>
      </c>
      <c r="H126" s="14" t="s">
        <v>172</v>
      </c>
      <c r="I126" s="2">
        <f t="shared" ref="I126" si="463">I124+1</f>
        <v>16</v>
      </c>
      <c r="K126" s="1" t="s">
        <v>773</v>
      </c>
      <c r="L126" s="14">
        <f t="shared" si="358"/>
        <v>9.9999999999999985E+30</v>
      </c>
      <c r="M126" s="14" t="s">
        <v>176</v>
      </c>
      <c r="N126" s="2">
        <f t="shared" ref="N126" si="464">N124+1</f>
        <v>16</v>
      </c>
      <c r="P126" s="1" t="s">
        <v>746</v>
      </c>
      <c r="Q126" s="14">
        <f t="shared" si="360"/>
        <v>9.9999999999999985E+30</v>
      </c>
      <c r="R126" s="14" t="s">
        <v>182</v>
      </c>
      <c r="S126" s="2">
        <f t="shared" ref="S126" si="465">S124+1</f>
        <v>16</v>
      </c>
      <c r="U126" s="1" t="s">
        <v>719</v>
      </c>
      <c r="V126" s="14">
        <f t="shared" si="362"/>
        <v>9.9999999999999985E+30</v>
      </c>
      <c r="W126" s="14" t="s">
        <v>187</v>
      </c>
      <c r="X126" s="32">
        <f t="shared" ref="X126" si="466">X124+67000000000000000</f>
        <v>1.072E+18</v>
      </c>
    </row>
    <row r="127" spans="1:24" x14ac:dyDescent="0.25">
      <c r="A127" s="1" t="s">
        <v>49</v>
      </c>
      <c r="B127" s="14">
        <v>50</v>
      </c>
      <c r="C127" s="14" t="s">
        <v>163</v>
      </c>
      <c r="D127" s="2">
        <v>1</v>
      </c>
      <c r="F127" s="1" t="s">
        <v>72</v>
      </c>
      <c r="G127" s="5">
        <v>50</v>
      </c>
      <c r="H127" s="14" t="s">
        <v>173</v>
      </c>
      <c r="I127" s="2">
        <v>1</v>
      </c>
      <c r="K127" s="1" t="s">
        <v>82</v>
      </c>
      <c r="L127" s="5">
        <v>50</v>
      </c>
      <c r="M127" s="14" t="s">
        <v>177</v>
      </c>
      <c r="N127" s="2">
        <v>1</v>
      </c>
      <c r="P127" s="1" t="s">
        <v>88</v>
      </c>
      <c r="Q127" s="5">
        <v>50</v>
      </c>
      <c r="R127" s="14" t="s">
        <v>183</v>
      </c>
      <c r="S127" s="2">
        <v>1</v>
      </c>
      <c r="U127" s="1" t="s">
        <v>92</v>
      </c>
      <c r="V127" s="5">
        <v>50</v>
      </c>
      <c r="W127" s="14" t="s">
        <v>188</v>
      </c>
      <c r="X127" s="2">
        <v>100</v>
      </c>
    </row>
    <row r="128" spans="1:24" x14ac:dyDescent="0.25">
      <c r="A128" s="1" t="s">
        <v>53</v>
      </c>
      <c r="B128" s="14">
        <v>100</v>
      </c>
      <c r="C128" s="14" t="s">
        <v>232</v>
      </c>
      <c r="D128" s="2">
        <v>9</v>
      </c>
      <c r="F128" s="1" t="s">
        <v>76</v>
      </c>
      <c r="G128" s="14">
        <v>100</v>
      </c>
      <c r="H128" s="14" t="s">
        <v>232</v>
      </c>
      <c r="I128" s="2">
        <v>11</v>
      </c>
      <c r="K128" s="1" t="s">
        <v>135</v>
      </c>
      <c r="L128" s="14">
        <v>100</v>
      </c>
      <c r="M128" s="14" t="s">
        <v>232</v>
      </c>
      <c r="N128" s="2">
        <v>11</v>
      </c>
      <c r="P128" s="1" t="s">
        <v>120</v>
      </c>
      <c r="Q128" s="14">
        <v>100</v>
      </c>
      <c r="R128" s="14" t="s">
        <v>232</v>
      </c>
      <c r="S128" s="2">
        <v>15</v>
      </c>
      <c r="U128" s="1" t="s">
        <v>105</v>
      </c>
      <c r="V128" s="14">
        <v>100</v>
      </c>
      <c r="W128" s="14" t="s">
        <v>232</v>
      </c>
      <c r="X128" s="2">
        <v>1000</v>
      </c>
    </row>
    <row r="129" spans="1:24" x14ac:dyDescent="0.25">
      <c r="A129" s="1" t="s">
        <v>54</v>
      </c>
      <c r="B129" s="14">
        <v>1000</v>
      </c>
      <c r="C129" s="14" t="s">
        <v>163</v>
      </c>
      <c r="D129" s="2">
        <v>2</v>
      </c>
      <c r="F129" s="1" t="s">
        <v>77</v>
      </c>
      <c r="G129" s="14">
        <v>1000</v>
      </c>
      <c r="H129" s="14" t="s">
        <v>173</v>
      </c>
      <c r="I129" s="2">
        <f>I127+1</f>
        <v>2</v>
      </c>
      <c r="K129" s="1" t="s">
        <v>136</v>
      </c>
      <c r="L129" s="14">
        <v>1000</v>
      </c>
      <c r="M129" s="14" t="s">
        <v>177</v>
      </c>
      <c r="N129" s="2">
        <f>N127+1</f>
        <v>2</v>
      </c>
      <c r="P129" s="1" t="s">
        <v>121</v>
      </c>
      <c r="Q129" s="14">
        <v>1000</v>
      </c>
      <c r="R129" s="14" t="s">
        <v>183</v>
      </c>
      <c r="S129" s="2">
        <f>S127+1</f>
        <v>2</v>
      </c>
      <c r="U129" s="1" t="s">
        <v>106</v>
      </c>
      <c r="V129" s="14">
        <v>1000</v>
      </c>
      <c r="W129" s="14" t="s">
        <v>188</v>
      </c>
      <c r="X129" s="2">
        <f>X127+100</f>
        <v>200</v>
      </c>
    </row>
    <row r="130" spans="1:24" x14ac:dyDescent="0.25">
      <c r="A130" s="1" t="s">
        <v>55</v>
      </c>
      <c r="B130" s="14">
        <v>10000</v>
      </c>
      <c r="C130" s="14" t="s">
        <v>232</v>
      </c>
      <c r="D130" s="2">
        <v>18</v>
      </c>
      <c r="F130" s="1" t="s">
        <v>78</v>
      </c>
      <c r="G130" s="14">
        <v>10000</v>
      </c>
      <c r="H130" s="14" t="s">
        <v>232</v>
      </c>
      <c r="I130" s="2">
        <f>I128+11</f>
        <v>22</v>
      </c>
      <c r="K130" s="1" t="s">
        <v>137</v>
      </c>
      <c r="L130" s="14">
        <v>10000</v>
      </c>
      <c r="M130" s="14" t="s">
        <v>232</v>
      </c>
      <c r="N130" s="2">
        <f>N128+13</f>
        <v>24</v>
      </c>
      <c r="P130" s="1" t="s">
        <v>122</v>
      </c>
      <c r="Q130" s="14">
        <v>10000</v>
      </c>
      <c r="R130" s="14" t="s">
        <v>232</v>
      </c>
      <c r="S130" s="2">
        <f>S128+15</f>
        <v>30</v>
      </c>
      <c r="U130" s="1" t="s">
        <v>107</v>
      </c>
      <c r="V130" s="14">
        <v>10000</v>
      </c>
      <c r="W130" s="14" t="s">
        <v>232</v>
      </c>
      <c r="X130" s="2">
        <f>X128*2</f>
        <v>2000</v>
      </c>
    </row>
    <row r="131" spans="1:24" x14ac:dyDescent="0.25">
      <c r="A131" s="1" t="s">
        <v>233</v>
      </c>
      <c r="B131" s="14">
        <v>100000</v>
      </c>
      <c r="C131" s="14" t="s">
        <v>163</v>
      </c>
      <c r="D131" s="2">
        <f>D129+1</f>
        <v>3</v>
      </c>
      <c r="F131" s="1" t="s">
        <v>801</v>
      </c>
      <c r="G131" s="14">
        <v>100000</v>
      </c>
      <c r="H131" s="14" t="s">
        <v>173</v>
      </c>
      <c r="I131" s="2">
        <f t="shared" ref="I131" si="467">I129+1</f>
        <v>3</v>
      </c>
      <c r="K131" s="1" t="s">
        <v>828</v>
      </c>
      <c r="L131" s="14">
        <v>100000</v>
      </c>
      <c r="M131" s="14" t="s">
        <v>177</v>
      </c>
      <c r="N131" s="2">
        <f t="shared" ref="N131" si="468">N129+1</f>
        <v>3</v>
      </c>
      <c r="P131" s="1" t="s">
        <v>855</v>
      </c>
      <c r="Q131" s="14">
        <v>100000</v>
      </c>
      <c r="R131" s="14" t="s">
        <v>183</v>
      </c>
      <c r="S131" s="2">
        <f t="shared" ref="S131" si="469">S129+1</f>
        <v>3</v>
      </c>
      <c r="U131" s="1" t="s">
        <v>882</v>
      </c>
      <c r="V131" s="14">
        <v>100000</v>
      </c>
      <c r="W131" s="14" t="s">
        <v>188</v>
      </c>
      <c r="X131" s="2">
        <f>X129*2</f>
        <v>400</v>
      </c>
    </row>
    <row r="132" spans="1:24" x14ac:dyDescent="0.25">
      <c r="A132" s="1" t="s">
        <v>234</v>
      </c>
      <c r="B132" s="14">
        <v>1000000</v>
      </c>
      <c r="C132" s="14" t="s">
        <v>232</v>
      </c>
      <c r="D132" s="2">
        <f>D130+9</f>
        <v>27</v>
      </c>
      <c r="F132" s="1" t="s">
        <v>802</v>
      </c>
      <c r="G132" s="14">
        <v>1000000</v>
      </c>
      <c r="H132" s="14" t="s">
        <v>232</v>
      </c>
      <c r="I132" s="2">
        <f t="shared" ref="I132" si="470">I130+11</f>
        <v>33</v>
      </c>
      <c r="K132" s="1" t="s">
        <v>829</v>
      </c>
      <c r="L132" s="14">
        <v>1000000</v>
      </c>
      <c r="M132" s="14" t="s">
        <v>232</v>
      </c>
      <c r="N132" s="2">
        <f t="shared" ref="N132" si="471">N130+13</f>
        <v>37</v>
      </c>
      <c r="P132" s="1" t="s">
        <v>856</v>
      </c>
      <c r="Q132" s="14">
        <v>1000000</v>
      </c>
      <c r="R132" s="14" t="s">
        <v>232</v>
      </c>
      <c r="S132" s="2">
        <f t="shared" ref="S132" si="472">S130+15</f>
        <v>45</v>
      </c>
      <c r="U132" s="1" t="s">
        <v>883</v>
      </c>
      <c r="V132" s="14">
        <v>1000000</v>
      </c>
      <c r="W132" s="14" t="s">
        <v>232</v>
      </c>
      <c r="X132" s="2">
        <f t="shared" ref="X132:X156" si="473">X130*2</f>
        <v>4000</v>
      </c>
    </row>
    <row r="133" spans="1:24" x14ac:dyDescent="0.25">
      <c r="A133" s="1" t="s">
        <v>235</v>
      </c>
      <c r="B133" s="14">
        <v>10000000</v>
      </c>
      <c r="C133" s="14" t="s">
        <v>163</v>
      </c>
      <c r="D133" s="2">
        <f t="shared" ref="D133" si="474">D131+1</f>
        <v>4</v>
      </c>
      <c r="F133" s="1" t="s">
        <v>803</v>
      </c>
      <c r="G133" s="14">
        <f>10*G132</f>
        <v>10000000</v>
      </c>
      <c r="H133" s="14" t="s">
        <v>173</v>
      </c>
      <c r="I133" s="2">
        <f t="shared" ref="I133" si="475">I131+1</f>
        <v>4</v>
      </c>
      <c r="K133" s="1" t="s">
        <v>830</v>
      </c>
      <c r="L133" s="14">
        <f>10*L132</f>
        <v>10000000</v>
      </c>
      <c r="M133" s="14" t="s">
        <v>177</v>
      </c>
      <c r="N133" s="2">
        <f t="shared" ref="N133" si="476">N131+1</f>
        <v>4</v>
      </c>
      <c r="P133" s="1" t="s">
        <v>857</v>
      </c>
      <c r="Q133" s="14">
        <f>10*Q132</f>
        <v>10000000</v>
      </c>
      <c r="R133" s="14" t="s">
        <v>183</v>
      </c>
      <c r="S133" s="2">
        <f t="shared" ref="S133" si="477">S131+1</f>
        <v>4</v>
      </c>
      <c r="U133" s="1" t="s">
        <v>884</v>
      </c>
      <c r="V133" s="14">
        <f>10*V132</f>
        <v>10000000</v>
      </c>
      <c r="W133" s="14" t="s">
        <v>188</v>
      </c>
      <c r="X133" s="2">
        <f t="shared" si="473"/>
        <v>800</v>
      </c>
    </row>
    <row r="134" spans="1:24" x14ac:dyDescent="0.25">
      <c r="A134" s="1" t="s">
        <v>236</v>
      </c>
      <c r="B134" s="14">
        <v>100000000</v>
      </c>
      <c r="C134" s="14" t="s">
        <v>232</v>
      </c>
      <c r="D134" s="2">
        <f t="shared" ref="D134" si="478">D132+9</f>
        <v>36</v>
      </c>
      <c r="F134" s="1" t="s">
        <v>804</v>
      </c>
      <c r="G134" s="14">
        <f t="shared" ref="G134:G157" si="479">10*G133</f>
        <v>100000000</v>
      </c>
      <c r="H134" s="14" t="s">
        <v>232</v>
      </c>
      <c r="I134" s="2">
        <f t="shared" ref="I134" si="480">I132+11</f>
        <v>44</v>
      </c>
      <c r="K134" s="1" t="s">
        <v>831</v>
      </c>
      <c r="L134" s="14">
        <f t="shared" ref="L134:L157" si="481">10*L133</f>
        <v>100000000</v>
      </c>
      <c r="M134" s="14" t="s">
        <v>232</v>
      </c>
      <c r="N134" s="2">
        <f t="shared" ref="N134" si="482">N132+13</f>
        <v>50</v>
      </c>
      <c r="P134" s="1" t="s">
        <v>858</v>
      </c>
      <c r="Q134" s="14">
        <f t="shared" ref="Q134:Q157" si="483">10*Q133</f>
        <v>100000000</v>
      </c>
      <c r="R134" s="14" t="s">
        <v>232</v>
      </c>
      <c r="S134" s="2">
        <f t="shared" ref="S134" si="484">S132+15</f>
        <v>60</v>
      </c>
      <c r="U134" s="1" t="s">
        <v>885</v>
      </c>
      <c r="V134" s="14">
        <f t="shared" ref="V134:V157" si="485">10*V133</f>
        <v>100000000</v>
      </c>
      <c r="W134" s="14" t="s">
        <v>232</v>
      </c>
      <c r="X134" s="2">
        <f t="shared" si="473"/>
        <v>8000</v>
      </c>
    </row>
    <row r="135" spans="1:24" x14ac:dyDescent="0.25">
      <c r="A135" s="1" t="s">
        <v>237</v>
      </c>
      <c r="B135" s="14">
        <v>1000000000</v>
      </c>
      <c r="C135" s="14" t="s">
        <v>163</v>
      </c>
      <c r="D135" s="2">
        <f t="shared" ref="D135" si="486">D133+1</f>
        <v>5</v>
      </c>
      <c r="F135" s="1" t="s">
        <v>805</v>
      </c>
      <c r="G135" s="14">
        <f t="shared" si="479"/>
        <v>1000000000</v>
      </c>
      <c r="H135" s="14" t="s">
        <v>173</v>
      </c>
      <c r="I135" s="2">
        <f t="shared" ref="I135" si="487">I133+1</f>
        <v>5</v>
      </c>
      <c r="K135" s="1" t="s">
        <v>832</v>
      </c>
      <c r="L135" s="14">
        <f t="shared" si="481"/>
        <v>1000000000</v>
      </c>
      <c r="M135" s="14" t="s">
        <v>177</v>
      </c>
      <c r="N135" s="2">
        <f t="shared" ref="N135" si="488">N133+1</f>
        <v>5</v>
      </c>
      <c r="P135" s="1" t="s">
        <v>859</v>
      </c>
      <c r="Q135" s="14">
        <f t="shared" si="483"/>
        <v>1000000000</v>
      </c>
      <c r="R135" s="14" t="s">
        <v>183</v>
      </c>
      <c r="S135" s="2">
        <f t="shared" ref="S135" si="489">S133+1</f>
        <v>5</v>
      </c>
      <c r="U135" s="1" t="s">
        <v>886</v>
      </c>
      <c r="V135" s="14">
        <f t="shared" si="485"/>
        <v>1000000000</v>
      </c>
      <c r="W135" s="14" t="s">
        <v>188</v>
      </c>
      <c r="X135" s="2">
        <f t="shared" si="473"/>
        <v>1600</v>
      </c>
    </row>
    <row r="136" spans="1:24" x14ac:dyDescent="0.25">
      <c r="A136" s="1" t="s">
        <v>238</v>
      </c>
      <c r="B136" s="14">
        <v>10000000000</v>
      </c>
      <c r="C136" s="14" t="s">
        <v>232</v>
      </c>
      <c r="D136" s="2">
        <f t="shared" ref="D136" si="490">D134+9</f>
        <v>45</v>
      </c>
      <c r="F136" s="1" t="s">
        <v>806</v>
      </c>
      <c r="G136" s="14">
        <f t="shared" si="479"/>
        <v>10000000000</v>
      </c>
      <c r="H136" s="14" t="s">
        <v>232</v>
      </c>
      <c r="I136" s="2">
        <f t="shared" ref="I136" si="491">I134+11</f>
        <v>55</v>
      </c>
      <c r="K136" s="1" t="s">
        <v>833</v>
      </c>
      <c r="L136" s="14">
        <f t="shared" si="481"/>
        <v>10000000000</v>
      </c>
      <c r="M136" s="14" t="s">
        <v>232</v>
      </c>
      <c r="N136" s="2">
        <f t="shared" ref="N136" si="492">N134+13</f>
        <v>63</v>
      </c>
      <c r="P136" s="1" t="s">
        <v>860</v>
      </c>
      <c r="Q136" s="14">
        <f t="shared" si="483"/>
        <v>10000000000</v>
      </c>
      <c r="R136" s="14" t="s">
        <v>232</v>
      </c>
      <c r="S136" s="2">
        <f t="shared" ref="S136" si="493">S134+15</f>
        <v>75</v>
      </c>
      <c r="U136" s="1" t="s">
        <v>887</v>
      </c>
      <c r="V136" s="14">
        <f t="shared" si="485"/>
        <v>10000000000</v>
      </c>
      <c r="W136" s="14" t="s">
        <v>232</v>
      </c>
      <c r="X136" s="2">
        <f t="shared" si="473"/>
        <v>16000</v>
      </c>
    </row>
    <row r="137" spans="1:24" x14ac:dyDescent="0.25">
      <c r="A137" s="1" t="s">
        <v>239</v>
      </c>
      <c r="B137" s="14">
        <v>100000000000</v>
      </c>
      <c r="C137" s="14" t="s">
        <v>163</v>
      </c>
      <c r="D137" s="2">
        <f t="shared" ref="D137" si="494">D135+1</f>
        <v>6</v>
      </c>
      <c r="F137" s="1" t="s">
        <v>807</v>
      </c>
      <c r="G137" s="14">
        <f t="shared" si="479"/>
        <v>100000000000</v>
      </c>
      <c r="H137" s="14" t="s">
        <v>173</v>
      </c>
      <c r="I137" s="2">
        <f t="shared" ref="I137" si="495">I135+1</f>
        <v>6</v>
      </c>
      <c r="K137" s="1" t="s">
        <v>834</v>
      </c>
      <c r="L137" s="14">
        <f t="shared" si="481"/>
        <v>100000000000</v>
      </c>
      <c r="M137" s="14" t="s">
        <v>177</v>
      </c>
      <c r="N137" s="2">
        <f t="shared" ref="N137" si="496">N135+1</f>
        <v>6</v>
      </c>
      <c r="P137" s="1" t="s">
        <v>861</v>
      </c>
      <c r="Q137" s="14">
        <f t="shared" si="483"/>
        <v>100000000000</v>
      </c>
      <c r="R137" s="14" t="s">
        <v>183</v>
      </c>
      <c r="S137" s="2">
        <f t="shared" ref="S137" si="497">S135+1</f>
        <v>6</v>
      </c>
      <c r="U137" s="1" t="s">
        <v>888</v>
      </c>
      <c r="V137" s="14">
        <f t="shared" si="485"/>
        <v>100000000000</v>
      </c>
      <c r="W137" s="14" t="s">
        <v>188</v>
      </c>
      <c r="X137" s="2">
        <f t="shared" si="473"/>
        <v>3200</v>
      </c>
    </row>
    <row r="138" spans="1:24" x14ac:dyDescent="0.25">
      <c r="A138" s="1" t="s">
        <v>240</v>
      </c>
      <c r="B138" s="14">
        <v>1000000000000</v>
      </c>
      <c r="C138" s="14" t="s">
        <v>232</v>
      </c>
      <c r="D138" s="2">
        <f t="shared" ref="D138" si="498">D136+9</f>
        <v>54</v>
      </c>
      <c r="F138" s="1" t="s">
        <v>808</v>
      </c>
      <c r="G138" s="14">
        <f t="shared" si="479"/>
        <v>1000000000000</v>
      </c>
      <c r="H138" s="14" t="s">
        <v>232</v>
      </c>
      <c r="I138" s="2">
        <f t="shared" ref="I138" si="499">I136+11</f>
        <v>66</v>
      </c>
      <c r="K138" s="1" t="s">
        <v>835</v>
      </c>
      <c r="L138" s="14">
        <f t="shared" si="481"/>
        <v>1000000000000</v>
      </c>
      <c r="M138" s="14" t="s">
        <v>232</v>
      </c>
      <c r="N138" s="2">
        <f t="shared" ref="N138" si="500">N136+13</f>
        <v>76</v>
      </c>
      <c r="P138" s="1" t="s">
        <v>862</v>
      </c>
      <c r="Q138" s="14">
        <f t="shared" si="483"/>
        <v>1000000000000</v>
      </c>
      <c r="R138" s="14" t="s">
        <v>232</v>
      </c>
      <c r="S138" s="2">
        <f t="shared" ref="S138" si="501">S136+15</f>
        <v>90</v>
      </c>
      <c r="U138" s="1" t="s">
        <v>889</v>
      </c>
      <c r="V138" s="14">
        <f t="shared" si="485"/>
        <v>1000000000000</v>
      </c>
      <c r="W138" s="14" t="s">
        <v>232</v>
      </c>
      <c r="X138" s="2">
        <f t="shared" si="473"/>
        <v>32000</v>
      </c>
    </row>
    <row r="139" spans="1:24" x14ac:dyDescent="0.25">
      <c r="A139" s="1" t="s">
        <v>241</v>
      </c>
      <c r="B139" s="14">
        <v>10000000000000</v>
      </c>
      <c r="C139" s="14" t="s">
        <v>163</v>
      </c>
      <c r="D139" s="2">
        <f t="shared" ref="D139" si="502">D137+1</f>
        <v>7</v>
      </c>
      <c r="F139" s="1" t="s">
        <v>809</v>
      </c>
      <c r="G139" s="14">
        <f t="shared" si="479"/>
        <v>10000000000000</v>
      </c>
      <c r="H139" s="14" t="s">
        <v>173</v>
      </c>
      <c r="I139" s="2">
        <f t="shared" ref="I139" si="503">I137+1</f>
        <v>7</v>
      </c>
      <c r="K139" s="1" t="s">
        <v>836</v>
      </c>
      <c r="L139" s="14">
        <f t="shared" si="481"/>
        <v>10000000000000</v>
      </c>
      <c r="M139" s="14" t="s">
        <v>177</v>
      </c>
      <c r="N139" s="2">
        <f t="shared" ref="N139" si="504">N137+1</f>
        <v>7</v>
      </c>
      <c r="P139" s="1" t="s">
        <v>863</v>
      </c>
      <c r="Q139" s="14">
        <f t="shared" si="483"/>
        <v>10000000000000</v>
      </c>
      <c r="R139" s="14" t="s">
        <v>183</v>
      </c>
      <c r="S139" s="2">
        <f t="shared" ref="S139" si="505">S137+1</f>
        <v>7</v>
      </c>
      <c r="U139" s="1" t="s">
        <v>890</v>
      </c>
      <c r="V139" s="14">
        <f t="shared" si="485"/>
        <v>10000000000000</v>
      </c>
      <c r="W139" s="14" t="s">
        <v>188</v>
      </c>
      <c r="X139" s="2">
        <f t="shared" si="473"/>
        <v>6400</v>
      </c>
    </row>
    <row r="140" spans="1:24" x14ac:dyDescent="0.25">
      <c r="A140" s="1" t="s">
        <v>242</v>
      </c>
      <c r="B140" s="14">
        <v>100000000000000</v>
      </c>
      <c r="C140" s="14" t="s">
        <v>232</v>
      </c>
      <c r="D140" s="2">
        <f t="shared" ref="D140" si="506">D138+9</f>
        <v>63</v>
      </c>
      <c r="F140" s="1" t="s">
        <v>810</v>
      </c>
      <c r="G140" s="14">
        <f t="shared" si="479"/>
        <v>100000000000000</v>
      </c>
      <c r="H140" s="14" t="s">
        <v>232</v>
      </c>
      <c r="I140" s="2">
        <f t="shared" ref="I140" si="507">I138+11</f>
        <v>77</v>
      </c>
      <c r="K140" s="1" t="s">
        <v>837</v>
      </c>
      <c r="L140" s="14">
        <f t="shared" si="481"/>
        <v>100000000000000</v>
      </c>
      <c r="M140" s="14" t="s">
        <v>232</v>
      </c>
      <c r="N140" s="2">
        <f t="shared" ref="N140" si="508">N138+13</f>
        <v>89</v>
      </c>
      <c r="P140" s="1" t="s">
        <v>864</v>
      </c>
      <c r="Q140" s="14">
        <f t="shared" si="483"/>
        <v>100000000000000</v>
      </c>
      <c r="R140" s="14" t="s">
        <v>232</v>
      </c>
      <c r="S140" s="2">
        <f t="shared" ref="S140" si="509">S138+15</f>
        <v>105</v>
      </c>
      <c r="U140" s="1" t="s">
        <v>891</v>
      </c>
      <c r="V140" s="14">
        <f t="shared" si="485"/>
        <v>100000000000000</v>
      </c>
      <c r="W140" s="14" t="s">
        <v>232</v>
      </c>
      <c r="X140" s="2">
        <f t="shared" si="473"/>
        <v>64000</v>
      </c>
    </row>
    <row r="141" spans="1:24" x14ac:dyDescent="0.25">
      <c r="A141" s="1" t="s">
        <v>243</v>
      </c>
      <c r="B141" s="14">
        <v>1000000000000000</v>
      </c>
      <c r="C141" s="14" t="s">
        <v>163</v>
      </c>
      <c r="D141" s="2">
        <f t="shared" ref="D141" si="510">D139+1</f>
        <v>8</v>
      </c>
      <c r="F141" s="1" t="s">
        <v>811</v>
      </c>
      <c r="G141" s="14">
        <f t="shared" si="479"/>
        <v>1000000000000000</v>
      </c>
      <c r="H141" s="14" t="s">
        <v>173</v>
      </c>
      <c r="I141" s="2">
        <f t="shared" ref="I141" si="511">I139+1</f>
        <v>8</v>
      </c>
      <c r="K141" s="1" t="s">
        <v>838</v>
      </c>
      <c r="L141" s="14">
        <f t="shared" si="481"/>
        <v>1000000000000000</v>
      </c>
      <c r="M141" s="14" t="s">
        <v>177</v>
      </c>
      <c r="N141" s="2">
        <f t="shared" ref="N141" si="512">N139+1</f>
        <v>8</v>
      </c>
      <c r="P141" s="1" t="s">
        <v>865</v>
      </c>
      <c r="Q141" s="14">
        <f t="shared" si="483"/>
        <v>1000000000000000</v>
      </c>
      <c r="R141" s="14" t="s">
        <v>183</v>
      </c>
      <c r="S141" s="2">
        <f t="shared" ref="S141" si="513">S139+1</f>
        <v>8</v>
      </c>
      <c r="U141" s="1" t="s">
        <v>892</v>
      </c>
      <c r="V141" s="14">
        <f t="shared" si="485"/>
        <v>1000000000000000</v>
      </c>
      <c r="W141" s="14" t="s">
        <v>188</v>
      </c>
      <c r="X141" s="2">
        <f t="shared" si="473"/>
        <v>12800</v>
      </c>
    </row>
    <row r="142" spans="1:24" x14ac:dyDescent="0.25">
      <c r="A142" s="1" t="s">
        <v>244</v>
      </c>
      <c r="B142" s="14">
        <v>1E+16</v>
      </c>
      <c r="C142" s="14" t="s">
        <v>232</v>
      </c>
      <c r="D142" s="2">
        <f t="shared" ref="D142" si="514">D140+9</f>
        <v>72</v>
      </c>
      <c r="F142" s="1" t="s">
        <v>812</v>
      </c>
      <c r="G142" s="14">
        <f t="shared" si="479"/>
        <v>1E+16</v>
      </c>
      <c r="H142" s="14" t="s">
        <v>232</v>
      </c>
      <c r="I142" s="2">
        <f t="shared" ref="I142" si="515">I140+11</f>
        <v>88</v>
      </c>
      <c r="K142" s="1" t="s">
        <v>839</v>
      </c>
      <c r="L142" s="14">
        <f t="shared" si="481"/>
        <v>1E+16</v>
      </c>
      <c r="M142" s="14" t="s">
        <v>232</v>
      </c>
      <c r="N142" s="2">
        <f t="shared" ref="N142" si="516">N140+13</f>
        <v>102</v>
      </c>
      <c r="P142" s="1" t="s">
        <v>866</v>
      </c>
      <c r="Q142" s="14">
        <f t="shared" si="483"/>
        <v>1E+16</v>
      </c>
      <c r="R142" s="14" t="s">
        <v>232</v>
      </c>
      <c r="S142" s="2">
        <f t="shared" ref="S142" si="517">S140+15</f>
        <v>120</v>
      </c>
      <c r="U142" s="1" t="s">
        <v>893</v>
      </c>
      <c r="V142" s="14">
        <f t="shared" si="485"/>
        <v>1E+16</v>
      </c>
      <c r="W142" s="14" t="s">
        <v>232</v>
      </c>
      <c r="X142" s="2">
        <f t="shared" si="473"/>
        <v>128000</v>
      </c>
    </row>
    <row r="143" spans="1:24" x14ac:dyDescent="0.25">
      <c r="A143" s="1" t="s">
        <v>245</v>
      </c>
      <c r="B143" s="14">
        <v>1E+17</v>
      </c>
      <c r="C143" s="14" t="s">
        <v>163</v>
      </c>
      <c r="D143" s="2">
        <f t="shared" ref="D143" si="518">D141+1</f>
        <v>9</v>
      </c>
      <c r="F143" s="1" t="s">
        <v>813</v>
      </c>
      <c r="G143" s="14">
        <f t="shared" si="479"/>
        <v>1E+17</v>
      </c>
      <c r="H143" s="14" t="s">
        <v>173</v>
      </c>
      <c r="I143" s="2">
        <f t="shared" ref="I143" si="519">I141+1</f>
        <v>9</v>
      </c>
      <c r="K143" s="1" t="s">
        <v>840</v>
      </c>
      <c r="L143" s="14">
        <f t="shared" si="481"/>
        <v>1E+17</v>
      </c>
      <c r="M143" s="14" t="s">
        <v>177</v>
      </c>
      <c r="N143" s="2">
        <f t="shared" ref="N143" si="520">N141+1</f>
        <v>9</v>
      </c>
      <c r="P143" s="1" t="s">
        <v>867</v>
      </c>
      <c r="Q143" s="14">
        <f t="shared" si="483"/>
        <v>1E+17</v>
      </c>
      <c r="R143" s="14" t="s">
        <v>183</v>
      </c>
      <c r="S143" s="2">
        <f t="shared" ref="S143" si="521">S141+1</f>
        <v>9</v>
      </c>
      <c r="U143" s="1" t="s">
        <v>894</v>
      </c>
      <c r="V143" s="14">
        <f t="shared" si="485"/>
        <v>1E+17</v>
      </c>
      <c r="W143" s="14" t="s">
        <v>188</v>
      </c>
      <c r="X143" s="2">
        <f t="shared" si="473"/>
        <v>25600</v>
      </c>
    </row>
    <row r="144" spans="1:24" x14ac:dyDescent="0.25">
      <c r="A144" s="1" t="s">
        <v>246</v>
      </c>
      <c r="B144" s="14">
        <v>1E+18</v>
      </c>
      <c r="C144" s="14" t="s">
        <v>232</v>
      </c>
      <c r="D144" s="2">
        <f t="shared" ref="D144" si="522">D142+9</f>
        <v>81</v>
      </c>
      <c r="F144" s="1" t="s">
        <v>814</v>
      </c>
      <c r="G144" s="14">
        <f t="shared" si="479"/>
        <v>1E+18</v>
      </c>
      <c r="H144" s="14" t="s">
        <v>232</v>
      </c>
      <c r="I144" s="2">
        <f t="shared" ref="I144" si="523">I142+11</f>
        <v>99</v>
      </c>
      <c r="K144" s="1" t="s">
        <v>841</v>
      </c>
      <c r="L144" s="14">
        <f t="shared" si="481"/>
        <v>1E+18</v>
      </c>
      <c r="M144" s="14" t="s">
        <v>232</v>
      </c>
      <c r="N144" s="2">
        <f t="shared" ref="N144" si="524">N142+13</f>
        <v>115</v>
      </c>
      <c r="P144" s="1" t="s">
        <v>868</v>
      </c>
      <c r="Q144" s="14">
        <f t="shared" si="483"/>
        <v>1E+18</v>
      </c>
      <c r="R144" s="14" t="s">
        <v>232</v>
      </c>
      <c r="S144" s="2">
        <f t="shared" ref="S144" si="525">S142+15</f>
        <v>135</v>
      </c>
      <c r="U144" s="1" t="s">
        <v>895</v>
      </c>
      <c r="V144" s="14">
        <f t="shared" si="485"/>
        <v>1E+18</v>
      </c>
      <c r="W144" s="14" t="s">
        <v>232</v>
      </c>
      <c r="X144" s="2">
        <f t="shared" si="473"/>
        <v>256000</v>
      </c>
    </row>
    <row r="145" spans="1:24" x14ac:dyDescent="0.25">
      <c r="A145" s="1" t="s">
        <v>247</v>
      </c>
      <c r="B145" s="14">
        <v>1E+19</v>
      </c>
      <c r="C145" s="14" t="s">
        <v>163</v>
      </c>
      <c r="D145" s="2">
        <f t="shared" ref="D145" si="526">D143+1</f>
        <v>10</v>
      </c>
      <c r="F145" s="1" t="s">
        <v>815</v>
      </c>
      <c r="G145" s="14">
        <f t="shared" si="479"/>
        <v>1E+19</v>
      </c>
      <c r="H145" s="14" t="s">
        <v>173</v>
      </c>
      <c r="I145" s="2">
        <f t="shared" ref="I145" si="527">I143+1</f>
        <v>10</v>
      </c>
      <c r="K145" s="1" t="s">
        <v>842</v>
      </c>
      <c r="L145" s="14">
        <f t="shared" si="481"/>
        <v>1E+19</v>
      </c>
      <c r="M145" s="14" t="s">
        <v>177</v>
      </c>
      <c r="N145" s="2">
        <f t="shared" ref="N145" si="528">N143+1</f>
        <v>10</v>
      </c>
      <c r="P145" s="1" t="s">
        <v>869</v>
      </c>
      <c r="Q145" s="14">
        <f t="shared" si="483"/>
        <v>1E+19</v>
      </c>
      <c r="R145" s="14" t="s">
        <v>183</v>
      </c>
      <c r="S145" s="2">
        <f t="shared" ref="S145" si="529">S143+1</f>
        <v>10</v>
      </c>
      <c r="U145" s="1" t="s">
        <v>896</v>
      </c>
      <c r="V145" s="14">
        <f t="shared" si="485"/>
        <v>1E+19</v>
      </c>
      <c r="W145" s="14" t="s">
        <v>188</v>
      </c>
      <c r="X145" s="2">
        <f t="shared" si="473"/>
        <v>51200</v>
      </c>
    </row>
    <row r="146" spans="1:24" x14ac:dyDescent="0.25">
      <c r="A146" s="1" t="s">
        <v>248</v>
      </c>
      <c r="B146" s="14">
        <v>1E+20</v>
      </c>
      <c r="C146" s="14" t="s">
        <v>232</v>
      </c>
      <c r="D146" s="2">
        <f t="shared" ref="D146" si="530">D144+9</f>
        <v>90</v>
      </c>
      <c r="F146" s="1" t="s">
        <v>816</v>
      </c>
      <c r="G146" s="14">
        <f t="shared" si="479"/>
        <v>1E+20</v>
      </c>
      <c r="H146" s="14" t="s">
        <v>232</v>
      </c>
      <c r="I146" s="2">
        <f t="shared" ref="I146" si="531">I144+11</f>
        <v>110</v>
      </c>
      <c r="K146" s="1" t="s">
        <v>843</v>
      </c>
      <c r="L146" s="14">
        <f t="shared" si="481"/>
        <v>1E+20</v>
      </c>
      <c r="M146" s="14" t="s">
        <v>232</v>
      </c>
      <c r="N146" s="2">
        <f t="shared" ref="N146" si="532">N144+13</f>
        <v>128</v>
      </c>
      <c r="P146" s="1" t="s">
        <v>870</v>
      </c>
      <c r="Q146" s="14">
        <f t="shared" si="483"/>
        <v>1E+20</v>
      </c>
      <c r="R146" s="14" t="s">
        <v>232</v>
      </c>
      <c r="S146" s="2">
        <f t="shared" ref="S146" si="533">S144+15</f>
        <v>150</v>
      </c>
      <c r="U146" s="1" t="s">
        <v>897</v>
      </c>
      <c r="V146" s="14">
        <f t="shared" si="485"/>
        <v>1E+20</v>
      </c>
      <c r="W146" s="14" t="s">
        <v>232</v>
      </c>
      <c r="X146" s="2">
        <f t="shared" si="473"/>
        <v>512000</v>
      </c>
    </row>
    <row r="147" spans="1:24" x14ac:dyDescent="0.25">
      <c r="A147" s="1" t="s">
        <v>249</v>
      </c>
      <c r="B147" s="14">
        <v>1E+21</v>
      </c>
      <c r="C147" s="14" t="s">
        <v>163</v>
      </c>
      <c r="D147" s="2">
        <f t="shared" ref="D147" si="534">D145+1</f>
        <v>11</v>
      </c>
      <c r="F147" s="1" t="s">
        <v>817</v>
      </c>
      <c r="G147" s="14">
        <f t="shared" si="479"/>
        <v>1E+21</v>
      </c>
      <c r="H147" s="14" t="s">
        <v>173</v>
      </c>
      <c r="I147" s="2">
        <f t="shared" ref="I147" si="535">I145+1</f>
        <v>11</v>
      </c>
      <c r="K147" s="1" t="s">
        <v>844</v>
      </c>
      <c r="L147" s="14">
        <f t="shared" si="481"/>
        <v>1E+21</v>
      </c>
      <c r="M147" s="14" t="s">
        <v>177</v>
      </c>
      <c r="N147" s="2">
        <f t="shared" ref="N147" si="536">N145+1</f>
        <v>11</v>
      </c>
      <c r="P147" s="1" t="s">
        <v>871</v>
      </c>
      <c r="Q147" s="14">
        <f t="shared" si="483"/>
        <v>1E+21</v>
      </c>
      <c r="R147" s="14" t="s">
        <v>183</v>
      </c>
      <c r="S147" s="2">
        <f t="shared" ref="S147" si="537">S145+1</f>
        <v>11</v>
      </c>
      <c r="U147" s="1" t="s">
        <v>898</v>
      </c>
      <c r="V147" s="14">
        <f t="shared" si="485"/>
        <v>1E+21</v>
      </c>
      <c r="W147" s="14" t="s">
        <v>188</v>
      </c>
      <c r="X147" s="2">
        <f t="shared" si="473"/>
        <v>102400</v>
      </c>
    </row>
    <row r="148" spans="1:24" x14ac:dyDescent="0.25">
      <c r="A148" s="1" t="s">
        <v>250</v>
      </c>
      <c r="B148" s="14">
        <v>1E+22</v>
      </c>
      <c r="C148" s="14" t="s">
        <v>232</v>
      </c>
      <c r="D148" s="2">
        <f t="shared" ref="D148" si="538">D146+9</f>
        <v>99</v>
      </c>
      <c r="F148" s="1" t="s">
        <v>818</v>
      </c>
      <c r="G148" s="14">
        <f t="shared" si="479"/>
        <v>1E+22</v>
      </c>
      <c r="H148" s="14" t="s">
        <v>232</v>
      </c>
      <c r="I148" s="2">
        <f t="shared" ref="I148" si="539">I146+11</f>
        <v>121</v>
      </c>
      <c r="K148" s="1" t="s">
        <v>845</v>
      </c>
      <c r="L148" s="14">
        <f t="shared" si="481"/>
        <v>1E+22</v>
      </c>
      <c r="M148" s="14" t="s">
        <v>232</v>
      </c>
      <c r="N148" s="2">
        <f t="shared" ref="N148" si="540">N146+13</f>
        <v>141</v>
      </c>
      <c r="P148" s="1" t="s">
        <v>872</v>
      </c>
      <c r="Q148" s="14">
        <f t="shared" si="483"/>
        <v>1E+22</v>
      </c>
      <c r="R148" s="14" t="s">
        <v>232</v>
      </c>
      <c r="S148" s="2">
        <f t="shared" ref="S148" si="541">S146+15</f>
        <v>165</v>
      </c>
      <c r="U148" s="1" t="s">
        <v>899</v>
      </c>
      <c r="V148" s="14">
        <f t="shared" si="485"/>
        <v>1E+22</v>
      </c>
      <c r="W148" s="14" t="s">
        <v>232</v>
      </c>
      <c r="X148" s="2">
        <f t="shared" si="473"/>
        <v>1024000</v>
      </c>
    </row>
    <row r="149" spans="1:24" x14ac:dyDescent="0.25">
      <c r="A149" s="1" t="s">
        <v>251</v>
      </c>
      <c r="B149" s="14">
        <v>9.9999999999999992E+22</v>
      </c>
      <c r="C149" s="14" t="s">
        <v>163</v>
      </c>
      <c r="D149" s="2">
        <f t="shared" ref="D149" si="542">D147+1</f>
        <v>12</v>
      </c>
      <c r="F149" s="1" t="s">
        <v>819</v>
      </c>
      <c r="G149" s="14">
        <f t="shared" si="479"/>
        <v>9.9999999999999992E+22</v>
      </c>
      <c r="H149" s="14" t="s">
        <v>173</v>
      </c>
      <c r="I149" s="2">
        <f t="shared" ref="I149" si="543">I147+1</f>
        <v>12</v>
      </c>
      <c r="K149" s="1" t="s">
        <v>846</v>
      </c>
      <c r="L149" s="14">
        <f t="shared" si="481"/>
        <v>9.9999999999999992E+22</v>
      </c>
      <c r="M149" s="14" t="s">
        <v>177</v>
      </c>
      <c r="N149" s="2">
        <f t="shared" ref="N149" si="544">N147+1</f>
        <v>12</v>
      </c>
      <c r="P149" s="1" t="s">
        <v>873</v>
      </c>
      <c r="Q149" s="14">
        <f t="shared" si="483"/>
        <v>9.9999999999999992E+22</v>
      </c>
      <c r="R149" s="14" t="s">
        <v>183</v>
      </c>
      <c r="S149" s="2">
        <f t="shared" ref="S149" si="545">S147+1</f>
        <v>12</v>
      </c>
      <c r="U149" s="1" t="s">
        <v>900</v>
      </c>
      <c r="V149" s="14">
        <f t="shared" si="485"/>
        <v>9.9999999999999992E+22</v>
      </c>
      <c r="W149" s="14" t="s">
        <v>188</v>
      </c>
      <c r="X149" s="2">
        <f t="shared" si="473"/>
        <v>204800</v>
      </c>
    </row>
    <row r="150" spans="1:24" x14ac:dyDescent="0.25">
      <c r="A150" s="1" t="s">
        <v>252</v>
      </c>
      <c r="B150" s="14">
        <v>9.9999999999999998E+23</v>
      </c>
      <c r="C150" s="14" t="s">
        <v>232</v>
      </c>
      <c r="D150" s="2">
        <f t="shared" ref="D150" si="546">D148+9</f>
        <v>108</v>
      </c>
      <c r="F150" s="1" t="s">
        <v>820</v>
      </c>
      <c r="G150" s="14">
        <f t="shared" si="479"/>
        <v>9.9999999999999998E+23</v>
      </c>
      <c r="H150" s="14" t="s">
        <v>232</v>
      </c>
      <c r="I150" s="2">
        <f t="shared" ref="I150" si="547">I148+11</f>
        <v>132</v>
      </c>
      <c r="K150" s="1" t="s">
        <v>847</v>
      </c>
      <c r="L150" s="14">
        <f t="shared" si="481"/>
        <v>9.9999999999999998E+23</v>
      </c>
      <c r="M150" s="14" t="s">
        <v>232</v>
      </c>
      <c r="N150" s="2">
        <f t="shared" ref="N150" si="548">N148+13</f>
        <v>154</v>
      </c>
      <c r="P150" s="1" t="s">
        <v>874</v>
      </c>
      <c r="Q150" s="14">
        <f t="shared" si="483"/>
        <v>9.9999999999999998E+23</v>
      </c>
      <c r="R150" s="14" t="s">
        <v>232</v>
      </c>
      <c r="S150" s="2">
        <f t="shared" ref="S150" si="549">S148+15</f>
        <v>180</v>
      </c>
      <c r="U150" s="1" t="s">
        <v>901</v>
      </c>
      <c r="V150" s="14">
        <f t="shared" si="485"/>
        <v>9.9999999999999998E+23</v>
      </c>
      <c r="W150" s="14" t="s">
        <v>232</v>
      </c>
      <c r="X150" s="2">
        <f t="shared" si="473"/>
        <v>2048000</v>
      </c>
    </row>
    <row r="151" spans="1:24" x14ac:dyDescent="0.25">
      <c r="A151" s="1" t="s">
        <v>253</v>
      </c>
      <c r="B151" s="14">
        <v>1.0000000000000001E+25</v>
      </c>
      <c r="C151" s="14" t="s">
        <v>163</v>
      </c>
      <c r="D151" s="2">
        <f t="shared" ref="D151" si="550">D149+1</f>
        <v>13</v>
      </c>
      <c r="F151" s="1" t="s">
        <v>821</v>
      </c>
      <c r="G151" s="14">
        <f t="shared" si="479"/>
        <v>9.9999999999999988E+24</v>
      </c>
      <c r="H151" s="14" t="s">
        <v>173</v>
      </c>
      <c r="I151" s="2">
        <f t="shared" ref="I151" si="551">I149+1</f>
        <v>13</v>
      </c>
      <c r="K151" s="1" t="s">
        <v>848</v>
      </c>
      <c r="L151" s="14">
        <f t="shared" si="481"/>
        <v>9.9999999999999988E+24</v>
      </c>
      <c r="M151" s="14" t="s">
        <v>177</v>
      </c>
      <c r="N151" s="2">
        <f t="shared" ref="N151" si="552">N149+1</f>
        <v>13</v>
      </c>
      <c r="P151" s="1" t="s">
        <v>875</v>
      </c>
      <c r="Q151" s="14">
        <f t="shared" si="483"/>
        <v>9.9999999999999988E+24</v>
      </c>
      <c r="R151" s="14" t="s">
        <v>183</v>
      </c>
      <c r="S151" s="2">
        <f t="shared" ref="S151" si="553">S149+1</f>
        <v>13</v>
      </c>
      <c r="U151" s="1" t="s">
        <v>902</v>
      </c>
      <c r="V151" s="14">
        <f t="shared" si="485"/>
        <v>9.9999999999999988E+24</v>
      </c>
      <c r="W151" s="14" t="s">
        <v>188</v>
      </c>
      <c r="X151" s="2">
        <f t="shared" si="473"/>
        <v>409600</v>
      </c>
    </row>
    <row r="152" spans="1:24" x14ac:dyDescent="0.25">
      <c r="A152" s="1" t="s">
        <v>254</v>
      </c>
      <c r="B152" s="14">
        <v>1E+26</v>
      </c>
      <c r="C152" s="14" t="s">
        <v>232</v>
      </c>
      <c r="D152" s="2">
        <f t="shared" ref="D152" si="554">D150+9</f>
        <v>117</v>
      </c>
      <c r="F152" s="1" t="s">
        <v>822</v>
      </c>
      <c r="G152" s="14">
        <f t="shared" si="479"/>
        <v>9.9999999999999988E+25</v>
      </c>
      <c r="H152" s="14" t="s">
        <v>232</v>
      </c>
      <c r="I152" s="2">
        <f t="shared" ref="I152" si="555">I150+11</f>
        <v>143</v>
      </c>
      <c r="K152" s="1" t="s">
        <v>849</v>
      </c>
      <c r="L152" s="14">
        <f t="shared" si="481"/>
        <v>9.9999999999999988E+25</v>
      </c>
      <c r="M152" s="14" t="s">
        <v>232</v>
      </c>
      <c r="N152" s="2">
        <f t="shared" ref="N152" si="556">N150+13</f>
        <v>167</v>
      </c>
      <c r="P152" s="1" t="s">
        <v>876</v>
      </c>
      <c r="Q152" s="14">
        <f t="shared" si="483"/>
        <v>9.9999999999999988E+25</v>
      </c>
      <c r="R152" s="14" t="s">
        <v>232</v>
      </c>
      <c r="S152" s="2">
        <f t="shared" ref="S152" si="557">S150+15</f>
        <v>195</v>
      </c>
      <c r="U152" s="1" t="s">
        <v>903</v>
      </c>
      <c r="V152" s="14">
        <f t="shared" si="485"/>
        <v>9.9999999999999988E+25</v>
      </c>
      <c r="W152" s="14" t="s">
        <v>232</v>
      </c>
      <c r="X152" s="2">
        <f t="shared" si="473"/>
        <v>4096000</v>
      </c>
    </row>
    <row r="153" spans="1:24" x14ac:dyDescent="0.25">
      <c r="A153" s="1" t="s">
        <v>255</v>
      </c>
      <c r="B153" s="14">
        <v>1E+27</v>
      </c>
      <c r="C153" s="14" t="s">
        <v>163</v>
      </c>
      <c r="D153" s="2">
        <f t="shared" ref="D153" si="558">D151+1</f>
        <v>14</v>
      </c>
      <c r="F153" s="1" t="s">
        <v>823</v>
      </c>
      <c r="G153" s="14">
        <f t="shared" si="479"/>
        <v>9.9999999999999988E+26</v>
      </c>
      <c r="H153" s="14" t="s">
        <v>173</v>
      </c>
      <c r="I153" s="2">
        <f t="shared" ref="I153" si="559">I151+1</f>
        <v>14</v>
      </c>
      <c r="K153" s="1" t="s">
        <v>850</v>
      </c>
      <c r="L153" s="14">
        <f t="shared" si="481"/>
        <v>9.9999999999999988E+26</v>
      </c>
      <c r="M153" s="14" t="s">
        <v>177</v>
      </c>
      <c r="N153" s="2">
        <f t="shared" ref="N153" si="560">N151+1</f>
        <v>14</v>
      </c>
      <c r="P153" s="1" t="s">
        <v>877</v>
      </c>
      <c r="Q153" s="14">
        <f t="shared" si="483"/>
        <v>9.9999999999999988E+26</v>
      </c>
      <c r="R153" s="14" t="s">
        <v>183</v>
      </c>
      <c r="S153" s="2">
        <f t="shared" ref="S153" si="561">S151+1</f>
        <v>14</v>
      </c>
      <c r="U153" s="1" t="s">
        <v>904</v>
      </c>
      <c r="V153" s="14">
        <f t="shared" si="485"/>
        <v>9.9999999999999988E+26</v>
      </c>
      <c r="W153" s="14" t="s">
        <v>188</v>
      </c>
      <c r="X153" s="2">
        <f t="shared" si="473"/>
        <v>819200</v>
      </c>
    </row>
    <row r="154" spans="1:24" x14ac:dyDescent="0.25">
      <c r="A154" s="1" t="s">
        <v>256</v>
      </c>
      <c r="B154" s="14">
        <v>9.9999999999999996E+27</v>
      </c>
      <c r="C154" s="14" t="s">
        <v>232</v>
      </c>
      <c r="D154" s="2">
        <f t="shared" ref="D154" si="562">D152+9</f>
        <v>126</v>
      </c>
      <c r="F154" s="1" t="s">
        <v>824</v>
      </c>
      <c r="G154" s="14">
        <f t="shared" si="479"/>
        <v>9.9999999999999996E+27</v>
      </c>
      <c r="H154" s="14" t="s">
        <v>232</v>
      </c>
      <c r="I154" s="2">
        <f t="shared" ref="I154" si="563">I152+11</f>
        <v>154</v>
      </c>
      <c r="K154" s="1" t="s">
        <v>851</v>
      </c>
      <c r="L154" s="14">
        <f t="shared" si="481"/>
        <v>9.9999999999999996E+27</v>
      </c>
      <c r="M154" s="14" t="s">
        <v>232</v>
      </c>
      <c r="N154" s="2">
        <f t="shared" ref="N154" si="564">N152+13</f>
        <v>180</v>
      </c>
      <c r="P154" s="1" t="s">
        <v>878</v>
      </c>
      <c r="Q154" s="14">
        <f t="shared" si="483"/>
        <v>9.9999999999999996E+27</v>
      </c>
      <c r="R154" s="14" t="s">
        <v>232</v>
      </c>
      <c r="S154" s="2">
        <f t="shared" ref="S154" si="565">S152+15</f>
        <v>210</v>
      </c>
      <c r="U154" s="1" t="s">
        <v>905</v>
      </c>
      <c r="V154" s="14">
        <f t="shared" si="485"/>
        <v>9.9999999999999996E+27</v>
      </c>
      <c r="W154" s="14" t="s">
        <v>232</v>
      </c>
      <c r="X154" s="2">
        <f t="shared" si="473"/>
        <v>8192000</v>
      </c>
    </row>
    <row r="155" spans="1:24" x14ac:dyDescent="0.25">
      <c r="A155" s="1" t="s">
        <v>257</v>
      </c>
      <c r="B155" s="14">
        <v>9.9999999999999991E+28</v>
      </c>
      <c r="C155" s="14" t="s">
        <v>163</v>
      </c>
      <c r="D155" s="2">
        <f t="shared" ref="D155" si="566">D153+1</f>
        <v>15</v>
      </c>
      <c r="F155" s="1" t="s">
        <v>825</v>
      </c>
      <c r="G155" s="14">
        <f t="shared" si="479"/>
        <v>9.9999999999999991E+28</v>
      </c>
      <c r="H155" s="14" t="s">
        <v>173</v>
      </c>
      <c r="I155" s="2">
        <f t="shared" ref="I155" si="567">I153+1</f>
        <v>15</v>
      </c>
      <c r="K155" s="1" t="s">
        <v>852</v>
      </c>
      <c r="L155" s="14">
        <f t="shared" si="481"/>
        <v>9.9999999999999991E+28</v>
      </c>
      <c r="M155" s="14" t="s">
        <v>177</v>
      </c>
      <c r="N155" s="2">
        <f t="shared" ref="N155" si="568">N153+1</f>
        <v>15</v>
      </c>
      <c r="P155" s="1" t="s">
        <v>879</v>
      </c>
      <c r="Q155" s="14">
        <f t="shared" si="483"/>
        <v>9.9999999999999991E+28</v>
      </c>
      <c r="R155" s="14" t="s">
        <v>183</v>
      </c>
      <c r="S155" s="2">
        <f t="shared" ref="S155" si="569">S153+1</f>
        <v>15</v>
      </c>
      <c r="U155" s="1" t="s">
        <v>906</v>
      </c>
      <c r="V155" s="14">
        <f t="shared" si="485"/>
        <v>9.9999999999999991E+28</v>
      </c>
      <c r="W155" s="14" t="s">
        <v>188</v>
      </c>
      <c r="X155" s="2">
        <f t="shared" si="473"/>
        <v>1638400</v>
      </c>
    </row>
    <row r="156" spans="1:24" x14ac:dyDescent="0.25">
      <c r="A156" s="1" t="s">
        <v>258</v>
      </c>
      <c r="B156" s="14">
        <v>1E+30</v>
      </c>
      <c r="C156" s="14" t="s">
        <v>232</v>
      </c>
      <c r="D156" s="2">
        <f t="shared" ref="D156" si="570">D154+9</f>
        <v>135</v>
      </c>
      <c r="F156" s="1" t="s">
        <v>826</v>
      </c>
      <c r="G156" s="14">
        <f t="shared" si="479"/>
        <v>9.9999999999999988E+29</v>
      </c>
      <c r="H156" s="14" t="s">
        <v>232</v>
      </c>
      <c r="I156" s="2">
        <f t="shared" ref="I156" si="571">I154+11</f>
        <v>165</v>
      </c>
      <c r="K156" s="1" t="s">
        <v>853</v>
      </c>
      <c r="L156" s="14">
        <f t="shared" si="481"/>
        <v>9.9999999999999988E+29</v>
      </c>
      <c r="M156" s="14" t="s">
        <v>232</v>
      </c>
      <c r="N156" s="2">
        <f t="shared" ref="N156" si="572">N154+13</f>
        <v>193</v>
      </c>
      <c r="P156" s="1" t="s">
        <v>880</v>
      </c>
      <c r="Q156" s="14">
        <f t="shared" si="483"/>
        <v>9.9999999999999988E+29</v>
      </c>
      <c r="R156" s="14" t="s">
        <v>232</v>
      </c>
      <c r="S156" s="2">
        <f t="shared" ref="S156" si="573">S154+15</f>
        <v>225</v>
      </c>
      <c r="U156" s="1" t="s">
        <v>907</v>
      </c>
      <c r="V156" s="14">
        <f t="shared" si="485"/>
        <v>9.9999999999999988E+29</v>
      </c>
      <c r="W156" s="14" t="s">
        <v>232</v>
      </c>
      <c r="X156" s="2">
        <f t="shared" si="473"/>
        <v>16384000</v>
      </c>
    </row>
    <row r="157" spans="1:24" x14ac:dyDescent="0.25">
      <c r="A157" s="3" t="s">
        <v>259</v>
      </c>
      <c r="B157" s="15">
        <v>9.9999999999999996E+30</v>
      </c>
      <c r="C157" s="15" t="s">
        <v>163</v>
      </c>
      <c r="D157" s="4">
        <f t="shared" ref="D157" si="574">D155+1</f>
        <v>16</v>
      </c>
      <c r="F157" s="3" t="s">
        <v>827</v>
      </c>
      <c r="G157" s="15">
        <f t="shared" si="479"/>
        <v>9.9999999999999985E+30</v>
      </c>
      <c r="H157" s="15" t="s">
        <v>173</v>
      </c>
      <c r="I157" s="4">
        <f t="shared" ref="I157" si="575">I155+1</f>
        <v>16</v>
      </c>
      <c r="K157" s="3" t="s">
        <v>854</v>
      </c>
      <c r="L157" s="15">
        <f t="shared" si="481"/>
        <v>9.9999999999999985E+30</v>
      </c>
      <c r="M157" s="15" t="s">
        <v>177</v>
      </c>
      <c r="N157" s="4">
        <f t="shared" ref="N157" si="576">N155+1</f>
        <v>16</v>
      </c>
      <c r="P157" s="3" t="s">
        <v>881</v>
      </c>
      <c r="Q157" s="15">
        <f t="shared" si="483"/>
        <v>9.9999999999999985E+30</v>
      </c>
      <c r="R157" s="15" t="s">
        <v>183</v>
      </c>
      <c r="S157" s="4">
        <f t="shared" ref="S157" si="577">S155+1</f>
        <v>16</v>
      </c>
      <c r="U157" s="3" t="s">
        <v>908</v>
      </c>
      <c r="V157" s="15">
        <f t="shared" si="485"/>
        <v>9.9999999999999985E+30</v>
      </c>
      <c r="W157" s="15" t="s">
        <v>188</v>
      </c>
      <c r="X157" s="4">
        <f>X155*2</f>
        <v>3276800</v>
      </c>
    </row>
    <row r="159" spans="1:24" x14ac:dyDescent="0.25">
      <c r="A159" t="s">
        <v>933</v>
      </c>
    </row>
  </sheetData>
  <mergeCells count="5">
    <mergeCell ref="A1:D1"/>
    <mergeCell ref="F1:I1"/>
    <mergeCell ref="K1:N1"/>
    <mergeCell ref="P1:S1"/>
    <mergeCell ref="U1: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zoomScale="90" zoomScaleNormal="90" workbookViewId="0">
      <selection activeCell="C13" sqref="C13"/>
    </sheetView>
  </sheetViews>
  <sheetFormatPr defaultRowHeight="15" x14ac:dyDescent="0.25"/>
  <cols>
    <col min="1" max="1" width="11.5703125" bestFit="1" customWidth="1"/>
    <col min="2" max="2" width="10" bestFit="1" customWidth="1"/>
    <col min="5" max="5" width="13.42578125" bestFit="1" customWidth="1"/>
    <col min="6" max="6" width="10" bestFit="1" customWidth="1"/>
    <col min="9" max="9" width="12.28515625" bestFit="1" customWidth="1"/>
    <col min="10" max="10" width="10" bestFit="1" customWidth="1"/>
    <col min="13" max="13" width="10.7109375" bestFit="1" customWidth="1"/>
    <col min="14" max="14" width="10" bestFit="1" customWidth="1"/>
    <col min="17" max="17" width="14.7109375" bestFit="1" customWidth="1"/>
    <col min="18" max="18" width="10" bestFit="1" customWidth="1"/>
  </cols>
  <sheetData>
    <row r="1" spans="1:21" x14ac:dyDescent="0.25">
      <c r="A1" s="47" t="s">
        <v>0</v>
      </c>
      <c r="B1" s="48"/>
      <c r="C1" s="49"/>
      <c r="E1" s="47" t="s">
        <v>1</v>
      </c>
      <c r="F1" s="48"/>
      <c r="G1" s="49"/>
      <c r="I1" s="47" t="s">
        <v>2</v>
      </c>
      <c r="J1" s="48"/>
      <c r="K1" s="49"/>
      <c r="M1" s="47" t="s">
        <v>3</v>
      </c>
      <c r="N1" s="48"/>
      <c r="O1" s="49"/>
      <c r="Q1" s="47" t="s">
        <v>4</v>
      </c>
      <c r="R1" s="48"/>
      <c r="S1" s="49"/>
    </row>
    <row r="2" spans="1:21" x14ac:dyDescent="0.25">
      <c r="A2" s="11" t="s">
        <v>139</v>
      </c>
      <c r="B2" s="12" t="s">
        <v>56</v>
      </c>
      <c r="C2" s="13" t="s">
        <v>138</v>
      </c>
      <c r="E2" s="11" t="s">
        <v>139</v>
      </c>
      <c r="F2" s="12" t="s">
        <v>56</v>
      </c>
      <c r="G2" s="13" t="s">
        <v>138</v>
      </c>
      <c r="I2" s="11" t="s">
        <v>139</v>
      </c>
      <c r="J2" s="12" t="s">
        <v>56</v>
      </c>
      <c r="K2" s="13" t="s">
        <v>138</v>
      </c>
      <c r="M2" s="11" t="s">
        <v>139</v>
      </c>
      <c r="N2" s="12" t="s">
        <v>56</v>
      </c>
      <c r="O2" s="13" t="s">
        <v>138</v>
      </c>
      <c r="Q2" s="11" t="s">
        <v>139</v>
      </c>
      <c r="R2" s="12" t="s">
        <v>56</v>
      </c>
      <c r="S2" s="13" t="s">
        <v>138</v>
      </c>
      <c r="U2" s="17" t="s">
        <v>193</v>
      </c>
    </row>
    <row r="3" spans="1:21" x14ac:dyDescent="0.25">
      <c r="A3" s="1" t="s">
        <v>144</v>
      </c>
      <c r="B3" s="14">
        <v>1000</v>
      </c>
      <c r="C3" s="16">
        <v>5</v>
      </c>
      <c r="E3" s="1" t="s">
        <v>140</v>
      </c>
      <c r="F3" s="14">
        <v>1000</v>
      </c>
      <c r="G3" s="16">
        <v>6</v>
      </c>
      <c r="I3" s="1" t="s">
        <v>141</v>
      </c>
      <c r="J3" s="14">
        <v>1000</v>
      </c>
      <c r="K3" s="16">
        <v>7</v>
      </c>
      <c r="M3" s="1" t="s">
        <v>142</v>
      </c>
      <c r="N3" s="14">
        <v>1000</v>
      </c>
      <c r="O3" s="16">
        <v>8</v>
      </c>
      <c r="Q3" s="1" t="s">
        <v>143</v>
      </c>
      <c r="R3" s="14">
        <v>1000</v>
      </c>
      <c r="S3" s="16">
        <v>9</v>
      </c>
      <c r="U3" s="19" t="s">
        <v>202</v>
      </c>
    </row>
    <row r="4" spans="1:21" x14ac:dyDescent="0.25">
      <c r="A4" s="1" t="s">
        <v>145</v>
      </c>
      <c r="B4" s="14">
        <v>1E+20</v>
      </c>
      <c r="C4" s="16">
        <f>C3+5</f>
        <v>10</v>
      </c>
      <c r="E4" s="1" t="s">
        <v>153</v>
      </c>
      <c r="F4" s="14">
        <v>1E+20</v>
      </c>
      <c r="G4" s="16">
        <f>G3+5</f>
        <v>11</v>
      </c>
      <c r="I4" s="1" t="s">
        <v>151</v>
      </c>
      <c r="J4" s="14">
        <v>1E+20</v>
      </c>
      <c r="K4" s="16">
        <f>K3+5</f>
        <v>12</v>
      </c>
      <c r="M4" s="1" t="s">
        <v>149</v>
      </c>
      <c r="N4" s="14">
        <v>1E+20</v>
      </c>
      <c r="O4" s="16">
        <f>O3+5</f>
        <v>13</v>
      </c>
      <c r="Q4" s="1" t="s">
        <v>147</v>
      </c>
      <c r="R4" s="14">
        <v>1E+20</v>
      </c>
      <c r="S4" s="16">
        <f>S3+5</f>
        <v>14</v>
      </c>
    </row>
    <row r="5" spans="1:21" x14ac:dyDescent="0.25">
      <c r="A5" s="1" t="s">
        <v>146</v>
      </c>
      <c r="B5" s="14">
        <v>1.0000000000000001E+50</v>
      </c>
      <c r="C5" s="40">
        <f>C4+5</f>
        <v>15</v>
      </c>
      <c r="E5" s="1" t="s">
        <v>154</v>
      </c>
      <c r="F5" s="14">
        <v>1.0000000000000001E+50</v>
      </c>
      <c r="G5" s="40">
        <f>G4+5</f>
        <v>16</v>
      </c>
      <c r="I5" s="1" t="s">
        <v>152</v>
      </c>
      <c r="J5" s="14">
        <v>1.0000000000000001E+50</v>
      </c>
      <c r="K5" s="40">
        <f>K4+5</f>
        <v>17</v>
      </c>
      <c r="M5" s="1" t="s">
        <v>150</v>
      </c>
      <c r="N5" s="14">
        <v>1.0000000000000001E+50</v>
      </c>
      <c r="O5" s="40">
        <f>O4+5</f>
        <v>18</v>
      </c>
      <c r="Q5" s="1" t="s">
        <v>148</v>
      </c>
      <c r="R5" s="14">
        <v>1.0000000000000001E+50</v>
      </c>
      <c r="S5" s="40">
        <f>S4+5</f>
        <v>19</v>
      </c>
    </row>
    <row r="6" spans="1:21" x14ac:dyDescent="0.25">
      <c r="A6" s="1" t="s">
        <v>36</v>
      </c>
      <c r="B6" s="14">
        <v>1000</v>
      </c>
      <c r="C6" s="16">
        <f>C3*2</f>
        <v>10</v>
      </c>
      <c r="E6" s="1" t="s">
        <v>58</v>
      </c>
      <c r="F6" s="14">
        <v>1000</v>
      </c>
      <c r="G6" s="16">
        <f>G3*2</f>
        <v>12</v>
      </c>
      <c r="I6" s="1" t="s">
        <v>79</v>
      </c>
      <c r="J6" s="14">
        <v>1000</v>
      </c>
      <c r="K6" s="16">
        <f>K3*2</f>
        <v>14</v>
      </c>
      <c r="M6" s="1" t="s">
        <v>84</v>
      </c>
      <c r="N6" s="14">
        <v>1000</v>
      </c>
      <c r="O6" s="16">
        <f>O3*2</f>
        <v>16</v>
      </c>
      <c r="Q6" s="1" t="s">
        <v>62</v>
      </c>
      <c r="R6" s="14">
        <v>1000</v>
      </c>
      <c r="S6" s="16">
        <f>S3*2</f>
        <v>18</v>
      </c>
    </row>
    <row r="7" spans="1:21" x14ac:dyDescent="0.25">
      <c r="A7" s="1" t="s">
        <v>37</v>
      </c>
      <c r="B7" s="14">
        <v>1E+20</v>
      </c>
      <c r="C7" s="16">
        <f>C6+5</f>
        <v>15</v>
      </c>
      <c r="E7" s="1" t="s">
        <v>59</v>
      </c>
      <c r="F7" s="14">
        <v>1E+20</v>
      </c>
      <c r="G7" s="16">
        <f>G6+5</f>
        <v>17</v>
      </c>
      <c r="I7" s="1" t="s">
        <v>123</v>
      </c>
      <c r="J7" s="14">
        <v>1E+20</v>
      </c>
      <c r="K7" s="16">
        <f>K6+5</f>
        <v>19</v>
      </c>
      <c r="M7" s="1" t="s">
        <v>108</v>
      </c>
      <c r="N7" s="14">
        <v>1E+20</v>
      </c>
      <c r="O7" s="16">
        <f>O6+5</f>
        <v>21</v>
      </c>
      <c r="Q7" s="1" t="s">
        <v>93</v>
      </c>
      <c r="R7" s="14">
        <v>1E+20</v>
      </c>
      <c r="S7" s="40">
        <f>S6+5</f>
        <v>23</v>
      </c>
    </row>
    <row r="8" spans="1:21" x14ac:dyDescent="0.25">
      <c r="A8" s="1" t="s">
        <v>38</v>
      </c>
      <c r="B8" s="14">
        <v>1.0000000000000001E+50</v>
      </c>
      <c r="C8" s="40">
        <f>C7+5</f>
        <v>20</v>
      </c>
      <c r="E8" s="1" t="s">
        <v>60</v>
      </c>
      <c r="F8" s="14">
        <v>1.0000000000000001E+50</v>
      </c>
      <c r="G8" s="40">
        <f>G7+5</f>
        <v>22</v>
      </c>
      <c r="I8" s="1" t="s">
        <v>124</v>
      </c>
      <c r="J8" s="14">
        <v>1.0000000000000001E+50</v>
      </c>
      <c r="K8" s="40">
        <f>K7+5</f>
        <v>24</v>
      </c>
      <c r="M8" s="1" t="s">
        <v>109</v>
      </c>
      <c r="N8" s="14">
        <v>1.0000000000000001E+50</v>
      </c>
      <c r="O8" s="40">
        <f>O7+5</f>
        <v>26</v>
      </c>
      <c r="Q8" s="1" t="s">
        <v>94</v>
      </c>
      <c r="R8" s="14">
        <v>1.0000000000000001E+50</v>
      </c>
      <c r="S8" s="40">
        <f>S7+5</f>
        <v>28</v>
      </c>
    </row>
    <row r="9" spans="1:21" x14ac:dyDescent="0.25">
      <c r="A9" s="1" t="s">
        <v>40</v>
      </c>
      <c r="B9" s="14">
        <v>1000</v>
      </c>
      <c r="C9" s="16">
        <f>C6+5</f>
        <v>15</v>
      </c>
      <c r="E9" s="1" t="s">
        <v>63</v>
      </c>
      <c r="F9" s="14">
        <v>1000</v>
      </c>
      <c r="G9" s="16">
        <f>G6+5</f>
        <v>17</v>
      </c>
      <c r="I9" s="1" t="s">
        <v>80</v>
      </c>
      <c r="J9" s="14">
        <v>1000</v>
      </c>
      <c r="K9" s="16">
        <f>K6+5</f>
        <v>19</v>
      </c>
      <c r="M9" s="1" t="s">
        <v>85</v>
      </c>
      <c r="N9" s="14">
        <v>1000</v>
      </c>
      <c r="O9" s="16">
        <f>O6+5</f>
        <v>21</v>
      </c>
      <c r="Q9" s="1" t="s">
        <v>89</v>
      </c>
      <c r="R9" s="14">
        <v>1000</v>
      </c>
      <c r="S9" s="16">
        <f>S6+5</f>
        <v>23</v>
      </c>
    </row>
    <row r="10" spans="1:21" x14ac:dyDescent="0.25">
      <c r="A10" s="1" t="s">
        <v>41</v>
      </c>
      <c r="B10" s="14">
        <v>1E+20</v>
      </c>
      <c r="C10" s="16">
        <f>C9+5</f>
        <v>20</v>
      </c>
      <c r="E10" s="1" t="s">
        <v>64</v>
      </c>
      <c r="F10" s="14">
        <v>1E+20</v>
      </c>
      <c r="G10" s="16">
        <f>G9+5</f>
        <v>22</v>
      </c>
      <c r="I10" s="1" t="s">
        <v>126</v>
      </c>
      <c r="J10" s="14">
        <v>1E+20</v>
      </c>
      <c r="K10" s="40">
        <f>K9+5</f>
        <v>24</v>
      </c>
      <c r="M10" s="1" t="s">
        <v>111</v>
      </c>
      <c r="N10" s="14">
        <v>1E+20</v>
      </c>
      <c r="O10" s="40">
        <f>O9+5</f>
        <v>26</v>
      </c>
      <c r="Q10" s="1" t="s">
        <v>96</v>
      </c>
      <c r="R10" s="14">
        <v>1E+20</v>
      </c>
      <c r="S10" s="40">
        <f>S9+5</f>
        <v>28</v>
      </c>
    </row>
    <row r="11" spans="1:21" x14ac:dyDescent="0.25">
      <c r="A11" s="1" t="s">
        <v>42</v>
      </c>
      <c r="B11" s="14">
        <v>1.0000000000000001E+50</v>
      </c>
      <c r="C11" s="40">
        <f>C10+5</f>
        <v>25</v>
      </c>
      <c r="E11" s="1" t="s">
        <v>65</v>
      </c>
      <c r="F11" s="14">
        <v>1.0000000000000001E+50</v>
      </c>
      <c r="G11" s="40">
        <f>G10+5</f>
        <v>27</v>
      </c>
      <c r="I11" s="1" t="s">
        <v>127</v>
      </c>
      <c r="J11" s="14">
        <v>1.0000000000000001E+50</v>
      </c>
      <c r="K11" s="40">
        <f>K10+5</f>
        <v>29</v>
      </c>
      <c r="M11" s="1" t="s">
        <v>112</v>
      </c>
      <c r="N11" s="14">
        <v>1.0000000000000001E+50</v>
      </c>
      <c r="O11" s="40">
        <f>O10+5</f>
        <v>31</v>
      </c>
      <c r="Q11" s="1" t="s">
        <v>97</v>
      </c>
      <c r="R11" s="14">
        <v>1.0000000000000001E+50</v>
      </c>
      <c r="S11" s="40">
        <f>S10+5</f>
        <v>33</v>
      </c>
    </row>
    <row r="12" spans="1:21" x14ac:dyDescent="0.25">
      <c r="A12" s="1" t="s">
        <v>44</v>
      </c>
      <c r="B12" s="14">
        <v>1000</v>
      </c>
      <c r="C12" s="16">
        <f>C9+5</f>
        <v>20</v>
      </c>
      <c r="E12" s="1" t="s">
        <v>67</v>
      </c>
      <c r="F12" s="14">
        <v>1000</v>
      </c>
      <c r="G12" s="16">
        <f>G9+5</f>
        <v>22</v>
      </c>
      <c r="I12" s="1" t="s">
        <v>81</v>
      </c>
      <c r="J12" s="14">
        <v>1000</v>
      </c>
      <c r="K12" s="16">
        <f>K9+5</f>
        <v>24</v>
      </c>
      <c r="M12" s="1" t="s">
        <v>86</v>
      </c>
      <c r="N12" s="14">
        <v>1000</v>
      </c>
      <c r="O12" s="16">
        <f>O9+5</f>
        <v>26</v>
      </c>
      <c r="Q12" s="1" t="s">
        <v>90</v>
      </c>
      <c r="R12" s="14">
        <v>1000</v>
      </c>
      <c r="S12" s="16">
        <f>S9+5</f>
        <v>28</v>
      </c>
    </row>
    <row r="13" spans="1:21" x14ac:dyDescent="0.25">
      <c r="A13" s="1" t="s">
        <v>45</v>
      </c>
      <c r="B13" s="14">
        <v>1E+20</v>
      </c>
      <c r="C13" s="16">
        <f>C12+5</f>
        <v>25</v>
      </c>
      <c r="E13" s="1" t="s">
        <v>68</v>
      </c>
      <c r="F13" s="14">
        <v>1E+20</v>
      </c>
      <c r="G13" s="40">
        <f>G12+5</f>
        <v>27</v>
      </c>
      <c r="I13" s="1" t="s">
        <v>129</v>
      </c>
      <c r="J13" s="14">
        <v>1E+20</v>
      </c>
      <c r="K13" s="40">
        <f>K12+5</f>
        <v>29</v>
      </c>
      <c r="M13" s="1" t="s">
        <v>114</v>
      </c>
      <c r="N13" s="14">
        <v>1E+20</v>
      </c>
      <c r="O13" s="40">
        <f>O12+5</f>
        <v>31</v>
      </c>
      <c r="Q13" s="1" t="s">
        <v>99</v>
      </c>
      <c r="R13" s="14">
        <v>1E+20</v>
      </c>
      <c r="S13" s="40">
        <f>S12+5</f>
        <v>33</v>
      </c>
    </row>
    <row r="14" spans="1:21" x14ac:dyDescent="0.25">
      <c r="A14" s="1" t="s">
        <v>46</v>
      </c>
      <c r="B14" s="14">
        <v>1.0000000000000001E+50</v>
      </c>
      <c r="C14" s="40">
        <f>C13+5</f>
        <v>30</v>
      </c>
      <c r="E14" s="1" t="s">
        <v>69</v>
      </c>
      <c r="F14" s="14">
        <v>1.0000000000000001E+50</v>
      </c>
      <c r="G14" s="40">
        <f>G13+5</f>
        <v>32</v>
      </c>
      <c r="I14" s="1" t="s">
        <v>130</v>
      </c>
      <c r="J14" s="14">
        <v>1.0000000000000001E+50</v>
      </c>
      <c r="K14" s="40">
        <f>K13+5</f>
        <v>34</v>
      </c>
      <c r="M14" s="1" t="s">
        <v>115</v>
      </c>
      <c r="N14" s="14">
        <v>1.0000000000000001E+50</v>
      </c>
      <c r="O14" s="40">
        <f>O13+5</f>
        <v>36</v>
      </c>
      <c r="Q14" s="1" t="s">
        <v>100</v>
      </c>
      <c r="R14" s="14">
        <v>1.0000000000000001E+50</v>
      </c>
      <c r="S14" s="40">
        <f>S13+5</f>
        <v>38</v>
      </c>
    </row>
    <row r="15" spans="1:21" x14ac:dyDescent="0.25">
      <c r="A15" s="1" t="s">
        <v>48</v>
      </c>
      <c r="B15" s="14">
        <v>1000</v>
      </c>
      <c r="C15" s="16">
        <f>C12+5</f>
        <v>25</v>
      </c>
      <c r="E15" s="1" t="s">
        <v>71</v>
      </c>
      <c r="F15" s="14">
        <v>1000</v>
      </c>
      <c r="G15" s="16">
        <f>G12+5</f>
        <v>27</v>
      </c>
      <c r="I15" s="1" t="s">
        <v>83</v>
      </c>
      <c r="J15" s="14">
        <v>1000</v>
      </c>
      <c r="K15" s="16">
        <f>K12+5</f>
        <v>29</v>
      </c>
      <c r="M15" s="1" t="s">
        <v>87</v>
      </c>
      <c r="N15" s="14">
        <v>1000</v>
      </c>
      <c r="O15" s="16">
        <f>O12+5</f>
        <v>31</v>
      </c>
      <c r="Q15" s="1" t="s">
        <v>91</v>
      </c>
      <c r="R15" s="14">
        <v>1000</v>
      </c>
      <c r="S15" s="40">
        <f>S12+5</f>
        <v>33</v>
      </c>
    </row>
    <row r="16" spans="1:21" x14ac:dyDescent="0.25">
      <c r="A16" s="1" t="s">
        <v>50</v>
      </c>
      <c r="B16" s="14">
        <v>1E+20</v>
      </c>
      <c r="C16" s="40">
        <f>C15+5</f>
        <v>30</v>
      </c>
      <c r="E16" s="1" t="s">
        <v>73</v>
      </c>
      <c r="F16" s="14">
        <v>1E+20</v>
      </c>
      <c r="G16" s="40">
        <f>G15+5</f>
        <v>32</v>
      </c>
      <c r="I16" s="1" t="s">
        <v>132</v>
      </c>
      <c r="J16" s="14">
        <v>1E+20</v>
      </c>
      <c r="K16" s="40">
        <f>K15+5</f>
        <v>34</v>
      </c>
      <c r="M16" s="1" t="s">
        <v>117</v>
      </c>
      <c r="N16" s="14">
        <v>1E+20</v>
      </c>
      <c r="O16" s="40">
        <f>O15+5</f>
        <v>36</v>
      </c>
      <c r="Q16" s="1" t="s">
        <v>102</v>
      </c>
      <c r="R16" s="14">
        <v>1E+20</v>
      </c>
      <c r="S16" s="40">
        <f>S15+5</f>
        <v>38</v>
      </c>
    </row>
    <row r="17" spans="1:20" x14ac:dyDescent="0.25">
      <c r="A17" s="1" t="s">
        <v>51</v>
      </c>
      <c r="B17" s="14">
        <v>1.0000000000000001E+50</v>
      </c>
      <c r="C17" s="40">
        <f>C16+5</f>
        <v>35</v>
      </c>
      <c r="E17" s="1" t="s">
        <v>74</v>
      </c>
      <c r="F17" s="14">
        <v>1.0000000000000001E+50</v>
      </c>
      <c r="G17" s="40">
        <f>G16+5</f>
        <v>37</v>
      </c>
      <c r="I17" s="1" t="s">
        <v>133</v>
      </c>
      <c r="J17" s="14">
        <v>1.0000000000000001E+50</v>
      </c>
      <c r="K17" s="40">
        <f>K16+5</f>
        <v>39</v>
      </c>
      <c r="M17" s="1" t="s">
        <v>118</v>
      </c>
      <c r="N17" s="14">
        <v>1.0000000000000001E+50</v>
      </c>
      <c r="O17" s="40">
        <f>O16+5</f>
        <v>41</v>
      </c>
      <c r="Q17" s="1" t="s">
        <v>103</v>
      </c>
      <c r="R17" s="14">
        <v>1.0000000000000001E+50</v>
      </c>
      <c r="S17" s="40">
        <f>S16+5</f>
        <v>43</v>
      </c>
    </row>
    <row r="18" spans="1:20" x14ac:dyDescent="0.25">
      <c r="A18" s="1" t="s">
        <v>49</v>
      </c>
      <c r="B18" s="14">
        <v>1000</v>
      </c>
      <c r="C18" s="16">
        <f>C15+5</f>
        <v>30</v>
      </c>
      <c r="E18" s="1" t="s">
        <v>72</v>
      </c>
      <c r="F18" s="14">
        <v>1000</v>
      </c>
      <c r="G18" s="16">
        <f>G15+5</f>
        <v>32</v>
      </c>
      <c r="I18" s="1" t="s">
        <v>82</v>
      </c>
      <c r="J18" s="14">
        <v>1000</v>
      </c>
      <c r="K18" s="16">
        <f>K15+5</f>
        <v>34</v>
      </c>
      <c r="M18" s="1" t="s">
        <v>88</v>
      </c>
      <c r="N18" s="14">
        <v>1000</v>
      </c>
      <c r="O18" s="40">
        <f>O15+5</f>
        <v>36</v>
      </c>
      <c r="Q18" s="1" t="s">
        <v>92</v>
      </c>
      <c r="R18" s="14">
        <v>1000</v>
      </c>
      <c r="S18" s="40">
        <f>S15+5</f>
        <v>38</v>
      </c>
    </row>
    <row r="19" spans="1:20" x14ac:dyDescent="0.25">
      <c r="A19" s="1" t="s">
        <v>53</v>
      </c>
      <c r="B19" s="14">
        <v>1E+20</v>
      </c>
      <c r="C19" s="40">
        <f>C18+5</f>
        <v>35</v>
      </c>
      <c r="E19" s="1" t="s">
        <v>76</v>
      </c>
      <c r="F19" s="14">
        <v>1E+20</v>
      </c>
      <c r="G19" s="40">
        <f>G18+5</f>
        <v>37</v>
      </c>
      <c r="I19" s="1" t="s">
        <v>135</v>
      </c>
      <c r="J19" s="14">
        <v>1E+20</v>
      </c>
      <c r="K19" s="40">
        <f>K18+5</f>
        <v>39</v>
      </c>
      <c r="M19" s="1" t="s">
        <v>120</v>
      </c>
      <c r="N19" s="14">
        <v>1E+20</v>
      </c>
      <c r="O19" s="40">
        <f>O18+5</f>
        <v>41</v>
      </c>
      <c r="Q19" s="1" t="s">
        <v>105</v>
      </c>
      <c r="R19" s="14">
        <v>1E+20</v>
      </c>
      <c r="S19" s="40">
        <f>S18+5</f>
        <v>43</v>
      </c>
    </row>
    <row r="20" spans="1:20" x14ac:dyDescent="0.25">
      <c r="A20" s="3" t="s">
        <v>54</v>
      </c>
      <c r="B20" s="15">
        <v>1.0000000000000001E+50</v>
      </c>
      <c r="C20" s="41">
        <f>C19+5</f>
        <v>40</v>
      </c>
      <c r="E20" s="3" t="s">
        <v>77</v>
      </c>
      <c r="F20" s="15">
        <v>1.0000000000000001E+50</v>
      </c>
      <c r="G20" s="41">
        <f>G19+5</f>
        <v>42</v>
      </c>
      <c r="I20" s="3" t="s">
        <v>136</v>
      </c>
      <c r="J20" s="15">
        <v>1.0000000000000001E+50</v>
      </c>
      <c r="K20" s="41">
        <f>K19+5</f>
        <v>44</v>
      </c>
      <c r="M20" s="3" t="s">
        <v>121</v>
      </c>
      <c r="N20" s="15">
        <v>1.0000000000000001E+50</v>
      </c>
      <c r="O20" s="41">
        <f>O19+5</f>
        <v>46</v>
      </c>
      <c r="Q20" s="3" t="s">
        <v>106</v>
      </c>
      <c r="R20" s="15">
        <v>1.0000000000000001E+50</v>
      </c>
      <c r="S20" s="41">
        <f>S19+5</f>
        <v>48</v>
      </c>
    </row>
    <row r="22" spans="1:20" x14ac:dyDescent="0.25">
      <c r="A22" s="23" t="s">
        <v>201</v>
      </c>
      <c r="B22" s="24"/>
      <c r="C22" s="25">
        <f>SUM(C3:C20)</f>
        <v>405</v>
      </c>
      <c r="D22" s="27"/>
      <c r="E22" s="23" t="s">
        <v>201</v>
      </c>
      <c r="F22" s="24"/>
      <c r="G22" s="25">
        <f>SUM(G3:G20)</f>
        <v>438</v>
      </c>
      <c r="H22" s="27"/>
      <c r="I22" s="23" t="s">
        <v>201</v>
      </c>
      <c r="J22" s="24"/>
      <c r="K22" s="25">
        <f>SUM(K3:K20)</f>
        <v>471</v>
      </c>
      <c r="L22" s="27"/>
      <c r="M22" s="23" t="s">
        <v>201</v>
      </c>
      <c r="N22" s="24"/>
      <c r="O22" s="25">
        <f>SUM(O3:O20)</f>
        <v>504</v>
      </c>
      <c r="P22" s="27"/>
      <c r="Q22" s="23" t="s">
        <v>201</v>
      </c>
      <c r="R22" s="24"/>
      <c r="S22" s="25">
        <f>SUM(S3:S20)</f>
        <v>537</v>
      </c>
      <c r="T22" s="26">
        <f>SUM(C22,G22,K22,O22,S22)</f>
        <v>2355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H21" sqref="H21"/>
    </sheetView>
  </sheetViews>
  <sheetFormatPr defaultRowHeight="15" x14ac:dyDescent="0.25"/>
  <cols>
    <col min="1" max="1" width="20.140625" bestFit="1" customWidth="1"/>
    <col min="2" max="2" width="9.85546875" bestFit="1" customWidth="1"/>
    <col min="3" max="3" width="10" bestFit="1" customWidth="1"/>
    <col min="4" max="4" width="9.85546875" bestFit="1" customWidth="1"/>
    <col min="5" max="5" width="10" bestFit="1" customWidth="1"/>
    <col min="6" max="6" width="9.85546875" bestFit="1" customWidth="1"/>
    <col min="7" max="7" width="10" bestFit="1" customWidth="1"/>
    <col min="9" max="9" width="52.7109375" bestFit="1" customWidth="1"/>
  </cols>
  <sheetData>
    <row r="1" spans="1:12" x14ac:dyDescent="0.25">
      <c r="A1" s="60" t="s">
        <v>157</v>
      </c>
      <c r="B1" s="60"/>
      <c r="C1" s="60"/>
      <c r="D1" s="60"/>
      <c r="E1" s="60"/>
      <c r="F1" s="34"/>
      <c r="G1" s="34"/>
      <c r="I1" s="60" t="s">
        <v>192</v>
      </c>
      <c r="J1" s="60"/>
    </row>
    <row r="2" spans="1:12" x14ac:dyDescent="0.25">
      <c r="A2" s="61" t="s">
        <v>155</v>
      </c>
      <c r="B2" s="58" t="s">
        <v>931</v>
      </c>
      <c r="C2" s="59"/>
      <c r="D2" s="58" t="s">
        <v>932</v>
      </c>
      <c r="E2" s="59"/>
      <c r="F2" s="58" t="s">
        <v>934</v>
      </c>
      <c r="G2" s="59"/>
      <c r="I2" s="35" t="s">
        <v>155</v>
      </c>
      <c r="J2" s="35" t="s">
        <v>138</v>
      </c>
      <c r="L2" t="s">
        <v>911</v>
      </c>
    </row>
    <row r="3" spans="1:12" x14ac:dyDescent="0.25">
      <c r="A3" s="62"/>
      <c r="B3" s="11" t="s">
        <v>341</v>
      </c>
      <c r="C3" s="13" t="s">
        <v>156</v>
      </c>
      <c r="D3" s="11" t="s">
        <v>341</v>
      </c>
      <c r="E3" s="13" t="s">
        <v>156</v>
      </c>
      <c r="F3" s="11" t="s">
        <v>341</v>
      </c>
      <c r="G3" s="13" t="s">
        <v>156</v>
      </c>
      <c r="I3" s="27" t="s">
        <v>191</v>
      </c>
      <c r="J3" s="27">
        <v>25</v>
      </c>
    </row>
    <row r="4" spans="1:12" x14ac:dyDescent="0.25">
      <c r="A4" s="36" t="s">
        <v>0</v>
      </c>
      <c r="B4" s="1">
        <v>9</v>
      </c>
      <c r="C4" s="2">
        <v>5</v>
      </c>
      <c r="D4" s="1">
        <v>999</v>
      </c>
      <c r="E4" s="2">
        <v>30</v>
      </c>
      <c r="F4" s="1">
        <v>99999</v>
      </c>
      <c r="G4" s="2">
        <v>60</v>
      </c>
      <c r="I4" t="s">
        <v>158</v>
      </c>
      <c r="J4">
        <v>400</v>
      </c>
    </row>
    <row r="5" spans="1:12" x14ac:dyDescent="0.25">
      <c r="A5" s="36" t="s">
        <v>1</v>
      </c>
      <c r="B5" s="1">
        <v>9</v>
      </c>
      <c r="C5" s="2">
        <v>5</v>
      </c>
      <c r="D5" s="1">
        <v>999</v>
      </c>
      <c r="E5" s="2">
        <v>30</v>
      </c>
      <c r="F5" s="1">
        <v>99999</v>
      </c>
      <c r="G5" s="2">
        <v>60</v>
      </c>
      <c r="I5" t="s">
        <v>909</v>
      </c>
      <c r="J5">
        <v>2000</v>
      </c>
    </row>
    <row r="6" spans="1:12" x14ac:dyDescent="0.25">
      <c r="A6" s="36" t="s">
        <v>2</v>
      </c>
      <c r="B6" s="1">
        <v>9</v>
      </c>
      <c r="C6" s="2">
        <v>5</v>
      </c>
      <c r="D6" s="1">
        <v>999</v>
      </c>
      <c r="E6" s="2">
        <v>30</v>
      </c>
      <c r="F6" s="1">
        <v>99999</v>
      </c>
      <c r="G6" s="2">
        <v>60</v>
      </c>
      <c r="I6" t="s">
        <v>910</v>
      </c>
      <c r="J6">
        <v>10000</v>
      </c>
    </row>
    <row r="7" spans="1:12" x14ac:dyDescent="0.25">
      <c r="A7" s="36" t="s">
        <v>3</v>
      </c>
      <c r="B7" s="1">
        <v>9</v>
      </c>
      <c r="C7" s="2">
        <v>5</v>
      </c>
      <c r="D7" s="1">
        <v>999</v>
      </c>
      <c r="E7" s="2">
        <v>30</v>
      </c>
      <c r="F7" s="1">
        <v>99999</v>
      </c>
      <c r="G7" s="2">
        <v>60</v>
      </c>
    </row>
    <row r="8" spans="1:12" x14ac:dyDescent="0.25">
      <c r="A8" s="36" t="s">
        <v>4</v>
      </c>
      <c r="B8" s="1">
        <v>9</v>
      </c>
      <c r="C8" s="2">
        <v>5</v>
      </c>
      <c r="D8" s="1">
        <v>999</v>
      </c>
      <c r="E8" s="2">
        <v>30</v>
      </c>
      <c r="F8" s="1">
        <v>99999</v>
      </c>
      <c r="G8" s="2">
        <v>60</v>
      </c>
      <c r="I8" s="56" t="s">
        <v>935</v>
      </c>
      <c r="J8" s="56"/>
    </row>
    <row r="9" spans="1:12" x14ac:dyDescent="0.25">
      <c r="A9" s="36" t="s">
        <v>936</v>
      </c>
      <c r="B9" s="38" t="s">
        <v>939</v>
      </c>
      <c r="C9" s="2">
        <v>5</v>
      </c>
      <c r="D9" s="38" t="s">
        <v>938</v>
      </c>
      <c r="E9" s="2">
        <v>35</v>
      </c>
      <c r="F9" s="38" t="s">
        <v>937</v>
      </c>
      <c r="G9" s="16">
        <f>E9+40</f>
        <v>75</v>
      </c>
    </row>
    <row r="10" spans="1:12" x14ac:dyDescent="0.25">
      <c r="A10" s="36" t="s">
        <v>57</v>
      </c>
      <c r="B10" s="38" t="s">
        <v>939</v>
      </c>
      <c r="C10" s="2">
        <f>C9+5</f>
        <v>10</v>
      </c>
      <c r="D10" s="38" t="s">
        <v>938</v>
      </c>
      <c r="E10" s="2">
        <f>E9+5</f>
        <v>40</v>
      </c>
      <c r="F10" s="38" t="s">
        <v>937</v>
      </c>
      <c r="G10" s="16">
        <f>G9+5</f>
        <v>80</v>
      </c>
    </row>
    <row r="11" spans="1:12" x14ac:dyDescent="0.25">
      <c r="A11" s="36" t="s">
        <v>174</v>
      </c>
      <c r="B11" s="38" t="s">
        <v>939</v>
      </c>
      <c r="C11" s="2">
        <f t="shared" ref="C11:E28" si="0">C10+5</f>
        <v>15</v>
      </c>
      <c r="D11" s="38" t="s">
        <v>938</v>
      </c>
      <c r="E11" s="2">
        <f t="shared" si="0"/>
        <v>45</v>
      </c>
      <c r="F11" s="38" t="s">
        <v>937</v>
      </c>
      <c r="G11" s="16">
        <f t="shared" ref="G11:G13" si="1">G10+5</f>
        <v>85</v>
      </c>
    </row>
    <row r="12" spans="1:12" x14ac:dyDescent="0.25">
      <c r="A12" s="36" t="s">
        <v>179</v>
      </c>
      <c r="B12" s="38" t="s">
        <v>939</v>
      </c>
      <c r="C12" s="2">
        <f t="shared" si="0"/>
        <v>20</v>
      </c>
      <c r="D12" s="38" t="s">
        <v>938</v>
      </c>
      <c r="E12" s="2">
        <f t="shared" si="0"/>
        <v>50</v>
      </c>
      <c r="F12" s="38" t="s">
        <v>937</v>
      </c>
      <c r="G12" s="16">
        <f t="shared" si="1"/>
        <v>90</v>
      </c>
    </row>
    <row r="13" spans="1:12" x14ac:dyDescent="0.25">
      <c r="A13" s="36" t="s">
        <v>184</v>
      </c>
      <c r="B13" s="38" t="s">
        <v>939</v>
      </c>
      <c r="C13" s="2">
        <f t="shared" si="0"/>
        <v>25</v>
      </c>
      <c r="D13" s="38" t="s">
        <v>938</v>
      </c>
      <c r="E13" s="2">
        <f t="shared" si="0"/>
        <v>55</v>
      </c>
      <c r="F13" s="38" t="s">
        <v>937</v>
      </c>
      <c r="G13" s="16">
        <f t="shared" si="1"/>
        <v>95</v>
      </c>
    </row>
    <row r="14" spans="1:12" x14ac:dyDescent="0.25">
      <c r="A14" s="36" t="s">
        <v>912</v>
      </c>
      <c r="B14" s="38" t="s">
        <v>939</v>
      </c>
      <c r="C14" s="2">
        <f t="shared" si="0"/>
        <v>30</v>
      </c>
      <c r="D14" s="38" t="s">
        <v>938</v>
      </c>
      <c r="E14" s="16">
        <v>50</v>
      </c>
      <c r="F14" s="38" t="s">
        <v>937</v>
      </c>
      <c r="G14" s="16">
        <v>75</v>
      </c>
    </row>
    <row r="15" spans="1:12" x14ac:dyDescent="0.25">
      <c r="A15" s="36" t="s">
        <v>913</v>
      </c>
      <c r="B15" s="38" t="s">
        <v>939</v>
      </c>
      <c r="C15" s="2">
        <f t="shared" si="0"/>
        <v>35</v>
      </c>
      <c r="D15" s="38" t="s">
        <v>938</v>
      </c>
      <c r="E15" s="16">
        <f t="shared" ref="E15:E24" si="2">E14+5</f>
        <v>55</v>
      </c>
      <c r="F15" s="38" t="s">
        <v>937</v>
      </c>
      <c r="G15" s="16">
        <f>G14+5</f>
        <v>80</v>
      </c>
      <c r="I15" s="17" t="s">
        <v>193</v>
      </c>
    </row>
    <row r="16" spans="1:12" x14ac:dyDescent="0.25">
      <c r="A16" s="36" t="s">
        <v>914</v>
      </c>
      <c r="B16" s="38" t="s">
        <v>939</v>
      </c>
      <c r="C16" s="2">
        <f t="shared" si="0"/>
        <v>40</v>
      </c>
      <c r="D16" s="38" t="s">
        <v>938</v>
      </c>
      <c r="E16" s="16">
        <f t="shared" si="2"/>
        <v>60</v>
      </c>
      <c r="F16" s="38" t="s">
        <v>937</v>
      </c>
      <c r="G16" s="16">
        <f t="shared" ref="G16:G18" si="3">G15+5</f>
        <v>85</v>
      </c>
      <c r="I16" s="19" t="s">
        <v>202</v>
      </c>
    </row>
    <row r="17" spans="1:7" x14ac:dyDescent="0.25">
      <c r="A17" s="36" t="s">
        <v>915</v>
      </c>
      <c r="B17" s="38" t="s">
        <v>939</v>
      </c>
      <c r="C17" s="2">
        <f t="shared" si="0"/>
        <v>45</v>
      </c>
      <c r="D17" s="38" t="s">
        <v>938</v>
      </c>
      <c r="E17" s="16">
        <f t="shared" si="2"/>
        <v>65</v>
      </c>
      <c r="F17" s="38" t="s">
        <v>937</v>
      </c>
      <c r="G17" s="45">
        <f t="shared" si="3"/>
        <v>90</v>
      </c>
    </row>
    <row r="18" spans="1:7" x14ac:dyDescent="0.25">
      <c r="A18" s="36" t="s">
        <v>916</v>
      </c>
      <c r="B18" s="38" t="s">
        <v>939</v>
      </c>
      <c r="C18" s="2">
        <f t="shared" si="0"/>
        <v>50</v>
      </c>
      <c r="D18" s="38" t="s">
        <v>938</v>
      </c>
      <c r="E18" s="16">
        <f t="shared" si="2"/>
        <v>70</v>
      </c>
      <c r="F18" s="38" t="s">
        <v>937</v>
      </c>
      <c r="G18" s="45">
        <f t="shared" si="3"/>
        <v>95</v>
      </c>
    </row>
    <row r="19" spans="1:7" x14ac:dyDescent="0.25">
      <c r="A19" s="36" t="s">
        <v>917</v>
      </c>
      <c r="B19" s="38" t="s">
        <v>939</v>
      </c>
      <c r="C19" s="2">
        <f t="shared" si="0"/>
        <v>55</v>
      </c>
      <c r="D19" s="38" t="s">
        <v>938</v>
      </c>
      <c r="E19" s="16">
        <f t="shared" si="2"/>
        <v>75</v>
      </c>
      <c r="F19" s="38" t="s">
        <v>937</v>
      </c>
      <c r="G19" s="16">
        <v>100</v>
      </c>
    </row>
    <row r="20" spans="1:7" x14ac:dyDescent="0.25">
      <c r="A20" s="36" t="s">
        <v>918</v>
      </c>
      <c r="B20" s="38" t="s">
        <v>939</v>
      </c>
      <c r="C20" s="2">
        <f t="shared" si="0"/>
        <v>60</v>
      </c>
      <c r="D20" s="38" t="s">
        <v>938</v>
      </c>
      <c r="E20" s="45">
        <f t="shared" si="2"/>
        <v>80</v>
      </c>
      <c r="F20" s="38" t="s">
        <v>937</v>
      </c>
      <c r="G20" s="45">
        <f>G19+5</f>
        <v>105</v>
      </c>
    </row>
    <row r="21" spans="1:7" x14ac:dyDescent="0.25">
      <c r="A21" s="36" t="s">
        <v>919</v>
      </c>
      <c r="B21" s="38" t="s">
        <v>939</v>
      </c>
      <c r="C21" s="2">
        <f t="shared" si="0"/>
        <v>65</v>
      </c>
      <c r="D21" s="38" t="s">
        <v>938</v>
      </c>
      <c r="E21" s="45">
        <f t="shared" si="2"/>
        <v>85</v>
      </c>
      <c r="F21" s="38" t="s">
        <v>937</v>
      </c>
      <c r="G21" s="45">
        <f t="shared" ref="G21:G23" si="4">G20+5</f>
        <v>110</v>
      </c>
    </row>
    <row r="22" spans="1:7" x14ac:dyDescent="0.25">
      <c r="A22" s="36" t="s">
        <v>920</v>
      </c>
      <c r="B22" s="38" t="s">
        <v>939</v>
      </c>
      <c r="C22" s="2">
        <f t="shared" si="0"/>
        <v>70</v>
      </c>
      <c r="D22" s="38" t="s">
        <v>938</v>
      </c>
      <c r="E22" s="45">
        <f t="shared" si="2"/>
        <v>90</v>
      </c>
      <c r="F22" s="38" t="s">
        <v>937</v>
      </c>
      <c r="G22" s="45">
        <f t="shared" si="4"/>
        <v>115</v>
      </c>
    </row>
    <row r="23" spans="1:7" x14ac:dyDescent="0.25">
      <c r="A23" s="36" t="s">
        <v>921</v>
      </c>
      <c r="B23" s="38" t="s">
        <v>939</v>
      </c>
      <c r="C23" s="2">
        <f t="shared" si="0"/>
        <v>75</v>
      </c>
      <c r="D23" s="38" t="s">
        <v>938</v>
      </c>
      <c r="E23" s="45">
        <f t="shared" si="2"/>
        <v>95</v>
      </c>
      <c r="F23" s="38" t="s">
        <v>937</v>
      </c>
      <c r="G23" s="45">
        <f t="shared" si="4"/>
        <v>120</v>
      </c>
    </row>
    <row r="24" spans="1:7" x14ac:dyDescent="0.25">
      <c r="A24" s="36" t="s">
        <v>922</v>
      </c>
      <c r="B24" s="38" t="s">
        <v>939</v>
      </c>
      <c r="C24" s="2">
        <f t="shared" si="0"/>
        <v>80</v>
      </c>
      <c r="D24" s="38" t="s">
        <v>938</v>
      </c>
      <c r="E24" s="16">
        <f t="shared" si="2"/>
        <v>100</v>
      </c>
      <c r="F24" s="38" t="s">
        <v>937</v>
      </c>
      <c r="G24" s="16">
        <v>125</v>
      </c>
    </row>
    <row r="25" spans="1:7" x14ac:dyDescent="0.25">
      <c r="A25" s="36" t="s">
        <v>923</v>
      </c>
      <c r="B25" s="38" t="s">
        <v>939</v>
      </c>
      <c r="C25" s="2">
        <f t="shared" si="0"/>
        <v>85</v>
      </c>
      <c r="D25" s="38" t="s">
        <v>938</v>
      </c>
      <c r="E25" s="16">
        <f>E24+10</f>
        <v>110</v>
      </c>
      <c r="F25" s="38" t="s">
        <v>937</v>
      </c>
      <c r="G25" s="16">
        <f>G24+5</f>
        <v>130</v>
      </c>
    </row>
    <row r="26" spans="1:7" x14ac:dyDescent="0.25">
      <c r="A26" s="36" t="s">
        <v>924</v>
      </c>
      <c r="B26" s="38" t="s">
        <v>939</v>
      </c>
      <c r="C26" s="2">
        <f t="shared" si="0"/>
        <v>90</v>
      </c>
      <c r="D26" s="38" t="s">
        <v>938</v>
      </c>
      <c r="E26" s="16">
        <f t="shared" ref="E26:E27" si="5">E25+10</f>
        <v>120</v>
      </c>
      <c r="F26" s="38" t="s">
        <v>937</v>
      </c>
      <c r="G26" s="16">
        <f t="shared" ref="G26:G28" si="6">G25+5</f>
        <v>135</v>
      </c>
    </row>
    <row r="27" spans="1:7" x14ac:dyDescent="0.25">
      <c r="A27" s="36" t="s">
        <v>925</v>
      </c>
      <c r="B27" s="38" t="s">
        <v>939</v>
      </c>
      <c r="C27" s="2">
        <f t="shared" si="0"/>
        <v>95</v>
      </c>
      <c r="D27" s="38" t="s">
        <v>938</v>
      </c>
      <c r="E27" s="16">
        <f t="shared" si="5"/>
        <v>130</v>
      </c>
      <c r="F27" s="38" t="s">
        <v>937</v>
      </c>
      <c r="G27" s="16">
        <f t="shared" si="6"/>
        <v>140</v>
      </c>
    </row>
    <row r="28" spans="1:7" x14ac:dyDescent="0.25">
      <c r="A28" s="36" t="s">
        <v>926</v>
      </c>
      <c r="B28" s="38" t="s">
        <v>939</v>
      </c>
      <c r="C28" s="2">
        <f t="shared" si="0"/>
        <v>100</v>
      </c>
      <c r="D28" s="38" t="s">
        <v>938</v>
      </c>
      <c r="E28" s="2">
        <v>140</v>
      </c>
      <c r="F28" s="38" t="s">
        <v>937</v>
      </c>
      <c r="G28" s="16">
        <f t="shared" si="6"/>
        <v>145</v>
      </c>
    </row>
    <row r="29" spans="1:7" x14ac:dyDescent="0.25">
      <c r="A29" s="36" t="s">
        <v>927</v>
      </c>
      <c r="B29" s="38" t="s">
        <v>939</v>
      </c>
      <c r="C29" s="2">
        <f>C28+10</f>
        <v>110</v>
      </c>
      <c r="D29" s="38" t="s">
        <v>938</v>
      </c>
      <c r="E29" s="2">
        <f>E28+10</f>
        <v>150</v>
      </c>
      <c r="F29" s="38" t="s">
        <v>937</v>
      </c>
      <c r="G29" s="16">
        <v>150</v>
      </c>
    </row>
    <row r="30" spans="1:7" x14ac:dyDescent="0.25">
      <c r="A30" s="36" t="s">
        <v>928</v>
      </c>
      <c r="B30" s="38" t="s">
        <v>939</v>
      </c>
      <c r="C30" s="2">
        <f t="shared" ref="C30:E32" si="7">C29+10</f>
        <v>120</v>
      </c>
      <c r="D30" s="38" t="s">
        <v>938</v>
      </c>
      <c r="E30" s="2">
        <f t="shared" si="7"/>
        <v>160</v>
      </c>
      <c r="F30" s="38" t="s">
        <v>937</v>
      </c>
      <c r="G30" s="16">
        <v>160</v>
      </c>
    </row>
    <row r="31" spans="1:7" x14ac:dyDescent="0.25">
      <c r="A31" s="36" t="s">
        <v>949</v>
      </c>
      <c r="B31" s="38" t="s">
        <v>939</v>
      </c>
      <c r="C31" s="2">
        <f t="shared" si="7"/>
        <v>130</v>
      </c>
      <c r="D31" s="38" t="s">
        <v>938</v>
      </c>
      <c r="E31" s="2">
        <f t="shared" si="7"/>
        <v>170</v>
      </c>
      <c r="F31" s="38" t="s">
        <v>937</v>
      </c>
      <c r="G31" s="16">
        <v>170</v>
      </c>
    </row>
    <row r="32" spans="1:7" x14ac:dyDescent="0.25">
      <c r="A32" s="36" t="s">
        <v>929</v>
      </c>
      <c r="B32" s="38" t="s">
        <v>939</v>
      </c>
      <c r="C32" s="2">
        <f t="shared" si="7"/>
        <v>140</v>
      </c>
      <c r="D32" s="38" t="s">
        <v>937</v>
      </c>
      <c r="E32" s="2">
        <f t="shared" si="7"/>
        <v>180</v>
      </c>
      <c r="F32" s="38" t="s">
        <v>938</v>
      </c>
      <c r="G32" s="2">
        <v>180</v>
      </c>
    </row>
    <row r="33" spans="1:9" x14ac:dyDescent="0.25">
      <c r="A33" s="37" t="s">
        <v>930</v>
      </c>
      <c r="B33" s="39" t="s">
        <v>939</v>
      </c>
      <c r="C33" s="4">
        <f>C32+10</f>
        <v>150</v>
      </c>
      <c r="D33" s="39" t="s">
        <v>938</v>
      </c>
      <c r="E33" s="4">
        <f>E32+10</f>
        <v>190</v>
      </c>
      <c r="F33" s="39" t="s">
        <v>937</v>
      </c>
      <c r="G33" s="46">
        <v>190</v>
      </c>
    </row>
    <row r="35" spans="1:9" x14ac:dyDescent="0.25">
      <c r="A35" s="57" t="s">
        <v>940</v>
      </c>
      <c r="B35" s="57"/>
      <c r="C35" s="57"/>
      <c r="D35" s="57"/>
      <c r="E35" s="57"/>
      <c r="F35" s="57"/>
      <c r="G35" s="57"/>
      <c r="H35" s="33"/>
      <c r="I35" s="33"/>
    </row>
    <row r="36" spans="1:9" x14ac:dyDescent="0.25">
      <c r="A36" s="55" t="s">
        <v>950</v>
      </c>
      <c r="B36" s="55"/>
      <c r="C36" s="55"/>
      <c r="D36" s="55"/>
      <c r="E36" s="55"/>
      <c r="F36" s="55"/>
      <c r="G36" s="55"/>
    </row>
    <row r="37" spans="1:9" x14ac:dyDescent="0.25">
      <c r="A37" s="55"/>
      <c r="B37" s="55"/>
      <c r="C37" s="55"/>
      <c r="D37" s="55"/>
      <c r="E37" s="55"/>
      <c r="F37" s="55"/>
      <c r="G37" s="55"/>
    </row>
  </sheetData>
  <mergeCells count="9">
    <mergeCell ref="A36:G37"/>
    <mergeCell ref="I8:J8"/>
    <mergeCell ref="A35:G35"/>
    <mergeCell ref="B2:C2"/>
    <mergeCell ref="I1:J1"/>
    <mergeCell ref="A2:A3"/>
    <mergeCell ref="D2:E2"/>
    <mergeCell ref="A1:E1"/>
    <mergeCell ref="F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Generators</vt:lpstr>
      <vt:lpstr>Upgrades</vt:lpstr>
      <vt:lpstr>Unlocks</vt:lpstr>
      <vt:lpstr>Medals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Petrére</dc:creator>
  <cp:lastModifiedBy>Ricardo Petrére</cp:lastModifiedBy>
  <dcterms:created xsi:type="dcterms:W3CDTF">2016-12-31T09:27:46Z</dcterms:created>
  <dcterms:modified xsi:type="dcterms:W3CDTF">2017-03-06T19:51:00Z</dcterms:modified>
</cp:coreProperties>
</file>