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x461284\OneDrive - Santander Office 365\Escritorio\Ricardo\VegaFX\Nueva carpeta - copia\"/>
    </mc:Choice>
  </mc:AlternateContent>
  <bookViews>
    <workbookView xWindow="-28918" yWindow="-64" windowWidth="29037" windowHeight="15840" tabRatio="931" activeTab="1"/>
  </bookViews>
  <sheets>
    <sheet name="Resumen_Ajustes" sheetId="9" r:id="rId1"/>
    <sheet name="Calculo_Ajustes" sheetId="7" r:id="rId2"/>
    <sheet name="fvaava_output_20220831" sheetId="8" r:id="rId3"/>
    <sheet name="Datos_BGC" sheetId="10" r:id="rId4"/>
    <sheet name="Datos_BGC_raw" sheetId="1" r:id="rId5"/>
    <sheet name="Datos_Tradition" sheetId="11" r:id="rId6"/>
    <sheet name="Datos_Tradition_raw" sheetId="5" r:id="rId7"/>
  </sheets>
  <definedNames>
    <definedName name="_xlnm._FilterDatabase" localSheetId="1" hidden="1">Calculo_Ajustes!$A$1:$Q$527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7" l="1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2" i="8"/>
  <c r="A3" i="8"/>
  <c r="A4" i="8"/>
  <c r="A5" i="8"/>
  <c r="O527" i="7"/>
  <c r="Q527" i="7"/>
  <c r="O526" i="7"/>
  <c r="Q526" i="7"/>
  <c r="O525" i="7"/>
  <c r="Q525" i="7"/>
  <c r="O524" i="7"/>
  <c r="Q524" i="7"/>
  <c r="O523" i="7"/>
  <c r="Q523" i="7"/>
  <c r="O522" i="7"/>
  <c r="Q522" i="7"/>
  <c r="O521" i="7"/>
  <c r="Q521" i="7"/>
  <c r="O520" i="7"/>
  <c r="Q520" i="7"/>
  <c r="O519" i="7"/>
  <c r="Q519" i="7"/>
  <c r="O518" i="7"/>
  <c r="Q518" i="7"/>
  <c r="O517" i="7"/>
  <c r="Q517" i="7"/>
  <c r="O516" i="7"/>
  <c r="Q516" i="7"/>
  <c r="O515" i="7"/>
  <c r="Q515" i="7"/>
  <c r="O514" i="7"/>
  <c r="Q514" i="7"/>
  <c r="O513" i="7"/>
  <c r="Q513" i="7"/>
  <c r="O512" i="7"/>
  <c r="Q512" i="7"/>
  <c r="O511" i="7"/>
  <c r="Q511" i="7"/>
  <c r="O510" i="7"/>
  <c r="Q510" i="7"/>
  <c r="O509" i="7"/>
  <c r="Q509" i="7"/>
  <c r="O508" i="7"/>
  <c r="Q508" i="7"/>
  <c r="O507" i="7"/>
  <c r="Q507" i="7"/>
  <c r="O506" i="7"/>
  <c r="Q506" i="7"/>
  <c r="O505" i="7"/>
  <c r="Q505" i="7"/>
  <c r="O504" i="7"/>
  <c r="Q504" i="7"/>
  <c r="O503" i="7"/>
  <c r="Q503" i="7"/>
  <c r="O502" i="7"/>
  <c r="Q502" i="7"/>
  <c r="O501" i="7"/>
  <c r="Q501" i="7"/>
  <c r="O500" i="7"/>
  <c r="Q500" i="7"/>
  <c r="O499" i="7"/>
  <c r="Q499" i="7"/>
  <c r="O498" i="7"/>
  <c r="Q498" i="7"/>
  <c r="O497" i="7"/>
  <c r="Q497" i="7"/>
  <c r="O496" i="7"/>
  <c r="Q496" i="7"/>
  <c r="O495" i="7"/>
  <c r="Q495" i="7"/>
  <c r="O494" i="7"/>
  <c r="Q494" i="7"/>
  <c r="O493" i="7"/>
  <c r="Q493" i="7"/>
  <c r="O492" i="7"/>
  <c r="Q492" i="7"/>
  <c r="O491" i="7"/>
  <c r="Q491" i="7"/>
  <c r="O490" i="7"/>
  <c r="Q490" i="7"/>
  <c r="O489" i="7"/>
  <c r="Q489" i="7"/>
  <c r="O488" i="7"/>
  <c r="Q488" i="7"/>
  <c r="O487" i="7"/>
  <c r="Q487" i="7"/>
  <c r="O486" i="7"/>
  <c r="Q486" i="7"/>
  <c r="O485" i="7"/>
  <c r="Q485" i="7"/>
  <c r="O484" i="7"/>
  <c r="Q484" i="7"/>
  <c r="O483" i="7"/>
  <c r="Q483" i="7"/>
  <c r="O482" i="7"/>
  <c r="Q482" i="7"/>
  <c r="O481" i="7"/>
  <c r="Q481" i="7"/>
  <c r="O480" i="7"/>
  <c r="Q480" i="7"/>
  <c r="O479" i="7"/>
  <c r="Q479" i="7"/>
  <c r="O478" i="7"/>
  <c r="Q478" i="7"/>
  <c r="O477" i="7"/>
  <c r="Q477" i="7"/>
  <c r="O476" i="7"/>
  <c r="Q476" i="7"/>
  <c r="O475" i="7"/>
  <c r="Q475" i="7"/>
  <c r="O474" i="7"/>
  <c r="Q474" i="7"/>
  <c r="O473" i="7"/>
  <c r="Q473" i="7"/>
  <c r="O472" i="7"/>
  <c r="Q472" i="7"/>
  <c r="O471" i="7"/>
  <c r="Q471" i="7"/>
  <c r="O470" i="7"/>
  <c r="Q470" i="7"/>
  <c r="O469" i="7"/>
  <c r="Q469" i="7"/>
  <c r="O468" i="7"/>
  <c r="Q468" i="7"/>
  <c r="O467" i="7"/>
  <c r="Q467" i="7"/>
  <c r="O466" i="7"/>
  <c r="Q466" i="7"/>
  <c r="O465" i="7"/>
  <c r="Q465" i="7"/>
  <c r="O464" i="7"/>
  <c r="Q464" i="7"/>
  <c r="O463" i="7"/>
  <c r="Q463" i="7"/>
  <c r="O462" i="7"/>
  <c r="Q462" i="7"/>
  <c r="O461" i="7"/>
  <c r="Q461" i="7"/>
  <c r="O460" i="7"/>
  <c r="Q460" i="7"/>
  <c r="O459" i="7"/>
  <c r="Q459" i="7"/>
  <c r="O458" i="7"/>
  <c r="Q458" i="7"/>
  <c r="O457" i="7"/>
  <c r="Q457" i="7"/>
  <c r="O456" i="7"/>
  <c r="Q456" i="7"/>
  <c r="O455" i="7"/>
  <c r="Q455" i="7"/>
  <c r="O454" i="7"/>
  <c r="Q454" i="7"/>
  <c r="O453" i="7"/>
  <c r="Q453" i="7"/>
  <c r="O452" i="7"/>
  <c r="Q452" i="7"/>
  <c r="O451" i="7"/>
  <c r="Q451" i="7"/>
  <c r="O450" i="7"/>
  <c r="Q450" i="7"/>
  <c r="O449" i="7"/>
  <c r="Q449" i="7"/>
  <c r="O448" i="7"/>
  <c r="Q448" i="7"/>
  <c r="O447" i="7"/>
  <c r="Q447" i="7"/>
  <c r="O446" i="7"/>
  <c r="Q446" i="7"/>
  <c r="O445" i="7"/>
  <c r="Q445" i="7"/>
  <c r="O444" i="7"/>
  <c r="Q444" i="7"/>
  <c r="O443" i="7"/>
  <c r="Q443" i="7"/>
  <c r="O442" i="7"/>
  <c r="Q442" i="7"/>
  <c r="O441" i="7"/>
  <c r="Q441" i="7"/>
  <c r="O440" i="7"/>
  <c r="Q440" i="7"/>
  <c r="O439" i="7"/>
  <c r="Q439" i="7"/>
  <c r="O438" i="7"/>
  <c r="Q438" i="7"/>
  <c r="O437" i="7"/>
  <c r="Q437" i="7"/>
  <c r="O436" i="7"/>
  <c r="Q436" i="7"/>
  <c r="O435" i="7"/>
  <c r="Q435" i="7"/>
  <c r="O434" i="7"/>
  <c r="Q434" i="7"/>
  <c r="O433" i="7"/>
  <c r="Q433" i="7"/>
  <c r="O432" i="7"/>
  <c r="Q432" i="7"/>
  <c r="O431" i="7"/>
  <c r="Q431" i="7"/>
  <c r="O430" i="7"/>
  <c r="Q430" i="7"/>
  <c r="O429" i="7"/>
  <c r="Q429" i="7"/>
  <c r="O428" i="7"/>
  <c r="Q428" i="7"/>
  <c r="O427" i="7"/>
  <c r="Q427" i="7"/>
  <c r="O426" i="7"/>
  <c r="Q426" i="7"/>
  <c r="O425" i="7"/>
  <c r="Q425" i="7"/>
  <c r="O424" i="7"/>
  <c r="Q424" i="7"/>
  <c r="O423" i="7"/>
  <c r="Q423" i="7"/>
  <c r="O422" i="7"/>
  <c r="Q422" i="7"/>
  <c r="O421" i="7"/>
  <c r="Q421" i="7"/>
  <c r="O420" i="7"/>
  <c r="Q420" i="7"/>
  <c r="O419" i="7"/>
  <c r="Q419" i="7"/>
  <c r="O418" i="7"/>
  <c r="Q418" i="7"/>
  <c r="O417" i="7"/>
  <c r="Q417" i="7"/>
  <c r="O416" i="7"/>
  <c r="Q416" i="7"/>
  <c r="O415" i="7"/>
  <c r="Q415" i="7"/>
  <c r="O414" i="7"/>
  <c r="Q414" i="7"/>
  <c r="O413" i="7"/>
  <c r="Q413" i="7"/>
  <c r="O412" i="7"/>
  <c r="Q412" i="7"/>
  <c r="O411" i="7"/>
  <c r="Q411" i="7"/>
  <c r="O410" i="7"/>
  <c r="Q410" i="7"/>
  <c r="O409" i="7"/>
  <c r="Q409" i="7"/>
  <c r="O408" i="7"/>
  <c r="Q408" i="7"/>
  <c r="O407" i="7"/>
  <c r="Q407" i="7"/>
  <c r="O406" i="7"/>
  <c r="Q406" i="7"/>
  <c r="O405" i="7"/>
  <c r="Q405" i="7"/>
  <c r="O404" i="7"/>
  <c r="Q404" i="7"/>
  <c r="O403" i="7"/>
  <c r="Q403" i="7"/>
  <c r="O402" i="7"/>
  <c r="Q402" i="7"/>
  <c r="O401" i="7"/>
  <c r="Q401" i="7"/>
  <c r="O400" i="7"/>
  <c r="Q400" i="7"/>
  <c r="O399" i="7"/>
  <c r="Q399" i="7"/>
  <c r="O398" i="7"/>
  <c r="Q398" i="7"/>
  <c r="O397" i="7"/>
  <c r="Q397" i="7"/>
  <c r="O396" i="7"/>
  <c r="Q396" i="7"/>
  <c r="O395" i="7"/>
  <c r="Q395" i="7"/>
  <c r="O394" i="7"/>
  <c r="Q394" i="7"/>
  <c r="O393" i="7"/>
  <c r="Q393" i="7"/>
  <c r="O392" i="7"/>
  <c r="Q392" i="7"/>
  <c r="O391" i="7"/>
  <c r="Q391" i="7"/>
  <c r="O390" i="7"/>
  <c r="Q390" i="7"/>
  <c r="O389" i="7"/>
  <c r="Q389" i="7"/>
  <c r="O388" i="7"/>
  <c r="Q388" i="7"/>
  <c r="O387" i="7"/>
  <c r="Q387" i="7"/>
  <c r="O386" i="7"/>
  <c r="Q386" i="7"/>
  <c r="O385" i="7"/>
  <c r="Q385" i="7"/>
  <c r="O384" i="7"/>
  <c r="Q384" i="7"/>
  <c r="O383" i="7"/>
  <c r="Q383" i="7"/>
  <c r="O382" i="7"/>
  <c r="Q382" i="7"/>
  <c r="O381" i="7"/>
  <c r="Q381" i="7"/>
  <c r="O380" i="7"/>
  <c r="Q380" i="7"/>
  <c r="O379" i="7"/>
  <c r="Q379" i="7"/>
  <c r="O378" i="7"/>
  <c r="Q378" i="7"/>
  <c r="O377" i="7"/>
  <c r="Q377" i="7"/>
  <c r="O376" i="7"/>
  <c r="Q376" i="7"/>
  <c r="O375" i="7"/>
  <c r="Q375" i="7"/>
  <c r="O374" i="7"/>
  <c r="Q374" i="7"/>
  <c r="O373" i="7"/>
  <c r="Q373" i="7"/>
  <c r="O372" i="7"/>
  <c r="Q372" i="7"/>
  <c r="O371" i="7"/>
  <c r="Q371" i="7"/>
  <c r="O370" i="7"/>
  <c r="Q370" i="7"/>
  <c r="O369" i="7"/>
  <c r="Q369" i="7"/>
  <c r="O368" i="7"/>
  <c r="Q368" i="7"/>
  <c r="O367" i="7"/>
  <c r="Q367" i="7"/>
  <c r="O366" i="7"/>
  <c r="Q366" i="7"/>
  <c r="O365" i="7"/>
  <c r="Q365" i="7"/>
  <c r="O364" i="7"/>
  <c r="Q364" i="7"/>
  <c r="O363" i="7"/>
  <c r="Q363" i="7"/>
  <c r="O362" i="7"/>
  <c r="Q362" i="7"/>
  <c r="O361" i="7"/>
  <c r="Q361" i="7"/>
  <c r="O360" i="7"/>
  <c r="Q360" i="7"/>
  <c r="O359" i="7"/>
  <c r="Q359" i="7"/>
  <c r="O358" i="7"/>
  <c r="Q358" i="7"/>
  <c r="O357" i="7"/>
  <c r="Q357" i="7"/>
  <c r="O356" i="7"/>
  <c r="Q356" i="7"/>
  <c r="O355" i="7"/>
  <c r="Q355" i="7"/>
  <c r="O354" i="7"/>
  <c r="Q354" i="7"/>
  <c r="O353" i="7"/>
  <c r="Q353" i="7"/>
  <c r="O352" i="7"/>
  <c r="Q352" i="7"/>
  <c r="O351" i="7"/>
  <c r="Q351" i="7"/>
  <c r="O350" i="7"/>
  <c r="Q350" i="7"/>
  <c r="O349" i="7"/>
  <c r="Q349" i="7"/>
  <c r="O348" i="7"/>
  <c r="Q348" i="7"/>
  <c r="O347" i="7"/>
  <c r="Q347" i="7"/>
  <c r="O346" i="7"/>
  <c r="Q346" i="7"/>
  <c r="O345" i="7"/>
  <c r="Q345" i="7"/>
  <c r="O344" i="7"/>
  <c r="Q344" i="7"/>
  <c r="O343" i="7"/>
  <c r="Q343" i="7"/>
  <c r="O342" i="7"/>
  <c r="Q342" i="7"/>
  <c r="O341" i="7"/>
  <c r="Q341" i="7"/>
  <c r="O340" i="7"/>
  <c r="Q340" i="7"/>
  <c r="O339" i="7"/>
  <c r="Q339" i="7"/>
  <c r="O338" i="7"/>
  <c r="Q338" i="7"/>
  <c r="O337" i="7"/>
  <c r="Q337" i="7"/>
  <c r="O336" i="7"/>
  <c r="Q336" i="7"/>
  <c r="O335" i="7"/>
  <c r="Q335" i="7"/>
  <c r="O334" i="7"/>
  <c r="Q334" i="7"/>
  <c r="O333" i="7"/>
  <c r="Q333" i="7"/>
  <c r="O332" i="7"/>
  <c r="Q332" i="7"/>
  <c r="O331" i="7"/>
  <c r="Q331" i="7"/>
  <c r="O330" i="7"/>
  <c r="Q330" i="7"/>
  <c r="O329" i="7"/>
  <c r="Q329" i="7"/>
  <c r="O328" i="7"/>
  <c r="Q328" i="7"/>
  <c r="O327" i="7"/>
  <c r="Q327" i="7"/>
  <c r="O326" i="7"/>
  <c r="Q326" i="7"/>
  <c r="O325" i="7"/>
  <c r="Q325" i="7"/>
  <c r="O324" i="7"/>
  <c r="Q324" i="7"/>
  <c r="O323" i="7"/>
  <c r="Q323" i="7"/>
  <c r="O322" i="7"/>
  <c r="Q322" i="7"/>
  <c r="O321" i="7"/>
  <c r="Q321" i="7"/>
  <c r="O320" i="7"/>
  <c r="Q320" i="7"/>
  <c r="O319" i="7"/>
  <c r="Q319" i="7"/>
  <c r="O318" i="7"/>
  <c r="Q318" i="7"/>
  <c r="O317" i="7"/>
  <c r="Q317" i="7"/>
  <c r="O316" i="7"/>
  <c r="Q316" i="7"/>
  <c r="O315" i="7"/>
  <c r="Q315" i="7"/>
  <c r="O314" i="7"/>
  <c r="Q314" i="7"/>
  <c r="O313" i="7"/>
  <c r="Q313" i="7"/>
  <c r="O312" i="7"/>
  <c r="Q312" i="7"/>
  <c r="O311" i="7"/>
  <c r="Q311" i="7"/>
  <c r="O310" i="7"/>
  <c r="Q310" i="7"/>
  <c r="O309" i="7"/>
  <c r="Q309" i="7"/>
  <c r="O308" i="7"/>
  <c r="Q308" i="7"/>
  <c r="O307" i="7"/>
  <c r="Q307" i="7"/>
  <c r="O306" i="7"/>
  <c r="Q306" i="7"/>
  <c r="O305" i="7"/>
  <c r="Q305" i="7"/>
  <c r="O304" i="7"/>
  <c r="Q304" i="7"/>
  <c r="O303" i="7"/>
  <c r="Q303" i="7"/>
  <c r="O302" i="7"/>
  <c r="Q302" i="7"/>
  <c r="O301" i="7"/>
  <c r="Q301" i="7"/>
  <c r="O300" i="7"/>
  <c r="Q300" i="7"/>
  <c r="O299" i="7"/>
  <c r="Q299" i="7"/>
  <c r="O298" i="7"/>
  <c r="Q298" i="7"/>
  <c r="O297" i="7"/>
  <c r="Q297" i="7"/>
  <c r="O296" i="7"/>
  <c r="Q296" i="7"/>
  <c r="O295" i="7"/>
  <c r="Q295" i="7"/>
  <c r="O294" i="7"/>
  <c r="Q294" i="7"/>
  <c r="O293" i="7"/>
  <c r="Q293" i="7"/>
  <c r="O292" i="7"/>
  <c r="Q292" i="7"/>
  <c r="O291" i="7"/>
  <c r="Q291" i="7"/>
  <c r="O290" i="7"/>
  <c r="Q290" i="7"/>
  <c r="O289" i="7"/>
  <c r="Q289" i="7"/>
  <c r="O288" i="7"/>
  <c r="Q288" i="7"/>
  <c r="O287" i="7"/>
  <c r="Q287" i="7"/>
  <c r="O286" i="7"/>
  <c r="Q286" i="7"/>
  <c r="O285" i="7"/>
  <c r="Q285" i="7"/>
  <c r="O284" i="7"/>
  <c r="Q284" i="7"/>
  <c r="O283" i="7"/>
  <c r="Q283" i="7"/>
  <c r="O282" i="7"/>
  <c r="Q282" i="7"/>
  <c r="O281" i="7"/>
  <c r="Q281" i="7"/>
  <c r="O280" i="7"/>
  <c r="Q280" i="7"/>
  <c r="O279" i="7"/>
  <c r="Q279" i="7"/>
  <c r="O278" i="7"/>
  <c r="Q278" i="7"/>
  <c r="O277" i="7"/>
  <c r="Q277" i="7"/>
  <c r="O276" i="7"/>
  <c r="Q276" i="7"/>
  <c r="O275" i="7"/>
  <c r="Q275" i="7"/>
  <c r="O274" i="7"/>
  <c r="Q274" i="7"/>
  <c r="O273" i="7"/>
  <c r="Q273" i="7"/>
  <c r="O272" i="7"/>
  <c r="Q272" i="7"/>
  <c r="O271" i="7"/>
  <c r="Q271" i="7"/>
  <c r="O270" i="7"/>
  <c r="Q270" i="7"/>
  <c r="O269" i="7"/>
  <c r="Q269" i="7"/>
  <c r="O268" i="7"/>
  <c r="Q268" i="7"/>
  <c r="O267" i="7"/>
  <c r="Q267" i="7"/>
  <c r="O266" i="7"/>
  <c r="Q266" i="7"/>
  <c r="O265" i="7"/>
  <c r="Q265" i="7"/>
  <c r="O264" i="7"/>
  <c r="Q264" i="7"/>
  <c r="O263" i="7"/>
  <c r="Q263" i="7"/>
  <c r="O262" i="7"/>
  <c r="Q262" i="7"/>
  <c r="O261" i="7"/>
  <c r="Q261" i="7"/>
  <c r="O260" i="7"/>
  <c r="Q260" i="7"/>
  <c r="O259" i="7"/>
  <c r="Q259" i="7"/>
  <c r="O258" i="7"/>
  <c r="Q258" i="7"/>
  <c r="O257" i="7"/>
  <c r="Q257" i="7"/>
  <c r="O256" i="7"/>
  <c r="Q256" i="7"/>
  <c r="O255" i="7"/>
  <c r="Q255" i="7"/>
  <c r="O254" i="7"/>
  <c r="Q254" i="7"/>
  <c r="O253" i="7"/>
  <c r="Q253" i="7"/>
  <c r="O252" i="7"/>
  <c r="Q252" i="7"/>
  <c r="O251" i="7"/>
  <c r="Q251" i="7"/>
  <c r="O250" i="7"/>
  <c r="Q250" i="7"/>
  <c r="O249" i="7"/>
  <c r="Q249" i="7"/>
  <c r="O248" i="7"/>
  <c r="Q248" i="7"/>
  <c r="O247" i="7"/>
  <c r="Q247" i="7"/>
  <c r="O246" i="7"/>
  <c r="Q246" i="7"/>
  <c r="O245" i="7"/>
  <c r="Q245" i="7"/>
  <c r="O244" i="7"/>
  <c r="Q244" i="7"/>
  <c r="O243" i="7"/>
  <c r="Q243" i="7"/>
  <c r="O242" i="7"/>
  <c r="Q242" i="7"/>
  <c r="O241" i="7"/>
  <c r="Q241" i="7"/>
  <c r="O240" i="7"/>
  <c r="Q240" i="7"/>
  <c r="O239" i="7"/>
  <c r="Q239" i="7"/>
  <c r="O238" i="7"/>
  <c r="Q238" i="7"/>
  <c r="O237" i="7"/>
  <c r="Q237" i="7"/>
  <c r="O236" i="7"/>
  <c r="Q236" i="7"/>
  <c r="O235" i="7"/>
  <c r="Q235" i="7"/>
  <c r="O234" i="7"/>
  <c r="Q234" i="7"/>
  <c r="O233" i="7"/>
  <c r="Q233" i="7"/>
  <c r="O232" i="7"/>
  <c r="Q232" i="7"/>
  <c r="O231" i="7"/>
  <c r="Q231" i="7"/>
  <c r="O230" i="7"/>
  <c r="Q230" i="7"/>
  <c r="O229" i="7"/>
  <c r="Q229" i="7"/>
  <c r="O228" i="7"/>
  <c r="Q228" i="7"/>
  <c r="O227" i="7"/>
  <c r="Q227" i="7"/>
  <c r="O226" i="7"/>
  <c r="Q226" i="7"/>
  <c r="O225" i="7"/>
  <c r="Q225" i="7"/>
  <c r="O224" i="7"/>
  <c r="Q224" i="7"/>
  <c r="O223" i="7"/>
  <c r="Q223" i="7"/>
  <c r="O222" i="7"/>
  <c r="Q222" i="7"/>
  <c r="O221" i="7"/>
  <c r="Q221" i="7"/>
  <c r="O220" i="7"/>
  <c r="Q220" i="7"/>
  <c r="O219" i="7"/>
  <c r="Q219" i="7"/>
  <c r="O218" i="7"/>
  <c r="Q218" i="7"/>
  <c r="O217" i="7"/>
  <c r="Q217" i="7"/>
  <c r="O216" i="7"/>
  <c r="Q216" i="7"/>
  <c r="O215" i="7"/>
  <c r="Q215" i="7"/>
  <c r="O214" i="7"/>
  <c r="Q214" i="7"/>
  <c r="O213" i="7"/>
  <c r="Q213" i="7"/>
  <c r="O212" i="7"/>
  <c r="Q212" i="7"/>
  <c r="O211" i="7"/>
  <c r="Q211" i="7"/>
  <c r="O210" i="7"/>
  <c r="Q210" i="7"/>
  <c r="O209" i="7"/>
  <c r="Q209" i="7"/>
  <c r="O208" i="7"/>
  <c r="Q208" i="7"/>
  <c r="O207" i="7"/>
  <c r="Q207" i="7"/>
  <c r="O206" i="7"/>
  <c r="Q206" i="7"/>
  <c r="O205" i="7"/>
  <c r="Q205" i="7"/>
  <c r="O204" i="7"/>
  <c r="Q204" i="7"/>
  <c r="O203" i="7"/>
  <c r="Q203" i="7"/>
  <c r="O202" i="7"/>
  <c r="Q202" i="7"/>
  <c r="O201" i="7"/>
  <c r="Q201" i="7"/>
  <c r="O200" i="7"/>
  <c r="Q200" i="7"/>
  <c r="O199" i="7"/>
  <c r="Q199" i="7"/>
  <c r="O198" i="7"/>
  <c r="Q198" i="7"/>
  <c r="O197" i="7"/>
  <c r="Q197" i="7"/>
  <c r="O196" i="7"/>
  <c r="Q196" i="7"/>
  <c r="O195" i="7"/>
  <c r="Q195" i="7"/>
  <c r="O194" i="7"/>
  <c r="Q194" i="7"/>
  <c r="O193" i="7"/>
  <c r="Q193" i="7"/>
  <c r="O192" i="7"/>
  <c r="Q192" i="7"/>
  <c r="O191" i="7"/>
  <c r="Q191" i="7"/>
  <c r="O190" i="7"/>
  <c r="Q190" i="7"/>
  <c r="O189" i="7"/>
  <c r="Q189" i="7"/>
  <c r="O188" i="7"/>
  <c r="Q188" i="7"/>
  <c r="O187" i="7"/>
  <c r="Q187" i="7"/>
  <c r="O186" i="7"/>
  <c r="Q186" i="7"/>
  <c r="O185" i="7"/>
  <c r="Q185" i="7"/>
  <c r="O184" i="7"/>
  <c r="Q184" i="7"/>
  <c r="O183" i="7"/>
  <c r="Q183" i="7"/>
  <c r="O182" i="7"/>
  <c r="Q182" i="7"/>
  <c r="O181" i="7"/>
  <c r="Q181" i="7"/>
  <c r="O180" i="7"/>
  <c r="Q180" i="7"/>
  <c r="O179" i="7"/>
  <c r="Q179" i="7"/>
  <c r="O178" i="7"/>
  <c r="Q178" i="7"/>
  <c r="O177" i="7"/>
  <c r="Q177" i="7"/>
  <c r="O176" i="7"/>
  <c r="Q176" i="7"/>
  <c r="O175" i="7"/>
  <c r="Q175" i="7"/>
  <c r="O174" i="7"/>
  <c r="Q174" i="7"/>
  <c r="O173" i="7"/>
  <c r="Q173" i="7"/>
  <c r="O172" i="7"/>
  <c r="Q172" i="7"/>
  <c r="O171" i="7"/>
  <c r="Q171" i="7"/>
  <c r="O170" i="7"/>
  <c r="Q170" i="7"/>
  <c r="O169" i="7"/>
  <c r="Q169" i="7"/>
  <c r="O168" i="7"/>
  <c r="Q168" i="7"/>
  <c r="O167" i="7"/>
  <c r="Q167" i="7"/>
  <c r="O166" i="7"/>
  <c r="Q166" i="7"/>
  <c r="O165" i="7"/>
  <c r="Q165" i="7"/>
  <c r="O164" i="7"/>
  <c r="Q164" i="7"/>
  <c r="O163" i="7"/>
  <c r="Q163" i="7"/>
  <c r="O162" i="7"/>
  <c r="Q162" i="7"/>
  <c r="O161" i="7"/>
  <c r="Q161" i="7"/>
  <c r="O160" i="7"/>
  <c r="Q160" i="7"/>
  <c r="O159" i="7"/>
  <c r="Q159" i="7"/>
  <c r="O158" i="7"/>
  <c r="Q158" i="7"/>
  <c r="O157" i="7"/>
  <c r="Q157" i="7"/>
  <c r="O156" i="7"/>
  <c r="Q156" i="7"/>
  <c r="O155" i="7"/>
  <c r="Q155" i="7"/>
  <c r="O154" i="7"/>
  <c r="Q154" i="7"/>
  <c r="O153" i="7"/>
  <c r="Q153" i="7"/>
  <c r="O152" i="7"/>
  <c r="Q152" i="7"/>
  <c r="O151" i="7"/>
  <c r="Q151" i="7"/>
  <c r="O150" i="7"/>
  <c r="Q150" i="7"/>
  <c r="O149" i="7"/>
  <c r="Q149" i="7"/>
  <c r="O148" i="7"/>
  <c r="Q148" i="7"/>
  <c r="O147" i="7"/>
  <c r="Q147" i="7"/>
  <c r="O146" i="7"/>
  <c r="Q146" i="7"/>
  <c r="O145" i="7"/>
  <c r="Q145" i="7"/>
  <c r="O144" i="7"/>
  <c r="Q144" i="7"/>
  <c r="O143" i="7"/>
  <c r="Q143" i="7"/>
  <c r="O142" i="7"/>
  <c r="Q142" i="7"/>
  <c r="O141" i="7"/>
  <c r="Q141" i="7"/>
  <c r="O140" i="7"/>
  <c r="Q140" i="7"/>
  <c r="O139" i="7"/>
  <c r="Q139" i="7"/>
  <c r="O138" i="7"/>
  <c r="Q138" i="7"/>
  <c r="O137" i="7"/>
  <c r="Q137" i="7"/>
  <c r="O136" i="7"/>
  <c r="Q136" i="7"/>
  <c r="O135" i="7"/>
  <c r="Q135" i="7"/>
  <c r="O134" i="7"/>
  <c r="Q134" i="7"/>
  <c r="O133" i="7"/>
  <c r="Q133" i="7"/>
  <c r="O132" i="7"/>
  <c r="Q132" i="7"/>
  <c r="O131" i="7"/>
  <c r="Q131" i="7"/>
  <c r="O130" i="7"/>
  <c r="Q130" i="7"/>
  <c r="O129" i="7"/>
  <c r="Q129" i="7"/>
  <c r="O128" i="7"/>
  <c r="Q128" i="7"/>
  <c r="O127" i="7"/>
  <c r="Q127" i="7"/>
  <c r="O126" i="7"/>
  <c r="Q126" i="7"/>
  <c r="O125" i="7"/>
  <c r="Q125" i="7"/>
  <c r="O124" i="7"/>
  <c r="Q124" i="7"/>
  <c r="O123" i="7"/>
  <c r="Q123" i="7"/>
  <c r="O122" i="7"/>
  <c r="Q122" i="7"/>
  <c r="O121" i="7"/>
  <c r="Q121" i="7"/>
  <c r="O120" i="7"/>
  <c r="Q120" i="7"/>
  <c r="O119" i="7"/>
  <c r="Q119" i="7"/>
  <c r="O118" i="7"/>
  <c r="Q118" i="7"/>
  <c r="O117" i="7"/>
  <c r="Q117" i="7"/>
  <c r="O116" i="7"/>
  <c r="Q116" i="7"/>
  <c r="O115" i="7"/>
  <c r="Q115" i="7"/>
  <c r="O114" i="7"/>
  <c r="Q114" i="7"/>
  <c r="O113" i="7"/>
  <c r="Q113" i="7"/>
  <c r="O112" i="7"/>
  <c r="Q112" i="7"/>
  <c r="O111" i="7"/>
  <c r="Q111" i="7"/>
  <c r="O110" i="7"/>
  <c r="Q110" i="7"/>
  <c r="O109" i="7"/>
  <c r="Q109" i="7"/>
  <c r="O108" i="7"/>
  <c r="Q108" i="7"/>
  <c r="O107" i="7"/>
  <c r="Q107" i="7"/>
  <c r="O106" i="7"/>
  <c r="Q106" i="7"/>
  <c r="O105" i="7"/>
  <c r="Q105" i="7"/>
  <c r="O104" i="7"/>
  <c r="Q104" i="7"/>
  <c r="O103" i="7"/>
  <c r="Q103" i="7"/>
  <c r="O102" i="7"/>
  <c r="Q102" i="7"/>
  <c r="O101" i="7"/>
  <c r="Q101" i="7"/>
  <c r="O100" i="7"/>
  <c r="Q100" i="7"/>
  <c r="O99" i="7"/>
  <c r="Q99" i="7"/>
  <c r="O98" i="7"/>
  <c r="Q98" i="7"/>
  <c r="O97" i="7"/>
  <c r="Q97" i="7"/>
  <c r="O96" i="7"/>
  <c r="Q96" i="7"/>
  <c r="O95" i="7"/>
  <c r="Q95" i="7"/>
  <c r="O94" i="7"/>
  <c r="Q94" i="7"/>
  <c r="O93" i="7"/>
  <c r="Q93" i="7"/>
  <c r="O92" i="7"/>
  <c r="Q92" i="7"/>
  <c r="O91" i="7"/>
  <c r="Q91" i="7"/>
  <c r="O90" i="7"/>
  <c r="Q90" i="7"/>
  <c r="O89" i="7"/>
  <c r="Q89" i="7"/>
  <c r="O88" i="7"/>
  <c r="Q88" i="7"/>
  <c r="O87" i="7"/>
  <c r="Q87" i="7"/>
  <c r="O86" i="7"/>
  <c r="Q86" i="7"/>
  <c r="O85" i="7"/>
  <c r="Q85" i="7"/>
  <c r="O84" i="7"/>
  <c r="Q84" i="7"/>
  <c r="O83" i="7"/>
  <c r="Q83" i="7"/>
  <c r="O82" i="7"/>
  <c r="Q82" i="7"/>
  <c r="O81" i="7"/>
  <c r="Q81" i="7"/>
  <c r="O80" i="7"/>
  <c r="Q80" i="7"/>
  <c r="O79" i="7"/>
  <c r="Q79" i="7"/>
  <c r="O78" i="7"/>
  <c r="Q78" i="7"/>
  <c r="O77" i="7"/>
  <c r="Q77" i="7"/>
  <c r="O76" i="7"/>
  <c r="Q76" i="7"/>
  <c r="O75" i="7"/>
  <c r="Q75" i="7"/>
  <c r="O74" i="7"/>
  <c r="Q74" i="7"/>
  <c r="O73" i="7"/>
  <c r="Q73" i="7"/>
  <c r="O72" i="7"/>
  <c r="Q72" i="7"/>
  <c r="O71" i="7"/>
  <c r="Q71" i="7"/>
  <c r="O70" i="7"/>
  <c r="Q70" i="7"/>
  <c r="O69" i="7"/>
  <c r="Q69" i="7"/>
  <c r="O68" i="7"/>
  <c r="Q68" i="7"/>
  <c r="O67" i="7"/>
  <c r="Q67" i="7"/>
  <c r="O66" i="7"/>
  <c r="Q66" i="7"/>
  <c r="O65" i="7"/>
  <c r="Q65" i="7"/>
  <c r="O64" i="7"/>
  <c r="Q64" i="7"/>
  <c r="O63" i="7"/>
  <c r="Q63" i="7"/>
  <c r="O62" i="7"/>
  <c r="Q62" i="7"/>
  <c r="O61" i="7"/>
  <c r="Q61" i="7"/>
  <c r="O60" i="7"/>
  <c r="Q60" i="7"/>
  <c r="O59" i="7"/>
  <c r="Q59" i="7"/>
  <c r="O58" i="7"/>
  <c r="Q58" i="7"/>
  <c r="O57" i="7"/>
  <c r="Q57" i="7"/>
  <c r="O56" i="7"/>
  <c r="Q56" i="7"/>
  <c r="O55" i="7"/>
  <c r="Q55" i="7"/>
  <c r="O54" i="7"/>
  <c r="Q54" i="7"/>
  <c r="O53" i="7"/>
  <c r="Q53" i="7"/>
  <c r="O52" i="7"/>
  <c r="Q52" i="7"/>
  <c r="O51" i="7"/>
  <c r="Q51" i="7"/>
  <c r="O50" i="7"/>
  <c r="Q50" i="7"/>
  <c r="O49" i="7"/>
  <c r="Q49" i="7"/>
  <c r="O48" i="7"/>
  <c r="Q48" i="7"/>
  <c r="O47" i="7"/>
  <c r="Q47" i="7"/>
  <c r="O46" i="7"/>
  <c r="Q46" i="7"/>
  <c r="O45" i="7"/>
  <c r="Q45" i="7"/>
  <c r="O44" i="7"/>
  <c r="Q44" i="7"/>
  <c r="O43" i="7"/>
  <c r="Q43" i="7"/>
  <c r="O42" i="7"/>
  <c r="Q42" i="7"/>
  <c r="O41" i="7"/>
  <c r="Q41" i="7"/>
  <c r="O40" i="7"/>
  <c r="Q40" i="7"/>
  <c r="O39" i="7"/>
  <c r="Q39" i="7"/>
  <c r="O38" i="7"/>
  <c r="Q38" i="7"/>
  <c r="O37" i="7"/>
  <c r="Q37" i="7"/>
  <c r="O36" i="7"/>
  <c r="Q36" i="7"/>
  <c r="O35" i="7"/>
  <c r="Q35" i="7"/>
  <c r="O34" i="7"/>
  <c r="Q34" i="7"/>
  <c r="O33" i="7"/>
  <c r="Q33" i="7"/>
  <c r="O32" i="7"/>
  <c r="Q32" i="7"/>
  <c r="O31" i="7"/>
  <c r="Q31" i="7"/>
  <c r="O30" i="7"/>
  <c r="Q30" i="7"/>
  <c r="O29" i="7"/>
  <c r="Q29" i="7"/>
  <c r="O28" i="7"/>
  <c r="Q28" i="7"/>
  <c r="O27" i="7"/>
  <c r="Q27" i="7"/>
  <c r="O26" i="7"/>
  <c r="Q26" i="7"/>
  <c r="O25" i="7"/>
  <c r="Q25" i="7"/>
  <c r="O24" i="7"/>
  <c r="Q24" i="7"/>
  <c r="O23" i="7"/>
  <c r="Q23" i="7"/>
  <c r="O22" i="7"/>
  <c r="Q22" i="7"/>
  <c r="O21" i="7"/>
  <c r="Q21" i="7"/>
  <c r="O20" i="7"/>
  <c r="Q20" i="7"/>
  <c r="O19" i="7"/>
  <c r="Q19" i="7"/>
  <c r="O18" i="7"/>
  <c r="Q18" i="7"/>
  <c r="O17" i="7"/>
  <c r="Q17" i="7"/>
  <c r="O16" i="7"/>
  <c r="Q16" i="7"/>
  <c r="O15" i="7"/>
  <c r="Q15" i="7"/>
  <c r="O14" i="7"/>
  <c r="Q14" i="7"/>
  <c r="O13" i="7"/>
  <c r="Q13" i="7"/>
  <c r="O12" i="7"/>
  <c r="Q12" i="7"/>
  <c r="O11" i="7"/>
  <c r="Q11" i="7"/>
  <c r="O10" i="7"/>
  <c r="Q10" i="7"/>
  <c r="O9" i="7"/>
  <c r="Q9" i="7"/>
  <c r="O8" i="7"/>
  <c r="Q8" i="7"/>
  <c r="O7" i="7"/>
  <c r="Q7" i="7"/>
  <c r="O6" i="7"/>
  <c r="Q6" i="7"/>
  <c r="O5" i="7"/>
  <c r="Q5" i="7"/>
  <c r="O4" i="7"/>
  <c r="Q4" i="7"/>
  <c r="O3" i="7"/>
  <c r="Q3" i="7"/>
  <c r="O2" i="7"/>
  <c r="Q2" i="7"/>
  <c r="L3" i="7"/>
  <c r="N3" i="7"/>
  <c r="L4" i="7"/>
  <c r="N4" i="7"/>
  <c r="L5" i="7"/>
  <c r="N5" i="7"/>
  <c r="L6" i="7"/>
  <c r="N6" i="7"/>
  <c r="L7" i="7"/>
  <c r="N7" i="7"/>
  <c r="L8" i="7"/>
  <c r="N8" i="7"/>
  <c r="L9" i="7"/>
  <c r="N9" i="7"/>
  <c r="L10" i="7"/>
  <c r="N10" i="7"/>
  <c r="L11" i="7"/>
  <c r="N11" i="7"/>
  <c r="L12" i="7"/>
  <c r="N12" i="7"/>
  <c r="L13" i="7"/>
  <c r="N13" i="7"/>
  <c r="L14" i="7"/>
  <c r="N14" i="7"/>
  <c r="L15" i="7"/>
  <c r="N15" i="7"/>
  <c r="L16" i="7"/>
  <c r="N16" i="7"/>
  <c r="L17" i="7"/>
  <c r="N17" i="7"/>
  <c r="L18" i="7"/>
  <c r="N18" i="7"/>
  <c r="L19" i="7"/>
  <c r="N19" i="7"/>
  <c r="L20" i="7"/>
  <c r="N20" i="7"/>
  <c r="L21" i="7"/>
  <c r="N21" i="7"/>
  <c r="L22" i="7"/>
  <c r="N22" i="7"/>
  <c r="L23" i="7"/>
  <c r="N23" i="7"/>
  <c r="L24" i="7"/>
  <c r="N24" i="7"/>
  <c r="L25" i="7"/>
  <c r="N25" i="7"/>
  <c r="L26" i="7"/>
  <c r="N26" i="7"/>
  <c r="L27" i="7"/>
  <c r="N27" i="7"/>
  <c r="L28" i="7"/>
  <c r="N28" i="7"/>
  <c r="L29" i="7"/>
  <c r="N29" i="7"/>
  <c r="L30" i="7"/>
  <c r="N30" i="7"/>
  <c r="L31" i="7"/>
  <c r="N31" i="7"/>
  <c r="L32" i="7"/>
  <c r="N32" i="7"/>
  <c r="L33" i="7"/>
  <c r="N33" i="7"/>
  <c r="L34" i="7"/>
  <c r="N34" i="7"/>
  <c r="L35" i="7"/>
  <c r="N35" i="7"/>
  <c r="L36" i="7"/>
  <c r="N36" i="7"/>
  <c r="L37" i="7"/>
  <c r="N37" i="7"/>
  <c r="L38" i="7"/>
  <c r="N38" i="7"/>
  <c r="L39" i="7"/>
  <c r="N39" i="7"/>
  <c r="L40" i="7"/>
  <c r="N40" i="7"/>
  <c r="L41" i="7"/>
  <c r="N41" i="7"/>
  <c r="L42" i="7"/>
  <c r="N42" i="7"/>
  <c r="L43" i="7"/>
  <c r="N43" i="7"/>
  <c r="L44" i="7"/>
  <c r="N44" i="7"/>
  <c r="L45" i="7"/>
  <c r="N45" i="7"/>
  <c r="L46" i="7"/>
  <c r="N46" i="7"/>
  <c r="L47" i="7"/>
  <c r="N47" i="7"/>
  <c r="L48" i="7"/>
  <c r="N48" i="7"/>
  <c r="L49" i="7"/>
  <c r="N49" i="7"/>
  <c r="L50" i="7"/>
  <c r="N50" i="7"/>
  <c r="L51" i="7"/>
  <c r="N51" i="7"/>
  <c r="L52" i="7"/>
  <c r="N52" i="7"/>
  <c r="L53" i="7"/>
  <c r="N53" i="7"/>
  <c r="L54" i="7"/>
  <c r="N54" i="7"/>
  <c r="L55" i="7"/>
  <c r="N55" i="7"/>
  <c r="L56" i="7"/>
  <c r="N56" i="7"/>
  <c r="L57" i="7"/>
  <c r="N57" i="7"/>
  <c r="L58" i="7"/>
  <c r="N58" i="7"/>
  <c r="L59" i="7"/>
  <c r="N59" i="7"/>
  <c r="L60" i="7"/>
  <c r="N60" i="7"/>
  <c r="L61" i="7"/>
  <c r="N61" i="7"/>
  <c r="L62" i="7"/>
  <c r="N62" i="7"/>
  <c r="L63" i="7"/>
  <c r="N63" i="7"/>
  <c r="L64" i="7"/>
  <c r="N64" i="7"/>
  <c r="L65" i="7"/>
  <c r="N65" i="7"/>
  <c r="L66" i="7"/>
  <c r="N66" i="7"/>
  <c r="L67" i="7"/>
  <c r="N67" i="7"/>
  <c r="L68" i="7"/>
  <c r="N68" i="7"/>
  <c r="L69" i="7"/>
  <c r="N69" i="7"/>
  <c r="L70" i="7"/>
  <c r="N70" i="7"/>
  <c r="L71" i="7"/>
  <c r="N71" i="7"/>
  <c r="L72" i="7"/>
  <c r="N72" i="7"/>
  <c r="L73" i="7"/>
  <c r="N73" i="7"/>
  <c r="L74" i="7"/>
  <c r="N74" i="7"/>
  <c r="L75" i="7"/>
  <c r="N75" i="7"/>
  <c r="L76" i="7"/>
  <c r="N76" i="7"/>
  <c r="L77" i="7"/>
  <c r="N77" i="7"/>
  <c r="L78" i="7"/>
  <c r="N78" i="7"/>
  <c r="L79" i="7"/>
  <c r="N79" i="7"/>
  <c r="L80" i="7"/>
  <c r="N80" i="7"/>
  <c r="L81" i="7"/>
  <c r="N81" i="7"/>
  <c r="L82" i="7"/>
  <c r="N82" i="7"/>
  <c r="L83" i="7"/>
  <c r="N83" i="7"/>
  <c r="L84" i="7"/>
  <c r="N84" i="7"/>
  <c r="L85" i="7"/>
  <c r="N85" i="7"/>
  <c r="L86" i="7"/>
  <c r="N86" i="7"/>
  <c r="L87" i="7"/>
  <c r="N87" i="7"/>
  <c r="L88" i="7"/>
  <c r="N88" i="7"/>
  <c r="L89" i="7"/>
  <c r="N89" i="7"/>
  <c r="L90" i="7"/>
  <c r="N90" i="7"/>
  <c r="L91" i="7"/>
  <c r="N91" i="7"/>
  <c r="L92" i="7"/>
  <c r="N92" i="7"/>
  <c r="L93" i="7"/>
  <c r="N93" i="7"/>
  <c r="L94" i="7"/>
  <c r="N94" i="7"/>
  <c r="L95" i="7"/>
  <c r="N95" i="7"/>
  <c r="L96" i="7"/>
  <c r="N96" i="7"/>
  <c r="L97" i="7"/>
  <c r="N97" i="7"/>
  <c r="L98" i="7"/>
  <c r="N98" i="7"/>
  <c r="L99" i="7"/>
  <c r="N99" i="7"/>
  <c r="L100" i="7"/>
  <c r="N100" i="7"/>
  <c r="L101" i="7"/>
  <c r="N101" i="7"/>
  <c r="L102" i="7"/>
  <c r="N102" i="7"/>
  <c r="L103" i="7"/>
  <c r="N103" i="7"/>
  <c r="L104" i="7"/>
  <c r="N104" i="7"/>
  <c r="L105" i="7"/>
  <c r="N105" i="7"/>
  <c r="L106" i="7"/>
  <c r="N106" i="7"/>
  <c r="L107" i="7"/>
  <c r="N107" i="7"/>
  <c r="L108" i="7"/>
  <c r="N108" i="7"/>
  <c r="L109" i="7"/>
  <c r="N109" i="7"/>
  <c r="L110" i="7"/>
  <c r="N110" i="7"/>
  <c r="L111" i="7"/>
  <c r="N111" i="7"/>
  <c r="L112" i="7"/>
  <c r="N112" i="7"/>
  <c r="L113" i="7"/>
  <c r="N113" i="7"/>
  <c r="L114" i="7"/>
  <c r="N114" i="7"/>
  <c r="L115" i="7"/>
  <c r="N115" i="7"/>
  <c r="L116" i="7"/>
  <c r="N116" i="7"/>
  <c r="L117" i="7"/>
  <c r="N117" i="7"/>
  <c r="L118" i="7"/>
  <c r="N118" i="7"/>
  <c r="L119" i="7"/>
  <c r="N119" i="7"/>
  <c r="L120" i="7"/>
  <c r="N120" i="7"/>
  <c r="L121" i="7"/>
  <c r="N121" i="7"/>
  <c r="L122" i="7"/>
  <c r="N122" i="7"/>
  <c r="L123" i="7"/>
  <c r="N123" i="7"/>
  <c r="L124" i="7"/>
  <c r="N124" i="7"/>
  <c r="L125" i="7"/>
  <c r="N125" i="7"/>
  <c r="L126" i="7"/>
  <c r="N126" i="7"/>
  <c r="L127" i="7"/>
  <c r="N127" i="7"/>
  <c r="L128" i="7"/>
  <c r="N128" i="7"/>
  <c r="L129" i="7"/>
  <c r="N129" i="7"/>
  <c r="L130" i="7"/>
  <c r="N130" i="7"/>
  <c r="L131" i="7"/>
  <c r="N131" i="7"/>
  <c r="L132" i="7"/>
  <c r="N132" i="7"/>
  <c r="L133" i="7"/>
  <c r="N133" i="7"/>
  <c r="L134" i="7"/>
  <c r="N134" i="7"/>
  <c r="L135" i="7"/>
  <c r="N135" i="7"/>
  <c r="L136" i="7"/>
  <c r="N136" i="7"/>
  <c r="L137" i="7"/>
  <c r="N137" i="7"/>
  <c r="L138" i="7"/>
  <c r="N138" i="7"/>
  <c r="L139" i="7"/>
  <c r="N139" i="7"/>
  <c r="L140" i="7"/>
  <c r="N140" i="7"/>
  <c r="L141" i="7"/>
  <c r="N141" i="7"/>
  <c r="L142" i="7"/>
  <c r="N142" i="7"/>
  <c r="L143" i="7"/>
  <c r="N143" i="7"/>
  <c r="L144" i="7"/>
  <c r="N144" i="7"/>
  <c r="L145" i="7"/>
  <c r="N145" i="7"/>
  <c r="L146" i="7"/>
  <c r="N146" i="7"/>
  <c r="L147" i="7"/>
  <c r="N147" i="7"/>
  <c r="L148" i="7"/>
  <c r="N148" i="7"/>
  <c r="L149" i="7"/>
  <c r="N149" i="7"/>
  <c r="L150" i="7"/>
  <c r="N150" i="7"/>
  <c r="L151" i="7"/>
  <c r="N151" i="7"/>
  <c r="L152" i="7"/>
  <c r="N152" i="7"/>
  <c r="L153" i="7"/>
  <c r="N153" i="7"/>
  <c r="L154" i="7"/>
  <c r="N154" i="7"/>
  <c r="L155" i="7"/>
  <c r="N155" i="7"/>
  <c r="L156" i="7"/>
  <c r="N156" i="7"/>
  <c r="L157" i="7"/>
  <c r="N157" i="7"/>
  <c r="L158" i="7"/>
  <c r="N158" i="7"/>
  <c r="L159" i="7"/>
  <c r="N159" i="7"/>
  <c r="L160" i="7"/>
  <c r="N160" i="7"/>
  <c r="L161" i="7"/>
  <c r="N161" i="7"/>
  <c r="L162" i="7"/>
  <c r="N162" i="7"/>
  <c r="L163" i="7"/>
  <c r="N163" i="7"/>
  <c r="L164" i="7"/>
  <c r="N164" i="7"/>
  <c r="L165" i="7"/>
  <c r="N165" i="7"/>
  <c r="L166" i="7"/>
  <c r="N166" i="7"/>
  <c r="L167" i="7"/>
  <c r="N167" i="7"/>
  <c r="L168" i="7"/>
  <c r="N168" i="7"/>
  <c r="L169" i="7"/>
  <c r="N169" i="7"/>
  <c r="L170" i="7"/>
  <c r="N170" i="7"/>
  <c r="L171" i="7"/>
  <c r="N171" i="7"/>
  <c r="L172" i="7"/>
  <c r="N172" i="7"/>
  <c r="L173" i="7"/>
  <c r="N173" i="7"/>
  <c r="L174" i="7"/>
  <c r="N174" i="7"/>
  <c r="L175" i="7"/>
  <c r="N175" i="7"/>
  <c r="L176" i="7"/>
  <c r="N176" i="7"/>
  <c r="L177" i="7"/>
  <c r="N177" i="7"/>
  <c r="L178" i="7"/>
  <c r="N178" i="7"/>
  <c r="L179" i="7"/>
  <c r="N179" i="7"/>
  <c r="L180" i="7"/>
  <c r="N180" i="7"/>
  <c r="L181" i="7"/>
  <c r="N181" i="7"/>
  <c r="L182" i="7"/>
  <c r="N182" i="7"/>
  <c r="L183" i="7"/>
  <c r="N183" i="7"/>
  <c r="L184" i="7"/>
  <c r="N184" i="7"/>
  <c r="L185" i="7"/>
  <c r="N185" i="7"/>
  <c r="L186" i="7"/>
  <c r="N186" i="7"/>
  <c r="L187" i="7"/>
  <c r="N187" i="7"/>
  <c r="L188" i="7"/>
  <c r="N188" i="7"/>
  <c r="L189" i="7"/>
  <c r="N189" i="7"/>
  <c r="L190" i="7"/>
  <c r="N190" i="7"/>
  <c r="L191" i="7"/>
  <c r="N191" i="7"/>
  <c r="L192" i="7"/>
  <c r="N192" i="7"/>
  <c r="L193" i="7"/>
  <c r="N193" i="7"/>
  <c r="L194" i="7"/>
  <c r="N194" i="7"/>
  <c r="L195" i="7"/>
  <c r="N195" i="7"/>
  <c r="L196" i="7"/>
  <c r="N196" i="7"/>
  <c r="L197" i="7"/>
  <c r="N197" i="7"/>
  <c r="L198" i="7"/>
  <c r="N198" i="7"/>
  <c r="L199" i="7"/>
  <c r="N199" i="7"/>
  <c r="L200" i="7"/>
  <c r="N200" i="7"/>
  <c r="L201" i="7"/>
  <c r="N201" i="7"/>
  <c r="L202" i="7"/>
  <c r="N202" i="7"/>
  <c r="L203" i="7"/>
  <c r="N203" i="7"/>
  <c r="L204" i="7"/>
  <c r="N204" i="7"/>
  <c r="L205" i="7"/>
  <c r="N205" i="7"/>
  <c r="L206" i="7"/>
  <c r="N206" i="7"/>
  <c r="L207" i="7"/>
  <c r="N207" i="7"/>
  <c r="L208" i="7"/>
  <c r="N208" i="7"/>
  <c r="L209" i="7"/>
  <c r="N209" i="7"/>
  <c r="L210" i="7"/>
  <c r="N210" i="7"/>
  <c r="L211" i="7"/>
  <c r="N211" i="7"/>
  <c r="L212" i="7"/>
  <c r="N212" i="7"/>
  <c r="L213" i="7"/>
  <c r="N213" i="7"/>
  <c r="L214" i="7"/>
  <c r="N214" i="7"/>
  <c r="L215" i="7"/>
  <c r="N215" i="7"/>
  <c r="L216" i="7"/>
  <c r="N216" i="7"/>
  <c r="L217" i="7"/>
  <c r="N217" i="7"/>
  <c r="L218" i="7"/>
  <c r="N218" i="7"/>
  <c r="L219" i="7"/>
  <c r="N219" i="7"/>
  <c r="L220" i="7"/>
  <c r="N220" i="7"/>
  <c r="L221" i="7"/>
  <c r="N221" i="7"/>
  <c r="L222" i="7"/>
  <c r="N222" i="7"/>
  <c r="L223" i="7"/>
  <c r="N223" i="7"/>
  <c r="L224" i="7"/>
  <c r="N224" i="7"/>
  <c r="L225" i="7"/>
  <c r="N225" i="7"/>
  <c r="L226" i="7"/>
  <c r="N226" i="7"/>
  <c r="L227" i="7"/>
  <c r="N227" i="7"/>
  <c r="L228" i="7"/>
  <c r="N228" i="7"/>
  <c r="L229" i="7"/>
  <c r="N229" i="7"/>
  <c r="L230" i="7"/>
  <c r="N230" i="7"/>
  <c r="L231" i="7"/>
  <c r="N231" i="7"/>
  <c r="L232" i="7"/>
  <c r="N232" i="7"/>
  <c r="L233" i="7"/>
  <c r="N233" i="7"/>
  <c r="L234" i="7"/>
  <c r="N234" i="7"/>
  <c r="L235" i="7"/>
  <c r="N235" i="7"/>
  <c r="L236" i="7"/>
  <c r="N236" i="7"/>
  <c r="L237" i="7"/>
  <c r="N237" i="7"/>
  <c r="L238" i="7"/>
  <c r="N238" i="7"/>
  <c r="L239" i="7"/>
  <c r="N239" i="7"/>
  <c r="L240" i="7"/>
  <c r="N240" i="7"/>
  <c r="L241" i="7"/>
  <c r="N241" i="7"/>
  <c r="L242" i="7"/>
  <c r="N242" i="7"/>
  <c r="L243" i="7"/>
  <c r="N243" i="7"/>
  <c r="L244" i="7"/>
  <c r="N244" i="7"/>
  <c r="L245" i="7"/>
  <c r="N245" i="7"/>
  <c r="L246" i="7"/>
  <c r="N246" i="7"/>
  <c r="L247" i="7"/>
  <c r="N247" i="7"/>
  <c r="L248" i="7"/>
  <c r="N248" i="7"/>
  <c r="L249" i="7"/>
  <c r="N249" i="7"/>
  <c r="L250" i="7"/>
  <c r="N250" i="7"/>
  <c r="L251" i="7"/>
  <c r="N251" i="7"/>
  <c r="L252" i="7"/>
  <c r="N252" i="7"/>
  <c r="L253" i="7"/>
  <c r="N253" i="7"/>
  <c r="L254" i="7"/>
  <c r="N254" i="7"/>
  <c r="L255" i="7"/>
  <c r="N255" i="7"/>
  <c r="L256" i="7"/>
  <c r="N256" i="7"/>
  <c r="L257" i="7"/>
  <c r="N257" i="7"/>
  <c r="L258" i="7"/>
  <c r="N258" i="7"/>
  <c r="L259" i="7"/>
  <c r="N259" i="7"/>
  <c r="L260" i="7"/>
  <c r="N260" i="7"/>
  <c r="L261" i="7"/>
  <c r="N261" i="7"/>
  <c r="L262" i="7"/>
  <c r="N262" i="7"/>
  <c r="L263" i="7"/>
  <c r="N263" i="7"/>
  <c r="L264" i="7"/>
  <c r="N264" i="7"/>
  <c r="L265" i="7"/>
  <c r="N265" i="7"/>
  <c r="L266" i="7"/>
  <c r="N266" i="7"/>
  <c r="L267" i="7"/>
  <c r="N267" i="7"/>
  <c r="L268" i="7"/>
  <c r="N268" i="7"/>
  <c r="L269" i="7"/>
  <c r="N269" i="7"/>
  <c r="L270" i="7"/>
  <c r="N270" i="7"/>
  <c r="L271" i="7"/>
  <c r="N271" i="7"/>
  <c r="L272" i="7"/>
  <c r="N272" i="7"/>
  <c r="L273" i="7"/>
  <c r="N273" i="7"/>
  <c r="L274" i="7"/>
  <c r="N274" i="7"/>
  <c r="L275" i="7"/>
  <c r="N275" i="7"/>
  <c r="L276" i="7"/>
  <c r="N276" i="7"/>
  <c r="L277" i="7"/>
  <c r="N277" i="7"/>
  <c r="L278" i="7"/>
  <c r="N278" i="7"/>
  <c r="L279" i="7"/>
  <c r="N279" i="7"/>
  <c r="L280" i="7"/>
  <c r="N280" i="7"/>
  <c r="L281" i="7"/>
  <c r="N281" i="7"/>
  <c r="L282" i="7"/>
  <c r="N282" i="7"/>
  <c r="L283" i="7"/>
  <c r="N283" i="7"/>
  <c r="L284" i="7"/>
  <c r="N284" i="7"/>
  <c r="L285" i="7"/>
  <c r="N285" i="7"/>
  <c r="L286" i="7"/>
  <c r="N286" i="7"/>
  <c r="L287" i="7"/>
  <c r="N287" i="7"/>
  <c r="L288" i="7"/>
  <c r="N288" i="7"/>
  <c r="L289" i="7"/>
  <c r="N289" i="7"/>
  <c r="L290" i="7"/>
  <c r="N290" i="7"/>
  <c r="L291" i="7"/>
  <c r="N291" i="7"/>
  <c r="L292" i="7"/>
  <c r="N292" i="7"/>
  <c r="L293" i="7"/>
  <c r="N293" i="7"/>
  <c r="L294" i="7"/>
  <c r="N294" i="7"/>
  <c r="L295" i="7"/>
  <c r="N295" i="7"/>
  <c r="L296" i="7"/>
  <c r="N296" i="7"/>
  <c r="L297" i="7"/>
  <c r="N297" i="7"/>
  <c r="L298" i="7"/>
  <c r="N298" i="7"/>
  <c r="L299" i="7"/>
  <c r="N299" i="7"/>
  <c r="L300" i="7"/>
  <c r="N300" i="7"/>
  <c r="L301" i="7"/>
  <c r="N301" i="7"/>
  <c r="L302" i="7"/>
  <c r="N302" i="7"/>
  <c r="L303" i="7"/>
  <c r="N303" i="7"/>
  <c r="L304" i="7"/>
  <c r="N304" i="7"/>
  <c r="L305" i="7"/>
  <c r="N305" i="7"/>
  <c r="L306" i="7"/>
  <c r="N306" i="7"/>
  <c r="L307" i="7"/>
  <c r="N307" i="7"/>
  <c r="L308" i="7"/>
  <c r="N308" i="7"/>
  <c r="L309" i="7"/>
  <c r="N309" i="7"/>
  <c r="L310" i="7"/>
  <c r="N310" i="7"/>
  <c r="L311" i="7"/>
  <c r="N311" i="7"/>
  <c r="L312" i="7"/>
  <c r="N312" i="7"/>
  <c r="L313" i="7"/>
  <c r="N313" i="7"/>
  <c r="L314" i="7"/>
  <c r="N314" i="7"/>
  <c r="L315" i="7"/>
  <c r="N315" i="7"/>
  <c r="L316" i="7"/>
  <c r="N316" i="7"/>
  <c r="L317" i="7"/>
  <c r="N317" i="7"/>
  <c r="L318" i="7"/>
  <c r="N318" i="7"/>
  <c r="L319" i="7"/>
  <c r="N319" i="7"/>
  <c r="L320" i="7"/>
  <c r="N320" i="7"/>
  <c r="L321" i="7"/>
  <c r="N321" i="7"/>
  <c r="L322" i="7"/>
  <c r="N322" i="7"/>
  <c r="L323" i="7"/>
  <c r="N323" i="7"/>
  <c r="L324" i="7"/>
  <c r="N324" i="7"/>
  <c r="L325" i="7"/>
  <c r="N325" i="7"/>
  <c r="L326" i="7"/>
  <c r="N326" i="7"/>
  <c r="L327" i="7"/>
  <c r="N327" i="7"/>
  <c r="L328" i="7"/>
  <c r="N328" i="7"/>
  <c r="L329" i="7"/>
  <c r="N329" i="7"/>
  <c r="L330" i="7"/>
  <c r="N330" i="7"/>
  <c r="L331" i="7"/>
  <c r="N331" i="7"/>
  <c r="L332" i="7"/>
  <c r="N332" i="7"/>
  <c r="L333" i="7"/>
  <c r="N333" i="7"/>
  <c r="L334" i="7"/>
  <c r="N334" i="7"/>
  <c r="L335" i="7"/>
  <c r="N335" i="7"/>
  <c r="L336" i="7"/>
  <c r="N336" i="7"/>
  <c r="L337" i="7"/>
  <c r="N337" i="7"/>
  <c r="L338" i="7"/>
  <c r="N338" i="7"/>
  <c r="L339" i="7"/>
  <c r="N339" i="7"/>
  <c r="L340" i="7"/>
  <c r="N340" i="7"/>
  <c r="L341" i="7"/>
  <c r="N341" i="7"/>
  <c r="L342" i="7"/>
  <c r="N342" i="7"/>
  <c r="L343" i="7"/>
  <c r="N343" i="7"/>
  <c r="L344" i="7"/>
  <c r="N344" i="7"/>
  <c r="L345" i="7"/>
  <c r="N345" i="7"/>
  <c r="L346" i="7"/>
  <c r="N346" i="7"/>
  <c r="L347" i="7"/>
  <c r="N347" i="7"/>
  <c r="L348" i="7"/>
  <c r="N348" i="7"/>
  <c r="L349" i="7"/>
  <c r="N349" i="7"/>
  <c r="L350" i="7"/>
  <c r="N350" i="7"/>
  <c r="L351" i="7"/>
  <c r="N351" i="7"/>
  <c r="L352" i="7"/>
  <c r="N352" i="7"/>
  <c r="L353" i="7"/>
  <c r="N353" i="7"/>
  <c r="L354" i="7"/>
  <c r="N354" i="7"/>
  <c r="L355" i="7"/>
  <c r="N355" i="7"/>
  <c r="L356" i="7"/>
  <c r="N356" i="7"/>
  <c r="L357" i="7"/>
  <c r="N357" i="7"/>
  <c r="L358" i="7"/>
  <c r="N358" i="7"/>
  <c r="L359" i="7"/>
  <c r="N359" i="7"/>
  <c r="L360" i="7"/>
  <c r="N360" i="7"/>
  <c r="L361" i="7"/>
  <c r="N361" i="7"/>
  <c r="L362" i="7"/>
  <c r="N362" i="7"/>
  <c r="L363" i="7"/>
  <c r="N363" i="7"/>
  <c r="L364" i="7"/>
  <c r="N364" i="7"/>
  <c r="L365" i="7"/>
  <c r="N365" i="7"/>
  <c r="L366" i="7"/>
  <c r="N366" i="7"/>
  <c r="L367" i="7"/>
  <c r="N367" i="7"/>
  <c r="L368" i="7"/>
  <c r="N368" i="7"/>
  <c r="L369" i="7"/>
  <c r="N369" i="7"/>
  <c r="L370" i="7"/>
  <c r="N370" i="7"/>
  <c r="L371" i="7"/>
  <c r="N371" i="7"/>
  <c r="L372" i="7"/>
  <c r="N372" i="7"/>
  <c r="L373" i="7"/>
  <c r="N373" i="7"/>
  <c r="L374" i="7"/>
  <c r="N374" i="7"/>
  <c r="L375" i="7"/>
  <c r="N375" i="7"/>
  <c r="L376" i="7"/>
  <c r="N376" i="7"/>
  <c r="L377" i="7"/>
  <c r="N377" i="7"/>
  <c r="L378" i="7"/>
  <c r="N378" i="7"/>
  <c r="L379" i="7"/>
  <c r="N379" i="7"/>
  <c r="L380" i="7"/>
  <c r="N380" i="7"/>
  <c r="L381" i="7"/>
  <c r="N381" i="7"/>
  <c r="L382" i="7"/>
  <c r="N382" i="7"/>
  <c r="L383" i="7"/>
  <c r="N383" i="7"/>
  <c r="L384" i="7"/>
  <c r="N384" i="7"/>
  <c r="L385" i="7"/>
  <c r="N385" i="7"/>
  <c r="L386" i="7"/>
  <c r="N386" i="7"/>
  <c r="L387" i="7"/>
  <c r="N387" i="7"/>
  <c r="L388" i="7"/>
  <c r="N388" i="7"/>
  <c r="L389" i="7"/>
  <c r="N389" i="7"/>
  <c r="L390" i="7"/>
  <c r="N390" i="7"/>
  <c r="L391" i="7"/>
  <c r="N391" i="7"/>
  <c r="L392" i="7"/>
  <c r="N392" i="7"/>
  <c r="L393" i="7"/>
  <c r="N393" i="7"/>
  <c r="L394" i="7"/>
  <c r="N394" i="7"/>
  <c r="L395" i="7"/>
  <c r="N395" i="7"/>
  <c r="L396" i="7"/>
  <c r="N396" i="7"/>
  <c r="L397" i="7"/>
  <c r="N397" i="7"/>
  <c r="L398" i="7"/>
  <c r="N398" i="7"/>
  <c r="L399" i="7"/>
  <c r="N399" i="7"/>
  <c r="L400" i="7"/>
  <c r="N400" i="7"/>
  <c r="L401" i="7"/>
  <c r="N401" i="7"/>
  <c r="L402" i="7"/>
  <c r="N402" i="7"/>
  <c r="L403" i="7"/>
  <c r="N403" i="7"/>
  <c r="L404" i="7"/>
  <c r="N404" i="7"/>
  <c r="L405" i="7"/>
  <c r="N405" i="7"/>
  <c r="L406" i="7"/>
  <c r="N406" i="7"/>
  <c r="L407" i="7"/>
  <c r="N407" i="7"/>
  <c r="L408" i="7"/>
  <c r="N408" i="7"/>
  <c r="L409" i="7"/>
  <c r="N409" i="7"/>
  <c r="L410" i="7"/>
  <c r="N410" i="7"/>
  <c r="L411" i="7"/>
  <c r="N411" i="7"/>
  <c r="L412" i="7"/>
  <c r="N412" i="7"/>
  <c r="L413" i="7"/>
  <c r="N413" i="7"/>
  <c r="L414" i="7"/>
  <c r="N414" i="7"/>
  <c r="L415" i="7"/>
  <c r="N415" i="7"/>
  <c r="L416" i="7"/>
  <c r="N416" i="7"/>
  <c r="L417" i="7"/>
  <c r="N417" i="7"/>
  <c r="L418" i="7"/>
  <c r="N418" i="7"/>
  <c r="L419" i="7"/>
  <c r="N419" i="7"/>
  <c r="L420" i="7"/>
  <c r="N420" i="7"/>
  <c r="L421" i="7"/>
  <c r="N421" i="7"/>
  <c r="L422" i="7"/>
  <c r="N422" i="7"/>
  <c r="L423" i="7"/>
  <c r="N423" i="7"/>
  <c r="L424" i="7"/>
  <c r="N424" i="7"/>
  <c r="L425" i="7"/>
  <c r="N425" i="7"/>
  <c r="L426" i="7"/>
  <c r="N426" i="7"/>
  <c r="L427" i="7"/>
  <c r="N427" i="7"/>
  <c r="L428" i="7"/>
  <c r="N428" i="7"/>
  <c r="L429" i="7"/>
  <c r="N429" i="7"/>
  <c r="L430" i="7"/>
  <c r="N430" i="7"/>
  <c r="L431" i="7"/>
  <c r="N431" i="7"/>
  <c r="L432" i="7"/>
  <c r="N432" i="7"/>
  <c r="L433" i="7"/>
  <c r="N433" i="7"/>
  <c r="L434" i="7"/>
  <c r="N434" i="7"/>
  <c r="L435" i="7"/>
  <c r="N435" i="7"/>
  <c r="L436" i="7"/>
  <c r="N436" i="7"/>
  <c r="L437" i="7"/>
  <c r="N437" i="7"/>
  <c r="L438" i="7"/>
  <c r="N438" i="7"/>
  <c r="L439" i="7"/>
  <c r="N439" i="7"/>
  <c r="L440" i="7"/>
  <c r="N440" i="7"/>
  <c r="L441" i="7"/>
  <c r="N441" i="7"/>
  <c r="L442" i="7"/>
  <c r="N442" i="7"/>
  <c r="L443" i="7"/>
  <c r="N443" i="7"/>
  <c r="L444" i="7"/>
  <c r="N444" i="7"/>
  <c r="L445" i="7"/>
  <c r="N445" i="7"/>
  <c r="L446" i="7"/>
  <c r="N446" i="7"/>
  <c r="L447" i="7"/>
  <c r="N447" i="7"/>
  <c r="L448" i="7"/>
  <c r="N448" i="7"/>
  <c r="L449" i="7"/>
  <c r="N449" i="7"/>
  <c r="L450" i="7"/>
  <c r="N450" i="7"/>
  <c r="L451" i="7"/>
  <c r="N451" i="7"/>
  <c r="L452" i="7"/>
  <c r="N452" i="7"/>
  <c r="L453" i="7"/>
  <c r="N453" i="7"/>
  <c r="L454" i="7"/>
  <c r="N454" i="7"/>
  <c r="L455" i="7"/>
  <c r="N455" i="7"/>
  <c r="L456" i="7"/>
  <c r="N456" i="7"/>
  <c r="L457" i="7"/>
  <c r="N457" i="7"/>
  <c r="L458" i="7"/>
  <c r="N458" i="7"/>
  <c r="L459" i="7"/>
  <c r="N459" i="7"/>
  <c r="L460" i="7"/>
  <c r="N460" i="7"/>
  <c r="L461" i="7"/>
  <c r="N461" i="7"/>
  <c r="L462" i="7"/>
  <c r="N462" i="7"/>
  <c r="L463" i="7"/>
  <c r="N463" i="7"/>
  <c r="L464" i="7"/>
  <c r="N464" i="7"/>
  <c r="L465" i="7"/>
  <c r="N465" i="7"/>
  <c r="L466" i="7"/>
  <c r="N466" i="7"/>
  <c r="L467" i="7"/>
  <c r="N467" i="7"/>
  <c r="L468" i="7"/>
  <c r="N468" i="7"/>
  <c r="L469" i="7"/>
  <c r="N469" i="7"/>
  <c r="L470" i="7"/>
  <c r="N470" i="7"/>
  <c r="L471" i="7"/>
  <c r="N471" i="7"/>
  <c r="L472" i="7"/>
  <c r="N472" i="7"/>
  <c r="L473" i="7"/>
  <c r="N473" i="7"/>
  <c r="L474" i="7"/>
  <c r="N474" i="7"/>
  <c r="L475" i="7"/>
  <c r="N475" i="7"/>
  <c r="L476" i="7"/>
  <c r="N476" i="7"/>
  <c r="L477" i="7"/>
  <c r="N477" i="7"/>
  <c r="L478" i="7"/>
  <c r="N478" i="7"/>
  <c r="L479" i="7"/>
  <c r="N479" i="7"/>
  <c r="L480" i="7"/>
  <c r="N480" i="7"/>
  <c r="L481" i="7"/>
  <c r="N481" i="7"/>
  <c r="L482" i="7"/>
  <c r="N482" i="7"/>
  <c r="L483" i="7"/>
  <c r="N483" i="7"/>
  <c r="L484" i="7"/>
  <c r="N484" i="7"/>
  <c r="L485" i="7"/>
  <c r="N485" i="7"/>
  <c r="L486" i="7"/>
  <c r="N486" i="7"/>
  <c r="L487" i="7"/>
  <c r="N487" i="7"/>
  <c r="L488" i="7"/>
  <c r="N488" i="7"/>
  <c r="L489" i="7"/>
  <c r="N489" i="7"/>
  <c r="L490" i="7"/>
  <c r="N490" i="7"/>
  <c r="L491" i="7"/>
  <c r="N491" i="7"/>
  <c r="L492" i="7"/>
  <c r="N492" i="7"/>
  <c r="L493" i="7"/>
  <c r="N493" i="7"/>
  <c r="L494" i="7"/>
  <c r="N494" i="7"/>
  <c r="L495" i="7"/>
  <c r="N495" i="7"/>
  <c r="L496" i="7"/>
  <c r="N496" i="7"/>
  <c r="L497" i="7"/>
  <c r="N497" i="7"/>
  <c r="L498" i="7"/>
  <c r="N498" i="7"/>
  <c r="L499" i="7"/>
  <c r="N499" i="7"/>
  <c r="L500" i="7"/>
  <c r="N500" i="7"/>
  <c r="L501" i="7"/>
  <c r="N501" i="7"/>
  <c r="L502" i="7"/>
  <c r="N502" i="7"/>
  <c r="L503" i="7"/>
  <c r="N503" i="7"/>
  <c r="L504" i="7"/>
  <c r="N504" i="7"/>
  <c r="L505" i="7"/>
  <c r="N505" i="7"/>
  <c r="L506" i="7"/>
  <c r="N506" i="7"/>
  <c r="L507" i="7"/>
  <c r="N507" i="7"/>
  <c r="L508" i="7"/>
  <c r="N508" i="7"/>
  <c r="L509" i="7"/>
  <c r="N509" i="7"/>
  <c r="L510" i="7"/>
  <c r="N510" i="7"/>
  <c r="L511" i="7"/>
  <c r="N511" i="7"/>
  <c r="L512" i="7"/>
  <c r="N512" i="7"/>
  <c r="L513" i="7"/>
  <c r="N513" i="7"/>
  <c r="L514" i="7"/>
  <c r="N514" i="7"/>
  <c r="L515" i="7"/>
  <c r="N515" i="7"/>
  <c r="L516" i="7"/>
  <c r="N516" i="7"/>
  <c r="L517" i="7"/>
  <c r="N517" i="7"/>
  <c r="L518" i="7"/>
  <c r="N518" i="7"/>
  <c r="L519" i="7"/>
  <c r="N519" i="7"/>
  <c r="L520" i="7"/>
  <c r="N520" i="7"/>
  <c r="L521" i="7"/>
  <c r="N521" i="7"/>
  <c r="L522" i="7"/>
  <c r="N522" i="7"/>
  <c r="L523" i="7"/>
  <c r="N523" i="7"/>
  <c r="L524" i="7"/>
  <c r="N524" i="7"/>
  <c r="L525" i="7"/>
  <c r="N525" i="7"/>
  <c r="L526" i="7"/>
  <c r="N526" i="7"/>
  <c r="L527" i="7"/>
  <c r="N527" i="7"/>
  <c r="L2" i="7"/>
  <c r="N2" i="7"/>
  <c r="B3" i="7"/>
  <c r="C3" i="7"/>
  <c r="H3" i="7"/>
  <c r="P3" i="7"/>
  <c r="B4" i="7"/>
  <c r="C4" i="7"/>
  <c r="H4" i="7"/>
  <c r="P4" i="7"/>
  <c r="B5" i="7"/>
  <c r="C5" i="7"/>
  <c r="H5" i="7"/>
  <c r="P5" i="7"/>
  <c r="B6" i="7"/>
  <c r="C6" i="7"/>
  <c r="H6" i="7"/>
  <c r="P6" i="7"/>
  <c r="B7" i="7"/>
  <c r="C7" i="7"/>
  <c r="H7" i="7"/>
  <c r="P7" i="7"/>
  <c r="B8" i="7"/>
  <c r="C8" i="7"/>
  <c r="H8" i="7"/>
  <c r="P8" i="7"/>
  <c r="B9" i="7"/>
  <c r="C9" i="7"/>
  <c r="H9" i="7"/>
  <c r="P9" i="7"/>
  <c r="B10" i="7"/>
  <c r="C10" i="7"/>
  <c r="H10" i="7"/>
  <c r="P10" i="7"/>
  <c r="B11" i="7"/>
  <c r="C11" i="7"/>
  <c r="H11" i="7"/>
  <c r="P11" i="7"/>
  <c r="B12" i="7"/>
  <c r="C12" i="7"/>
  <c r="H12" i="7"/>
  <c r="P12" i="7"/>
  <c r="B13" i="7"/>
  <c r="C13" i="7"/>
  <c r="H13" i="7"/>
  <c r="P13" i="7"/>
  <c r="B14" i="7"/>
  <c r="C14" i="7"/>
  <c r="H14" i="7"/>
  <c r="P14" i="7"/>
  <c r="B15" i="7"/>
  <c r="C15" i="7"/>
  <c r="H15" i="7"/>
  <c r="P15" i="7"/>
  <c r="B16" i="7"/>
  <c r="C16" i="7"/>
  <c r="H16" i="7"/>
  <c r="P16" i="7"/>
  <c r="B17" i="7"/>
  <c r="C17" i="7"/>
  <c r="H17" i="7"/>
  <c r="P17" i="7"/>
  <c r="B18" i="7"/>
  <c r="C18" i="7"/>
  <c r="H18" i="7"/>
  <c r="P18" i="7"/>
  <c r="B19" i="7"/>
  <c r="C19" i="7"/>
  <c r="H19" i="7"/>
  <c r="P19" i="7"/>
  <c r="B20" i="7"/>
  <c r="C20" i="7"/>
  <c r="H20" i="7"/>
  <c r="P20" i="7"/>
  <c r="B21" i="7"/>
  <c r="C21" i="7"/>
  <c r="H21" i="7"/>
  <c r="P21" i="7"/>
  <c r="B22" i="7"/>
  <c r="C22" i="7"/>
  <c r="H22" i="7"/>
  <c r="P22" i="7"/>
  <c r="B23" i="7"/>
  <c r="C23" i="7"/>
  <c r="H23" i="7"/>
  <c r="P23" i="7"/>
  <c r="B24" i="7"/>
  <c r="C24" i="7"/>
  <c r="H24" i="7"/>
  <c r="P24" i="7"/>
  <c r="B25" i="7"/>
  <c r="C25" i="7"/>
  <c r="H25" i="7"/>
  <c r="P25" i="7"/>
  <c r="B26" i="7"/>
  <c r="C26" i="7"/>
  <c r="H26" i="7"/>
  <c r="P26" i="7"/>
  <c r="B27" i="7"/>
  <c r="C27" i="7"/>
  <c r="H27" i="7"/>
  <c r="P27" i="7"/>
  <c r="B28" i="7"/>
  <c r="C28" i="7"/>
  <c r="H28" i="7"/>
  <c r="P28" i="7"/>
  <c r="B29" i="7"/>
  <c r="C29" i="7"/>
  <c r="H29" i="7"/>
  <c r="P29" i="7"/>
  <c r="B30" i="7"/>
  <c r="C30" i="7"/>
  <c r="H30" i="7"/>
  <c r="P30" i="7"/>
  <c r="B31" i="7"/>
  <c r="C31" i="7"/>
  <c r="H31" i="7"/>
  <c r="P31" i="7"/>
  <c r="B32" i="7"/>
  <c r="C32" i="7"/>
  <c r="H32" i="7"/>
  <c r="P32" i="7"/>
  <c r="B33" i="7"/>
  <c r="C33" i="7"/>
  <c r="H33" i="7"/>
  <c r="P33" i="7"/>
  <c r="B34" i="7"/>
  <c r="C34" i="7"/>
  <c r="H34" i="7"/>
  <c r="P34" i="7"/>
  <c r="B35" i="7"/>
  <c r="C35" i="7"/>
  <c r="H35" i="7"/>
  <c r="P35" i="7"/>
  <c r="B36" i="7"/>
  <c r="C36" i="7"/>
  <c r="H36" i="7"/>
  <c r="P36" i="7"/>
  <c r="B37" i="7"/>
  <c r="C37" i="7"/>
  <c r="H37" i="7"/>
  <c r="P37" i="7"/>
  <c r="B38" i="7"/>
  <c r="C38" i="7"/>
  <c r="H38" i="7"/>
  <c r="P38" i="7"/>
  <c r="B39" i="7"/>
  <c r="C39" i="7"/>
  <c r="H39" i="7"/>
  <c r="P39" i="7"/>
  <c r="B40" i="7"/>
  <c r="C40" i="7"/>
  <c r="H40" i="7"/>
  <c r="P40" i="7"/>
  <c r="B41" i="7"/>
  <c r="C41" i="7"/>
  <c r="H41" i="7"/>
  <c r="P41" i="7"/>
  <c r="B42" i="7"/>
  <c r="C42" i="7"/>
  <c r="H42" i="7"/>
  <c r="P42" i="7"/>
  <c r="B43" i="7"/>
  <c r="C43" i="7"/>
  <c r="H43" i="7"/>
  <c r="P43" i="7"/>
  <c r="B44" i="7"/>
  <c r="C44" i="7"/>
  <c r="H44" i="7"/>
  <c r="P44" i="7"/>
  <c r="B45" i="7"/>
  <c r="C45" i="7"/>
  <c r="H45" i="7"/>
  <c r="P45" i="7"/>
  <c r="B46" i="7"/>
  <c r="C46" i="7"/>
  <c r="H46" i="7"/>
  <c r="P46" i="7"/>
  <c r="B47" i="7"/>
  <c r="C47" i="7"/>
  <c r="H47" i="7"/>
  <c r="P47" i="7"/>
  <c r="B48" i="7"/>
  <c r="C48" i="7"/>
  <c r="H48" i="7"/>
  <c r="P48" i="7"/>
  <c r="B49" i="7"/>
  <c r="C49" i="7"/>
  <c r="H49" i="7"/>
  <c r="P49" i="7"/>
  <c r="B50" i="7"/>
  <c r="C50" i="7"/>
  <c r="H50" i="7"/>
  <c r="P50" i="7"/>
  <c r="B51" i="7"/>
  <c r="C51" i="7"/>
  <c r="H51" i="7"/>
  <c r="P51" i="7"/>
  <c r="B52" i="7"/>
  <c r="C52" i="7"/>
  <c r="H52" i="7"/>
  <c r="P52" i="7"/>
  <c r="B53" i="7"/>
  <c r="C53" i="7"/>
  <c r="H53" i="7"/>
  <c r="P53" i="7"/>
  <c r="B54" i="7"/>
  <c r="C54" i="7"/>
  <c r="H54" i="7"/>
  <c r="P54" i="7"/>
  <c r="B55" i="7"/>
  <c r="C55" i="7"/>
  <c r="H55" i="7"/>
  <c r="P55" i="7"/>
  <c r="B56" i="7"/>
  <c r="C56" i="7"/>
  <c r="H56" i="7"/>
  <c r="P56" i="7"/>
  <c r="B57" i="7"/>
  <c r="C57" i="7"/>
  <c r="H57" i="7"/>
  <c r="P57" i="7"/>
  <c r="B58" i="7"/>
  <c r="C58" i="7"/>
  <c r="H58" i="7"/>
  <c r="P58" i="7"/>
  <c r="B59" i="7"/>
  <c r="C59" i="7"/>
  <c r="H59" i="7"/>
  <c r="P59" i="7"/>
  <c r="B60" i="7"/>
  <c r="C60" i="7"/>
  <c r="H60" i="7"/>
  <c r="P60" i="7"/>
  <c r="B61" i="7"/>
  <c r="C61" i="7"/>
  <c r="H61" i="7"/>
  <c r="P61" i="7"/>
  <c r="B62" i="7"/>
  <c r="C62" i="7"/>
  <c r="H62" i="7"/>
  <c r="P62" i="7"/>
  <c r="B63" i="7"/>
  <c r="C63" i="7"/>
  <c r="H63" i="7"/>
  <c r="P63" i="7"/>
  <c r="B64" i="7"/>
  <c r="C64" i="7"/>
  <c r="H64" i="7"/>
  <c r="P64" i="7"/>
  <c r="B65" i="7"/>
  <c r="C65" i="7"/>
  <c r="H65" i="7"/>
  <c r="P65" i="7"/>
  <c r="B66" i="7"/>
  <c r="C66" i="7"/>
  <c r="H66" i="7"/>
  <c r="P66" i="7"/>
  <c r="B67" i="7"/>
  <c r="C67" i="7"/>
  <c r="H67" i="7"/>
  <c r="P67" i="7"/>
  <c r="B68" i="7"/>
  <c r="C68" i="7"/>
  <c r="H68" i="7"/>
  <c r="P68" i="7"/>
  <c r="B69" i="7"/>
  <c r="C69" i="7"/>
  <c r="H69" i="7"/>
  <c r="P69" i="7"/>
  <c r="B70" i="7"/>
  <c r="C70" i="7"/>
  <c r="H70" i="7"/>
  <c r="P70" i="7"/>
  <c r="B71" i="7"/>
  <c r="C71" i="7"/>
  <c r="H71" i="7"/>
  <c r="P71" i="7"/>
  <c r="B72" i="7"/>
  <c r="C72" i="7"/>
  <c r="H72" i="7"/>
  <c r="P72" i="7"/>
  <c r="B73" i="7"/>
  <c r="C73" i="7"/>
  <c r="H73" i="7"/>
  <c r="P73" i="7"/>
  <c r="B74" i="7"/>
  <c r="C74" i="7"/>
  <c r="H74" i="7"/>
  <c r="P74" i="7"/>
  <c r="B75" i="7"/>
  <c r="C75" i="7"/>
  <c r="H75" i="7"/>
  <c r="P75" i="7"/>
  <c r="B76" i="7"/>
  <c r="C76" i="7"/>
  <c r="H76" i="7"/>
  <c r="P76" i="7"/>
  <c r="B77" i="7"/>
  <c r="C77" i="7"/>
  <c r="H77" i="7"/>
  <c r="P77" i="7"/>
  <c r="B78" i="7"/>
  <c r="C78" i="7"/>
  <c r="H78" i="7"/>
  <c r="P78" i="7"/>
  <c r="B79" i="7"/>
  <c r="C79" i="7"/>
  <c r="H79" i="7"/>
  <c r="P79" i="7"/>
  <c r="B80" i="7"/>
  <c r="C80" i="7"/>
  <c r="H80" i="7"/>
  <c r="P80" i="7"/>
  <c r="B81" i="7"/>
  <c r="C81" i="7"/>
  <c r="H81" i="7"/>
  <c r="P81" i="7"/>
  <c r="B82" i="7"/>
  <c r="C82" i="7"/>
  <c r="H82" i="7"/>
  <c r="P82" i="7"/>
  <c r="B83" i="7"/>
  <c r="C83" i="7"/>
  <c r="H83" i="7"/>
  <c r="P83" i="7"/>
  <c r="B84" i="7"/>
  <c r="C84" i="7"/>
  <c r="H84" i="7"/>
  <c r="P84" i="7"/>
  <c r="B85" i="7"/>
  <c r="C85" i="7"/>
  <c r="H85" i="7"/>
  <c r="P85" i="7"/>
  <c r="B86" i="7"/>
  <c r="C86" i="7"/>
  <c r="H86" i="7"/>
  <c r="P86" i="7"/>
  <c r="B87" i="7"/>
  <c r="C87" i="7"/>
  <c r="H87" i="7"/>
  <c r="P87" i="7"/>
  <c r="B88" i="7"/>
  <c r="C88" i="7"/>
  <c r="H88" i="7"/>
  <c r="P88" i="7"/>
  <c r="B89" i="7"/>
  <c r="C89" i="7"/>
  <c r="H89" i="7"/>
  <c r="P89" i="7"/>
  <c r="B90" i="7"/>
  <c r="C90" i="7"/>
  <c r="H90" i="7"/>
  <c r="P90" i="7"/>
  <c r="B91" i="7"/>
  <c r="C91" i="7"/>
  <c r="H91" i="7"/>
  <c r="P91" i="7"/>
  <c r="B92" i="7"/>
  <c r="C92" i="7"/>
  <c r="H92" i="7"/>
  <c r="P92" i="7"/>
  <c r="B93" i="7"/>
  <c r="C93" i="7"/>
  <c r="H93" i="7"/>
  <c r="P93" i="7"/>
  <c r="B94" i="7"/>
  <c r="C94" i="7"/>
  <c r="H94" i="7"/>
  <c r="P94" i="7"/>
  <c r="B95" i="7"/>
  <c r="C95" i="7"/>
  <c r="H95" i="7"/>
  <c r="P95" i="7"/>
  <c r="B96" i="7"/>
  <c r="C96" i="7"/>
  <c r="H96" i="7"/>
  <c r="P96" i="7"/>
  <c r="B97" i="7"/>
  <c r="C97" i="7"/>
  <c r="H97" i="7"/>
  <c r="P97" i="7"/>
  <c r="B98" i="7"/>
  <c r="C98" i="7"/>
  <c r="H98" i="7"/>
  <c r="P98" i="7"/>
  <c r="B99" i="7"/>
  <c r="C99" i="7"/>
  <c r="H99" i="7"/>
  <c r="P99" i="7"/>
  <c r="B100" i="7"/>
  <c r="C100" i="7"/>
  <c r="H100" i="7"/>
  <c r="P100" i="7"/>
  <c r="B101" i="7"/>
  <c r="C101" i="7"/>
  <c r="H101" i="7"/>
  <c r="P101" i="7"/>
  <c r="B102" i="7"/>
  <c r="C102" i="7"/>
  <c r="H102" i="7"/>
  <c r="P102" i="7"/>
  <c r="B103" i="7"/>
  <c r="C103" i="7"/>
  <c r="H103" i="7"/>
  <c r="P103" i="7"/>
  <c r="B104" i="7"/>
  <c r="C104" i="7"/>
  <c r="H104" i="7"/>
  <c r="P104" i="7"/>
  <c r="B105" i="7"/>
  <c r="C105" i="7"/>
  <c r="H105" i="7"/>
  <c r="P105" i="7"/>
  <c r="B106" i="7"/>
  <c r="C106" i="7"/>
  <c r="H106" i="7"/>
  <c r="P106" i="7"/>
  <c r="B107" i="7"/>
  <c r="C107" i="7"/>
  <c r="H107" i="7"/>
  <c r="P107" i="7"/>
  <c r="B108" i="7"/>
  <c r="C108" i="7"/>
  <c r="H108" i="7"/>
  <c r="P108" i="7"/>
  <c r="B109" i="7"/>
  <c r="C109" i="7"/>
  <c r="H109" i="7"/>
  <c r="P109" i="7"/>
  <c r="B110" i="7"/>
  <c r="C110" i="7"/>
  <c r="H110" i="7"/>
  <c r="P110" i="7"/>
  <c r="B111" i="7"/>
  <c r="C111" i="7"/>
  <c r="H111" i="7"/>
  <c r="P111" i="7"/>
  <c r="B112" i="7"/>
  <c r="C112" i="7"/>
  <c r="H112" i="7"/>
  <c r="P112" i="7"/>
  <c r="B113" i="7"/>
  <c r="C113" i="7"/>
  <c r="H113" i="7"/>
  <c r="P113" i="7"/>
  <c r="B114" i="7"/>
  <c r="C114" i="7"/>
  <c r="H114" i="7"/>
  <c r="P114" i="7"/>
  <c r="B115" i="7"/>
  <c r="C115" i="7"/>
  <c r="H115" i="7"/>
  <c r="P115" i="7"/>
  <c r="B116" i="7"/>
  <c r="C116" i="7"/>
  <c r="H116" i="7"/>
  <c r="P116" i="7"/>
  <c r="B117" i="7"/>
  <c r="C117" i="7"/>
  <c r="H117" i="7"/>
  <c r="P117" i="7"/>
  <c r="B118" i="7"/>
  <c r="C118" i="7"/>
  <c r="H118" i="7"/>
  <c r="P118" i="7"/>
  <c r="B119" i="7"/>
  <c r="C119" i="7"/>
  <c r="H119" i="7"/>
  <c r="P119" i="7"/>
  <c r="B120" i="7"/>
  <c r="C120" i="7"/>
  <c r="H120" i="7"/>
  <c r="P120" i="7"/>
  <c r="B121" i="7"/>
  <c r="C121" i="7"/>
  <c r="H121" i="7"/>
  <c r="P121" i="7"/>
  <c r="B122" i="7"/>
  <c r="C122" i="7"/>
  <c r="H122" i="7"/>
  <c r="P122" i="7"/>
  <c r="B123" i="7"/>
  <c r="C123" i="7"/>
  <c r="H123" i="7"/>
  <c r="P123" i="7"/>
  <c r="B124" i="7"/>
  <c r="C124" i="7"/>
  <c r="H124" i="7"/>
  <c r="P124" i="7"/>
  <c r="B125" i="7"/>
  <c r="C125" i="7"/>
  <c r="H125" i="7"/>
  <c r="P125" i="7"/>
  <c r="B126" i="7"/>
  <c r="C126" i="7"/>
  <c r="H126" i="7"/>
  <c r="P126" i="7"/>
  <c r="B127" i="7"/>
  <c r="C127" i="7"/>
  <c r="H127" i="7"/>
  <c r="P127" i="7"/>
  <c r="B128" i="7"/>
  <c r="C128" i="7"/>
  <c r="H128" i="7"/>
  <c r="P128" i="7"/>
  <c r="B129" i="7"/>
  <c r="C129" i="7"/>
  <c r="H129" i="7"/>
  <c r="P129" i="7"/>
  <c r="B130" i="7"/>
  <c r="C130" i="7"/>
  <c r="H130" i="7"/>
  <c r="P130" i="7"/>
  <c r="B131" i="7"/>
  <c r="C131" i="7"/>
  <c r="H131" i="7"/>
  <c r="P131" i="7"/>
  <c r="B132" i="7"/>
  <c r="C132" i="7"/>
  <c r="H132" i="7"/>
  <c r="P132" i="7"/>
  <c r="B133" i="7"/>
  <c r="C133" i="7"/>
  <c r="H133" i="7"/>
  <c r="P133" i="7"/>
  <c r="B134" i="7"/>
  <c r="C134" i="7"/>
  <c r="H134" i="7"/>
  <c r="P134" i="7"/>
  <c r="B135" i="7"/>
  <c r="C135" i="7"/>
  <c r="H135" i="7"/>
  <c r="P135" i="7"/>
  <c r="B136" i="7"/>
  <c r="C136" i="7"/>
  <c r="H136" i="7"/>
  <c r="P136" i="7"/>
  <c r="B137" i="7"/>
  <c r="C137" i="7"/>
  <c r="H137" i="7"/>
  <c r="P137" i="7"/>
  <c r="B138" i="7"/>
  <c r="C138" i="7"/>
  <c r="H138" i="7"/>
  <c r="P138" i="7"/>
  <c r="B139" i="7"/>
  <c r="C139" i="7"/>
  <c r="H139" i="7"/>
  <c r="P139" i="7"/>
  <c r="B140" i="7"/>
  <c r="C140" i="7"/>
  <c r="H140" i="7"/>
  <c r="P140" i="7"/>
  <c r="B141" i="7"/>
  <c r="C141" i="7"/>
  <c r="H141" i="7"/>
  <c r="P141" i="7"/>
  <c r="B142" i="7"/>
  <c r="C142" i="7"/>
  <c r="H142" i="7"/>
  <c r="P142" i="7"/>
  <c r="B143" i="7"/>
  <c r="C143" i="7"/>
  <c r="H143" i="7"/>
  <c r="P143" i="7"/>
  <c r="B144" i="7"/>
  <c r="C144" i="7"/>
  <c r="H144" i="7"/>
  <c r="P144" i="7"/>
  <c r="B145" i="7"/>
  <c r="C145" i="7"/>
  <c r="H145" i="7"/>
  <c r="P145" i="7"/>
  <c r="B146" i="7"/>
  <c r="C146" i="7"/>
  <c r="H146" i="7"/>
  <c r="P146" i="7"/>
  <c r="B147" i="7"/>
  <c r="C147" i="7"/>
  <c r="H147" i="7"/>
  <c r="P147" i="7"/>
  <c r="B148" i="7"/>
  <c r="C148" i="7"/>
  <c r="H148" i="7"/>
  <c r="P148" i="7"/>
  <c r="B149" i="7"/>
  <c r="C149" i="7"/>
  <c r="H149" i="7"/>
  <c r="P149" i="7"/>
  <c r="B150" i="7"/>
  <c r="C150" i="7"/>
  <c r="H150" i="7"/>
  <c r="P150" i="7"/>
  <c r="B151" i="7"/>
  <c r="C151" i="7"/>
  <c r="H151" i="7"/>
  <c r="P151" i="7"/>
  <c r="B152" i="7"/>
  <c r="C152" i="7"/>
  <c r="H152" i="7"/>
  <c r="P152" i="7"/>
  <c r="B153" i="7"/>
  <c r="C153" i="7"/>
  <c r="H153" i="7"/>
  <c r="P153" i="7"/>
  <c r="B154" i="7"/>
  <c r="C154" i="7"/>
  <c r="H154" i="7"/>
  <c r="P154" i="7"/>
  <c r="B155" i="7"/>
  <c r="C155" i="7"/>
  <c r="H155" i="7"/>
  <c r="P155" i="7"/>
  <c r="B156" i="7"/>
  <c r="C156" i="7"/>
  <c r="H156" i="7"/>
  <c r="P156" i="7"/>
  <c r="B157" i="7"/>
  <c r="C157" i="7"/>
  <c r="H157" i="7"/>
  <c r="P157" i="7"/>
  <c r="B158" i="7"/>
  <c r="C158" i="7"/>
  <c r="H158" i="7"/>
  <c r="P158" i="7"/>
  <c r="B159" i="7"/>
  <c r="C159" i="7"/>
  <c r="H159" i="7"/>
  <c r="P159" i="7"/>
  <c r="B160" i="7"/>
  <c r="C160" i="7"/>
  <c r="H160" i="7"/>
  <c r="P160" i="7"/>
  <c r="B161" i="7"/>
  <c r="C161" i="7"/>
  <c r="H161" i="7"/>
  <c r="P161" i="7"/>
  <c r="B162" i="7"/>
  <c r="C162" i="7"/>
  <c r="H162" i="7"/>
  <c r="P162" i="7"/>
  <c r="B163" i="7"/>
  <c r="C163" i="7"/>
  <c r="H163" i="7"/>
  <c r="P163" i="7"/>
  <c r="B164" i="7"/>
  <c r="C164" i="7"/>
  <c r="H164" i="7"/>
  <c r="P164" i="7"/>
  <c r="B165" i="7"/>
  <c r="C165" i="7"/>
  <c r="H165" i="7"/>
  <c r="P165" i="7"/>
  <c r="B166" i="7"/>
  <c r="C166" i="7"/>
  <c r="H166" i="7"/>
  <c r="P166" i="7"/>
  <c r="B167" i="7"/>
  <c r="C167" i="7"/>
  <c r="H167" i="7"/>
  <c r="P167" i="7"/>
  <c r="B168" i="7"/>
  <c r="C168" i="7"/>
  <c r="H168" i="7"/>
  <c r="P168" i="7"/>
  <c r="B169" i="7"/>
  <c r="C169" i="7"/>
  <c r="H169" i="7"/>
  <c r="P169" i="7"/>
  <c r="B170" i="7"/>
  <c r="C170" i="7"/>
  <c r="H170" i="7"/>
  <c r="P170" i="7"/>
  <c r="B171" i="7"/>
  <c r="C171" i="7"/>
  <c r="H171" i="7"/>
  <c r="P171" i="7"/>
  <c r="B172" i="7"/>
  <c r="C172" i="7"/>
  <c r="H172" i="7"/>
  <c r="P172" i="7"/>
  <c r="B173" i="7"/>
  <c r="C173" i="7"/>
  <c r="H173" i="7"/>
  <c r="P173" i="7"/>
  <c r="B174" i="7"/>
  <c r="C174" i="7"/>
  <c r="H174" i="7"/>
  <c r="P174" i="7"/>
  <c r="B175" i="7"/>
  <c r="C175" i="7"/>
  <c r="H175" i="7"/>
  <c r="P175" i="7"/>
  <c r="B176" i="7"/>
  <c r="C176" i="7"/>
  <c r="H176" i="7"/>
  <c r="P176" i="7"/>
  <c r="B177" i="7"/>
  <c r="C177" i="7"/>
  <c r="H177" i="7"/>
  <c r="P177" i="7"/>
  <c r="B178" i="7"/>
  <c r="C178" i="7"/>
  <c r="H178" i="7"/>
  <c r="P178" i="7"/>
  <c r="B179" i="7"/>
  <c r="C179" i="7"/>
  <c r="H179" i="7"/>
  <c r="P179" i="7"/>
  <c r="B180" i="7"/>
  <c r="C180" i="7"/>
  <c r="H180" i="7"/>
  <c r="P180" i="7"/>
  <c r="B181" i="7"/>
  <c r="C181" i="7"/>
  <c r="H181" i="7"/>
  <c r="P181" i="7"/>
  <c r="B182" i="7"/>
  <c r="C182" i="7"/>
  <c r="H182" i="7"/>
  <c r="P182" i="7"/>
  <c r="B183" i="7"/>
  <c r="C183" i="7"/>
  <c r="H183" i="7"/>
  <c r="P183" i="7"/>
  <c r="B184" i="7"/>
  <c r="C184" i="7"/>
  <c r="H184" i="7"/>
  <c r="P184" i="7"/>
  <c r="B185" i="7"/>
  <c r="C185" i="7"/>
  <c r="H185" i="7"/>
  <c r="P185" i="7"/>
  <c r="B186" i="7"/>
  <c r="C186" i="7"/>
  <c r="H186" i="7"/>
  <c r="P186" i="7"/>
  <c r="B187" i="7"/>
  <c r="C187" i="7"/>
  <c r="H187" i="7"/>
  <c r="P187" i="7"/>
  <c r="B188" i="7"/>
  <c r="C188" i="7"/>
  <c r="H188" i="7"/>
  <c r="P188" i="7"/>
  <c r="B189" i="7"/>
  <c r="C189" i="7"/>
  <c r="H189" i="7"/>
  <c r="P189" i="7"/>
  <c r="B190" i="7"/>
  <c r="C190" i="7"/>
  <c r="H190" i="7"/>
  <c r="P190" i="7"/>
  <c r="B191" i="7"/>
  <c r="C191" i="7"/>
  <c r="H191" i="7"/>
  <c r="P191" i="7"/>
  <c r="B192" i="7"/>
  <c r="C192" i="7"/>
  <c r="H192" i="7"/>
  <c r="P192" i="7"/>
  <c r="B193" i="7"/>
  <c r="C193" i="7"/>
  <c r="H193" i="7"/>
  <c r="P193" i="7"/>
  <c r="B194" i="7"/>
  <c r="C194" i="7"/>
  <c r="H194" i="7"/>
  <c r="P194" i="7"/>
  <c r="B195" i="7"/>
  <c r="C195" i="7"/>
  <c r="H195" i="7"/>
  <c r="P195" i="7"/>
  <c r="B196" i="7"/>
  <c r="C196" i="7"/>
  <c r="H196" i="7"/>
  <c r="P196" i="7"/>
  <c r="B197" i="7"/>
  <c r="C197" i="7"/>
  <c r="H197" i="7"/>
  <c r="P197" i="7"/>
  <c r="B198" i="7"/>
  <c r="C198" i="7"/>
  <c r="H198" i="7"/>
  <c r="P198" i="7"/>
  <c r="B199" i="7"/>
  <c r="C199" i="7"/>
  <c r="H199" i="7"/>
  <c r="P199" i="7"/>
  <c r="B200" i="7"/>
  <c r="C200" i="7"/>
  <c r="H200" i="7"/>
  <c r="P200" i="7"/>
  <c r="B201" i="7"/>
  <c r="C201" i="7"/>
  <c r="H201" i="7"/>
  <c r="P201" i="7"/>
  <c r="B202" i="7"/>
  <c r="C202" i="7"/>
  <c r="H202" i="7"/>
  <c r="P202" i="7"/>
  <c r="B203" i="7"/>
  <c r="C203" i="7"/>
  <c r="H203" i="7"/>
  <c r="P203" i="7"/>
  <c r="B204" i="7"/>
  <c r="C204" i="7"/>
  <c r="H204" i="7"/>
  <c r="P204" i="7"/>
  <c r="B205" i="7"/>
  <c r="C205" i="7"/>
  <c r="H205" i="7"/>
  <c r="P205" i="7"/>
  <c r="B206" i="7"/>
  <c r="C206" i="7"/>
  <c r="H206" i="7"/>
  <c r="P206" i="7"/>
  <c r="B207" i="7"/>
  <c r="C207" i="7"/>
  <c r="H207" i="7"/>
  <c r="P207" i="7"/>
  <c r="B208" i="7"/>
  <c r="C208" i="7"/>
  <c r="H208" i="7"/>
  <c r="P208" i="7"/>
  <c r="B209" i="7"/>
  <c r="C209" i="7"/>
  <c r="H209" i="7"/>
  <c r="P209" i="7"/>
  <c r="B210" i="7"/>
  <c r="C210" i="7"/>
  <c r="H210" i="7"/>
  <c r="P210" i="7"/>
  <c r="B211" i="7"/>
  <c r="C211" i="7"/>
  <c r="H211" i="7"/>
  <c r="P211" i="7"/>
  <c r="B212" i="7"/>
  <c r="C212" i="7"/>
  <c r="H212" i="7"/>
  <c r="P212" i="7"/>
  <c r="B213" i="7"/>
  <c r="C213" i="7"/>
  <c r="H213" i="7"/>
  <c r="P213" i="7"/>
  <c r="B214" i="7"/>
  <c r="C214" i="7"/>
  <c r="H214" i="7"/>
  <c r="P214" i="7"/>
  <c r="B215" i="7"/>
  <c r="C215" i="7"/>
  <c r="H215" i="7"/>
  <c r="P215" i="7"/>
  <c r="B216" i="7"/>
  <c r="C216" i="7"/>
  <c r="H216" i="7"/>
  <c r="P216" i="7"/>
  <c r="B217" i="7"/>
  <c r="C217" i="7"/>
  <c r="H217" i="7"/>
  <c r="P217" i="7"/>
  <c r="B218" i="7"/>
  <c r="C218" i="7"/>
  <c r="H218" i="7"/>
  <c r="P218" i="7"/>
  <c r="B219" i="7"/>
  <c r="C219" i="7"/>
  <c r="H219" i="7"/>
  <c r="P219" i="7"/>
  <c r="B220" i="7"/>
  <c r="C220" i="7"/>
  <c r="H220" i="7"/>
  <c r="P220" i="7"/>
  <c r="B221" i="7"/>
  <c r="C221" i="7"/>
  <c r="H221" i="7"/>
  <c r="P221" i="7"/>
  <c r="B222" i="7"/>
  <c r="C222" i="7"/>
  <c r="H222" i="7"/>
  <c r="P222" i="7"/>
  <c r="B223" i="7"/>
  <c r="C223" i="7"/>
  <c r="H223" i="7"/>
  <c r="P223" i="7"/>
  <c r="B224" i="7"/>
  <c r="C224" i="7"/>
  <c r="H224" i="7"/>
  <c r="P224" i="7"/>
  <c r="B225" i="7"/>
  <c r="C225" i="7"/>
  <c r="H225" i="7"/>
  <c r="P225" i="7"/>
  <c r="B226" i="7"/>
  <c r="C226" i="7"/>
  <c r="H226" i="7"/>
  <c r="P226" i="7"/>
  <c r="B227" i="7"/>
  <c r="C227" i="7"/>
  <c r="H227" i="7"/>
  <c r="P227" i="7"/>
  <c r="B228" i="7"/>
  <c r="C228" i="7"/>
  <c r="H228" i="7"/>
  <c r="P228" i="7"/>
  <c r="B229" i="7"/>
  <c r="C229" i="7"/>
  <c r="H229" i="7"/>
  <c r="P229" i="7"/>
  <c r="B230" i="7"/>
  <c r="C230" i="7"/>
  <c r="H230" i="7"/>
  <c r="P230" i="7"/>
  <c r="B231" i="7"/>
  <c r="C231" i="7"/>
  <c r="H231" i="7"/>
  <c r="P231" i="7"/>
  <c r="B232" i="7"/>
  <c r="C232" i="7"/>
  <c r="H232" i="7"/>
  <c r="P232" i="7"/>
  <c r="B233" i="7"/>
  <c r="C233" i="7"/>
  <c r="H233" i="7"/>
  <c r="P233" i="7"/>
  <c r="B234" i="7"/>
  <c r="C234" i="7"/>
  <c r="H234" i="7"/>
  <c r="P234" i="7"/>
  <c r="B235" i="7"/>
  <c r="C235" i="7"/>
  <c r="H235" i="7"/>
  <c r="P235" i="7"/>
  <c r="B236" i="7"/>
  <c r="C236" i="7"/>
  <c r="H236" i="7"/>
  <c r="P236" i="7"/>
  <c r="B237" i="7"/>
  <c r="C237" i="7"/>
  <c r="H237" i="7"/>
  <c r="P237" i="7"/>
  <c r="B238" i="7"/>
  <c r="C238" i="7"/>
  <c r="H238" i="7"/>
  <c r="P238" i="7"/>
  <c r="B239" i="7"/>
  <c r="C239" i="7"/>
  <c r="H239" i="7"/>
  <c r="P239" i="7"/>
  <c r="B240" i="7"/>
  <c r="C240" i="7"/>
  <c r="H240" i="7"/>
  <c r="P240" i="7"/>
  <c r="B241" i="7"/>
  <c r="C241" i="7"/>
  <c r="H241" i="7"/>
  <c r="P241" i="7"/>
  <c r="B242" i="7"/>
  <c r="C242" i="7"/>
  <c r="H242" i="7"/>
  <c r="P242" i="7"/>
  <c r="B243" i="7"/>
  <c r="C243" i="7"/>
  <c r="H243" i="7"/>
  <c r="P243" i="7"/>
  <c r="B244" i="7"/>
  <c r="C244" i="7"/>
  <c r="H244" i="7"/>
  <c r="P244" i="7"/>
  <c r="B245" i="7"/>
  <c r="C245" i="7"/>
  <c r="H245" i="7"/>
  <c r="P245" i="7"/>
  <c r="B246" i="7"/>
  <c r="C246" i="7"/>
  <c r="H246" i="7"/>
  <c r="P246" i="7"/>
  <c r="B247" i="7"/>
  <c r="C247" i="7"/>
  <c r="H247" i="7"/>
  <c r="P247" i="7"/>
  <c r="B248" i="7"/>
  <c r="C248" i="7"/>
  <c r="H248" i="7"/>
  <c r="P248" i="7"/>
  <c r="B249" i="7"/>
  <c r="C249" i="7"/>
  <c r="H249" i="7"/>
  <c r="P249" i="7"/>
  <c r="B250" i="7"/>
  <c r="C250" i="7"/>
  <c r="H250" i="7"/>
  <c r="P250" i="7"/>
  <c r="B251" i="7"/>
  <c r="C251" i="7"/>
  <c r="H251" i="7"/>
  <c r="P251" i="7"/>
  <c r="B252" i="7"/>
  <c r="C252" i="7"/>
  <c r="H252" i="7"/>
  <c r="P252" i="7"/>
  <c r="B253" i="7"/>
  <c r="C253" i="7"/>
  <c r="H253" i="7"/>
  <c r="P253" i="7"/>
  <c r="B254" i="7"/>
  <c r="C254" i="7"/>
  <c r="H254" i="7"/>
  <c r="P254" i="7"/>
  <c r="B255" i="7"/>
  <c r="C255" i="7"/>
  <c r="H255" i="7"/>
  <c r="P255" i="7"/>
  <c r="B256" i="7"/>
  <c r="C256" i="7"/>
  <c r="H256" i="7"/>
  <c r="P256" i="7"/>
  <c r="B257" i="7"/>
  <c r="C257" i="7"/>
  <c r="H257" i="7"/>
  <c r="P257" i="7"/>
  <c r="B258" i="7"/>
  <c r="C258" i="7"/>
  <c r="H258" i="7"/>
  <c r="P258" i="7"/>
  <c r="B259" i="7"/>
  <c r="C259" i="7"/>
  <c r="H259" i="7"/>
  <c r="P259" i="7"/>
  <c r="B260" i="7"/>
  <c r="C260" i="7"/>
  <c r="H260" i="7"/>
  <c r="P260" i="7"/>
  <c r="B261" i="7"/>
  <c r="C261" i="7"/>
  <c r="H261" i="7"/>
  <c r="P261" i="7"/>
  <c r="B262" i="7"/>
  <c r="C262" i="7"/>
  <c r="H262" i="7"/>
  <c r="P262" i="7"/>
  <c r="B263" i="7"/>
  <c r="C263" i="7"/>
  <c r="H263" i="7"/>
  <c r="P263" i="7"/>
  <c r="B264" i="7"/>
  <c r="C264" i="7"/>
  <c r="H264" i="7"/>
  <c r="P264" i="7"/>
  <c r="B265" i="7"/>
  <c r="C265" i="7"/>
  <c r="H265" i="7"/>
  <c r="P265" i="7"/>
  <c r="B266" i="7"/>
  <c r="C266" i="7"/>
  <c r="H266" i="7"/>
  <c r="P266" i="7"/>
  <c r="B267" i="7"/>
  <c r="C267" i="7"/>
  <c r="H267" i="7"/>
  <c r="P267" i="7"/>
  <c r="B268" i="7"/>
  <c r="C268" i="7"/>
  <c r="H268" i="7"/>
  <c r="P268" i="7"/>
  <c r="B269" i="7"/>
  <c r="C269" i="7"/>
  <c r="H269" i="7"/>
  <c r="P269" i="7"/>
  <c r="B270" i="7"/>
  <c r="C270" i="7"/>
  <c r="H270" i="7"/>
  <c r="P270" i="7"/>
  <c r="B271" i="7"/>
  <c r="C271" i="7"/>
  <c r="H271" i="7"/>
  <c r="P271" i="7"/>
  <c r="B272" i="7"/>
  <c r="C272" i="7"/>
  <c r="H272" i="7"/>
  <c r="P272" i="7"/>
  <c r="B273" i="7"/>
  <c r="C273" i="7"/>
  <c r="H273" i="7"/>
  <c r="P273" i="7"/>
  <c r="B274" i="7"/>
  <c r="C274" i="7"/>
  <c r="H274" i="7"/>
  <c r="P274" i="7"/>
  <c r="B275" i="7"/>
  <c r="C275" i="7"/>
  <c r="H275" i="7"/>
  <c r="P275" i="7"/>
  <c r="B276" i="7"/>
  <c r="C276" i="7"/>
  <c r="H276" i="7"/>
  <c r="P276" i="7"/>
  <c r="B277" i="7"/>
  <c r="C277" i="7"/>
  <c r="H277" i="7"/>
  <c r="P277" i="7"/>
  <c r="B278" i="7"/>
  <c r="C278" i="7"/>
  <c r="H278" i="7"/>
  <c r="P278" i="7"/>
  <c r="B279" i="7"/>
  <c r="C279" i="7"/>
  <c r="H279" i="7"/>
  <c r="P279" i="7"/>
  <c r="B280" i="7"/>
  <c r="C280" i="7"/>
  <c r="H280" i="7"/>
  <c r="P280" i="7"/>
  <c r="B281" i="7"/>
  <c r="C281" i="7"/>
  <c r="H281" i="7"/>
  <c r="P281" i="7"/>
  <c r="B282" i="7"/>
  <c r="C282" i="7"/>
  <c r="H282" i="7"/>
  <c r="P282" i="7"/>
  <c r="B283" i="7"/>
  <c r="C283" i="7"/>
  <c r="H283" i="7"/>
  <c r="P283" i="7"/>
  <c r="B284" i="7"/>
  <c r="C284" i="7"/>
  <c r="H284" i="7"/>
  <c r="P284" i="7"/>
  <c r="B285" i="7"/>
  <c r="C285" i="7"/>
  <c r="H285" i="7"/>
  <c r="P285" i="7"/>
  <c r="B286" i="7"/>
  <c r="C286" i="7"/>
  <c r="H286" i="7"/>
  <c r="P286" i="7"/>
  <c r="B287" i="7"/>
  <c r="C287" i="7"/>
  <c r="H287" i="7"/>
  <c r="P287" i="7"/>
  <c r="B288" i="7"/>
  <c r="C288" i="7"/>
  <c r="H288" i="7"/>
  <c r="P288" i="7"/>
  <c r="B289" i="7"/>
  <c r="C289" i="7"/>
  <c r="H289" i="7"/>
  <c r="P289" i="7"/>
  <c r="B290" i="7"/>
  <c r="C290" i="7"/>
  <c r="H290" i="7"/>
  <c r="P290" i="7"/>
  <c r="B291" i="7"/>
  <c r="C291" i="7"/>
  <c r="H291" i="7"/>
  <c r="P291" i="7"/>
  <c r="B292" i="7"/>
  <c r="C292" i="7"/>
  <c r="H292" i="7"/>
  <c r="P292" i="7"/>
  <c r="B293" i="7"/>
  <c r="C293" i="7"/>
  <c r="H293" i="7"/>
  <c r="P293" i="7"/>
  <c r="B294" i="7"/>
  <c r="C294" i="7"/>
  <c r="H294" i="7"/>
  <c r="P294" i="7"/>
  <c r="B295" i="7"/>
  <c r="C295" i="7"/>
  <c r="H295" i="7"/>
  <c r="P295" i="7"/>
  <c r="B296" i="7"/>
  <c r="C296" i="7"/>
  <c r="H296" i="7"/>
  <c r="P296" i="7"/>
  <c r="B297" i="7"/>
  <c r="C297" i="7"/>
  <c r="H297" i="7"/>
  <c r="P297" i="7"/>
  <c r="B298" i="7"/>
  <c r="C298" i="7"/>
  <c r="H298" i="7"/>
  <c r="P298" i="7"/>
  <c r="B299" i="7"/>
  <c r="C299" i="7"/>
  <c r="H299" i="7"/>
  <c r="P299" i="7"/>
  <c r="B300" i="7"/>
  <c r="C300" i="7"/>
  <c r="H300" i="7"/>
  <c r="P300" i="7"/>
  <c r="B301" i="7"/>
  <c r="C301" i="7"/>
  <c r="H301" i="7"/>
  <c r="P301" i="7"/>
  <c r="B302" i="7"/>
  <c r="C302" i="7"/>
  <c r="H302" i="7"/>
  <c r="P302" i="7"/>
  <c r="B303" i="7"/>
  <c r="C303" i="7"/>
  <c r="H303" i="7"/>
  <c r="P303" i="7"/>
  <c r="B304" i="7"/>
  <c r="C304" i="7"/>
  <c r="H304" i="7"/>
  <c r="P304" i="7"/>
  <c r="B305" i="7"/>
  <c r="C305" i="7"/>
  <c r="H305" i="7"/>
  <c r="P305" i="7"/>
  <c r="B306" i="7"/>
  <c r="C306" i="7"/>
  <c r="H306" i="7"/>
  <c r="P306" i="7"/>
  <c r="B307" i="7"/>
  <c r="C307" i="7"/>
  <c r="H307" i="7"/>
  <c r="P307" i="7"/>
  <c r="B308" i="7"/>
  <c r="C308" i="7"/>
  <c r="H308" i="7"/>
  <c r="P308" i="7"/>
  <c r="B309" i="7"/>
  <c r="C309" i="7"/>
  <c r="H309" i="7"/>
  <c r="P309" i="7"/>
  <c r="B310" i="7"/>
  <c r="C310" i="7"/>
  <c r="H310" i="7"/>
  <c r="P310" i="7"/>
  <c r="B311" i="7"/>
  <c r="C311" i="7"/>
  <c r="H311" i="7"/>
  <c r="P311" i="7"/>
  <c r="B312" i="7"/>
  <c r="C312" i="7"/>
  <c r="H312" i="7"/>
  <c r="P312" i="7"/>
  <c r="B313" i="7"/>
  <c r="C313" i="7"/>
  <c r="H313" i="7"/>
  <c r="P313" i="7"/>
  <c r="B314" i="7"/>
  <c r="C314" i="7"/>
  <c r="H314" i="7"/>
  <c r="P314" i="7"/>
  <c r="B315" i="7"/>
  <c r="C315" i="7"/>
  <c r="H315" i="7"/>
  <c r="P315" i="7"/>
  <c r="B316" i="7"/>
  <c r="C316" i="7"/>
  <c r="H316" i="7"/>
  <c r="P316" i="7"/>
  <c r="B317" i="7"/>
  <c r="C317" i="7"/>
  <c r="H317" i="7"/>
  <c r="P317" i="7"/>
  <c r="B318" i="7"/>
  <c r="C318" i="7"/>
  <c r="H318" i="7"/>
  <c r="P318" i="7"/>
  <c r="B319" i="7"/>
  <c r="C319" i="7"/>
  <c r="H319" i="7"/>
  <c r="P319" i="7"/>
  <c r="B320" i="7"/>
  <c r="C320" i="7"/>
  <c r="H320" i="7"/>
  <c r="P320" i="7"/>
  <c r="B321" i="7"/>
  <c r="C321" i="7"/>
  <c r="H321" i="7"/>
  <c r="P321" i="7"/>
  <c r="B322" i="7"/>
  <c r="C322" i="7"/>
  <c r="H322" i="7"/>
  <c r="P322" i="7"/>
  <c r="B323" i="7"/>
  <c r="C323" i="7"/>
  <c r="H323" i="7"/>
  <c r="P323" i="7"/>
  <c r="B324" i="7"/>
  <c r="C324" i="7"/>
  <c r="H324" i="7"/>
  <c r="P324" i="7"/>
  <c r="B325" i="7"/>
  <c r="C325" i="7"/>
  <c r="H325" i="7"/>
  <c r="P325" i="7"/>
  <c r="B326" i="7"/>
  <c r="C326" i="7"/>
  <c r="H326" i="7"/>
  <c r="P326" i="7"/>
  <c r="B327" i="7"/>
  <c r="C327" i="7"/>
  <c r="H327" i="7"/>
  <c r="P327" i="7"/>
  <c r="B328" i="7"/>
  <c r="C328" i="7"/>
  <c r="H328" i="7"/>
  <c r="P328" i="7"/>
  <c r="B329" i="7"/>
  <c r="C329" i="7"/>
  <c r="H329" i="7"/>
  <c r="P329" i="7"/>
  <c r="B330" i="7"/>
  <c r="C330" i="7"/>
  <c r="H330" i="7"/>
  <c r="P330" i="7"/>
  <c r="B331" i="7"/>
  <c r="C331" i="7"/>
  <c r="H331" i="7"/>
  <c r="P331" i="7"/>
  <c r="B332" i="7"/>
  <c r="C332" i="7"/>
  <c r="H332" i="7"/>
  <c r="P332" i="7"/>
  <c r="B333" i="7"/>
  <c r="C333" i="7"/>
  <c r="H333" i="7"/>
  <c r="P333" i="7"/>
  <c r="B334" i="7"/>
  <c r="C334" i="7"/>
  <c r="H334" i="7"/>
  <c r="P334" i="7"/>
  <c r="B335" i="7"/>
  <c r="C335" i="7"/>
  <c r="H335" i="7"/>
  <c r="P335" i="7"/>
  <c r="B336" i="7"/>
  <c r="C336" i="7"/>
  <c r="H336" i="7"/>
  <c r="P336" i="7"/>
  <c r="B337" i="7"/>
  <c r="C337" i="7"/>
  <c r="H337" i="7"/>
  <c r="P337" i="7"/>
  <c r="B338" i="7"/>
  <c r="C338" i="7"/>
  <c r="H338" i="7"/>
  <c r="P338" i="7"/>
  <c r="B339" i="7"/>
  <c r="C339" i="7"/>
  <c r="H339" i="7"/>
  <c r="P339" i="7"/>
  <c r="B340" i="7"/>
  <c r="C340" i="7"/>
  <c r="H340" i="7"/>
  <c r="P340" i="7"/>
  <c r="B341" i="7"/>
  <c r="C341" i="7"/>
  <c r="H341" i="7"/>
  <c r="P341" i="7"/>
  <c r="B342" i="7"/>
  <c r="C342" i="7"/>
  <c r="H342" i="7"/>
  <c r="P342" i="7"/>
  <c r="B343" i="7"/>
  <c r="C343" i="7"/>
  <c r="H343" i="7"/>
  <c r="P343" i="7"/>
  <c r="B344" i="7"/>
  <c r="C344" i="7"/>
  <c r="H344" i="7"/>
  <c r="P344" i="7"/>
  <c r="B345" i="7"/>
  <c r="C345" i="7"/>
  <c r="H345" i="7"/>
  <c r="P345" i="7"/>
  <c r="B346" i="7"/>
  <c r="C346" i="7"/>
  <c r="H346" i="7"/>
  <c r="P346" i="7"/>
  <c r="B347" i="7"/>
  <c r="C347" i="7"/>
  <c r="H347" i="7"/>
  <c r="P347" i="7"/>
  <c r="B348" i="7"/>
  <c r="C348" i="7"/>
  <c r="H348" i="7"/>
  <c r="P348" i="7"/>
  <c r="B349" i="7"/>
  <c r="C349" i="7"/>
  <c r="H349" i="7"/>
  <c r="P349" i="7"/>
  <c r="B350" i="7"/>
  <c r="C350" i="7"/>
  <c r="H350" i="7"/>
  <c r="P350" i="7"/>
  <c r="B351" i="7"/>
  <c r="C351" i="7"/>
  <c r="H351" i="7"/>
  <c r="P351" i="7"/>
  <c r="B352" i="7"/>
  <c r="C352" i="7"/>
  <c r="H352" i="7"/>
  <c r="P352" i="7"/>
  <c r="B353" i="7"/>
  <c r="C353" i="7"/>
  <c r="H353" i="7"/>
  <c r="P353" i="7"/>
  <c r="B354" i="7"/>
  <c r="C354" i="7"/>
  <c r="H354" i="7"/>
  <c r="P354" i="7"/>
  <c r="B355" i="7"/>
  <c r="C355" i="7"/>
  <c r="H355" i="7"/>
  <c r="P355" i="7"/>
  <c r="B356" i="7"/>
  <c r="C356" i="7"/>
  <c r="H356" i="7"/>
  <c r="P356" i="7"/>
  <c r="B357" i="7"/>
  <c r="C357" i="7"/>
  <c r="H357" i="7"/>
  <c r="P357" i="7"/>
  <c r="B358" i="7"/>
  <c r="C358" i="7"/>
  <c r="H358" i="7"/>
  <c r="P358" i="7"/>
  <c r="B359" i="7"/>
  <c r="C359" i="7"/>
  <c r="H359" i="7"/>
  <c r="P359" i="7"/>
  <c r="B360" i="7"/>
  <c r="C360" i="7"/>
  <c r="H360" i="7"/>
  <c r="P360" i="7"/>
  <c r="B361" i="7"/>
  <c r="C361" i="7"/>
  <c r="H361" i="7"/>
  <c r="P361" i="7"/>
  <c r="B362" i="7"/>
  <c r="C362" i="7"/>
  <c r="H362" i="7"/>
  <c r="P362" i="7"/>
  <c r="B363" i="7"/>
  <c r="C363" i="7"/>
  <c r="H363" i="7"/>
  <c r="P363" i="7"/>
  <c r="B364" i="7"/>
  <c r="C364" i="7"/>
  <c r="H364" i="7"/>
  <c r="P364" i="7"/>
  <c r="B365" i="7"/>
  <c r="C365" i="7"/>
  <c r="H365" i="7"/>
  <c r="P365" i="7"/>
  <c r="B366" i="7"/>
  <c r="C366" i="7"/>
  <c r="H366" i="7"/>
  <c r="P366" i="7"/>
  <c r="B367" i="7"/>
  <c r="C367" i="7"/>
  <c r="H367" i="7"/>
  <c r="P367" i="7"/>
  <c r="B368" i="7"/>
  <c r="C368" i="7"/>
  <c r="H368" i="7"/>
  <c r="P368" i="7"/>
  <c r="B369" i="7"/>
  <c r="C369" i="7"/>
  <c r="H369" i="7"/>
  <c r="P369" i="7"/>
  <c r="B370" i="7"/>
  <c r="C370" i="7"/>
  <c r="H370" i="7"/>
  <c r="P370" i="7"/>
  <c r="B371" i="7"/>
  <c r="C371" i="7"/>
  <c r="H371" i="7"/>
  <c r="P371" i="7"/>
  <c r="B372" i="7"/>
  <c r="C372" i="7"/>
  <c r="H372" i="7"/>
  <c r="P372" i="7"/>
  <c r="B373" i="7"/>
  <c r="C373" i="7"/>
  <c r="H373" i="7"/>
  <c r="P373" i="7"/>
  <c r="B374" i="7"/>
  <c r="C374" i="7"/>
  <c r="H374" i="7"/>
  <c r="P374" i="7"/>
  <c r="B375" i="7"/>
  <c r="C375" i="7"/>
  <c r="H375" i="7"/>
  <c r="P375" i="7"/>
  <c r="B376" i="7"/>
  <c r="C376" i="7"/>
  <c r="H376" i="7"/>
  <c r="P376" i="7"/>
  <c r="B377" i="7"/>
  <c r="C377" i="7"/>
  <c r="H377" i="7"/>
  <c r="P377" i="7"/>
  <c r="B378" i="7"/>
  <c r="C378" i="7"/>
  <c r="H378" i="7"/>
  <c r="P378" i="7"/>
  <c r="B379" i="7"/>
  <c r="C379" i="7"/>
  <c r="H379" i="7"/>
  <c r="P379" i="7"/>
  <c r="B380" i="7"/>
  <c r="C380" i="7"/>
  <c r="H380" i="7"/>
  <c r="P380" i="7"/>
  <c r="B381" i="7"/>
  <c r="C381" i="7"/>
  <c r="H381" i="7"/>
  <c r="P381" i="7"/>
  <c r="B382" i="7"/>
  <c r="C382" i="7"/>
  <c r="H382" i="7"/>
  <c r="P382" i="7"/>
  <c r="B383" i="7"/>
  <c r="C383" i="7"/>
  <c r="H383" i="7"/>
  <c r="P383" i="7"/>
  <c r="B384" i="7"/>
  <c r="C384" i="7"/>
  <c r="H384" i="7"/>
  <c r="P384" i="7"/>
  <c r="B385" i="7"/>
  <c r="C385" i="7"/>
  <c r="H385" i="7"/>
  <c r="P385" i="7"/>
  <c r="B386" i="7"/>
  <c r="C386" i="7"/>
  <c r="H386" i="7"/>
  <c r="P386" i="7"/>
  <c r="B387" i="7"/>
  <c r="C387" i="7"/>
  <c r="H387" i="7"/>
  <c r="P387" i="7"/>
  <c r="B388" i="7"/>
  <c r="C388" i="7"/>
  <c r="H388" i="7"/>
  <c r="P388" i="7"/>
  <c r="B389" i="7"/>
  <c r="C389" i="7"/>
  <c r="H389" i="7"/>
  <c r="P389" i="7"/>
  <c r="B390" i="7"/>
  <c r="C390" i="7"/>
  <c r="H390" i="7"/>
  <c r="P390" i="7"/>
  <c r="B391" i="7"/>
  <c r="C391" i="7"/>
  <c r="H391" i="7"/>
  <c r="P391" i="7"/>
  <c r="B392" i="7"/>
  <c r="C392" i="7"/>
  <c r="H392" i="7"/>
  <c r="P392" i="7"/>
  <c r="B393" i="7"/>
  <c r="C393" i="7"/>
  <c r="H393" i="7"/>
  <c r="P393" i="7"/>
  <c r="B394" i="7"/>
  <c r="C394" i="7"/>
  <c r="H394" i="7"/>
  <c r="P394" i="7"/>
  <c r="B395" i="7"/>
  <c r="C395" i="7"/>
  <c r="H395" i="7"/>
  <c r="P395" i="7"/>
  <c r="B396" i="7"/>
  <c r="C396" i="7"/>
  <c r="H396" i="7"/>
  <c r="P396" i="7"/>
  <c r="B397" i="7"/>
  <c r="C397" i="7"/>
  <c r="H397" i="7"/>
  <c r="P397" i="7"/>
  <c r="B398" i="7"/>
  <c r="C398" i="7"/>
  <c r="H398" i="7"/>
  <c r="P398" i="7"/>
  <c r="B399" i="7"/>
  <c r="C399" i="7"/>
  <c r="H399" i="7"/>
  <c r="P399" i="7"/>
  <c r="B400" i="7"/>
  <c r="C400" i="7"/>
  <c r="H400" i="7"/>
  <c r="P400" i="7"/>
  <c r="B401" i="7"/>
  <c r="C401" i="7"/>
  <c r="H401" i="7"/>
  <c r="P401" i="7"/>
  <c r="B402" i="7"/>
  <c r="C402" i="7"/>
  <c r="H402" i="7"/>
  <c r="P402" i="7"/>
  <c r="B403" i="7"/>
  <c r="C403" i="7"/>
  <c r="H403" i="7"/>
  <c r="P403" i="7"/>
  <c r="B404" i="7"/>
  <c r="C404" i="7"/>
  <c r="H404" i="7"/>
  <c r="P404" i="7"/>
  <c r="B405" i="7"/>
  <c r="C405" i="7"/>
  <c r="H405" i="7"/>
  <c r="P405" i="7"/>
  <c r="B406" i="7"/>
  <c r="C406" i="7"/>
  <c r="H406" i="7"/>
  <c r="P406" i="7"/>
  <c r="B407" i="7"/>
  <c r="C407" i="7"/>
  <c r="H407" i="7"/>
  <c r="P407" i="7"/>
  <c r="B408" i="7"/>
  <c r="C408" i="7"/>
  <c r="H408" i="7"/>
  <c r="P408" i="7"/>
  <c r="B409" i="7"/>
  <c r="C409" i="7"/>
  <c r="H409" i="7"/>
  <c r="P409" i="7"/>
  <c r="B410" i="7"/>
  <c r="C410" i="7"/>
  <c r="H410" i="7"/>
  <c r="P410" i="7"/>
  <c r="B411" i="7"/>
  <c r="C411" i="7"/>
  <c r="H411" i="7"/>
  <c r="P411" i="7"/>
  <c r="B412" i="7"/>
  <c r="C412" i="7"/>
  <c r="H412" i="7"/>
  <c r="P412" i="7"/>
  <c r="B413" i="7"/>
  <c r="C413" i="7"/>
  <c r="H413" i="7"/>
  <c r="P413" i="7"/>
  <c r="B414" i="7"/>
  <c r="C414" i="7"/>
  <c r="H414" i="7"/>
  <c r="P414" i="7"/>
  <c r="B415" i="7"/>
  <c r="C415" i="7"/>
  <c r="H415" i="7"/>
  <c r="P415" i="7"/>
  <c r="B416" i="7"/>
  <c r="C416" i="7"/>
  <c r="H416" i="7"/>
  <c r="P416" i="7"/>
  <c r="B417" i="7"/>
  <c r="C417" i="7"/>
  <c r="H417" i="7"/>
  <c r="P417" i="7"/>
  <c r="B418" i="7"/>
  <c r="C418" i="7"/>
  <c r="H418" i="7"/>
  <c r="P418" i="7"/>
  <c r="B419" i="7"/>
  <c r="C419" i="7"/>
  <c r="H419" i="7"/>
  <c r="P419" i="7"/>
  <c r="B420" i="7"/>
  <c r="C420" i="7"/>
  <c r="H420" i="7"/>
  <c r="P420" i="7"/>
  <c r="B421" i="7"/>
  <c r="C421" i="7"/>
  <c r="H421" i="7"/>
  <c r="P421" i="7"/>
  <c r="B422" i="7"/>
  <c r="C422" i="7"/>
  <c r="H422" i="7"/>
  <c r="P422" i="7"/>
  <c r="B423" i="7"/>
  <c r="C423" i="7"/>
  <c r="H423" i="7"/>
  <c r="P423" i="7"/>
  <c r="B424" i="7"/>
  <c r="C424" i="7"/>
  <c r="H424" i="7"/>
  <c r="P424" i="7"/>
  <c r="B425" i="7"/>
  <c r="C425" i="7"/>
  <c r="H425" i="7"/>
  <c r="P425" i="7"/>
  <c r="B426" i="7"/>
  <c r="C426" i="7"/>
  <c r="H426" i="7"/>
  <c r="P426" i="7"/>
  <c r="B427" i="7"/>
  <c r="C427" i="7"/>
  <c r="H427" i="7"/>
  <c r="P427" i="7"/>
  <c r="B428" i="7"/>
  <c r="C428" i="7"/>
  <c r="H428" i="7"/>
  <c r="P428" i="7"/>
  <c r="B429" i="7"/>
  <c r="C429" i="7"/>
  <c r="H429" i="7"/>
  <c r="P429" i="7"/>
  <c r="B430" i="7"/>
  <c r="C430" i="7"/>
  <c r="H430" i="7"/>
  <c r="P430" i="7"/>
  <c r="B431" i="7"/>
  <c r="C431" i="7"/>
  <c r="H431" i="7"/>
  <c r="P431" i="7"/>
  <c r="B432" i="7"/>
  <c r="C432" i="7"/>
  <c r="H432" i="7"/>
  <c r="P432" i="7"/>
  <c r="B433" i="7"/>
  <c r="C433" i="7"/>
  <c r="H433" i="7"/>
  <c r="P433" i="7"/>
  <c r="B434" i="7"/>
  <c r="C434" i="7"/>
  <c r="H434" i="7"/>
  <c r="P434" i="7"/>
  <c r="B435" i="7"/>
  <c r="C435" i="7"/>
  <c r="H435" i="7"/>
  <c r="P435" i="7"/>
  <c r="B436" i="7"/>
  <c r="C436" i="7"/>
  <c r="H436" i="7"/>
  <c r="P436" i="7"/>
  <c r="B437" i="7"/>
  <c r="C437" i="7"/>
  <c r="H437" i="7"/>
  <c r="P437" i="7"/>
  <c r="B438" i="7"/>
  <c r="C438" i="7"/>
  <c r="H438" i="7"/>
  <c r="P438" i="7"/>
  <c r="B439" i="7"/>
  <c r="C439" i="7"/>
  <c r="H439" i="7"/>
  <c r="P439" i="7"/>
  <c r="B440" i="7"/>
  <c r="C440" i="7"/>
  <c r="H440" i="7"/>
  <c r="P440" i="7"/>
  <c r="B441" i="7"/>
  <c r="C441" i="7"/>
  <c r="H441" i="7"/>
  <c r="P441" i="7"/>
  <c r="B442" i="7"/>
  <c r="C442" i="7"/>
  <c r="H442" i="7"/>
  <c r="P442" i="7"/>
  <c r="B443" i="7"/>
  <c r="C443" i="7"/>
  <c r="H443" i="7"/>
  <c r="P443" i="7"/>
  <c r="B444" i="7"/>
  <c r="C444" i="7"/>
  <c r="H444" i="7"/>
  <c r="P444" i="7"/>
  <c r="B445" i="7"/>
  <c r="C445" i="7"/>
  <c r="H445" i="7"/>
  <c r="P445" i="7"/>
  <c r="B446" i="7"/>
  <c r="C446" i="7"/>
  <c r="H446" i="7"/>
  <c r="P446" i="7"/>
  <c r="B447" i="7"/>
  <c r="C447" i="7"/>
  <c r="H447" i="7"/>
  <c r="P447" i="7"/>
  <c r="B448" i="7"/>
  <c r="C448" i="7"/>
  <c r="H448" i="7"/>
  <c r="P448" i="7"/>
  <c r="B449" i="7"/>
  <c r="C449" i="7"/>
  <c r="H449" i="7"/>
  <c r="P449" i="7"/>
  <c r="B450" i="7"/>
  <c r="C450" i="7"/>
  <c r="H450" i="7"/>
  <c r="P450" i="7"/>
  <c r="B451" i="7"/>
  <c r="C451" i="7"/>
  <c r="H451" i="7"/>
  <c r="P451" i="7"/>
  <c r="B452" i="7"/>
  <c r="C452" i="7"/>
  <c r="H452" i="7"/>
  <c r="P452" i="7"/>
  <c r="B453" i="7"/>
  <c r="C453" i="7"/>
  <c r="H453" i="7"/>
  <c r="P453" i="7"/>
  <c r="B454" i="7"/>
  <c r="C454" i="7"/>
  <c r="H454" i="7"/>
  <c r="P454" i="7"/>
  <c r="B455" i="7"/>
  <c r="C455" i="7"/>
  <c r="H455" i="7"/>
  <c r="P455" i="7"/>
  <c r="B456" i="7"/>
  <c r="C456" i="7"/>
  <c r="H456" i="7"/>
  <c r="P456" i="7"/>
  <c r="B457" i="7"/>
  <c r="C457" i="7"/>
  <c r="H457" i="7"/>
  <c r="P457" i="7"/>
  <c r="B458" i="7"/>
  <c r="C458" i="7"/>
  <c r="H458" i="7"/>
  <c r="P458" i="7"/>
  <c r="B459" i="7"/>
  <c r="C459" i="7"/>
  <c r="H459" i="7"/>
  <c r="P459" i="7"/>
  <c r="B460" i="7"/>
  <c r="C460" i="7"/>
  <c r="H460" i="7"/>
  <c r="P460" i="7"/>
  <c r="B461" i="7"/>
  <c r="C461" i="7"/>
  <c r="H461" i="7"/>
  <c r="P461" i="7"/>
  <c r="B462" i="7"/>
  <c r="C462" i="7"/>
  <c r="H462" i="7"/>
  <c r="P462" i="7"/>
  <c r="B463" i="7"/>
  <c r="C463" i="7"/>
  <c r="H463" i="7"/>
  <c r="P463" i="7"/>
  <c r="B464" i="7"/>
  <c r="C464" i="7"/>
  <c r="H464" i="7"/>
  <c r="P464" i="7"/>
  <c r="B465" i="7"/>
  <c r="C465" i="7"/>
  <c r="H465" i="7"/>
  <c r="P465" i="7"/>
  <c r="B466" i="7"/>
  <c r="C466" i="7"/>
  <c r="H466" i="7"/>
  <c r="P466" i="7"/>
  <c r="B467" i="7"/>
  <c r="C467" i="7"/>
  <c r="H467" i="7"/>
  <c r="P467" i="7"/>
  <c r="B468" i="7"/>
  <c r="C468" i="7"/>
  <c r="H468" i="7"/>
  <c r="P468" i="7"/>
  <c r="B469" i="7"/>
  <c r="C469" i="7"/>
  <c r="H469" i="7"/>
  <c r="P469" i="7"/>
  <c r="B470" i="7"/>
  <c r="C470" i="7"/>
  <c r="H470" i="7"/>
  <c r="P470" i="7"/>
  <c r="B471" i="7"/>
  <c r="C471" i="7"/>
  <c r="H471" i="7"/>
  <c r="P471" i="7"/>
  <c r="B472" i="7"/>
  <c r="C472" i="7"/>
  <c r="H472" i="7"/>
  <c r="P472" i="7"/>
  <c r="B473" i="7"/>
  <c r="C473" i="7"/>
  <c r="H473" i="7"/>
  <c r="P473" i="7"/>
  <c r="B474" i="7"/>
  <c r="C474" i="7"/>
  <c r="H474" i="7"/>
  <c r="P474" i="7"/>
  <c r="B475" i="7"/>
  <c r="C475" i="7"/>
  <c r="H475" i="7"/>
  <c r="P475" i="7"/>
  <c r="B476" i="7"/>
  <c r="C476" i="7"/>
  <c r="H476" i="7"/>
  <c r="P476" i="7"/>
  <c r="B477" i="7"/>
  <c r="C477" i="7"/>
  <c r="H477" i="7"/>
  <c r="P477" i="7"/>
  <c r="B478" i="7"/>
  <c r="C478" i="7"/>
  <c r="H478" i="7"/>
  <c r="P478" i="7"/>
  <c r="B479" i="7"/>
  <c r="C479" i="7"/>
  <c r="H479" i="7"/>
  <c r="P479" i="7"/>
  <c r="B480" i="7"/>
  <c r="C480" i="7"/>
  <c r="H480" i="7"/>
  <c r="P480" i="7"/>
  <c r="B481" i="7"/>
  <c r="C481" i="7"/>
  <c r="H481" i="7"/>
  <c r="P481" i="7"/>
  <c r="B482" i="7"/>
  <c r="C482" i="7"/>
  <c r="H482" i="7"/>
  <c r="P482" i="7"/>
  <c r="B483" i="7"/>
  <c r="C483" i="7"/>
  <c r="H483" i="7"/>
  <c r="P483" i="7"/>
  <c r="B484" i="7"/>
  <c r="C484" i="7"/>
  <c r="H484" i="7"/>
  <c r="P484" i="7"/>
  <c r="B485" i="7"/>
  <c r="C485" i="7"/>
  <c r="H485" i="7"/>
  <c r="P485" i="7"/>
  <c r="B486" i="7"/>
  <c r="C486" i="7"/>
  <c r="H486" i="7"/>
  <c r="P486" i="7"/>
  <c r="B487" i="7"/>
  <c r="C487" i="7"/>
  <c r="H487" i="7"/>
  <c r="P487" i="7"/>
  <c r="B488" i="7"/>
  <c r="C488" i="7"/>
  <c r="H488" i="7"/>
  <c r="P488" i="7"/>
  <c r="B489" i="7"/>
  <c r="C489" i="7"/>
  <c r="H489" i="7"/>
  <c r="P489" i="7"/>
  <c r="B490" i="7"/>
  <c r="C490" i="7"/>
  <c r="H490" i="7"/>
  <c r="P490" i="7"/>
  <c r="B491" i="7"/>
  <c r="C491" i="7"/>
  <c r="H491" i="7"/>
  <c r="P491" i="7"/>
  <c r="B492" i="7"/>
  <c r="C492" i="7"/>
  <c r="H492" i="7"/>
  <c r="P492" i="7"/>
  <c r="B493" i="7"/>
  <c r="C493" i="7"/>
  <c r="H493" i="7"/>
  <c r="P493" i="7"/>
  <c r="B494" i="7"/>
  <c r="C494" i="7"/>
  <c r="H494" i="7"/>
  <c r="P494" i="7"/>
  <c r="B495" i="7"/>
  <c r="C495" i="7"/>
  <c r="H495" i="7"/>
  <c r="P495" i="7"/>
  <c r="B496" i="7"/>
  <c r="C496" i="7"/>
  <c r="H496" i="7"/>
  <c r="P496" i="7"/>
  <c r="B497" i="7"/>
  <c r="C497" i="7"/>
  <c r="H497" i="7"/>
  <c r="P497" i="7"/>
  <c r="B498" i="7"/>
  <c r="C498" i="7"/>
  <c r="H498" i="7"/>
  <c r="P498" i="7"/>
  <c r="B499" i="7"/>
  <c r="C499" i="7"/>
  <c r="H499" i="7"/>
  <c r="P499" i="7"/>
  <c r="B500" i="7"/>
  <c r="C500" i="7"/>
  <c r="H500" i="7"/>
  <c r="P500" i="7"/>
  <c r="B501" i="7"/>
  <c r="C501" i="7"/>
  <c r="H501" i="7"/>
  <c r="P501" i="7"/>
  <c r="B502" i="7"/>
  <c r="C502" i="7"/>
  <c r="H502" i="7"/>
  <c r="P502" i="7"/>
  <c r="B503" i="7"/>
  <c r="C503" i="7"/>
  <c r="H503" i="7"/>
  <c r="P503" i="7"/>
  <c r="B504" i="7"/>
  <c r="C504" i="7"/>
  <c r="H504" i="7"/>
  <c r="P504" i="7"/>
  <c r="B505" i="7"/>
  <c r="C505" i="7"/>
  <c r="H505" i="7"/>
  <c r="P505" i="7"/>
  <c r="B506" i="7"/>
  <c r="C506" i="7"/>
  <c r="H506" i="7"/>
  <c r="P506" i="7"/>
  <c r="B507" i="7"/>
  <c r="C507" i="7"/>
  <c r="H507" i="7"/>
  <c r="P507" i="7"/>
  <c r="B508" i="7"/>
  <c r="C508" i="7"/>
  <c r="H508" i="7"/>
  <c r="P508" i="7"/>
  <c r="B509" i="7"/>
  <c r="C509" i="7"/>
  <c r="H509" i="7"/>
  <c r="P509" i="7"/>
  <c r="B510" i="7"/>
  <c r="C510" i="7"/>
  <c r="H510" i="7"/>
  <c r="P510" i="7"/>
  <c r="B511" i="7"/>
  <c r="C511" i="7"/>
  <c r="H511" i="7"/>
  <c r="P511" i="7"/>
  <c r="B512" i="7"/>
  <c r="C512" i="7"/>
  <c r="H512" i="7"/>
  <c r="P512" i="7"/>
  <c r="B513" i="7"/>
  <c r="C513" i="7"/>
  <c r="H513" i="7"/>
  <c r="P513" i="7"/>
  <c r="B514" i="7"/>
  <c r="C514" i="7"/>
  <c r="H514" i="7"/>
  <c r="P514" i="7"/>
  <c r="B515" i="7"/>
  <c r="C515" i="7"/>
  <c r="H515" i="7"/>
  <c r="P515" i="7"/>
  <c r="B516" i="7"/>
  <c r="C516" i="7"/>
  <c r="H516" i="7"/>
  <c r="P516" i="7"/>
  <c r="B517" i="7"/>
  <c r="C517" i="7"/>
  <c r="H517" i="7"/>
  <c r="P517" i="7"/>
  <c r="B518" i="7"/>
  <c r="C518" i="7"/>
  <c r="H518" i="7"/>
  <c r="P518" i="7"/>
  <c r="B519" i="7"/>
  <c r="C519" i="7"/>
  <c r="H519" i="7"/>
  <c r="P519" i="7"/>
  <c r="B520" i="7"/>
  <c r="C520" i="7"/>
  <c r="H520" i="7"/>
  <c r="P520" i="7"/>
  <c r="B521" i="7"/>
  <c r="C521" i="7"/>
  <c r="H521" i="7"/>
  <c r="P521" i="7"/>
  <c r="B522" i="7"/>
  <c r="C522" i="7"/>
  <c r="H522" i="7"/>
  <c r="P522" i="7"/>
  <c r="B523" i="7"/>
  <c r="C523" i="7"/>
  <c r="H523" i="7"/>
  <c r="P523" i="7"/>
  <c r="B524" i="7"/>
  <c r="C524" i="7"/>
  <c r="H524" i="7"/>
  <c r="P524" i="7"/>
  <c r="B525" i="7"/>
  <c r="C525" i="7"/>
  <c r="H525" i="7"/>
  <c r="P525" i="7"/>
  <c r="B526" i="7"/>
  <c r="C526" i="7"/>
  <c r="H526" i="7"/>
  <c r="P526" i="7"/>
  <c r="B527" i="7"/>
  <c r="C527" i="7"/>
  <c r="H527" i="7"/>
  <c r="P527" i="7"/>
  <c r="B2" i="7"/>
  <c r="C2" i="7"/>
  <c r="P2" i="7"/>
  <c r="M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425" i="7"/>
  <c r="M426" i="7"/>
  <c r="M427" i="7"/>
  <c r="M428" i="7"/>
  <c r="M429" i="7"/>
  <c r="M430" i="7"/>
  <c r="M431" i="7"/>
  <c r="M432" i="7"/>
  <c r="M433" i="7"/>
  <c r="M434" i="7"/>
  <c r="M435" i="7"/>
  <c r="M436" i="7"/>
  <c r="M437" i="7"/>
  <c r="M438" i="7"/>
  <c r="M439" i="7"/>
  <c r="M440" i="7"/>
  <c r="M441" i="7"/>
  <c r="M442" i="7"/>
  <c r="M443" i="7"/>
  <c r="M444" i="7"/>
  <c r="M445" i="7"/>
  <c r="M446" i="7"/>
  <c r="M447" i="7"/>
  <c r="M448" i="7"/>
  <c r="M449" i="7"/>
  <c r="M450" i="7"/>
  <c r="M451" i="7"/>
  <c r="M452" i="7"/>
  <c r="M453" i="7"/>
  <c r="M454" i="7"/>
  <c r="M455" i="7"/>
  <c r="M456" i="7"/>
  <c r="M457" i="7"/>
  <c r="M458" i="7"/>
  <c r="M459" i="7"/>
  <c r="M460" i="7"/>
  <c r="M461" i="7"/>
  <c r="M462" i="7"/>
  <c r="M463" i="7"/>
  <c r="M464" i="7"/>
  <c r="M465" i="7"/>
  <c r="M466" i="7"/>
  <c r="M467" i="7"/>
  <c r="M468" i="7"/>
  <c r="M469" i="7"/>
  <c r="M470" i="7"/>
  <c r="M471" i="7"/>
  <c r="M472" i="7"/>
  <c r="M473" i="7"/>
  <c r="M474" i="7"/>
  <c r="M475" i="7"/>
  <c r="M476" i="7"/>
  <c r="M477" i="7"/>
  <c r="M478" i="7"/>
  <c r="M479" i="7"/>
  <c r="M480" i="7"/>
  <c r="M481" i="7"/>
  <c r="M482" i="7"/>
  <c r="M483" i="7"/>
  <c r="M484" i="7"/>
  <c r="M485" i="7"/>
  <c r="M486" i="7"/>
  <c r="M487" i="7"/>
  <c r="M488" i="7"/>
  <c r="M489" i="7"/>
  <c r="M490" i="7"/>
  <c r="M491" i="7"/>
  <c r="M492" i="7"/>
  <c r="M493" i="7"/>
  <c r="M494" i="7"/>
  <c r="M495" i="7"/>
  <c r="M496" i="7"/>
  <c r="M497" i="7"/>
  <c r="M498" i="7"/>
  <c r="M499" i="7"/>
  <c r="M500" i="7"/>
  <c r="M501" i="7"/>
  <c r="M502" i="7"/>
  <c r="M503" i="7"/>
  <c r="M504" i="7"/>
  <c r="M505" i="7"/>
  <c r="M506" i="7"/>
  <c r="M507" i="7"/>
  <c r="M508" i="7"/>
  <c r="M509" i="7"/>
  <c r="M510" i="7"/>
  <c r="M511" i="7"/>
  <c r="M512" i="7"/>
  <c r="M513" i="7"/>
  <c r="M514" i="7"/>
  <c r="M515" i="7"/>
  <c r="M516" i="7"/>
  <c r="M517" i="7"/>
  <c r="M518" i="7"/>
  <c r="M519" i="7"/>
  <c r="M520" i="7"/>
  <c r="M521" i="7"/>
  <c r="M522" i="7"/>
  <c r="M523" i="7"/>
  <c r="M524" i="7"/>
  <c r="M525" i="7"/>
  <c r="M526" i="7"/>
  <c r="M527" i="7"/>
  <c r="C6" i="9"/>
  <c r="C5" i="9"/>
  <c r="C4" i="9"/>
  <c r="B3" i="11"/>
  <c r="C3" i="11"/>
  <c r="D3" i="11"/>
  <c r="B4" i="11"/>
  <c r="C4" i="11"/>
  <c r="D4" i="11"/>
  <c r="B5" i="11"/>
  <c r="C5" i="11"/>
  <c r="D5" i="11"/>
  <c r="B6" i="11"/>
  <c r="C6" i="11"/>
  <c r="D6" i="11"/>
  <c r="B7" i="11"/>
  <c r="C7" i="11"/>
  <c r="D7" i="11"/>
  <c r="B8" i="11"/>
  <c r="C8" i="11"/>
  <c r="D8" i="11"/>
  <c r="B9" i="11"/>
  <c r="C9" i="11"/>
  <c r="D9" i="11"/>
  <c r="B10" i="11"/>
  <c r="C10" i="11"/>
  <c r="D10" i="11"/>
  <c r="B11" i="11"/>
  <c r="C11" i="11"/>
  <c r="D11" i="11"/>
  <c r="B12" i="11"/>
  <c r="C12" i="11"/>
  <c r="D12" i="11"/>
  <c r="B13" i="11"/>
  <c r="C13" i="11"/>
  <c r="D13" i="11"/>
  <c r="B14" i="11"/>
  <c r="C14" i="11"/>
  <c r="D14" i="11"/>
  <c r="B15" i="11"/>
  <c r="C15" i="11"/>
  <c r="D15" i="11"/>
  <c r="B16" i="11"/>
  <c r="C16" i="11"/>
  <c r="D16" i="11"/>
  <c r="B17" i="11"/>
  <c r="C17" i="11"/>
  <c r="D17" i="11"/>
  <c r="B18" i="11"/>
  <c r="C18" i="11"/>
  <c r="D18" i="11"/>
  <c r="B19" i="11"/>
  <c r="C19" i="11"/>
  <c r="D19" i="11"/>
  <c r="B20" i="11"/>
  <c r="C20" i="11"/>
  <c r="D20" i="11"/>
  <c r="B21" i="11"/>
  <c r="C21" i="11"/>
  <c r="D21" i="11"/>
  <c r="B22" i="11"/>
  <c r="C22" i="11"/>
  <c r="D22" i="11"/>
  <c r="B23" i="11"/>
  <c r="C23" i="11"/>
  <c r="D23" i="11"/>
  <c r="B24" i="11"/>
  <c r="C24" i="11"/>
  <c r="D24" i="11"/>
  <c r="B25" i="11"/>
  <c r="C25" i="11"/>
  <c r="D25" i="11"/>
  <c r="B26" i="11"/>
  <c r="C26" i="11"/>
  <c r="D26" i="11"/>
  <c r="B27" i="11"/>
  <c r="C27" i="11"/>
  <c r="D27" i="11"/>
  <c r="B28" i="11"/>
  <c r="C28" i="11"/>
  <c r="D28" i="11"/>
  <c r="B29" i="11"/>
  <c r="C29" i="11"/>
  <c r="D29" i="11"/>
  <c r="B30" i="11"/>
  <c r="C30" i="11"/>
  <c r="D30" i="11"/>
  <c r="B31" i="11"/>
  <c r="C31" i="11"/>
  <c r="D31" i="11"/>
  <c r="B32" i="11"/>
  <c r="C32" i="11"/>
  <c r="D32" i="11"/>
  <c r="B33" i="11"/>
  <c r="C33" i="11"/>
  <c r="D33" i="11"/>
  <c r="I3" i="11"/>
  <c r="J3" i="11"/>
  <c r="I4" i="11"/>
  <c r="J4" i="11"/>
  <c r="I5" i="11"/>
  <c r="J5" i="11"/>
  <c r="I6" i="11"/>
  <c r="J6" i="11"/>
  <c r="I7" i="11"/>
  <c r="J7" i="11"/>
  <c r="I8" i="11"/>
  <c r="J8" i="11"/>
  <c r="I9" i="11"/>
  <c r="J9" i="11"/>
  <c r="I10" i="11"/>
  <c r="J10" i="11"/>
  <c r="I11" i="11"/>
  <c r="J11" i="11"/>
  <c r="I12" i="11"/>
  <c r="J12" i="11"/>
  <c r="I13" i="11"/>
  <c r="J13" i="11"/>
  <c r="I14" i="11"/>
  <c r="J14" i="11"/>
  <c r="I15" i="11"/>
  <c r="J15" i="11"/>
  <c r="I16" i="11"/>
  <c r="J16" i="11"/>
  <c r="I17" i="11"/>
  <c r="J17" i="11"/>
  <c r="I18" i="11"/>
  <c r="J18" i="11"/>
  <c r="I19" i="11"/>
  <c r="J19" i="11"/>
  <c r="I20" i="11"/>
  <c r="J20" i="11"/>
  <c r="I21" i="11"/>
  <c r="J21" i="11"/>
  <c r="I22" i="11"/>
  <c r="J22" i="11"/>
  <c r="I23" i="11"/>
  <c r="J23" i="11"/>
  <c r="I24" i="11"/>
  <c r="J24" i="11"/>
  <c r="I25" i="11"/>
  <c r="J25" i="11"/>
  <c r="I26" i="11"/>
  <c r="J26" i="11"/>
  <c r="I27" i="11"/>
  <c r="J27" i="11"/>
  <c r="I28" i="11"/>
  <c r="J28" i="11"/>
  <c r="I29" i="11"/>
  <c r="J29" i="11"/>
  <c r="I30" i="11"/>
  <c r="J30" i="11"/>
  <c r="I31" i="11"/>
  <c r="J31" i="11"/>
  <c r="I32" i="11"/>
  <c r="J32" i="11"/>
  <c r="I33" i="11"/>
  <c r="J33" i="11"/>
  <c r="B2" i="11"/>
  <c r="C2" i="11"/>
  <c r="D2" i="11"/>
  <c r="J2" i="11"/>
  <c r="I2" i="11"/>
  <c r="B2" i="10"/>
  <c r="C2" i="10"/>
  <c r="D2" i="10"/>
  <c r="J2" i="10"/>
  <c r="B3" i="10"/>
  <c r="C3" i="10"/>
  <c r="D3" i="10"/>
  <c r="J3" i="10"/>
  <c r="B4" i="10"/>
  <c r="C4" i="10"/>
  <c r="D4" i="10"/>
  <c r="J4" i="10"/>
  <c r="B5" i="10"/>
  <c r="C5" i="10"/>
  <c r="D5" i="10"/>
  <c r="J5" i="10"/>
  <c r="B6" i="10"/>
  <c r="C6" i="10"/>
  <c r="D6" i="10"/>
  <c r="J6" i="10"/>
  <c r="B7" i="10"/>
  <c r="C7" i="10"/>
  <c r="D7" i="10"/>
  <c r="J7" i="10"/>
  <c r="B8" i="10"/>
  <c r="C8" i="10"/>
  <c r="D8" i="10"/>
  <c r="J8" i="10"/>
  <c r="B9" i="10"/>
  <c r="C9" i="10"/>
  <c r="D9" i="10"/>
  <c r="J9" i="10"/>
  <c r="B10" i="10"/>
  <c r="C10" i="10"/>
  <c r="D10" i="10"/>
  <c r="J10" i="10"/>
  <c r="B11" i="10"/>
  <c r="C11" i="10"/>
  <c r="D11" i="10"/>
  <c r="J11" i="10"/>
  <c r="B12" i="10"/>
  <c r="C12" i="10"/>
  <c r="D12" i="10"/>
  <c r="J12" i="10"/>
  <c r="B13" i="10"/>
  <c r="C13" i="10"/>
  <c r="D13" i="10"/>
  <c r="J13" i="10"/>
  <c r="B14" i="10"/>
  <c r="C14" i="10"/>
  <c r="D14" i="10"/>
  <c r="J14" i="10"/>
  <c r="B15" i="10"/>
  <c r="C15" i="10"/>
  <c r="D15" i="10"/>
  <c r="J15" i="10"/>
  <c r="B16" i="10"/>
  <c r="C16" i="10"/>
  <c r="D16" i="10"/>
  <c r="J16" i="10"/>
  <c r="B17" i="10"/>
  <c r="C17" i="10"/>
  <c r="D17" i="10"/>
  <c r="J17" i="10"/>
  <c r="B18" i="10"/>
  <c r="C18" i="10"/>
  <c r="D18" i="10"/>
  <c r="J18" i="10"/>
  <c r="B19" i="10"/>
  <c r="C19" i="10"/>
  <c r="D19" i="10"/>
  <c r="J19" i="10"/>
  <c r="B20" i="10"/>
  <c r="C20" i="10"/>
  <c r="D20" i="10"/>
  <c r="J20" i="10"/>
  <c r="B21" i="10"/>
  <c r="C21" i="10"/>
  <c r="D21" i="10"/>
  <c r="J21" i="10"/>
  <c r="B22" i="10"/>
  <c r="C22" i="10"/>
  <c r="D22" i="10"/>
  <c r="J22" i="10"/>
  <c r="B23" i="10"/>
  <c r="C23" i="10"/>
  <c r="D23" i="10"/>
  <c r="J23" i="10"/>
  <c r="B24" i="10"/>
  <c r="C24" i="10"/>
  <c r="D24" i="10"/>
  <c r="J24" i="10"/>
  <c r="B25" i="10"/>
  <c r="C25" i="10"/>
  <c r="D25" i="10"/>
  <c r="J25" i="10"/>
  <c r="B26" i="10"/>
  <c r="C26" i="10"/>
  <c r="D26" i="10"/>
  <c r="J26" i="10"/>
  <c r="B27" i="10"/>
  <c r="C27" i="10"/>
  <c r="D27" i="10"/>
  <c r="J27" i="10"/>
  <c r="B28" i="10"/>
  <c r="C28" i="10"/>
  <c r="D28" i="10"/>
  <c r="J28" i="10"/>
  <c r="B29" i="10"/>
  <c r="C29" i="10"/>
  <c r="D29" i="10"/>
  <c r="J29" i="10"/>
  <c r="B30" i="10"/>
  <c r="C30" i="10"/>
  <c r="D30" i="10"/>
  <c r="J30" i="10"/>
  <c r="B31" i="10"/>
  <c r="C31" i="10"/>
  <c r="D31" i="10"/>
  <c r="J31" i="10"/>
  <c r="B32" i="10"/>
  <c r="C32" i="10"/>
  <c r="D32" i="10"/>
  <c r="J32" i="10"/>
  <c r="B33" i="10"/>
  <c r="C33" i="10"/>
  <c r="D33" i="10"/>
  <c r="J33" i="10"/>
  <c r="B34" i="10"/>
  <c r="C34" i="10"/>
  <c r="D34" i="10"/>
  <c r="J34" i="10"/>
  <c r="B35" i="10"/>
  <c r="C35" i="10"/>
  <c r="D35" i="10"/>
  <c r="J35" i="10"/>
  <c r="B36" i="10"/>
  <c r="C36" i="10"/>
  <c r="D36" i="10"/>
  <c r="J36" i="10"/>
  <c r="B37" i="10"/>
  <c r="C37" i="10"/>
  <c r="D37" i="10"/>
  <c r="J37" i="10"/>
  <c r="B38" i="10"/>
  <c r="C38" i="10"/>
  <c r="D38" i="10"/>
  <c r="J38" i="10"/>
  <c r="B39" i="10"/>
  <c r="C39" i="10"/>
  <c r="D39" i="10"/>
  <c r="J39" i="10"/>
  <c r="B40" i="10"/>
  <c r="C40" i="10"/>
  <c r="D40" i="10"/>
  <c r="J40" i="10"/>
  <c r="B41" i="10"/>
  <c r="C41" i="10"/>
  <c r="D41" i="10"/>
  <c r="J41" i="10"/>
  <c r="B42" i="10"/>
  <c r="C42" i="10"/>
  <c r="D42" i="10"/>
  <c r="J42" i="10"/>
  <c r="B43" i="10"/>
  <c r="C43" i="10"/>
  <c r="D43" i="10"/>
  <c r="J43" i="10"/>
  <c r="B44" i="10"/>
  <c r="C44" i="10"/>
  <c r="D44" i="10"/>
  <c r="J44" i="10"/>
  <c r="B45" i="10"/>
  <c r="C45" i="10"/>
  <c r="D45" i="10"/>
  <c r="J45" i="10"/>
  <c r="B46" i="10"/>
  <c r="C46" i="10"/>
  <c r="D46" i="10"/>
  <c r="J46" i="10"/>
  <c r="B47" i="10"/>
  <c r="C47" i="10"/>
  <c r="D47" i="10"/>
  <c r="J47" i="10"/>
  <c r="B48" i="10"/>
  <c r="C48" i="10"/>
  <c r="D48" i="10"/>
  <c r="J48" i="10"/>
  <c r="B49" i="10"/>
  <c r="C49" i="10"/>
  <c r="D49" i="10"/>
  <c r="J49" i="10"/>
  <c r="B50" i="10"/>
  <c r="C50" i="10"/>
  <c r="D50" i="10"/>
  <c r="J50" i="10"/>
  <c r="B51" i="10"/>
  <c r="C51" i="10"/>
  <c r="D51" i="10"/>
  <c r="J51" i="10"/>
  <c r="B52" i="10"/>
  <c r="C52" i="10"/>
  <c r="D52" i="10"/>
  <c r="J52" i="10"/>
  <c r="B53" i="10"/>
  <c r="C53" i="10"/>
  <c r="D53" i="10"/>
  <c r="J53" i="10"/>
  <c r="B54" i="10"/>
  <c r="C54" i="10"/>
  <c r="D54" i="10"/>
  <c r="J54" i="10"/>
  <c r="B55" i="10"/>
  <c r="C55" i="10"/>
  <c r="D55" i="10"/>
  <c r="J55" i="10"/>
  <c r="B56" i="10"/>
  <c r="C56" i="10"/>
  <c r="D56" i="10"/>
  <c r="J56" i="10"/>
  <c r="B57" i="10"/>
  <c r="C57" i="10"/>
  <c r="D57" i="10"/>
  <c r="J57" i="10"/>
  <c r="B58" i="10"/>
  <c r="C58" i="10"/>
  <c r="D58" i="10"/>
  <c r="J58" i="10"/>
  <c r="B59" i="10"/>
  <c r="C59" i="10"/>
  <c r="D59" i="10"/>
  <c r="J59" i="10"/>
  <c r="B60" i="10"/>
  <c r="C60" i="10"/>
  <c r="D60" i="10"/>
  <c r="J60" i="10"/>
  <c r="B61" i="10"/>
  <c r="C61" i="10"/>
  <c r="D61" i="10"/>
  <c r="J61" i="10"/>
  <c r="B62" i="10"/>
  <c r="C62" i="10"/>
  <c r="D62" i="10"/>
  <c r="J62" i="10"/>
  <c r="B63" i="10"/>
  <c r="C63" i="10"/>
  <c r="D63" i="10"/>
  <c r="J63" i="10"/>
  <c r="B64" i="10"/>
  <c r="C64" i="10"/>
  <c r="D64" i="10"/>
  <c r="J64" i="10"/>
  <c r="B65" i="10"/>
  <c r="C65" i="10"/>
  <c r="D65" i="10"/>
  <c r="J65" i="10"/>
  <c r="B66" i="10"/>
  <c r="C66" i="10"/>
  <c r="D66" i="10"/>
  <c r="J66" i="10"/>
  <c r="B67" i="10"/>
  <c r="C67" i="10"/>
  <c r="D67" i="10"/>
  <c r="J67" i="10"/>
  <c r="B68" i="10"/>
  <c r="C68" i="10"/>
  <c r="D68" i="10"/>
  <c r="J68" i="10"/>
  <c r="B69" i="10"/>
  <c r="C69" i="10"/>
  <c r="D69" i="10"/>
  <c r="J69" i="10"/>
  <c r="B70" i="10"/>
  <c r="C70" i="10"/>
  <c r="D70" i="10"/>
  <c r="J70" i="10"/>
  <c r="B71" i="10"/>
  <c r="C71" i="10"/>
  <c r="D71" i="10"/>
  <c r="J71" i="10"/>
  <c r="B72" i="10"/>
  <c r="C72" i="10"/>
  <c r="D72" i="10"/>
  <c r="J72" i="10"/>
  <c r="B73" i="10"/>
  <c r="C73" i="10"/>
  <c r="D73" i="10"/>
  <c r="J73" i="10"/>
  <c r="B74" i="10"/>
  <c r="C74" i="10"/>
  <c r="D74" i="10"/>
  <c r="J74" i="10"/>
  <c r="B75" i="10"/>
  <c r="C75" i="10"/>
  <c r="D75" i="10"/>
  <c r="J75" i="10"/>
  <c r="B76" i="10"/>
  <c r="C76" i="10"/>
  <c r="D76" i="10"/>
  <c r="J76" i="10"/>
  <c r="B77" i="10"/>
  <c r="C77" i="10"/>
  <c r="D77" i="10"/>
  <c r="J77" i="10"/>
  <c r="B78" i="10"/>
  <c r="C78" i="10"/>
  <c r="D78" i="10"/>
  <c r="J78" i="10"/>
  <c r="B79" i="10"/>
  <c r="C79" i="10"/>
  <c r="D79" i="10"/>
  <c r="J79" i="10"/>
  <c r="B80" i="10"/>
  <c r="C80" i="10"/>
  <c r="D80" i="10"/>
  <c r="J80" i="10"/>
  <c r="B81" i="10"/>
  <c r="C81" i="10"/>
  <c r="D81" i="10"/>
  <c r="J81" i="10"/>
  <c r="B82" i="10"/>
  <c r="C82" i="10"/>
  <c r="D82" i="10"/>
  <c r="J82" i="10"/>
  <c r="B83" i="10"/>
  <c r="C83" i="10"/>
  <c r="D83" i="10"/>
  <c r="J83" i="10"/>
  <c r="B84" i="10"/>
  <c r="C84" i="10"/>
  <c r="D84" i="10"/>
  <c r="J84" i="10"/>
  <c r="B85" i="10"/>
  <c r="C85" i="10"/>
  <c r="D85" i="10"/>
  <c r="J85" i="10"/>
  <c r="B86" i="10"/>
  <c r="C86" i="10"/>
  <c r="D86" i="10"/>
  <c r="J86" i="10"/>
  <c r="B87" i="10"/>
  <c r="C87" i="10"/>
  <c r="D87" i="10"/>
  <c r="J87" i="10"/>
  <c r="B88" i="10"/>
  <c r="C88" i="10"/>
  <c r="D88" i="10"/>
  <c r="J88" i="10"/>
  <c r="B89" i="10"/>
  <c r="C89" i="10"/>
  <c r="D89" i="10"/>
  <c r="J89" i="10"/>
  <c r="I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</calcChain>
</file>

<file path=xl/sharedStrings.xml><?xml version="1.0" encoding="utf-8"?>
<sst xmlns="http://schemas.openxmlformats.org/spreadsheetml/2006/main" count="10099" uniqueCount="120">
  <si>
    <t>1W</t>
  </si>
  <si>
    <t>2W</t>
  </si>
  <si>
    <t>1M</t>
  </si>
  <si>
    <t>2M</t>
  </si>
  <si>
    <t>3M</t>
  </si>
  <si>
    <t>6M</t>
  </si>
  <si>
    <t>9M</t>
  </si>
  <si>
    <t>1Y</t>
  </si>
  <si>
    <t>2Y</t>
  </si>
  <si>
    <t>ATM</t>
  </si>
  <si>
    <t>25 Delta</t>
  </si>
  <si>
    <t>USD/BRL</t>
  </si>
  <si>
    <t>BRL/JPY</t>
  </si>
  <si>
    <t>EUR/MXN</t>
  </si>
  <si>
    <t>EUR/BRL</t>
  </si>
  <si>
    <t>longName</t>
  </si>
  <si>
    <t>10RR</t>
  </si>
  <si>
    <t>10FLY</t>
  </si>
  <si>
    <t>25RR</t>
  </si>
  <si>
    <t>25FLY</t>
  </si>
  <si>
    <t>1D</t>
  </si>
  <si>
    <t>3W</t>
  </si>
  <si>
    <t>3Y</t>
  </si>
  <si>
    <t>4Y</t>
  </si>
  <si>
    <t>5Y</t>
  </si>
  <si>
    <t>7Y</t>
  </si>
  <si>
    <t>10Y</t>
  </si>
  <si>
    <t>VOLFX</t>
  </si>
  <si>
    <t>BRLJPY</t>
  </si>
  <si>
    <t>EURBRL</t>
  </si>
  <si>
    <t>EURMXN</t>
  </si>
  <si>
    <t>USDBRL</t>
  </si>
  <si>
    <t>USDMXN</t>
  </si>
  <si>
    <t>10 Delta</t>
  </si>
  <si>
    <t>Butterfly</t>
  </si>
  <si>
    <t>RR</t>
  </si>
  <si>
    <t>USD/CLP</t>
  </si>
  <si>
    <t>USDCLP</t>
  </si>
  <si>
    <t>book</t>
  </si>
  <si>
    <t>underlying_in_price</t>
  </si>
  <si>
    <t>instrument</t>
  </si>
  <si>
    <t>expiry_num</t>
  </si>
  <si>
    <t>expiry_str</t>
  </si>
  <si>
    <t>sens_value</t>
  </si>
  <si>
    <t>PRECIO_AC</t>
  </si>
  <si>
    <t>MID_P50_ORIGINAL</t>
  </si>
  <si>
    <t>Source_AVA_MPU</t>
  </si>
  <si>
    <t>Source_FVA_MPU</t>
  </si>
  <si>
    <t>Source_FVA_CoC</t>
  </si>
  <si>
    <t>Source_AVA_CoC</t>
  </si>
  <si>
    <t>SPREAD_P50</t>
  </si>
  <si>
    <t>SPREAD_P90</t>
  </si>
  <si>
    <t>SPREAD_P95</t>
  </si>
  <si>
    <t>SPREAD_P10</t>
  </si>
  <si>
    <t>UNCERT_AVA_MPU</t>
  </si>
  <si>
    <t>UNCERT_AVA_UU_MPU</t>
  </si>
  <si>
    <t>UNCERT_AVA_ES_MPU</t>
  </si>
  <si>
    <t>UNCERT_FVA_MPU</t>
  </si>
  <si>
    <t>FVA_MPU</t>
  </si>
  <si>
    <t>FVA_CoC</t>
  </si>
  <si>
    <t>AVA_MPU_GROSS</t>
  </si>
  <si>
    <t>AVA_CoC_GROSS</t>
  </si>
  <si>
    <t>AVA_MPU_UU_GROSS</t>
  </si>
  <si>
    <t>AVA_MPU_ES_GROSS</t>
  </si>
  <si>
    <t>AVA_CoC_UU_GROSS</t>
  </si>
  <si>
    <t>AVA_CoC_ES_GROSS</t>
  </si>
  <si>
    <t>FVA_MPU_exempt</t>
  </si>
  <si>
    <t>FVA_CoC_exempt</t>
  </si>
  <si>
    <t>AVA_MPU_GROSS_exempt</t>
  </si>
  <si>
    <t>AVA_CoC_GROSS_exempt</t>
  </si>
  <si>
    <t>book_type</t>
  </si>
  <si>
    <t>All Desk</t>
  </si>
  <si>
    <t>EURGBP</t>
  </si>
  <si>
    <t>15Y</t>
  </si>
  <si>
    <t>Linear Int. / Flat Extr</t>
  </si>
  <si>
    <t>Market Data</t>
  </si>
  <si>
    <t>Quadratic Interpolation</t>
  </si>
  <si>
    <t>GCB TRADING BOOK</t>
  </si>
  <si>
    <t>EURUSD</t>
  </si>
  <si>
    <t>AUDUSD</t>
  </si>
  <si>
    <t>Comparable-Underlying</t>
  </si>
  <si>
    <t>CHFPLN</t>
  </si>
  <si>
    <t>Default Mapping</t>
  </si>
  <si>
    <t>Diff_Comparable-Underlying</t>
  </si>
  <si>
    <t>EURCAD</t>
  </si>
  <si>
    <t>Linear Int.</t>
  </si>
  <si>
    <t>EURCHF</t>
  </si>
  <si>
    <t>EURCNH</t>
  </si>
  <si>
    <t>EURHKD</t>
  </si>
  <si>
    <t>EURHUF</t>
  </si>
  <si>
    <t>EURJPY</t>
  </si>
  <si>
    <t>EURNOK</t>
  </si>
  <si>
    <t>EURPLN</t>
  </si>
  <si>
    <t>EURSGD</t>
  </si>
  <si>
    <t>GBPAUD</t>
  </si>
  <si>
    <t>GBPJPY</t>
  </si>
  <si>
    <t>GBPPLN</t>
  </si>
  <si>
    <t>GBPUSD</t>
  </si>
  <si>
    <t>USDCAD</t>
  </si>
  <si>
    <t>USDCHF</t>
  </si>
  <si>
    <t>USDCNH</t>
  </si>
  <si>
    <t>USDJPY</t>
  </si>
  <si>
    <t>USDPLN</t>
  </si>
  <si>
    <t>in</t>
  </si>
  <si>
    <t>price</t>
  </si>
  <si>
    <t>Spread_BGC</t>
  </si>
  <si>
    <t>FVA_CoC_BGC</t>
  </si>
  <si>
    <t>Spread_TRADITION</t>
  </si>
  <si>
    <t>FVA_CoC_TRADITION</t>
  </si>
  <si>
    <t>bid</t>
  </si>
  <si>
    <t>offer</t>
  </si>
  <si>
    <t>spread</t>
  </si>
  <si>
    <t>underlying_asc</t>
  </si>
  <si>
    <t>id_asc</t>
  </si>
  <si>
    <t>underlying_1</t>
  </si>
  <si>
    <t>underlying_2</t>
  </si>
  <si>
    <t>FVA CoC ASIS</t>
  </si>
  <si>
    <t>FVA CoC BGC</t>
  </si>
  <si>
    <t>FVA CoC TRADITION</t>
  </si>
  <si>
    <t>FVA mejora?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</si>
</sst>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11" fontId="0" fillId="0" borderId="0" xfId="0" applyNumberFormat="1"/>
    <xf numFmtId="4" fontId="0" fillId="0" borderId="0" xfId="0" applyNumberFormat="1"/>
    <xf numFmtId="0" fontId="3" fillId="0" borderId="0" xfId="0" applyFont="1"/>
    <xf numFmtId="0" fontId="0" fillId="0" borderId="0" xfId="0" applyFill="1"/>
    <xf numFmtId="164" fontId="0" fillId="0" borderId="0" xfId="1" applyNumberFormat="1" applyFont="1"/>
    <xf numFmtId="4" fontId="0" fillId="4" borderId="10" xfId="0" applyNumberFormat="1" applyFill="1" applyBorder="1"/>
    <xf numFmtId="164" fontId="0" fillId="4" borderId="9" xfId="1" applyNumberFormat="1" applyFont="1" applyFill="1" applyBorder="1"/>
    <xf numFmtId="0" fontId="0" fillId="4" borderId="11" xfId="0" applyFill="1" applyBorder="1"/>
    <xf numFmtId="4" fontId="0" fillId="3" borderId="10" xfId="0" applyNumberFormat="1" applyFill="1" applyBorder="1"/>
    <xf numFmtId="164" fontId="0" fillId="3" borderId="9" xfId="1" applyNumberFormat="1" applyFont="1" applyFill="1" applyBorder="1"/>
    <xf numFmtId="0" fontId="0" fillId="3" borderId="11" xfId="0" applyFill="1" applyBorder="1"/>
    <xf numFmtId="4" fontId="0" fillId="0" borderId="12" xfId="0" applyNumberFormat="1" applyBorder="1"/>
    <xf numFmtId="164" fontId="0" fillId="0" borderId="0" xfId="1" applyNumberFormat="1" applyFont="1" applyBorder="1"/>
    <xf numFmtId="3" fontId="0" fillId="0" borderId="13" xfId="0" applyNumberFormat="1" applyBorder="1"/>
    <xf numFmtId="4" fontId="0" fillId="0" borderId="14" xfId="0" applyNumberFormat="1" applyBorder="1"/>
    <xf numFmtId="164" fontId="0" fillId="0" borderId="15" xfId="1" applyNumberFormat="1" applyFont="1" applyBorder="1"/>
    <xf numFmtId="3" fontId="0" fillId="0" borderId="16" xfId="0" applyNumberFormat="1" applyBorder="1"/>
    <xf numFmtId="0" fontId="0" fillId="0" borderId="13" xfId="0" applyNumberFormat="1" applyBorder="1"/>
    <xf numFmtId="0" fontId="0" fillId="0" borderId="16" xfId="0" applyNumberFormat="1" applyBorder="1"/>
    <xf numFmtId="164" fontId="0" fillId="0" borderId="17" xfId="1" applyNumberFormat="1" applyFont="1" applyFill="1" applyBorder="1"/>
    <xf numFmtId="164" fontId="0" fillId="0" borderId="18" xfId="1" applyNumberFormat="1" applyFont="1" applyFill="1" applyBorder="1"/>
    <xf numFmtId="164" fontId="0" fillId="0" borderId="19" xfId="1" applyNumberFormat="1" applyFont="1" applyFill="1" applyBorder="1"/>
    <xf numFmtId="0" fontId="2" fillId="2" borderId="17" xfId="0" applyFont="1" applyFill="1" applyBorder="1"/>
    <xf numFmtId="0" fontId="2" fillId="2" borderId="18" xfId="0" applyFont="1" applyFill="1" applyBorder="1"/>
    <xf numFmtId="0" fontId="2" fillId="2" borderId="19" xfId="0" applyFont="1" applyFill="1" applyBorder="1"/>
    <xf numFmtId="4" fontId="0" fillId="0" borderId="0" xfId="0" applyNumberFormat="1" applyFill="1"/>
    <xf numFmtId="164" fontId="0" fillId="0" borderId="0" xfId="1" applyNumberFormat="1" applyFont="1" applyFill="1"/>
    <xf numFmtId="11" fontId="0" fillId="0" borderId="0" xfId="0" applyNumberFormat="1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6"/>
  <sheetViews>
    <sheetView zoomScaleNormal="100" workbookViewId="0">
      <selection activeCell="C8" sqref="C8"/>
    </sheetView>
  </sheetViews>
  <sheetFormatPr baseColWidth="10" defaultColWidth="10.9140625" defaultRowHeight="14.15" x14ac:dyDescent="0.35"/>
  <cols>
    <col min="1" max="1" width="10.9140625" style="14"/>
    <col min="2" max="3" width="28.08203125" style="14" customWidth="1"/>
    <col min="4" max="16384" width="10.9140625" style="14"/>
  </cols>
  <sheetData>
    <row r="1" spans="2:3" ht="14.5" customHeight="1" x14ac:dyDescent="0.35"/>
    <row r="2" spans="2:3" ht="14.5" customHeight="1" x14ac:dyDescent="0.35"/>
    <row r="3" spans="2:3" ht="14.5" customHeight="1" x14ac:dyDescent="0.35"/>
    <row r="4" spans="2:3" ht="14.5" customHeight="1" x14ac:dyDescent="0.35">
      <c r="B4" s="33" t="s">
        <v>116</v>
      </c>
      <c r="C4" s="30">
        <f>+SUM(Calculo_Ajustes!K2:K527)</f>
        <v>5140123.4086483391</v>
      </c>
    </row>
    <row r="5" spans="2:3" ht="14.5" customHeight="1" x14ac:dyDescent="0.35">
      <c r="B5" s="34" t="s">
        <v>117</v>
      </c>
      <c r="C5" s="31" t="e">
        <f ca="1">+SUM(Calculo_Ajustes!P2:P527)</f>
        <v>#NAME?</v>
      </c>
    </row>
    <row r="6" spans="2:3" ht="14.5" customHeight="1" x14ac:dyDescent="0.35">
      <c r="B6" s="35" t="s">
        <v>118</v>
      </c>
      <c r="C6" s="32" t="e">
        <f ca="1">+SUM(Calculo_Ajustes!M2:M527)</f>
        <v>#NAME?</v>
      </c>
    </row>
    <row r="7" spans="2:3" ht="14.5" customHeight="1" x14ac:dyDescent="0.35"/>
    <row r="8" spans="2:3" ht="14.5" customHeight="1" x14ac:dyDescent="0.35"/>
    <row r="9" spans="2:3" ht="14.5" customHeight="1" x14ac:dyDescent="0.35"/>
    <row r="10" spans="2:3" ht="14.5" customHeight="1" x14ac:dyDescent="0.35"/>
    <row r="11" spans="2:3" ht="14.5" customHeight="1" x14ac:dyDescent="0.35"/>
    <row r="12" spans="2:3" ht="14.5" customHeight="1" x14ac:dyDescent="0.35"/>
    <row r="13" spans="2:3" ht="14.5" customHeight="1" x14ac:dyDescent="0.35"/>
    <row r="14" spans="2:3" ht="14.5" customHeight="1" x14ac:dyDescent="0.35"/>
    <row r="15" spans="2:3" ht="14.5" customHeight="1" x14ac:dyDescent="0.35"/>
    <row r="16" spans="2:3" ht="14.5" customHeight="1" x14ac:dyDescent="0.35"/>
    <row r="17" ht="14.5" customHeight="1" x14ac:dyDescent="0.35"/>
    <row r="18" ht="14.5" customHeight="1" x14ac:dyDescent="0.35"/>
    <row r="19" ht="14.5" customHeight="1" x14ac:dyDescent="0.35"/>
    <row r="20" ht="14.5" customHeight="1" x14ac:dyDescent="0.35"/>
    <row r="21" ht="14.5" customHeight="1" x14ac:dyDescent="0.35"/>
    <row r="22" ht="14.5" customHeight="1" x14ac:dyDescent="0.35"/>
    <row r="23" ht="14.5" customHeight="1" x14ac:dyDescent="0.35"/>
    <row r="24" ht="14.5" customHeight="1" x14ac:dyDescent="0.35"/>
    <row r="25" ht="14.5" customHeight="1" x14ac:dyDescent="0.35"/>
    <row r="26" ht="14.5" customHeight="1" x14ac:dyDescent="0.3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7"/>
  <sheetViews>
    <sheetView tabSelected="1" topLeftCell="H1" zoomScale="70" zoomScaleNormal="70" workbookViewId="0">
      <selection activeCell="K10" sqref="K10"/>
    </sheetView>
  </sheetViews>
  <sheetFormatPr baseColWidth="10" defaultRowHeight="14.15" x14ac:dyDescent="0.35"/>
  <cols>
    <col min="1" max="1" width="23.75" style="14" customWidth="1"/>
    <col min="2" max="3" width="18" style="14" hidden="1" customWidth="1"/>
    <col min="4" max="4" width="18" style="14" customWidth="1"/>
    <col min="5" max="5" width="10.33203125" style="14" bestFit="1" customWidth="1"/>
    <col min="6" max="7" width="13.6640625" style="14" customWidth="1"/>
    <col min="8" max="8" width="16.5" style="14" bestFit="1" customWidth="1"/>
    <col min="9" max="9" width="14" style="37" bestFit="1" customWidth="1"/>
    <col min="10" max="10" width="13.75" style="36" bestFit="1" customWidth="1"/>
    <col min="11" max="11" width="19.9140625" style="37" customWidth="1"/>
    <col min="12" max="12" width="20.33203125" style="12" customWidth="1"/>
    <col min="13" max="13" width="22.75" style="15" bestFit="1" customWidth="1"/>
    <col min="14" max="14" width="14" bestFit="1" customWidth="1"/>
    <col min="15" max="15" width="20.33203125" style="12" customWidth="1"/>
    <col min="16" max="16" width="16.6640625" style="15" bestFit="1" customWidth="1"/>
    <col min="17" max="17" width="11.75" bestFit="1" customWidth="1"/>
  </cols>
  <sheetData>
    <row r="1" spans="1:17" x14ac:dyDescent="0.35">
      <c r="A1" s="14" t="s">
        <v>39</v>
      </c>
      <c r="B1" s="14" t="s">
        <v>114</v>
      </c>
      <c r="C1" s="14" t="s">
        <v>115</v>
      </c>
      <c r="D1" s="14" t="s">
        <v>112</v>
      </c>
      <c r="E1" s="14" t="s">
        <v>40</v>
      </c>
      <c r="F1" s="14" t="s">
        <v>41</v>
      </c>
      <c r="G1" s="14" t="s">
        <v>42</v>
      </c>
      <c r="H1" s="14" t="s">
        <v>113</v>
      </c>
      <c r="I1" s="14" t="s">
        <v>43</v>
      </c>
      <c r="J1" s="36" t="s">
        <v>50</v>
      </c>
      <c r="K1" s="37" t="s">
        <v>67</v>
      </c>
      <c r="L1" s="19" t="s">
        <v>107</v>
      </c>
      <c r="M1" s="20" t="s">
        <v>108</v>
      </c>
      <c r="N1" s="21" t="s">
        <v>119</v>
      </c>
      <c r="O1" s="16" t="s">
        <v>105</v>
      </c>
      <c r="P1" s="17" t="s">
        <v>106</v>
      </c>
      <c r="Q1" s="18" t="s">
        <v>119</v>
      </c>
    </row>
    <row r="2" spans="1:17" x14ac:dyDescent="0.35">
      <c r="A2" s="14" t="s">
        <v>72</v>
      </c>
      <c r="B2" s="14" t="str">
        <f>+LEFT(A2,3)</f>
        <v>EUR</v>
      </c>
      <c r="C2" s="14" t="str">
        <f>+RIGHT(A2,3)</f>
        <v>GBP</v>
      </c>
      <c r="D2" s="14" t="s">
        <v>72</v>
      </c>
      <c r="E2" s="14" t="s">
        <v>9</v>
      </c>
      <c r="F2" s="14">
        <v>15</v>
      </c>
      <c r="G2" s="14" t="s">
        <v>73</v>
      </c>
      <c r="H2" s="14" t="str">
        <f>+D2&amp;"_"&amp;E2&amp;"_"&amp;G2</f>
        <v>EURGBP_ATM_15Y</v>
      </c>
      <c r="I2" s="14">
        <v>60.4907299999999</v>
      </c>
      <c r="J2" s="36">
        <v>3.3713020951580401</v>
      </c>
      <c r="K2" s="37">
        <v>0</v>
      </c>
      <c r="L2" s="22" t="e">
        <f ca="1">+_xlfn.XLOOKUP(H2,Datos_Tradition!$J$2:$J$89,Datos_Tradition!$I$2:$I$89,"")</f>
        <v>#NAME?</v>
      </c>
      <c r="M2" s="23" t="e">
        <f ca="1">+IF(OR(L2="",K2=0),K2,ABS(I2)*L2/2)</f>
        <v>#NAME?</v>
      </c>
      <c r="N2" s="24" t="e">
        <f ca="1">+IF(L2="","",M2&lt;$K2)</f>
        <v>#NAME?</v>
      </c>
      <c r="O2" s="22" t="e">
        <f ca="1">+_xlfn.XLOOKUP(H2,Datos_BGC!$J$2:$J$89,Datos_BGC!$I$2:$I$89,"")</f>
        <v>#NAME?</v>
      </c>
      <c r="P2" s="23" t="e">
        <f ca="1">+IF(OR(O2="",K2=0),K2,ABS(I2)*O2/2)</f>
        <v>#NAME?</v>
      </c>
      <c r="Q2" s="28" t="e">
        <f ca="1">+IF(O2="","",P2&lt;$K2)</f>
        <v>#NAME?</v>
      </c>
    </row>
    <row r="3" spans="1:17" x14ac:dyDescent="0.35">
      <c r="A3" s="14" t="s">
        <v>78</v>
      </c>
      <c r="B3" s="14" t="str">
        <f t="shared" ref="B3:B66" si="0">+LEFT(A3,3)</f>
        <v>EUR</v>
      </c>
      <c r="C3" s="14" t="str">
        <f t="shared" ref="C3:C66" si="1">+RIGHT(A3,3)</f>
        <v>USD</v>
      </c>
      <c r="D3" s="14" t="s">
        <v>78</v>
      </c>
      <c r="E3" s="14" t="s">
        <v>9</v>
      </c>
      <c r="F3" s="14">
        <v>15</v>
      </c>
      <c r="G3" s="14" t="s">
        <v>73</v>
      </c>
      <c r="H3" s="14" t="str">
        <f t="shared" ref="H3:H66" si="2">+D3&amp;"_"&amp;E3&amp;"_"&amp;G3</f>
        <v>EURUSD_ATM_15Y</v>
      </c>
      <c r="I3" s="14">
        <v>-0.52695999999999998</v>
      </c>
      <c r="J3" s="36">
        <v>1.0071651395083401</v>
      </c>
      <c r="K3" s="37">
        <v>0</v>
      </c>
      <c r="L3" s="22" t="e">
        <f ca="1">+_xlfn.XLOOKUP(H3,Datos_Tradition!$J$2:$J$89,Datos_Tradition!$I$2:$I$89,"")</f>
        <v>#NAME?</v>
      </c>
      <c r="M3" s="23" t="e">
        <f t="shared" ref="M3:M66" ca="1" si="3">+IF(OR(L3="",K3=0),K3,ABS(I3)*L3/2)</f>
        <v>#NAME?</v>
      </c>
      <c r="N3" s="24" t="e">
        <f t="shared" ref="N3:N66" ca="1" si="4">+IF(L3="","",M3&lt;$K3)</f>
        <v>#NAME?</v>
      </c>
      <c r="O3" s="22" t="e">
        <f ca="1">+_xlfn.XLOOKUP(H3,Datos_BGC!$J$2:$J$89,Datos_BGC!$I$2:$I$89,"")</f>
        <v>#NAME?</v>
      </c>
      <c r="P3" s="23" t="e">
        <f t="shared" ref="P3:P66" ca="1" si="5">+IF(OR(O3="",K3=0),K3,ABS(I3)*O3/2)</f>
        <v>#NAME?</v>
      </c>
      <c r="Q3" s="28" t="e">
        <f t="shared" ref="Q3:Q66" ca="1" si="6">+IF(O3="","",P3&lt;$K3)</f>
        <v>#NAME?</v>
      </c>
    </row>
    <row r="4" spans="1:17" x14ac:dyDescent="0.35">
      <c r="A4" s="14" t="s">
        <v>79</v>
      </c>
      <c r="B4" s="14" t="str">
        <f t="shared" si="0"/>
        <v>AUD</v>
      </c>
      <c r="C4" s="14" t="str">
        <f t="shared" si="1"/>
        <v>USD</v>
      </c>
      <c r="D4" s="14" t="s">
        <v>79</v>
      </c>
      <c r="E4" s="14" t="s">
        <v>17</v>
      </c>
      <c r="F4" s="14">
        <v>2.7777777777777701E-3</v>
      </c>
      <c r="G4" s="14" t="s">
        <v>20</v>
      </c>
      <c r="H4" s="14" t="str">
        <f t="shared" si="2"/>
        <v>AUDUSD_10FLY_1D</v>
      </c>
      <c r="I4" s="14">
        <v>77.929999999999893</v>
      </c>
      <c r="J4" s="36">
        <v>4.3551000000000002</v>
      </c>
      <c r="K4" s="37">
        <v>169.6964715</v>
      </c>
      <c r="L4" s="22" t="e">
        <f ca="1">+_xlfn.XLOOKUP(H4,Datos_Tradition!$J$2:$J$89,Datos_Tradition!$I$2:$I$89,"")</f>
        <v>#NAME?</v>
      </c>
      <c r="M4" s="23" t="e">
        <f t="shared" ca="1" si="3"/>
        <v>#NAME?</v>
      </c>
      <c r="N4" s="24" t="e">
        <f t="shared" ca="1" si="4"/>
        <v>#NAME?</v>
      </c>
      <c r="O4" s="22" t="e">
        <f ca="1">+_xlfn.XLOOKUP(H4,Datos_BGC!$J$2:$J$89,Datos_BGC!$I$2:$I$89,"")</f>
        <v>#NAME?</v>
      </c>
      <c r="P4" s="23" t="e">
        <f t="shared" ca="1" si="5"/>
        <v>#NAME?</v>
      </c>
      <c r="Q4" s="28" t="e">
        <f t="shared" ca="1" si="6"/>
        <v>#NAME?</v>
      </c>
    </row>
    <row r="5" spans="1:17" x14ac:dyDescent="0.35">
      <c r="A5" s="14" t="s">
        <v>79</v>
      </c>
      <c r="B5" s="14" t="str">
        <f t="shared" si="0"/>
        <v>AUD</v>
      </c>
      <c r="C5" s="14" t="str">
        <f t="shared" si="1"/>
        <v>USD</v>
      </c>
      <c r="D5" s="14" t="s">
        <v>79</v>
      </c>
      <c r="E5" s="14" t="s">
        <v>16</v>
      </c>
      <c r="F5" s="14">
        <v>2.7777777777777701E-3</v>
      </c>
      <c r="G5" s="14" t="s">
        <v>20</v>
      </c>
      <c r="H5" s="14" t="str">
        <f t="shared" si="2"/>
        <v>AUDUSD_10RR_1D</v>
      </c>
      <c r="I5" s="14">
        <v>47.589999999999897</v>
      </c>
      <c r="J5" s="36">
        <v>7.2162499999999996</v>
      </c>
      <c r="K5" s="37">
        <v>171.71066875</v>
      </c>
      <c r="L5" s="22" t="e">
        <f ca="1">+_xlfn.XLOOKUP(H5,Datos_Tradition!$J$2:$J$89,Datos_Tradition!$I$2:$I$89,"")</f>
        <v>#NAME?</v>
      </c>
      <c r="M5" s="23" t="e">
        <f t="shared" ca="1" si="3"/>
        <v>#NAME?</v>
      </c>
      <c r="N5" s="24" t="e">
        <f t="shared" ca="1" si="4"/>
        <v>#NAME?</v>
      </c>
      <c r="O5" s="22" t="e">
        <f ca="1">+_xlfn.XLOOKUP(H5,Datos_BGC!$J$2:$J$89,Datos_BGC!$I$2:$I$89,"")</f>
        <v>#NAME?</v>
      </c>
      <c r="P5" s="23" t="e">
        <f t="shared" ca="1" si="5"/>
        <v>#NAME?</v>
      </c>
      <c r="Q5" s="28" t="e">
        <f t="shared" ca="1" si="6"/>
        <v>#NAME?</v>
      </c>
    </row>
    <row r="6" spans="1:17" x14ac:dyDescent="0.35">
      <c r="A6" s="14" t="s">
        <v>79</v>
      </c>
      <c r="B6" s="14" t="str">
        <f t="shared" si="0"/>
        <v>AUD</v>
      </c>
      <c r="C6" s="14" t="str">
        <f t="shared" si="1"/>
        <v>USD</v>
      </c>
      <c r="D6" s="14" t="s">
        <v>79</v>
      </c>
      <c r="E6" s="14" t="s">
        <v>19</v>
      </c>
      <c r="F6" s="14">
        <v>2.7777777777777701E-3</v>
      </c>
      <c r="G6" s="14" t="s">
        <v>20</v>
      </c>
      <c r="H6" s="14" t="str">
        <f t="shared" si="2"/>
        <v>AUDUSD_25FLY_1D</v>
      </c>
      <c r="I6" s="14">
        <v>-1563.17</v>
      </c>
      <c r="J6" s="36">
        <v>2.4249999999999998</v>
      </c>
      <c r="K6" s="37">
        <v>1895.343625</v>
      </c>
      <c r="L6" s="22" t="e">
        <f ca="1">+_xlfn.XLOOKUP(H6,Datos_Tradition!$J$2:$J$89,Datos_Tradition!$I$2:$I$89,"")</f>
        <v>#NAME?</v>
      </c>
      <c r="M6" s="23" t="e">
        <f t="shared" ca="1" si="3"/>
        <v>#NAME?</v>
      </c>
      <c r="N6" s="24" t="e">
        <f t="shared" ca="1" si="4"/>
        <v>#NAME?</v>
      </c>
      <c r="O6" s="22" t="e">
        <f ca="1">+_xlfn.XLOOKUP(H6,Datos_BGC!$J$2:$J$89,Datos_BGC!$I$2:$I$89,"")</f>
        <v>#NAME?</v>
      </c>
      <c r="P6" s="23" t="e">
        <f t="shared" ca="1" si="5"/>
        <v>#NAME?</v>
      </c>
      <c r="Q6" s="28" t="e">
        <f t="shared" ca="1" si="6"/>
        <v>#NAME?</v>
      </c>
    </row>
    <row r="7" spans="1:17" x14ac:dyDescent="0.35">
      <c r="A7" s="14" t="s">
        <v>79</v>
      </c>
      <c r="B7" s="14" t="str">
        <f t="shared" si="0"/>
        <v>AUD</v>
      </c>
      <c r="C7" s="14" t="str">
        <f t="shared" si="1"/>
        <v>USD</v>
      </c>
      <c r="D7" s="14" t="s">
        <v>79</v>
      </c>
      <c r="E7" s="14" t="s">
        <v>18</v>
      </c>
      <c r="F7" s="14">
        <v>2.7777777777777701E-3</v>
      </c>
      <c r="G7" s="14" t="s">
        <v>20</v>
      </c>
      <c r="H7" s="14" t="str">
        <f t="shared" si="2"/>
        <v>AUDUSD_25RR_1D</v>
      </c>
      <c r="I7" s="14">
        <v>321.33</v>
      </c>
      <c r="J7" s="36">
        <v>3.395</v>
      </c>
      <c r="K7" s="37">
        <v>545.45767499999999</v>
      </c>
      <c r="L7" s="22" t="e">
        <f ca="1">+_xlfn.XLOOKUP(H7,Datos_Tradition!$J$2:$J$89,Datos_Tradition!$I$2:$I$89,"")</f>
        <v>#NAME?</v>
      </c>
      <c r="M7" s="23" t="e">
        <f t="shared" ca="1" si="3"/>
        <v>#NAME?</v>
      </c>
      <c r="N7" s="24" t="e">
        <f t="shared" ca="1" si="4"/>
        <v>#NAME?</v>
      </c>
      <c r="O7" s="22" t="e">
        <f ca="1">+_xlfn.XLOOKUP(H7,Datos_BGC!$J$2:$J$89,Datos_BGC!$I$2:$I$89,"")</f>
        <v>#NAME?</v>
      </c>
      <c r="P7" s="23" t="e">
        <f t="shared" ca="1" si="5"/>
        <v>#NAME?</v>
      </c>
      <c r="Q7" s="28" t="e">
        <f t="shared" ca="1" si="6"/>
        <v>#NAME?</v>
      </c>
    </row>
    <row r="8" spans="1:17" x14ac:dyDescent="0.35">
      <c r="A8" s="14" t="s">
        <v>79</v>
      </c>
      <c r="B8" s="14" t="str">
        <f t="shared" si="0"/>
        <v>AUD</v>
      </c>
      <c r="C8" s="14" t="str">
        <f t="shared" si="1"/>
        <v>USD</v>
      </c>
      <c r="D8" s="14" t="s">
        <v>79</v>
      </c>
      <c r="E8" s="14" t="s">
        <v>9</v>
      </c>
      <c r="F8" s="14">
        <v>2.7777777777777701E-3</v>
      </c>
      <c r="G8" s="14" t="s">
        <v>20</v>
      </c>
      <c r="H8" s="14" t="str">
        <f t="shared" si="2"/>
        <v>AUDUSD_ATM_1D</v>
      </c>
      <c r="I8" s="14">
        <v>-1720.0757699999999</v>
      </c>
      <c r="J8" s="36">
        <v>4.8499999999999996</v>
      </c>
      <c r="K8" s="37">
        <v>4171.1837422499902</v>
      </c>
      <c r="L8" s="22" t="e">
        <f ca="1">+_xlfn.XLOOKUP(H8,Datos_Tradition!$J$2:$J$89,Datos_Tradition!$I$2:$I$89,"")</f>
        <v>#NAME?</v>
      </c>
      <c r="M8" s="23" t="e">
        <f t="shared" ca="1" si="3"/>
        <v>#NAME?</v>
      </c>
      <c r="N8" s="24" t="e">
        <f t="shared" ca="1" si="4"/>
        <v>#NAME?</v>
      </c>
      <c r="O8" s="22" t="e">
        <f ca="1">+_xlfn.XLOOKUP(H8,Datos_BGC!$J$2:$J$89,Datos_BGC!$I$2:$I$89,"")</f>
        <v>#NAME?</v>
      </c>
      <c r="P8" s="23" t="e">
        <f t="shared" ca="1" si="5"/>
        <v>#NAME?</v>
      </c>
      <c r="Q8" s="28" t="e">
        <f t="shared" ca="1" si="6"/>
        <v>#NAME?</v>
      </c>
    </row>
    <row r="9" spans="1:17" x14ac:dyDescent="0.35">
      <c r="A9" s="14" t="s">
        <v>79</v>
      </c>
      <c r="B9" s="14" t="str">
        <f t="shared" si="0"/>
        <v>AUD</v>
      </c>
      <c r="C9" s="14" t="str">
        <f t="shared" si="1"/>
        <v>USD</v>
      </c>
      <c r="D9" s="14" t="s">
        <v>79</v>
      </c>
      <c r="E9" s="14" t="s">
        <v>17</v>
      </c>
      <c r="F9" s="14">
        <v>1.94444444444444E-2</v>
      </c>
      <c r="G9" s="14" t="s">
        <v>0</v>
      </c>
      <c r="H9" s="14" t="str">
        <f t="shared" si="2"/>
        <v>AUDUSD_10FLY_1W</v>
      </c>
      <c r="I9" s="14">
        <v>1337.1599999999901</v>
      </c>
      <c r="J9" s="36">
        <v>1.3942000000000001</v>
      </c>
      <c r="K9" s="37">
        <v>932.13423599999999</v>
      </c>
      <c r="L9" s="22" t="e">
        <f ca="1">+_xlfn.XLOOKUP(H9,Datos_Tradition!$J$2:$J$89,Datos_Tradition!$I$2:$I$89,"")</f>
        <v>#NAME?</v>
      </c>
      <c r="M9" s="23" t="e">
        <f t="shared" ca="1" si="3"/>
        <v>#NAME?</v>
      </c>
      <c r="N9" s="24" t="e">
        <f t="shared" ca="1" si="4"/>
        <v>#NAME?</v>
      </c>
      <c r="O9" s="22" t="e">
        <f ca="1">+_xlfn.XLOOKUP(H9,Datos_BGC!$J$2:$J$89,Datos_BGC!$I$2:$I$89,"")</f>
        <v>#NAME?</v>
      </c>
      <c r="P9" s="23" t="e">
        <f t="shared" ca="1" si="5"/>
        <v>#NAME?</v>
      </c>
      <c r="Q9" s="28" t="e">
        <f t="shared" ca="1" si="6"/>
        <v>#NAME?</v>
      </c>
    </row>
    <row r="10" spans="1:17" x14ac:dyDescent="0.35">
      <c r="A10" s="14" t="s">
        <v>79</v>
      </c>
      <c r="B10" s="14" t="str">
        <f t="shared" si="0"/>
        <v>AUD</v>
      </c>
      <c r="C10" s="14" t="str">
        <f t="shared" si="1"/>
        <v>USD</v>
      </c>
      <c r="D10" s="14" t="s">
        <v>79</v>
      </c>
      <c r="E10" s="14" t="s">
        <v>16</v>
      </c>
      <c r="F10" s="14">
        <v>1.94444444444444E-2</v>
      </c>
      <c r="G10" s="14" t="s">
        <v>0</v>
      </c>
      <c r="H10" s="14" t="str">
        <f t="shared" si="2"/>
        <v>AUDUSD_10RR_1W</v>
      </c>
      <c r="I10" s="14">
        <v>-298.49</v>
      </c>
      <c r="J10" s="36">
        <v>2.0912999999999999</v>
      </c>
      <c r="K10" s="37">
        <v>312.11606849999998</v>
      </c>
      <c r="L10" s="22" t="e">
        <f ca="1">+_xlfn.XLOOKUP(H10,Datos_Tradition!$J$2:$J$89,Datos_Tradition!$I$2:$I$89,"")</f>
        <v>#NAME?</v>
      </c>
      <c r="M10" s="23" t="e">
        <f t="shared" ca="1" si="3"/>
        <v>#NAME?</v>
      </c>
      <c r="N10" s="24" t="e">
        <f t="shared" ca="1" si="4"/>
        <v>#NAME?</v>
      </c>
      <c r="O10" s="22" t="e">
        <f ca="1">+_xlfn.XLOOKUP(H10,Datos_BGC!$J$2:$J$89,Datos_BGC!$I$2:$I$89,"")</f>
        <v>#NAME?</v>
      </c>
      <c r="P10" s="23" t="e">
        <f t="shared" ca="1" si="5"/>
        <v>#NAME?</v>
      </c>
      <c r="Q10" s="28" t="e">
        <f t="shared" ca="1" si="6"/>
        <v>#NAME?</v>
      </c>
    </row>
    <row r="11" spans="1:17" x14ac:dyDescent="0.35">
      <c r="A11" s="14" t="s">
        <v>79</v>
      </c>
      <c r="B11" s="14" t="str">
        <f t="shared" si="0"/>
        <v>AUD</v>
      </c>
      <c r="C11" s="14" t="str">
        <f t="shared" si="1"/>
        <v>USD</v>
      </c>
      <c r="D11" s="14" t="s">
        <v>79</v>
      </c>
      <c r="E11" s="14" t="s">
        <v>19</v>
      </c>
      <c r="F11" s="14">
        <v>1.94444444444444E-2</v>
      </c>
      <c r="G11" s="14" t="s">
        <v>0</v>
      </c>
      <c r="H11" s="14" t="str">
        <f t="shared" si="2"/>
        <v>AUDUSD_25FLY_1W</v>
      </c>
      <c r="I11" s="14">
        <v>-6931.09</v>
      </c>
      <c r="J11" s="36">
        <v>0.5</v>
      </c>
      <c r="K11" s="37">
        <v>1732.7725</v>
      </c>
      <c r="L11" s="22" t="e">
        <f ca="1">+_xlfn.XLOOKUP(H11,Datos_Tradition!$J$2:$J$89,Datos_Tradition!$I$2:$I$89,"")</f>
        <v>#NAME?</v>
      </c>
      <c r="M11" s="23" t="e">
        <f t="shared" ca="1" si="3"/>
        <v>#NAME?</v>
      </c>
      <c r="N11" s="24" t="e">
        <f t="shared" ca="1" si="4"/>
        <v>#NAME?</v>
      </c>
      <c r="O11" s="22" t="e">
        <f ca="1">+_xlfn.XLOOKUP(H11,Datos_BGC!$J$2:$J$89,Datos_BGC!$I$2:$I$89,"")</f>
        <v>#NAME?</v>
      </c>
      <c r="P11" s="23" t="e">
        <f t="shared" ca="1" si="5"/>
        <v>#NAME?</v>
      </c>
      <c r="Q11" s="28" t="e">
        <f t="shared" ca="1" si="6"/>
        <v>#NAME?</v>
      </c>
    </row>
    <row r="12" spans="1:17" x14ac:dyDescent="0.35">
      <c r="A12" s="14" t="s">
        <v>79</v>
      </c>
      <c r="B12" s="14" t="str">
        <f t="shared" si="0"/>
        <v>AUD</v>
      </c>
      <c r="C12" s="14" t="str">
        <f t="shared" si="1"/>
        <v>USD</v>
      </c>
      <c r="D12" s="14" t="s">
        <v>79</v>
      </c>
      <c r="E12" s="14" t="s">
        <v>18</v>
      </c>
      <c r="F12" s="14">
        <v>1.94444444444444E-2</v>
      </c>
      <c r="G12" s="14" t="s">
        <v>0</v>
      </c>
      <c r="H12" s="14" t="str">
        <f t="shared" si="2"/>
        <v>AUDUSD_25RR_1W</v>
      </c>
      <c r="I12" s="14">
        <v>3287.28</v>
      </c>
      <c r="J12" s="36">
        <v>0.7</v>
      </c>
      <c r="K12" s="37">
        <v>1150.548</v>
      </c>
      <c r="L12" s="22" t="e">
        <f ca="1">+_xlfn.XLOOKUP(H12,Datos_Tradition!$J$2:$J$89,Datos_Tradition!$I$2:$I$89,"")</f>
        <v>#NAME?</v>
      </c>
      <c r="M12" s="23" t="e">
        <f t="shared" ca="1" si="3"/>
        <v>#NAME?</v>
      </c>
      <c r="N12" s="24" t="e">
        <f t="shared" ca="1" si="4"/>
        <v>#NAME?</v>
      </c>
      <c r="O12" s="22" t="e">
        <f ca="1">+_xlfn.XLOOKUP(H12,Datos_BGC!$J$2:$J$89,Datos_BGC!$I$2:$I$89,"")</f>
        <v>#NAME?</v>
      </c>
      <c r="P12" s="23" t="e">
        <f t="shared" ca="1" si="5"/>
        <v>#NAME?</v>
      </c>
      <c r="Q12" s="28" t="e">
        <f t="shared" ca="1" si="6"/>
        <v>#NAME?</v>
      </c>
    </row>
    <row r="13" spans="1:17" x14ac:dyDescent="0.35">
      <c r="A13" s="14" t="s">
        <v>79</v>
      </c>
      <c r="B13" s="14" t="str">
        <f t="shared" si="0"/>
        <v>AUD</v>
      </c>
      <c r="C13" s="14" t="str">
        <f t="shared" si="1"/>
        <v>USD</v>
      </c>
      <c r="D13" s="14" t="s">
        <v>79</v>
      </c>
      <c r="E13" s="14" t="s">
        <v>9</v>
      </c>
      <c r="F13" s="14">
        <v>1.94444444444444E-2</v>
      </c>
      <c r="G13" s="14" t="s">
        <v>0</v>
      </c>
      <c r="H13" s="14" t="str">
        <f t="shared" si="2"/>
        <v>AUDUSD_ATM_1W</v>
      </c>
      <c r="I13" s="14">
        <v>2468.8628699999999</v>
      </c>
      <c r="J13" s="36">
        <v>1.7427999999999999</v>
      </c>
      <c r="K13" s="37">
        <v>2151.3671049179902</v>
      </c>
      <c r="L13" s="22" t="e">
        <f ca="1">+_xlfn.XLOOKUP(H13,Datos_Tradition!$J$2:$J$89,Datos_Tradition!$I$2:$I$89,"")</f>
        <v>#NAME?</v>
      </c>
      <c r="M13" s="23" t="e">
        <f t="shared" ca="1" si="3"/>
        <v>#NAME?</v>
      </c>
      <c r="N13" s="24" t="e">
        <f t="shared" ca="1" si="4"/>
        <v>#NAME?</v>
      </c>
      <c r="O13" s="22" t="e">
        <f ca="1">+_xlfn.XLOOKUP(H13,Datos_BGC!$J$2:$J$89,Datos_BGC!$I$2:$I$89,"")</f>
        <v>#NAME?</v>
      </c>
      <c r="P13" s="23" t="e">
        <f t="shared" ca="1" si="5"/>
        <v>#NAME?</v>
      </c>
      <c r="Q13" s="28" t="e">
        <f t="shared" ca="1" si="6"/>
        <v>#NAME?</v>
      </c>
    </row>
    <row r="14" spans="1:17" x14ac:dyDescent="0.35">
      <c r="A14" s="14" t="s">
        <v>81</v>
      </c>
      <c r="B14" s="14" t="str">
        <f t="shared" si="0"/>
        <v>CHF</v>
      </c>
      <c r="C14" s="14" t="str">
        <f t="shared" si="1"/>
        <v>PLN</v>
      </c>
      <c r="D14" s="14" t="s">
        <v>81</v>
      </c>
      <c r="E14" s="14" t="s">
        <v>9</v>
      </c>
      <c r="F14" s="14">
        <v>0.5</v>
      </c>
      <c r="G14" s="14" t="s">
        <v>20</v>
      </c>
      <c r="H14" s="14" t="str">
        <f t="shared" si="2"/>
        <v>CHFPLN_ATM_1D</v>
      </c>
      <c r="I14" s="14">
        <v>-11.721209999999999</v>
      </c>
      <c r="J14" s="36">
        <v>4.7</v>
      </c>
      <c r="K14" s="37">
        <v>27.544843499999999</v>
      </c>
      <c r="L14" s="22" t="e">
        <f ca="1">+_xlfn.XLOOKUP(H14,Datos_Tradition!$J$2:$J$89,Datos_Tradition!$I$2:$I$89,"")</f>
        <v>#NAME?</v>
      </c>
      <c r="M14" s="23" t="e">
        <f t="shared" ca="1" si="3"/>
        <v>#NAME?</v>
      </c>
      <c r="N14" s="24" t="e">
        <f t="shared" ca="1" si="4"/>
        <v>#NAME?</v>
      </c>
      <c r="O14" s="22" t="e">
        <f ca="1">+_xlfn.XLOOKUP(H14,Datos_BGC!$J$2:$J$89,Datos_BGC!$I$2:$I$89,"")</f>
        <v>#NAME?</v>
      </c>
      <c r="P14" s="23" t="e">
        <f t="shared" ca="1" si="5"/>
        <v>#NAME?</v>
      </c>
      <c r="Q14" s="28" t="e">
        <f t="shared" ca="1" si="6"/>
        <v>#NAME?</v>
      </c>
    </row>
    <row r="15" spans="1:17" x14ac:dyDescent="0.35">
      <c r="A15" s="14" t="s">
        <v>81</v>
      </c>
      <c r="B15" s="14" t="str">
        <f t="shared" si="0"/>
        <v>CHF</v>
      </c>
      <c r="C15" s="14" t="str">
        <f t="shared" si="1"/>
        <v>PLN</v>
      </c>
      <c r="D15" s="14" t="s">
        <v>81</v>
      </c>
      <c r="E15" s="14" t="s">
        <v>9</v>
      </c>
      <c r="F15" s="14">
        <v>0.5</v>
      </c>
      <c r="G15" s="14" t="s">
        <v>2</v>
      </c>
      <c r="H15" s="14" t="str">
        <f t="shared" si="2"/>
        <v>CHFPLN_ATM_1M</v>
      </c>
      <c r="I15" s="14">
        <v>-8.4287899999999993</v>
      </c>
      <c r="J15" s="36">
        <v>1.7759</v>
      </c>
      <c r="K15" s="37">
        <v>7.4843440804999997</v>
      </c>
      <c r="L15" s="22" t="e">
        <f ca="1">+_xlfn.XLOOKUP(H15,Datos_Tradition!$J$2:$J$89,Datos_Tradition!$I$2:$I$89,"")</f>
        <v>#NAME?</v>
      </c>
      <c r="M15" s="23" t="e">
        <f t="shared" ca="1" si="3"/>
        <v>#NAME?</v>
      </c>
      <c r="N15" s="24" t="e">
        <f t="shared" ca="1" si="4"/>
        <v>#NAME?</v>
      </c>
      <c r="O15" s="22" t="e">
        <f ca="1">+_xlfn.XLOOKUP(H15,Datos_BGC!$J$2:$J$89,Datos_BGC!$I$2:$I$89,"")</f>
        <v>#NAME?</v>
      </c>
      <c r="P15" s="23" t="e">
        <f t="shared" ca="1" si="5"/>
        <v>#NAME?</v>
      </c>
      <c r="Q15" s="28" t="e">
        <f t="shared" ca="1" si="6"/>
        <v>#NAME?</v>
      </c>
    </row>
    <row r="16" spans="1:17" x14ac:dyDescent="0.35">
      <c r="A16" s="14" t="s">
        <v>81</v>
      </c>
      <c r="B16" s="14" t="str">
        <f t="shared" si="0"/>
        <v>CHF</v>
      </c>
      <c r="C16" s="14" t="str">
        <f t="shared" si="1"/>
        <v>PLN</v>
      </c>
      <c r="D16" s="14" t="s">
        <v>81</v>
      </c>
      <c r="E16" s="14" t="s">
        <v>9</v>
      </c>
      <c r="F16" s="14">
        <v>0.5</v>
      </c>
      <c r="G16" s="14" t="s">
        <v>4</v>
      </c>
      <c r="H16" s="14" t="str">
        <f t="shared" si="2"/>
        <v>CHFPLN_ATM_3M</v>
      </c>
      <c r="I16" s="14">
        <v>-11.6046899999999</v>
      </c>
      <c r="J16" s="36">
        <v>1.6814</v>
      </c>
      <c r="K16" s="37">
        <v>9.7560628829999896</v>
      </c>
      <c r="L16" s="22" t="e">
        <f ca="1">+_xlfn.XLOOKUP(H16,Datos_Tradition!$J$2:$J$89,Datos_Tradition!$I$2:$I$89,"")</f>
        <v>#NAME?</v>
      </c>
      <c r="M16" s="23" t="e">
        <f t="shared" ca="1" si="3"/>
        <v>#NAME?</v>
      </c>
      <c r="N16" s="24" t="e">
        <f t="shared" ca="1" si="4"/>
        <v>#NAME?</v>
      </c>
      <c r="O16" s="22" t="e">
        <f ca="1">+_xlfn.XLOOKUP(H16,Datos_BGC!$J$2:$J$89,Datos_BGC!$I$2:$I$89,"")</f>
        <v>#NAME?</v>
      </c>
      <c r="P16" s="23" t="e">
        <f t="shared" ca="1" si="5"/>
        <v>#NAME?</v>
      </c>
      <c r="Q16" s="28" t="e">
        <f t="shared" ca="1" si="6"/>
        <v>#NAME?</v>
      </c>
    </row>
    <row r="17" spans="1:17" x14ac:dyDescent="0.35">
      <c r="A17" s="14" t="s">
        <v>81</v>
      </c>
      <c r="B17" s="14" t="str">
        <f t="shared" si="0"/>
        <v>CHF</v>
      </c>
      <c r="C17" s="14" t="str">
        <f t="shared" si="1"/>
        <v>PLN</v>
      </c>
      <c r="D17" s="14" t="s">
        <v>81</v>
      </c>
      <c r="E17" s="14" t="s">
        <v>9</v>
      </c>
      <c r="F17" s="14">
        <v>0.5</v>
      </c>
      <c r="G17" s="14" t="s">
        <v>5</v>
      </c>
      <c r="H17" s="14" t="str">
        <f t="shared" si="2"/>
        <v>CHFPLN_ATM_6M</v>
      </c>
      <c r="I17" s="14">
        <v>-259.86622999999997</v>
      </c>
      <c r="J17" s="36">
        <v>1.6476999999999999</v>
      </c>
      <c r="K17" s="37">
        <v>214.090793585499</v>
      </c>
      <c r="L17" s="22" t="e">
        <f ca="1">+_xlfn.XLOOKUP(H17,Datos_Tradition!$J$2:$J$89,Datos_Tradition!$I$2:$I$89,"")</f>
        <v>#NAME?</v>
      </c>
      <c r="M17" s="23" t="e">
        <f t="shared" ca="1" si="3"/>
        <v>#NAME?</v>
      </c>
      <c r="N17" s="24" t="e">
        <f t="shared" ca="1" si="4"/>
        <v>#NAME?</v>
      </c>
      <c r="O17" s="22" t="e">
        <f ca="1">+_xlfn.XLOOKUP(H17,Datos_BGC!$J$2:$J$89,Datos_BGC!$I$2:$I$89,"")</f>
        <v>#NAME?</v>
      </c>
      <c r="P17" s="23" t="e">
        <f t="shared" ca="1" si="5"/>
        <v>#NAME?</v>
      </c>
      <c r="Q17" s="28" t="e">
        <f t="shared" ca="1" si="6"/>
        <v>#NAME?</v>
      </c>
    </row>
    <row r="18" spans="1:17" x14ac:dyDescent="0.35">
      <c r="A18" s="14" t="s">
        <v>81</v>
      </c>
      <c r="B18" s="14" t="str">
        <f t="shared" si="0"/>
        <v>CHF</v>
      </c>
      <c r="C18" s="14" t="str">
        <f t="shared" si="1"/>
        <v>PLN</v>
      </c>
      <c r="D18" s="14" t="s">
        <v>81</v>
      </c>
      <c r="E18" s="14" t="s">
        <v>9</v>
      </c>
      <c r="F18" s="14">
        <v>0.5</v>
      </c>
      <c r="G18" s="14" t="s">
        <v>7</v>
      </c>
      <c r="H18" s="14" t="str">
        <f t="shared" si="2"/>
        <v>CHFPLN_ATM_1Y</v>
      </c>
      <c r="I18" s="14">
        <v>-481.88544000000002</v>
      </c>
      <c r="J18" s="36">
        <v>1.6789000000000001</v>
      </c>
      <c r="K18" s="37">
        <v>404.51873260799999</v>
      </c>
      <c r="L18" s="22" t="e">
        <f ca="1">+_xlfn.XLOOKUP(H18,Datos_Tradition!$J$2:$J$89,Datos_Tradition!$I$2:$I$89,"")</f>
        <v>#NAME?</v>
      </c>
      <c r="M18" s="23" t="e">
        <f t="shared" ca="1" si="3"/>
        <v>#NAME?</v>
      </c>
      <c r="N18" s="24" t="e">
        <f t="shared" ca="1" si="4"/>
        <v>#NAME?</v>
      </c>
      <c r="O18" s="22" t="e">
        <f ca="1">+_xlfn.XLOOKUP(H18,Datos_BGC!$J$2:$J$89,Datos_BGC!$I$2:$I$89,"")</f>
        <v>#NAME?</v>
      </c>
      <c r="P18" s="23" t="e">
        <f t="shared" ca="1" si="5"/>
        <v>#NAME?</v>
      </c>
      <c r="Q18" s="28" t="e">
        <f t="shared" ca="1" si="6"/>
        <v>#NAME?</v>
      </c>
    </row>
    <row r="19" spans="1:17" x14ac:dyDescent="0.35">
      <c r="A19" s="14" t="s">
        <v>81</v>
      </c>
      <c r="B19" s="14" t="str">
        <f t="shared" si="0"/>
        <v>CHF</v>
      </c>
      <c r="C19" s="14" t="str">
        <f t="shared" si="1"/>
        <v>PLN</v>
      </c>
      <c r="D19" s="14" t="s">
        <v>81</v>
      </c>
      <c r="E19" s="14" t="s">
        <v>9</v>
      </c>
      <c r="F19" s="14">
        <v>2.7777777777777701E-3</v>
      </c>
      <c r="G19" s="14" t="s">
        <v>8</v>
      </c>
      <c r="H19" s="14" t="str">
        <f t="shared" si="2"/>
        <v>CHFPLN_ATM_2Y</v>
      </c>
      <c r="I19" s="14">
        <v>-1258.5341000000001</v>
      </c>
      <c r="J19" s="36">
        <v>1.83</v>
      </c>
      <c r="K19" s="37">
        <v>1151.5587015000001</v>
      </c>
      <c r="L19" s="22" t="e">
        <f ca="1">+_xlfn.XLOOKUP(H19,Datos_Tradition!$J$2:$J$89,Datos_Tradition!$I$2:$I$89,"")</f>
        <v>#NAME?</v>
      </c>
      <c r="M19" s="23" t="e">
        <f t="shared" ca="1" si="3"/>
        <v>#NAME?</v>
      </c>
      <c r="N19" s="24" t="e">
        <f t="shared" ca="1" si="4"/>
        <v>#NAME?</v>
      </c>
      <c r="O19" s="22" t="e">
        <f ca="1">+_xlfn.XLOOKUP(H19,Datos_BGC!$J$2:$J$89,Datos_BGC!$I$2:$I$89,"")</f>
        <v>#NAME?</v>
      </c>
      <c r="P19" s="23" t="e">
        <f t="shared" ca="1" si="5"/>
        <v>#NAME?</v>
      </c>
      <c r="Q19" s="28" t="e">
        <f t="shared" ca="1" si="6"/>
        <v>#NAME?</v>
      </c>
    </row>
    <row r="20" spans="1:17" x14ac:dyDescent="0.35">
      <c r="A20" s="14" t="s">
        <v>81</v>
      </c>
      <c r="B20" s="14" t="str">
        <f t="shared" si="0"/>
        <v>CHF</v>
      </c>
      <c r="C20" s="14" t="str">
        <f t="shared" si="1"/>
        <v>PLN</v>
      </c>
      <c r="D20" s="14" t="s">
        <v>81</v>
      </c>
      <c r="E20" s="14" t="s">
        <v>9</v>
      </c>
      <c r="F20" s="14">
        <v>8.3333333333333301E-2</v>
      </c>
      <c r="G20" s="14" t="s">
        <v>22</v>
      </c>
      <c r="H20" s="14" t="str">
        <f t="shared" si="2"/>
        <v>CHFPLN_ATM_3Y</v>
      </c>
      <c r="I20" s="14">
        <v>-518.12368999999899</v>
      </c>
      <c r="J20" s="36">
        <v>2.9</v>
      </c>
      <c r="K20" s="37">
        <v>751.27935049999905</v>
      </c>
      <c r="L20" s="22" t="e">
        <f ca="1">+_xlfn.XLOOKUP(H20,Datos_Tradition!$J$2:$J$89,Datos_Tradition!$I$2:$I$89,"")</f>
        <v>#NAME?</v>
      </c>
      <c r="M20" s="23" t="e">
        <f t="shared" ca="1" si="3"/>
        <v>#NAME?</v>
      </c>
      <c r="N20" s="24" t="e">
        <f t="shared" ca="1" si="4"/>
        <v>#NAME?</v>
      </c>
      <c r="O20" s="22" t="e">
        <f ca="1">+_xlfn.XLOOKUP(H20,Datos_BGC!$J$2:$J$89,Datos_BGC!$I$2:$I$89,"")</f>
        <v>#NAME?</v>
      </c>
      <c r="P20" s="23" t="e">
        <f t="shared" ca="1" si="5"/>
        <v>#NAME?</v>
      </c>
      <c r="Q20" s="28" t="e">
        <f t="shared" ca="1" si="6"/>
        <v>#NAME?</v>
      </c>
    </row>
    <row r="21" spans="1:17" x14ac:dyDescent="0.35">
      <c r="A21" s="14" t="s">
        <v>81</v>
      </c>
      <c r="B21" s="14" t="str">
        <f t="shared" si="0"/>
        <v>CHF</v>
      </c>
      <c r="C21" s="14" t="str">
        <f t="shared" si="1"/>
        <v>PLN</v>
      </c>
      <c r="D21" s="14" t="s">
        <v>81</v>
      </c>
      <c r="E21" s="14" t="s">
        <v>9</v>
      </c>
      <c r="F21" s="14">
        <v>0.25</v>
      </c>
      <c r="G21" s="14" t="s">
        <v>23</v>
      </c>
      <c r="H21" s="14" t="str">
        <f t="shared" si="2"/>
        <v>CHFPLN_ATM_4Y</v>
      </c>
      <c r="I21" s="14">
        <v>-91.884039999999899</v>
      </c>
      <c r="J21" s="36">
        <v>2.9</v>
      </c>
      <c r="K21" s="37">
        <v>133.23185799999899</v>
      </c>
      <c r="L21" s="22" t="e">
        <f ca="1">+_xlfn.XLOOKUP(H21,Datos_Tradition!$J$2:$J$89,Datos_Tradition!$I$2:$I$89,"")</f>
        <v>#NAME?</v>
      </c>
      <c r="M21" s="23" t="e">
        <f t="shared" ca="1" si="3"/>
        <v>#NAME?</v>
      </c>
      <c r="N21" s="24" t="e">
        <f t="shared" ca="1" si="4"/>
        <v>#NAME?</v>
      </c>
      <c r="O21" s="22" t="e">
        <f ca="1">+_xlfn.XLOOKUP(H21,Datos_BGC!$J$2:$J$89,Datos_BGC!$I$2:$I$89,"")</f>
        <v>#NAME?</v>
      </c>
      <c r="P21" s="23" t="e">
        <f t="shared" ca="1" si="5"/>
        <v>#NAME?</v>
      </c>
      <c r="Q21" s="28" t="e">
        <f t="shared" ca="1" si="6"/>
        <v>#NAME?</v>
      </c>
    </row>
    <row r="22" spans="1:17" x14ac:dyDescent="0.35">
      <c r="A22" s="14" t="s">
        <v>81</v>
      </c>
      <c r="B22" s="14" t="str">
        <f t="shared" si="0"/>
        <v>CHF</v>
      </c>
      <c r="C22" s="14" t="str">
        <f t="shared" si="1"/>
        <v>PLN</v>
      </c>
      <c r="D22" s="14" t="s">
        <v>81</v>
      </c>
      <c r="E22" s="14" t="s">
        <v>9</v>
      </c>
      <c r="F22" s="14">
        <v>0.5</v>
      </c>
      <c r="G22" s="14" t="s">
        <v>24</v>
      </c>
      <c r="H22" s="14" t="str">
        <f t="shared" si="2"/>
        <v>CHFPLN_ATM_5Y</v>
      </c>
      <c r="I22" s="14">
        <v>-6.1839999999999999E-2</v>
      </c>
      <c r="J22" s="36">
        <v>3</v>
      </c>
      <c r="K22" s="37">
        <v>9.2759999999999995E-2</v>
      </c>
      <c r="L22" s="22" t="e">
        <f ca="1">+_xlfn.XLOOKUP(H22,Datos_Tradition!$J$2:$J$89,Datos_Tradition!$I$2:$I$89,"")</f>
        <v>#NAME?</v>
      </c>
      <c r="M22" s="23" t="e">
        <f t="shared" ca="1" si="3"/>
        <v>#NAME?</v>
      </c>
      <c r="N22" s="24" t="e">
        <f t="shared" ca="1" si="4"/>
        <v>#NAME?</v>
      </c>
      <c r="O22" s="22" t="e">
        <f ca="1">+_xlfn.XLOOKUP(H22,Datos_BGC!$J$2:$J$89,Datos_BGC!$I$2:$I$89,"")</f>
        <v>#NAME?</v>
      </c>
      <c r="P22" s="23" t="e">
        <f t="shared" ca="1" si="5"/>
        <v>#NAME?</v>
      </c>
      <c r="Q22" s="28" t="e">
        <f t="shared" ca="1" si="6"/>
        <v>#NAME?</v>
      </c>
    </row>
    <row r="23" spans="1:17" x14ac:dyDescent="0.35">
      <c r="A23" s="14" t="s">
        <v>29</v>
      </c>
      <c r="B23" s="14" t="str">
        <f t="shared" si="0"/>
        <v>EUR</v>
      </c>
      <c r="C23" s="14" t="str">
        <f t="shared" si="1"/>
        <v>BRL</v>
      </c>
      <c r="D23" s="14" t="s">
        <v>29</v>
      </c>
      <c r="E23" s="14" t="s">
        <v>17</v>
      </c>
      <c r="F23" s="14">
        <v>0.75</v>
      </c>
      <c r="G23" s="14" t="s">
        <v>3</v>
      </c>
      <c r="H23" s="14" t="str">
        <f t="shared" si="2"/>
        <v>EURBRL_10FLY_2M</v>
      </c>
      <c r="I23" s="14">
        <v>-54479.09</v>
      </c>
      <c r="J23" s="36">
        <v>0.64</v>
      </c>
      <c r="K23" s="37">
        <v>17433.308799999999</v>
      </c>
      <c r="L23" s="22" t="e">
        <f ca="1">+_xlfn.XLOOKUP(H23,Datos_Tradition!$J$2:$J$89,Datos_Tradition!$I$2:$I$89,"")</f>
        <v>#NAME?</v>
      </c>
      <c r="M23" s="23" t="e">
        <f t="shared" ca="1" si="3"/>
        <v>#NAME?</v>
      </c>
      <c r="N23" s="24" t="e">
        <f t="shared" ca="1" si="4"/>
        <v>#NAME?</v>
      </c>
      <c r="O23" s="22" t="e">
        <f ca="1">+_xlfn.XLOOKUP(H23,Datos_BGC!$J$2:$J$89,Datos_BGC!$I$2:$I$89,"")</f>
        <v>#NAME?</v>
      </c>
      <c r="P23" s="23" t="e">
        <f t="shared" ca="1" si="5"/>
        <v>#NAME?</v>
      </c>
      <c r="Q23" s="28" t="e">
        <f t="shared" ca="1" si="6"/>
        <v>#NAME?</v>
      </c>
    </row>
    <row r="24" spans="1:17" x14ac:dyDescent="0.35">
      <c r="A24" s="14" t="s">
        <v>29</v>
      </c>
      <c r="B24" s="14" t="str">
        <f t="shared" si="0"/>
        <v>EUR</v>
      </c>
      <c r="C24" s="14" t="str">
        <f t="shared" si="1"/>
        <v>BRL</v>
      </c>
      <c r="D24" s="14" t="s">
        <v>29</v>
      </c>
      <c r="E24" s="14" t="s">
        <v>16</v>
      </c>
      <c r="F24" s="14">
        <v>1</v>
      </c>
      <c r="G24" s="14" t="s">
        <v>3</v>
      </c>
      <c r="H24" s="14" t="str">
        <f t="shared" si="2"/>
        <v>EURBRL_10RR_2M</v>
      </c>
      <c r="I24" s="14">
        <v>38537.9</v>
      </c>
      <c r="J24" s="36">
        <v>1.865</v>
      </c>
      <c r="K24" s="37">
        <v>35936.59175</v>
      </c>
      <c r="L24" s="22" t="e">
        <f ca="1">+_xlfn.XLOOKUP(H24,Datos_Tradition!$J$2:$J$89,Datos_Tradition!$I$2:$I$89,"")</f>
        <v>#NAME?</v>
      </c>
      <c r="M24" s="23" t="e">
        <f t="shared" ca="1" si="3"/>
        <v>#NAME?</v>
      </c>
      <c r="N24" s="24" t="e">
        <f t="shared" ca="1" si="4"/>
        <v>#NAME?</v>
      </c>
      <c r="O24" s="22" t="e">
        <f ca="1">+_xlfn.XLOOKUP(H24,Datos_BGC!$J$2:$J$89,Datos_BGC!$I$2:$I$89,"")</f>
        <v>#NAME?</v>
      </c>
      <c r="P24" s="23" t="e">
        <f t="shared" ca="1" si="5"/>
        <v>#NAME?</v>
      </c>
      <c r="Q24" s="28" t="e">
        <f t="shared" ca="1" si="6"/>
        <v>#NAME?</v>
      </c>
    </row>
    <row r="25" spans="1:17" x14ac:dyDescent="0.35">
      <c r="A25" s="14" t="s">
        <v>29</v>
      </c>
      <c r="B25" s="14" t="str">
        <f t="shared" si="0"/>
        <v>EUR</v>
      </c>
      <c r="C25" s="14" t="str">
        <f t="shared" si="1"/>
        <v>BRL</v>
      </c>
      <c r="D25" s="14" t="s">
        <v>29</v>
      </c>
      <c r="E25" s="14" t="s">
        <v>19</v>
      </c>
      <c r="F25" s="14">
        <v>2</v>
      </c>
      <c r="G25" s="14" t="s">
        <v>3</v>
      </c>
      <c r="H25" s="14" t="str">
        <f t="shared" si="2"/>
        <v>EURBRL_25FLY_2M</v>
      </c>
      <c r="I25" s="14">
        <v>13245.65</v>
      </c>
      <c r="J25" s="36">
        <v>0.4</v>
      </c>
      <c r="K25" s="37">
        <v>2649.13</v>
      </c>
      <c r="L25" s="22" t="e">
        <f ca="1">+_xlfn.XLOOKUP(H25,Datos_Tradition!$J$2:$J$89,Datos_Tradition!$I$2:$I$89,"")</f>
        <v>#NAME?</v>
      </c>
      <c r="M25" s="23" t="e">
        <f t="shared" ca="1" si="3"/>
        <v>#NAME?</v>
      </c>
      <c r="N25" s="24" t="e">
        <f t="shared" ca="1" si="4"/>
        <v>#NAME?</v>
      </c>
      <c r="O25" s="22" t="e">
        <f ca="1">+_xlfn.XLOOKUP(H25,Datos_BGC!$J$2:$J$89,Datos_BGC!$I$2:$I$89,"")</f>
        <v>#NAME?</v>
      </c>
      <c r="P25" s="23" t="e">
        <f t="shared" ca="1" si="5"/>
        <v>#NAME?</v>
      </c>
      <c r="Q25" s="28" t="e">
        <f t="shared" ca="1" si="6"/>
        <v>#NAME?</v>
      </c>
    </row>
    <row r="26" spans="1:17" x14ac:dyDescent="0.35">
      <c r="A26" s="14" t="s">
        <v>29</v>
      </c>
      <c r="B26" s="14" t="str">
        <f t="shared" si="0"/>
        <v>EUR</v>
      </c>
      <c r="C26" s="14" t="str">
        <f t="shared" si="1"/>
        <v>BRL</v>
      </c>
      <c r="D26" s="14" t="s">
        <v>29</v>
      </c>
      <c r="E26" s="14" t="s">
        <v>18</v>
      </c>
      <c r="F26" s="14">
        <v>3</v>
      </c>
      <c r="G26" s="14" t="s">
        <v>3</v>
      </c>
      <c r="H26" s="14" t="str">
        <f t="shared" si="2"/>
        <v>EURBRL_25RR_2M</v>
      </c>
      <c r="I26" s="14">
        <v>53556.73</v>
      </c>
      <c r="J26" s="36">
        <v>1.7424999999999999</v>
      </c>
      <c r="K26" s="37">
        <v>46661.3010125</v>
      </c>
      <c r="L26" s="22" t="e">
        <f ca="1">+_xlfn.XLOOKUP(H26,Datos_Tradition!$J$2:$J$89,Datos_Tradition!$I$2:$I$89,"")</f>
        <v>#NAME?</v>
      </c>
      <c r="M26" s="23" t="e">
        <f t="shared" ca="1" si="3"/>
        <v>#NAME?</v>
      </c>
      <c r="N26" s="24" t="e">
        <f t="shared" ca="1" si="4"/>
        <v>#NAME?</v>
      </c>
      <c r="O26" s="22" t="e">
        <f ca="1">+_xlfn.XLOOKUP(H26,Datos_BGC!$J$2:$J$89,Datos_BGC!$I$2:$I$89,"")</f>
        <v>#NAME?</v>
      </c>
      <c r="P26" s="23" t="e">
        <f t="shared" ca="1" si="5"/>
        <v>#NAME?</v>
      </c>
      <c r="Q26" s="28" t="e">
        <f t="shared" ca="1" si="6"/>
        <v>#NAME?</v>
      </c>
    </row>
    <row r="27" spans="1:17" x14ac:dyDescent="0.35">
      <c r="A27" s="14" t="s">
        <v>29</v>
      </c>
      <c r="B27" s="14" t="str">
        <f t="shared" si="0"/>
        <v>EUR</v>
      </c>
      <c r="C27" s="14" t="str">
        <f t="shared" si="1"/>
        <v>BRL</v>
      </c>
      <c r="D27" s="14" t="s">
        <v>29</v>
      </c>
      <c r="E27" s="14" t="s">
        <v>9</v>
      </c>
      <c r="F27" s="14">
        <v>4</v>
      </c>
      <c r="G27" s="14" t="s">
        <v>3</v>
      </c>
      <c r="H27" s="14" t="str">
        <f t="shared" si="2"/>
        <v>EURBRL_ATM_2M</v>
      </c>
      <c r="I27" s="14">
        <v>-46527.060570000001</v>
      </c>
      <c r="J27" s="36">
        <v>1.55</v>
      </c>
      <c r="K27" s="37">
        <v>36058.471941750002</v>
      </c>
      <c r="L27" s="22" t="e">
        <f ca="1">+_xlfn.XLOOKUP(H27,Datos_Tradition!$J$2:$J$89,Datos_Tradition!$I$2:$I$89,"")</f>
        <v>#NAME?</v>
      </c>
      <c r="M27" s="23" t="e">
        <f t="shared" ca="1" si="3"/>
        <v>#NAME?</v>
      </c>
      <c r="N27" s="24" t="e">
        <f t="shared" ca="1" si="4"/>
        <v>#NAME?</v>
      </c>
      <c r="O27" s="22" t="e">
        <f ca="1">+_xlfn.XLOOKUP(H27,Datos_BGC!$J$2:$J$89,Datos_BGC!$I$2:$I$89,"")</f>
        <v>#NAME?</v>
      </c>
      <c r="P27" s="23" t="e">
        <f t="shared" ca="1" si="5"/>
        <v>#NAME?</v>
      </c>
      <c r="Q27" s="28" t="e">
        <f t="shared" ca="1" si="6"/>
        <v>#NAME?</v>
      </c>
    </row>
    <row r="28" spans="1:17" x14ac:dyDescent="0.35">
      <c r="A28" s="14" t="s">
        <v>29</v>
      </c>
      <c r="B28" s="14" t="str">
        <f t="shared" si="0"/>
        <v>EUR</v>
      </c>
      <c r="C28" s="14" t="str">
        <f t="shared" si="1"/>
        <v>BRL</v>
      </c>
      <c r="D28" s="14" t="s">
        <v>29</v>
      </c>
      <c r="E28" s="14" t="s">
        <v>17</v>
      </c>
      <c r="F28" s="14">
        <v>5</v>
      </c>
      <c r="G28" s="14" t="s">
        <v>4</v>
      </c>
      <c r="H28" s="14" t="str">
        <f t="shared" si="2"/>
        <v>EURBRL_10FLY_3M</v>
      </c>
      <c r="I28" s="14">
        <v>34501.0099999999</v>
      </c>
      <c r="J28" s="36">
        <v>0.64</v>
      </c>
      <c r="K28" s="37">
        <v>11040.323199999901</v>
      </c>
      <c r="L28" s="22" t="e">
        <f ca="1">+_xlfn.XLOOKUP(H28,Datos_Tradition!$J$2:$J$89,Datos_Tradition!$I$2:$I$89,"")</f>
        <v>#NAME?</v>
      </c>
      <c r="M28" s="23" t="e">
        <f t="shared" ca="1" si="3"/>
        <v>#NAME?</v>
      </c>
      <c r="N28" s="24" t="e">
        <f t="shared" ca="1" si="4"/>
        <v>#NAME?</v>
      </c>
      <c r="O28" s="22" t="e">
        <f ca="1">+_xlfn.XLOOKUP(H28,Datos_BGC!$J$2:$J$89,Datos_BGC!$I$2:$I$89,"")</f>
        <v>#NAME?</v>
      </c>
      <c r="P28" s="23" t="e">
        <f t="shared" ca="1" si="5"/>
        <v>#NAME?</v>
      </c>
      <c r="Q28" s="28" t="e">
        <f t="shared" ca="1" si="6"/>
        <v>#NAME?</v>
      </c>
    </row>
    <row r="29" spans="1:17" x14ac:dyDescent="0.35">
      <c r="A29" s="14" t="s">
        <v>29</v>
      </c>
      <c r="B29" s="14" t="str">
        <f t="shared" si="0"/>
        <v>EUR</v>
      </c>
      <c r="C29" s="14" t="str">
        <f t="shared" si="1"/>
        <v>BRL</v>
      </c>
      <c r="D29" s="14" t="s">
        <v>29</v>
      </c>
      <c r="E29" s="14" t="s">
        <v>16</v>
      </c>
      <c r="F29" s="14">
        <v>3.8888888888888799E-2</v>
      </c>
      <c r="G29" s="14" t="s">
        <v>4</v>
      </c>
      <c r="H29" s="14" t="str">
        <f t="shared" si="2"/>
        <v>EURBRL_10RR_3M</v>
      </c>
      <c r="I29" s="14">
        <v>28188.089999999898</v>
      </c>
      <c r="J29" s="36">
        <v>3.24</v>
      </c>
      <c r="K29" s="37">
        <v>45664.705799999902</v>
      </c>
      <c r="L29" s="22" t="e">
        <f ca="1">+_xlfn.XLOOKUP(H29,Datos_Tradition!$J$2:$J$89,Datos_Tradition!$I$2:$I$89,"")</f>
        <v>#NAME?</v>
      </c>
      <c r="M29" s="23" t="e">
        <f t="shared" ca="1" si="3"/>
        <v>#NAME?</v>
      </c>
      <c r="N29" s="24" t="e">
        <f t="shared" ca="1" si="4"/>
        <v>#NAME?</v>
      </c>
      <c r="O29" s="22" t="e">
        <f ca="1">+_xlfn.XLOOKUP(H29,Datos_BGC!$J$2:$J$89,Datos_BGC!$I$2:$I$89,"")</f>
        <v>#NAME?</v>
      </c>
      <c r="P29" s="23" t="e">
        <f t="shared" ca="1" si="5"/>
        <v>#NAME?</v>
      </c>
      <c r="Q29" s="28" t="e">
        <f t="shared" ca="1" si="6"/>
        <v>#NAME?</v>
      </c>
    </row>
    <row r="30" spans="1:17" x14ac:dyDescent="0.35">
      <c r="A30" s="14" t="s">
        <v>29</v>
      </c>
      <c r="B30" s="14" t="str">
        <f t="shared" si="0"/>
        <v>EUR</v>
      </c>
      <c r="C30" s="14" t="str">
        <f t="shared" si="1"/>
        <v>BRL</v>
      </c>
      <c r="D30" s="14" t="s">
        <v>29</v>
      </c>
      <c r="E30" s="14" t="s">
        <v>19</v>
      </c>
      <c r="F30" s="14">
        <v>3.8888888888888799E-2</v>
      </c>
      <c r="G30" s="14" t="s">
        <v>4</v>
      </c>
      <c r="H30" s="14" t="str">
        <f t="shared" si="2"/>
        <v>EURBRL_25FLY_3M</v>
      </c>
      <c r="I30" s="14">
        <v>-38016.11</v>
      </c>
      <c r="J30" s="36">
        <v>0.32490000000000002</v>
      </c>
      <c r="K30" s="37">
        <v>6175.7170695000004</v>
      </c>
      <c r="L30" s="22" t="e">
        <f ca="1">+_xlfn.XLOOKUP(H30,Datos_Tradition!$J$2:$J$89,Datos_Tradition!$I$2:$I$89,"")</f>
        <v>#NAME?</v>
      </c>
      <c r="M30" s="23" t="e">
        <f t="shared" ca="1" si="3"/>
        <v>#NAME?</v>
      </c>
      <c r="N30" s="24" t="e">
        <f t="shared" ca="1" si="4"/>
        <v>#NAME?</v>
      </c>
      <c r="O30" s="22" t="e">
        <f ca="1">+_xlfn.XLOOKUP(H30,Datos_BGC!$J$2:$J$89,Datos_BGC!$I$2:$I$89,"")</f>
        <v>#NAME?</v>
      </c>
      <c r="P30" s="23" t="e">
        <f t="shared" ca="1" si="5"/>
        <v>#NAME?</v>
      </c>
      <c r="Q30" s="28" t="e">
        <f t="shared" ca="1" si="6"/>
        <v>#NAME?</v>
      </c>
    </row>
    <row r="31" spans="1:17" x14ac:dyDescent="0.35">
      <c r="A31" s="14" t="s">
        <v>29</v>
      </c>
      <c r="B31" s="14" t="str">
        <f t="shared" si="0"/>
        <v>EUR</v>
      </c>
      <c r="C31" s="14" t="str">
        <f t="shared" si="1"/>
        <v>BRL</v>
      </c>
      <c r="D31" s="14" t="s">
        <v>29</v>
      </c>
      <c r="E31" s="14" t="s">
        <v>18</v>
      </c>
      <c r="F31" s="14">
        <v>3.8888888888888799E-2</v>
      </c>
      <c r="G31" s="14" t="s">
        <v>4</v>
      </c>
      <c r="H31" s="14" t="str">
        <f t="shared" si="2"/>
        <v>EURBRL_25RR_3M</v>
      </c>
      <c r="I31" s="14">
        <v>-24259.219999999899</v>
      </c>
      <c r="J31" s="36">
        <v>2.145</v>
      </c>
      <c r="K31" s="37">
        <v>26018.013449999999</v>
      </c>
      <c r="L31" s="22" t="e">
        <f ca="1">+_xlfn.XLOOKUP(H31,Datos_Tradition!$J$2:$J$89,Datos_Tradition!$I$2:$I$89,"")</f>
        <v>#NAME?</v>
      </c>
      <c r="M31" s="23" t="e">
        <f t="shared" ca="1" si="3"/>
        <v>#NAME?</v>
      </c>
      <c r="N31" s="24" t="e">
        <f t="shared" ca="1" si="4"/>
        <v>#NAME?</v>
      </c>
      <c r="O31" s="22" t="e">
        <f ca="1">+_xlfn.XLOOKUP(H31,Datos_BGC!$J$2:$J$89,Datos_BGC!$I$2:$I$89,"")</f>
        <v>#NAME?</v>
      </c>
      <c r="P31" s="23" t="e">
        <f t="shared" ca="1" si="5"/>
        <v>#NAME?</v>
      </c>
      <c r="Q31" s="28" t="e">
        <f t="shared" ca="1" si="6"/>
        <v>#NAME?</v>
      </c>
    </row>
    <row r="32" spans="1:17" x14ac:dyDescent="0.35">
      <c r="A32" s="14" t="s">
        <v>29</v>
      </c>
      <c r="B32" s="14" t="str">
        <f t="shared" si="0"/>
        <v>EUR</v>
      </c>
      <c r="C32" s="14" t="str">
        <f t="shared" si="1"/>
        <v>BRL</v>
      </c>
      <c r="D32" s="14" t="s">
        <v>29</v>
      </c>
      <c r="E32" s="14" t="s">
        <v>9</v>
      </c>
      <c r="F32" s="14">
        <v>3.8888888888888799E-2</v>
      </c>
      <c r="G32" s="14" t="s">
        <v>4</v>
      </c>
      <c r="H32" s="14" t="str">
        <f t="shared" si="2"/>
        <v>EURBRL_ATM_3M</v>
      </c>
      <c r="I32" s="14">
        <v>36854.284780000002</v>
      </c>
      <c r="J32" s="36">
        <v>2.7</v>
      </c>
      <c r="K32" s="37">
        <v>49753.284453</v>
      </c>
      <c r="L32" s="22" t="e">
        <f ca="1">+_xlfn.XLOOKUP(H32,Datos_Tradition!$J$2:$J$89,Datos_Tradition!$I$2:$I$89,"")</f>
        <v>#NAME?</v>
      </c>
      <c r="M32" s="23" t="e">
        <f t="shared" ca="1" si="3"/>
        <v>#NAME?</v>
      </c>
      <c r="N32" s="24" t="e">
        <f t="shared" ca="1" si="4"/>
        <v>#NAME?</v>
      </c>
      <c r="O32" s="22" t="e">
        <f ca="1">+_xlfn.XLOOKUP(H32,Datos_BGC!$J$2:$J$89,Datos_BGC!$I$2:$I$89,"")</f>
        <v>#NAME?</v>
      </c>
      <c r="P32" s="23" t="e">
        <f t="shared" ca="1" si="5"/>
        <v>#NAME?</v>
      </c>
      <c r="Q32" s="28" t="e">
        <f t="shared" ca="1" si="6"/>
        <v>#NAME?</v>
      </c>
    </row>
    <row r="33" spans="1:17" x14ac:dyDescent="0.35">
      <c r="A33" s="14" t="s">
        <v>29</v>
      </c>
      <c r="B33" s="14" t="str">
        <f t="shared" si="0"/>
        <v>EUR</v>
      </c>
      <c r="C33" s="14" t="str">
        <f t="shared" si="1"/>
        <v>BRL</v>
      </c>
      <c r="D33" s="14" t="s">
        <v>29</v>
      </c>
      <c r="E33" s="14" t="s">
        <v>17</v>
      </c>
      <c r="F33" s="14">
        <v>3.8888888888888799E-2</v>
      </c>
      <c r="G33" s="14" t="s">
        <v>5</v>
      </c>
      <c r="H33" s="14" t="str">
        <f t="shared" si="2"/>
        <v>EURBRL_10FLY_6M</v>
      </c>
      <c r="I33" s="14">
        <v>10957.85</v>
      </c>
      <c r="J33" s="36">
        <v>0.64</v>
      </c>
      <c r="K33" s="37">
        <v>3506.5120000000002</v>
      </c>
      <c r="L33" s="22" t="e">
        <f ca="1">+_xlfn.XLOOKUP(H33,Datos_Tradition!$J$2:$J$89,Datos_Tradition!$I$2:$I$89,"")</f>
        <v>#NAME?</v>
      </c>
      <c r="M33" s="23" t="e">
        <f t="shared" ca="1" si="3"/>
        <v>#NAME?</v>
      </c>
      <c r="N33" s="24" t="e">
        <f t="shared" ca="1" si="4"/>
        <v>#NAME?</v>
      </c>
      <c r="O33" s="22" t="e">
        <f ca="1">+_xlfn.XLOOKUP(H33,Datos_BGC!$J$2:$J$89,Datos_BGC!$I$2:$I$89,"")</f>
        <v>#NAME?</v>
      </c>
      <c r="P33" s="23" t="e">
        <f t="shared" ca="1" si="5"/>
        <v>#NAME?</v>
      </c>
      <c r="Q33" s="28" t="e">
        <f t="shared" ca="1" si="6"/>
        <v>#NAME?</v>
      </c>
    </row>
    <row r="34" spans="1:17" x14ac:dyDescent="0.35">
      <c r="A34" s="14" t="s">
        <v>29</v>
      </c>
      <c r="B34" s="14" t="str">
        <f t="shared" si="0"/>
        <v>EUR</v>
      </c>
      <c r="C34" s="14" t="str">
        <f t="shared" si="1"/>
        <v>BRL</v>
      </c>
      <c r="D34" s="14" t="s">
        <v>29</v>
      </c>
      <c r="E34" s="14" t="s">
        <v>16</v>
      </c>
      <c r="F34" s="14">
        <v>8.3333333333333301E-2</v>
      </c>
      <c r="G34" s="14" t="s">
        <v>5</v>
      </c>
      <c r="H34" s="14" t="str">
        <f t="shared" si="2"/>
        <v>EURBRL_10RR_6M</v>
      </c>
      <c r="I34" s="14">
        <v>28741.03</v>
      </c>
      <c r="J34" s="36">
        <v>2.82</v>
      </c>
      <c r="K34" s="37">
        <v>40524.852299999999</v>
      </c>
      <c r="L34" s="22" t="e">
        <f ca="1">+_xlfn.XLOOKUP(H34,Datos_Tradition!$J$2:$J$89,Datos_Tradition!$I$2:$I$89,"")</f>
        <v>#NAME?</v>
      </c>
      <c r="M34" s="23" t="e">
        <f t="shared" ca="1" si="3"/>
        <v>#NAME?</v>
      </c>
      <c r="N34" s="24" t="e">
        <f t="shared" ca="1" si="4"/>
        <v>#NAME?</v>
      </c>
      <c r="O34" s="22" t="e">
        <f ca="1">+_xlfn.XLOOKUP(H34,Datos_BGC!$J$2:$J$89,Datos_BGC!$I$2:$I$89,"")</f>
        <v>#NAME?</v>
      </c>
      <c r="P34" s="23" t="e">
        <f t="shared" ca="1" si="5"/>
        <v>#NAME?</v>
      </c>
      <c r="Q34" s="28" t="e">
        <f t="shared" ca="1" si="6"/>
        <v>#NAME?</v>
      </c>
    </row>
    <row r="35" spans="1:17" x14ac:dyDescent="0.35">
      <c r="A35" s="14" t="s">
        <v>29</v>
      </c>
      <c r="B35" s="14" t="str">
        <f t="shared" si="0"/>
        <v>EUR</v>
      </c>
      <c r="C35" s="14" t="str">
        <f t="shared" si="1"/>
        <v>BRL</v>
      </c>
      <c r="D35" s="14" t="s">
        <v>29</v>
      </c>
      <c r="E35" s="14" t="s">
        <v>19</v>
      </c>
      <c r="F35" s="14">
        <v>8.3333333333333301E-2</v>
      </c>
      <c r="G35" s="14" t="s">
        <v>5</v>
      </c>
      <c r="H35" s="14" t="str">
        <f t="shared" si="2"/>
        <v>EURBRL_25FLY_6M</v>
      </c>
      <c r="I35" s="14">
        <v>-114353.68</v>
      </c>
      <c r="J35" s="36">
        <v>0.35</v>
      </c>
      <c r="K35" s="37">
        <v>20011.893999999898</v>
      </c>
      <c r="L35" s="22" t="e">
        <f ca="1">+_xlfn.XLOOKUP(H35,Datos_Tradition!$J$2:$J$89,Datos_Tradition!$I$2:$I$89,"")</f>
        <v>#NAME?</v>
      </c>
      <c r="M35" s="23" t="e">
        <f t="shared" ca="1" si="3"/>
        <v>#NAME?</v>
      </c>
      <c r="N35" s="24" t="e">
        <f t="shared" ca="1" si="4"/>
        <v>#NAME?</v>
      </c>
      <c r="O35" s="22" t="e">
        <f ca="1">+_xlfn.XLOOKUP(H35,Datos_BGC!$J$2:$J$89,Datos_BGC!$I$2:$I$89,"")</f>
        <v>#NAME?</v>
      </c>
      <c r="P35" s="23" t="e">
        <f t="shared" ca="1" si="5"/>
        <v>#NAME?</v>
      </c>
      <c r="Q35" s="28" t="e">
        <f t="shared" ca="1" si="6"/>
        <v>#NAME?</v>
      </c>
    </row>
    <row r="36" spans="1:17" x14ac:dyDescent="0.35">
      <c r="A36" s="14" t="s">
        <v>29</v>
      </c>
      <c r="B36" s="14" t="str">
        <f t="shared" si="0"/>
        <v>EUR</v>
      </c>
      <c r="C36" s="14" t="str">
        <f t="shared" si="1"/>
        <v>BRL</v>
      </c>
      <c r="D36" s="14" t="s">
        <v>29</v>
      </c>
      <c r="E36" s="14" t="s">
        <v>18</v>
      </c>
      <c r="F36" s="14">
        <v>8.3333333333333301E-2</v>
      </c>
      <c r="G36" s="14" t="s">
        <v>5</v>
      </c>
      <c r="H36" s="14" t="str">
        <f t="shared" si="2"/>
        <v>EURBRL_25RR_6M</v>
      </c>
      <c r="I36" s="14">
        <v>14312.5199999999</v>
      </c>
      <c r="J36" s="36">
        <v>1.9724999999999999</v>
      </c>
      <c r="K36" s="37">
        <v>14115.7228499999</v>
      </c>
      <c r="L36" s="22" t="e">
        <f ca="1">+_xlfn.XLOOKUP(H36,Datos_Tradition!$J$2:$J$89,Datos_Tradition!$I$2:$I$89,"")</f>
        <v>#NAME?</v>
      </c>
      <c r="M36" s="23" t="e">
        <f t="shared" ca="1" si="3"/>
        <v>#NAME?</v>
      </c>
      <c r="N36" s="24" t="e">
        <f t="shared" ca="1" si="4"/>
        <v>#NAME?</v>
      </c>
      <c r="O36" s="22" t="e">
        <f ca="1">+_xlfn.XLOOKUP(H36,Datos_BGC!$J$2:$J$89,Datos_BGC!$I$2:$I$89,"")</f>
        <v>#NAME?</v>
      </c>
      <c r="P36" s="23" t="e">
        <f t="shared" ca="1" si="5"/>
        <v>#NAME?</v>
      </c>
      <c r="Q36" s="28" t="e">
        <f t="shared" ca="1" si="6"/>
        <v>#NAME?</v>
      </c>
    </row>
    <row r="37" spans="1:17" x14ac:dyDescent="0.35">
      <c r="A37" s="14" t="s">
        <v>29</v>
      </c>
      <c r="B37" s="14" t="str">
        <f t="shared" si="0"/>
        <v>EUR</v>
      </c>
      <c r="C37" s="14" t="str">
        <f t="shared" si="1"/>
        <v>BRL</v>
      </c>
      <c r="D37" s="14" t="s">
        <v>29</v>
      </c>
      <c r="E37" s="14" t="s">
        <v>9</v>
      </c>
      <c r="F37" s="14">
        <v>8.3333333333333301E-2</v>
      </c>
      <c r="G37" s="14" t="s">
        <v>5</v>
      </c>
      <c r="H37" s="14" t="str">
        <f t="shared" si="2"/>
        <v>EURBRL_ATM_6M</v>
      </c>
      <c r="I37" s="14">
        <v>24871.2339599999</v>
      </c>
      <c r="J37" s="36">
        <v>2.35</v>
      </c>
      <c r="K37" s="37">
        <v>29223.699902999899</v>
      </c>
      <c r="L37" s="22" t="e">
        <f ca="1">+_xlfn.XLOOKUP(H37,Datos_Tradition!$J$2:$J$89,Datos_Tradition!$I$2:$I$89,"")</f>
        <v>#NAME?</v>
      </c>
      <c r="M37" s="23" t="e">
        <f t="shared" ca="1" si="3"/>
        <v>#NAME?</v>
      </c>
      <c r="N37" s="24" t="e">
        <f t="shared" ca="1" si="4"/>
        <v>#NAME?</v>
      </c>
      <c r="O37" s="22" t="e">
        <f ca="1">+_xlfn.XLOOKUP(H37,Datos_BGC!$J$2:$J$89,Datos_BGC!$I$2:$I$89,"")</f>
        <v>#NAME?</v>
      </c>
      <c r="P37" s="23" t="e">
        <f t="shared" ca="1" si="5"/>
        <v>#NAME?</v>
      </c>
      <c r="Q37" s="28" t="e">
        <f t="shared" ca="1" si="6"/>
        <v>#NAME?</v>
      </c>
    </row>
    <row r="38" spans="1:17" x14ac:dyDescent="0.35">
      <c r="A38" s="14" t="s">
        <v>29</v>
      </c>
      <c r="B38" s="14" t="str">
        <f t="shared" si="0"/>
        <v>EUR</v>
      </c>
      <c r="C38" s="14" t="str">
        <f t="shared" si="1"/>
        <v>BRL</v>
      </c>
      <c r="D38" s="14" t="s">
        <v>29</v>
      </c>
      <c r="E38" s="14" t="s">
        <v>17</v>
      </c>
      <c r="F38" s="14">
        <v>8.3333333333333301E-2</v>
      </c>
      <c r="G38" s="14" t="s">
        <v>7</v>
      </c>
      <c r="H38" s="14" t="str">
        <f t="shared" si="2"/>
        <v>EURBRL_10FLY_1Y</v>
      </c>
      <c r="I38" s="14">
        <v>24283.599999999999</v>
      </c>
      <c r="J38" s="36">
        <v>0.65459999999999996</v>
      </c>
      <c r="K38" s="37">
        <v>7948.0222800000001</v>
      </c>
      <c r="L38" s="22" t="e">
        <f ca="1">+_xlfn.XLOOKUP(H38,Datos_Tradition!$J$2:$J$89,Datos_Tradition!$I$2:$I$89,"")</f>
        <v>#NAME?</v>
      </c>
      <c r="M38" s="23" t="e">
        <f t="shared" ca="1" si="3"/>
        <v>#NAME?</v>
      </c>
      <c r="N38" s="24" t="e">
        <f t="shared" ca="1" si="4"/>
        <v>#NAME?</v>
      </c>
      <c r="O38" s="22" t="e">
        <f ca="1">+_xlfn.XLOOKUP(H38,Datos_BGC!$J$2:$J$89,Datos_BGC!$I$2:$I$89,"")</f>
        <v>#NAME?</v>
      </c>
      <c r="P38" s="23" t="e">
        <f t="shared" ca="1" si="5"/>
        <v>#NAME?</v>
      </c>
      <c r="Q38" s="28" t="e">
        <f t="shared" ca="1" si="6"/>
        <v>#NAME?</v>
      </c>
    </row>
    <row r="39" spans="1:17" x14ac:dyDescent="0.35">
      <c r="A39" s="14" t="s">
        <v>29</v>
      </c>
      <c r="B39" s="14" t="str">
        <f t="shared" si="0"/>
        <v>EUR</v>
      </c>
      <c r="C39" s="14" t="str">
        <f t="shared" si="1"/>
        <v>BRL</v>
      </c>
      <c r="D39" s="14" t="s">
        <v>29</v>
      </c>
      <c r="E39" s="14" t="s">
        <v>16</v>
      </c>
      <c r="F39" s="14">
        <v>0.25</v>
      </c>
      <c r="G39" s="14" t="s">
        <v>7</v>
      </c>
      <c r="H39" s="14" t="str">
        <f t="shared" si="2"/>
        <v>EURBRL_10RR_1Y</v>
      </c>
      <c r="I39" s="14">
        <v>58783.599999999897</v>
      </c>
      <c r="J39" s="36">
        <v>1.95</v>
      </c>
      <c r="K39" s="37">
        <v>57314.0099999999</v>
      </c>
      <c r="L39" s="22" t="e">
        <f ca="1">+_xlfn.XLOOKUP(H39,Datos_Tradition!$J$2:$J$89,Datos_Tradition!$I$2:$I$89,"")</f>
        <v>#NAME?</v>
      </c>
      <c r="M39" s="23" t="e">
        <f t="shared" ca="1" si="3"/>
        <v>#NAME?</v>
      </c>
      <c r="N39" s="24" t="e">
        <f t="shared" ca="1" si="4"/>
        <v>#NAME?</v>
      </c>
      <c r="O39" s="22" t="e">
        <f ca="1">+_xlfn.XLOOKUP(H39,Datos_BGC!$J$2:$J$89,Datos_BGC!$I$2:$I$89,"")</f>
        <v>#NAME?</v>
      </c>
      <c r="P39" s="23" t="e">
        <f t="shared" ca="1" si="5"/>
        <v>#NAME?</v>
      </c>
      <c r="Q39" s="28" t="e">
        <f t="shared" ca="1" si="6"/>
        <v>#NAME?</v>
      </c>
    </row>
    <row r="40" spans="1:17" x14ac:dyDescent="0.35">
      <c r="A40" s="14" t="s">
        <v>29</v>
      </c>
      <c r="B40" s="14" t="str">
        <f t="shared" si="0"/>
        <v>EUR</v>
      </c>
      <c r="C40" s="14" t="str">
        <f t="shared" si="1"/>
        <v>BRL</v>
      </c>
      <c r="D40" s="14" t="s">
        <v>29</v>
      </c>
      <c r="E40" s="14" t="s">
        <v>19</v>
      </c>
      <c r="F40" s="14">
        <v>0.25</v>
      </c>
      <c r="G40" s="14" t="s">
        <v>7</v>
      </c>
      <c r="H40" s="14" t="str">
        <f t="shared" si="2"/>
        <v>EURBRL_25FLY_1Y</v>
      </c>
      <c r="I40" s="14">
        <v>-28765.61</v>
      </c>
      <c r="J40" s="36">
        <v>0.35</v>
      </c>
      <c r="K40" s="37">
        <v>5033.9817499999999</v>
      </c>
      <c r="L40" s="22" t="e">
        <f ca="1">+_xlfn.XLOOKUP(H40,Datos_Tradition!$J$2:$J$89,Datos_Tradition!$I$2:$I$89,"")</f>
        <v>#NAME?</v>
      </c>
      <c r="M40" s="23" t="e">
        <f t="shared" ca="1" si="3"/>
        <v>#NAME?</v>
      </c>
      <c r="N40" s="24" t="e">
        <f t="shared" ca="1" si="4"/>
        <v>#NAME?</v>
      </c>
      <c r="O40" s="22" t="e">
        <f ca="1">+_xlfn.XLOOKUP(H40,Datos_BGC!$J$2:$J$89,Datos_BGC!$I$2:$I$89,"")</f>
        <v>#NAME?</v>
      </c>
      <c r="P40" s="23" t="e">
        <f t="shared" ca="1" si="5"/>
        <v>#NAME?</v>
      </c>
      <c r="Q40" s="28" t="e">
        <f t="shared" ca="1" si="6"/>
        <v>#NAME?</v>
      </c>
    </row>
    <row r="41" spans="1:17" x14ac:dyDescent="0.35">
      <c r="A41" s="14" t="s">
        <v>29</v>
      </c>
      <c r="B41" s="14" t="str">
        <f t="shared" si="0"/>
        <v>EUR</v>
      </c>
      <c r="C41" s="14" t="str">
        <f t="shared" si="1"/>
        <v>BRL</v>
      </c>
      <c r="D41" s="14" t="s">
        <v>29</v>
      </c>
      <c r="E41" s="14" t="s">
        <v>18</v>
      </c>
      <c r="F41" s="14">
        <v>0.25</v>
      </c>
      <c r="G41" s="14" t="s">
        <v>7</v>
      </c>
      <c r="H41" s="14" t="str">
        <f t="shared" si="2"/>
        <v>EURBRL_25RR_1Y</v>
      </c>
      <c r="I41" s="14">
        <v>29866.78</v>
      </c>
      <c r="J41" s="36">
        <v>1.52</v>
      </c>
      <c r="K41" s="37">
        <v>22698.752799999998</v>
      </c>
      <c r="L41" s="22" t="e">
        <f ca="1">+_xlfn.XLOOKUP(H41,Datos_Tradition!$J$2:$J$89,Datos_Tradition!$I$2:$I$89,"")</f>
        <v>#NAME?</v>
      </c>
      <c r="M41" s="23" t="e">
        <f t="shared" ca="1" si="3"/>
        <v>#NAME?</v>
      </c>
      <c r="N41" s="24" t="e">
        <f t="shared" ca="1" si="4"/>
        <v>#NAME?</v>
      </c>
      <c r="O41" s="22" t="e">
        <f ca="1">+_xlfn.XLOOKUP(H41,Datos_BGC!$J$2:$J$89,Datos_BGC!$I$2:$I$89,"")</f>
        <v>#NAME?</v>
      </c>
      <c r="P41" s="23" t="e">
        <f t="shared" ca="1" si="5"/>
        <v>#NAME?</v>
      </c>
      <c r="Q41" s="28" t="e">
        <f t="shared" ca="1" si="6"/>
        <v>#NAME?</v>
      </c>
    </row>
    <row r="42" spans="1:17" x14ac:dyDescent="0.35">
      <c r="A42" s="14" t="s">
        <v>29</v>
      </c>
      <c r="B42" s="14" t="str">
        <f t="shared" si="0"/>
        <v>EUR</v>
      </c>
      <c r="C42" s="14" t="str">
        <f t="shared" si="1"/>
        <v>BRL</v>
      </c>
      <c r="D42" s="14" t="s">
        <v>29</v>
      </c>
      <c r="E42" s="14" t="s">
        <v>9</v>
      </c>
      <c r="F42" s="14">
        <v>0.25</v>
      </c>
      <c r="G42" s="14" t="s">
        <v>7</v>
      </c>
      <c r="H42" s="14" t="str">
        <f t="shared" si="2"/>
        <v>EURBRL_ATM_1Y</v>
      </c>
      <c r="I42" s="14">
        <v>33097.142919999998</v>
      </c>
      <c r="J42" s="36">
        <v>1.6</v>
      </c>
      <c r="K42" s="37">
        <v>26477.714336000001</v>
      </c>
      <c r="L42" s="22" t="e">
        <f ca="1">+_xlfn.XLOOKUP(H42,Datos_Tradition!$J$2:$J$89,Datos_Tradition!$I$2:$I$89,"")</f>
        <v>#NAME?</v>
      </c>
      <c r="M42" s="23" t="e">
        <f t="shared" ca="1" si="3"/>
        <v>#NAME?</v>
      </c>
      <c r="N42" s="24" t="e">
        <f t="shared" ca="1" si="4"/>
        <v>#NAME?</v>
      </c>
      <c r="O42" s="22" t="e">
        <f ca="1">+_xlfn.XLOOKUP(H42,Datos_BGC!$J$2:$J$89,Datos_BGC!$I$2:$I$89,"")</f>
        <v>#NAME?</v>
      </c>
      <c r="P42" s="23" t="e">
        <f t="shared" ca="1" si="5"/>
        <v>#NAME?</v>
      </c>
      <c r="Q42" s="28" t="e">
        <f t="shared" ca="1" si="6"/>
        <v>#NAME?</v>
      </c>
    </row>
    <row r="43" spans="1:17" x14ac:dyDescent="0.35">
      <c r="A43" s="14" t="s">
        <v>29</v>
      </c>
      <c r="B43" s="14" t="str">
        <f t="shared" si="0"/>
        <v>EUR</v>
      </c>
      <c r="C43" s="14" t="str">
        <f t="shared" si="1"/>
        <v>BRL</v>
      </c>
      <c r="D43" s="14" t="s">
        <v>29</v>
      </c>
      <c r="E43" s="14" t="s">
        <v>17</v>
      </c>
      <c r="F43" s="14">
        <v>0.25</v>
      </c>
      <c r="G43" s="14" t="s">
        <v>8</v>
      </c>
      <c r="H43" s="14" t="str">
        <f t="shared" si="2"/>
        <v>EURBRL_10FLY_2Y</v>
      </c>
      <c r="I43" s="14">
        <v>-13.44</v>
      </c>
      <c r="J43" s="36">
        <v>0.8</v>
      </c>
      <c r="K43" s="37">
        <v>5.3760000000000003</v>
      </c>
      <c r="L43" s="22" t="e">
        <f ca="1">+_xlfn.XLOOKUP(H43,Datos_Tradition!$J$2:$J$89,Datos_Tradition!$I$2:$I$89,"")</f>
        <v>#NAME?</v>
      </c>
      <c r="M43" s="23" t="e">
        <f t="shared" ca="1" si="3"/>
        <v>#NAME?</v>
      </c>
      <c r="N43" s="24" t="e">
        <f t="shared" ca="1" si="4"/>
        <v>#NAME?</v>
      </c>
      <c r="O43" s="22" t="e">
        <f ca="1">+_xlfn.XLOOKUP(H43,Datos_BGC!$J$2:$J$89,Datos_BGC!$I$2:$I$89,"")</f>
        <v>#NAME?</v>
      </c>
      <c r="P43" s="23" t="e">
        <f t="shared" ca="1" si="5"/>
        <v>#NAME?</v>
      </c>
      <c r="Q43" s="28" t="e">
        <f t="shared" ca="1" si="6"/>
        <v>#NAME?</v>
      </c>
    </row>
    <row r="44" spans="1:17" x14ac:dyDescent="0.35">
      <c r="A44" s="14" t="s">
        <v>29</v>
      </c>
      <c r="B44" s="14" t="str">
        <f t="shared" si="0"/>
        <v>EUR</v>
      </c>
      <c r="C44" s="14" t="str">
        <f t="shared" si="1"/>
        <v>BRL</v>
      </c>
      <c r="D44" s="14" t="s">
        <v>29</v>
      </c>
      <c r="E44" s="14" t="s">
        <v>16</v>
      </c>
      <c r="F44" s="14">
        <v>0.5</v>
      </c>
      <c r="G44" s="14" t="s">
        <v>8</v>
      </c>
      <c r="H44" s="14" t="str">
        <f t="shared" si="2"/>
        <v>EURBRL_10RR_2Y</v>
      </c>
      <c r="I44" s="14">
        <v>-6.92</v>
      </c>
      <c r="J44" s="36">
        <v>1.2543</v>
      </c>
      <c r="K44" s="37">
        <v>4.3398779999999997</v>
      </c>
      <c r="L44" s="22" t="e">
        <f ca="1">+_xlfn.XLOOKUP(H44,Datos_Tradition!$J$2:$J$89,Datos_Tradition!$I$2:$I$89,"")</f>
        <v>#NAME?</v>
      </c>
      <c r="M44" s="23" t="e">
        <f t="shared" ca="1" si="3"/>
        <v>#NAME?</v>
      </c>
      <c r="N44" s="24" t="e">
        <f t="shared" ca="1" si="4"/>
        <v>#NAME?</v>
      </c>
      <c r="O44" s="22" t="e">
        <f ca="1">+_xlfn.XLOOKUP(H44,Datos_BGC!$J$2:$J$89,Datos_BGC!$I$2:$I$89,"")</f>
        <v>#NAME?</v>
      </c>
      <c r="P44" s="23" t="e">
        <f t="shared" ca="1" si="5"/>
        <v>#NAME?</v>
      </c>
      <c r="Q44" s="28" t="e">
        <f t="shared" ca="1" si="6"/>
        <v>#NAME?</v>
      </c>
    </row>
    <row r="45" spans="1:17" x14ac:dyDescent="0.35">
      <c r="A45" s="14" t="s">
        <v>29</v>
      </c>
      <c r="B45" s="14" t="str">
        <f t="shared" si="0"/>
        <v>EUR</v>
      </c>
      <c r="C45" s="14" t="str">
        <f t="shared" si="1"/>
        <v>BRL</v>
      </c>
      <c r="D45" s="14" t="s">
        <v>29</v>
      </c>
      <c r="E45" s="14" t="s">
        <v>19</v>
      </c>
      <c r="F45" s="14">
        <v>0.5</v>
      </c>
      <c r="G45" s="14" t="s">
        <v>8</v>
      </c>
      <c r="H45" s="14" t="str">
        <f t="shared" si="2"/>
        <v>EURBRL_25FLY_2Y</v>
      </c>
      <c r="I45" s="14">
        <v>-17</v>
      </c>
      <c r="J45" s="36">
        <v>0.5</v>
      </c>
      <c r="K45" s="37">
        <v>4.25</v>
      </c>
      <c r="L45" s="22" t="e">
        <f ca="1">+_xlfn.XLOOKUP(H45,Datos_Tradition!$J$2:$J$89,Datos_Tradition!$I$2:$I$89,"")</f>
        <v>#NAME?</v>
      </c>
      <c r="M45" s="23" t="e">
        <f t="shared" ca="1" si="3"/>
        <v>#NAME?</v>
      </c>
      <c r="N45" s="24" t="e">
        <f t="shared" ca="1" si="4"/>
        <v>#NAME?</v>
      </c>
      <c r="O45" s="22" t="e">
        <f ca="1">+_xlfn.XLOOKUP(H45,Datos_BGC!$J$2:$J$89,Datos_BGC!$I$2:$I$89,"")</f>
        <v>#NAME?</v>
      </c>
      <c r="P45" s="23" t="e">
        <f t="shared" ca="1" si="5"/>
        <v>#NAME?</v>
      </c>
      <c r="Q45" s="28" t="e">
        <f t="shared" ca="1" si="6"/>
        <v>#NAME?</v>
      </c>
    </row>
    <row r="46" spans="1:17" x14ac:dyDescent="0.35">
      <c r="A46" s="14" t="s">
        <v>29</v>
      </c>
      <c r="B46" s="14" t="str">
        <f t="shared" si="0"/>
        <v>EUR</v>
      </c>
      <c r="C46" s="14" t="str">
        <f t="shared" si="1"/>
        <v>BRL</v>
      </c>
      <c r="D46" s="14" t="s">
        <v>29</v>
      </c>
      <c r="E46" s="14" t="s">
        <v>18</v>
      </c>
      <c r="F46" s="14">
        <v>0.5</v>
      </c>
      <c r="G46" s="14" t="s">
        <v>8</v>
      </c>
      <c r="H46" s="14" t="str">
        <f t="shared" si="2"/>
        <v>EURBRL_25RR_2Y</v>
      </c>
      <c r="I46" s="14">
        <v>-7.91</v>
      </c>
      <c r="J46" s="36">
        <v>2.04</v>
      </c>
      <c r="K46" s="37">
        <v>8.0681999999999992</v>
      </c>
      <c r="L46" s="22" t="e">
        <f ca="1">+_xlfn.XLOOKUP(H46,Datos_Tradition!$J$2:$J$89,Datos_Tradition!$I$2:$I$89,"")</f>
        <v>#NAME?</v>
      </c>
      <c r="M46" s="23" t="e">
        <f t="shared" ca="1" si="3"/>
        <v>#NAME?</v>
      </c>
      <c r="N46" s="24" t="e">
        <f t="shared" ca="1" si="4"/>
        <v>#NAME?</v>
      </c>
      <c r="O46" s="22" t="e">
        <f ca="1">+_xlfn.XLOOKUP(H46,Datos_BGC!$J$2:$J$89,Datos_BGC!$I$2:$I$89,"")</f>
        <v>#NAME?</v>
      </c>
      <c r="P46" s="23" t="e">
        <f t="shared" ca="1" si="5"/>
        <v>#NAME?</v>
      </c>
      <c r="Q46" s="28" t="e">
        <f t="shared" ca="1" si="6"/>
        <v>#NAME?</v>
      </c>
    </row>
    <row r="47" spans="1:17" x14ac:dyDescent="0.35">
      <c r="A47" s="14" t="s">
        <v>29</v>
      </c>
      <c r="B47" s="14" t="str">
        <f t="shared" si="0"/>
        <v>EUR</v>
      </c>
      <c r="C47" s="14" t="str">
        <f t="shared" si="1"/>
        <v>BRL</v>
      </c>
      <c r="D47" s="14" t="s">
        <v>29</v>
      </c>
      <c r="E47" s="14" t="s">
        <v>9</v>
      </c>
      <c r="F47" s="14">
        <v>0.5</v>
      </c>
      <c r="G47" s="14" t="s">
        <v>8</v>
      </c>
      <c r="H47" s="14" t="str">
        <f t="shared" si="2"/>
        <v>EURBRL_ATM_2Y</v>
      </c>
      <c r="I47" s="14">
        <v>-28.191099999999999</v>
      </c>
      <c r="J47" s="36">
        <v>2.91</v>
      </c>
      <c r="K47" s="37">
        <v>41.018050500000001</v>
      </c>
      <c r="L47" s="22" t="e">
        <f ca="1">+_xlfn.XLOOKUP(H47,Datos_Tradition!$J$2:$J$89,Datos_Tradition!$I$2:$I$89,"")</f>
        <v>#NAME?</v>
      </c>
      <c r="M47" s="23" t="e">
        <f t="shared" ca="1" si="3"/>
        <v>#NAME?</v>
      </c>
      <c r="N47" s="24" t="e">
        <f t="shared" ca="1" si="4"/>
        <v>#NAME?</v>
      </c>
      <c r="O47" s="22" t="e">
        <f ca="1">+_xlfn.XLOOKUP(H47,Datos_BGC!$J$2:$J$89,Datos_BGC!$I$2:$I$89,"")</f>
        <v>#NAME?</v>
      </c>
      <c r="P47" s="23" t="e">
        <f t="shared" ca="1" si="5"/>
        <v>#NAME?</v>
      </c>
      <c r="Q47" s="28" t="e">
        <f t="shared" ca="1" si="6"/>
        <v>#NAME?</v>
      </c>
    </row>
    <row r="48" spans="1:17" x14ac:dyDescent="0.35">
      <c r="A48" s="14" t="s">
        <v>84</v>
      </c>
      <c r="B48" s="14" t="str">
        <f t="shared" si="0"/>
        <v>EUR</v>
      </c>
      <c r="C48" s="14" t="str">
        <f t="shared" si="1"/>
        <v>CAD</v>
      </c>
      <c r="D48" s="14" t="s">
        <v>84</v>
      </c>
      <c r="E48" s="14" t="s">
        <v>17</v>
      </c>
      <c r="F48" s="14">
        <v>0.5</v>
      </c>
      <c r="G48" s="14" t="s">
        <v>20</v>
      </c>
      <c r="H48" s="14" t="str">
        <f t="shared" si="2"/>
        <v>EURCAD_10FLY_1D</v>
      </c>
      <c r="I48" s="14">
        <v>747.04</v>
      </c>
      <c r="J48" s="36">
        <v>4.45</v>
      </c>
      <c r="K48" s="37">
        <v>1662.164</v>
      </c>
      <c r="L48" s="22" t="e">
        <f ca="1">+_xlfn.XLOOKUP(H48,Datos_Tradition!$J$2:$J$89,Datos_Tradition!$I$2:$I$89,"")</f>
        <v>#NAME?</v>
      </c>
      <c r="M48" s="23" t="e">
        <f t="shared" ca="1" si="3"/>
        <v>#NAME?</v>
      </c>
      <c r="N48" s="24" t="e">
        <f t="shared" ca="1" si="4"/>
        <v>#NAME?</v>
      </c>
      <c r="O48" s="22" t="e">
        <f ca="1">+_xlfn.XLOOKUP(H48,Datos_BGC!$J$2:$J$89,Datos_BGC!$I$2:$I$89,"")</f>
        <v>#NAME?</v>
      </c>
      <c r="P48" s="23" t="e">
        <f t="shared" ca="1" si="5"/>
        <v>#NAME?</v>
      </c>
      <c r="Q48" s="28" t="e">
        <f t="shared" ca="1" si="6"/>
        <v>#NAME?</v>
      </c>
    </row>
    <row r="49" spans="1:17" x14ac:dyDescent="0.35">
      <c r="A49" s="14" t="s">
        <v>84</v>
      </c>
      <c r="B49" s="14" t="str">
        <f t="shared" si="0"/>
        <v>EUR</v>
      </c>
      <c r="C49" s="14" t="str">
        <f t="shared" si="1"/>
        <v>CAD</v>
      </c>
      <c r="D49" s="14" t="s">
        <v>84</v>
      </c>
      <c r="E49" s="14" t="s">
        <v>16</v>
      </c>
      <c r="F49" s="14">
        <v>1</v>
      </c>
      <c r="G49" s="14" t="s">
        <v>20</v>
      </c>
      <c r="H49" s="14" t="str">
        <f t="shared" si="2"/>
        <v>EURCAD_10RR_1D</v>
      </c>
      <c r="I49" s="14">
        <v>-1470.85</v>
      </c>
      <c r="J49" s="36">
        <v>6.4832999999999998</v>
      </c>
      <c r="K49" s="37">
        <v>4767.9809025000004</v>
      </c>
      <c r="L49" s="22" t="e">
        <f ca="1">+_xlfn.XLOOKUP(H49,Datos_Tradition!$J$2:$J$89,Datos_Tradition!$I$2:$I$89,"")</f>
        <v>#NAME?</v>
      </c>
      <c r="M49" s="23" t="e">
        <f t="shared" ca="1" si="3"/>
        <v>#NAME?</v>
      </c>
      <c r="N49" s="24" t="e">
        <f t="shared" ca="1" si="4"/>
        <v>#NAME?</v>
      </c>
      <c r="O49" s="22" t="e">
        <f ca="1">+_xlfn.XLOOKUP(H49,Datos_BGC!$J$2:$J$89,Datos_BGC!$I$2:$I$89,"")</f>
        <v>#NAME?</v>
      </c>
      <c r="P49" s="23" t="e">
        <f t="shared" ca="1" si="5"/>
        <v>#NAME?</v>
      </c>
      <c r="Q49" s="28" t="e">
        <f t="shared" ca="1" si="6"/>
        <v>#NAME?</v>
      </c>
    </row>
    <row r="50" spans="1:17" x14ac:dyDescent="0.35">
      <c r="A50" s="14" t="s">
        <v>84</v>
      </c>
      <c r="B50" s="14" t="str">
        <f t="shared" si="0"/>
        <v>EUR</v>
      </c>
      <c r="C50" s="14" t="str">
        <f t="shared" si="1"/>
        <v>CAD</v>
      </c>
      <c r="D50" s="14" t="s">
        <v>84</v>
      </c>
      <c r="E50" s="14" t="s">
        <v>19</v>
      </c>
      <c r="F50" s="14">
        <v>1</v>
      </c>
      <c r="G50" s="14" t="s">
        <v>20</v>
      </c>
      <c r="H50" s="14" t="str">
        <f t="shared" si="2"/>
        <v>EURCAD_25FLY_1D</v>
      </c>
      <c r="I50" s="14">
        <v>-25920.959999999999</v>
      </c>
      <c r="J50" s="36">
        <v>2.4</v>
      </c>
      <c r="K50" s="37">
        <v>31105.151999999998</v>
      </c>
      <c r="L50" s="22" t="e">
        <f ca="1">+_xlfn.XLOOKUP(H50,Datos_Tradition!$J$2:$J$89,Datos_Tradition!$I$2:$I$89,"")</f>
        <v>#NAME?</v>
      </c>
      <c r="M50" s="23" t="e">
        <f t="shared" ca="1" si="3"/>
        <v>#NAME?</v>
      </c>
      <c r="N50" s="24" t="e">
        <f t="shared" ca="1" si="4"/>
        <v>#NAME?</v>
      </c>
      <c r="O50" s="22" t="e">
        <f ca="1">+_xlfn.XLOOKUP(H50,Datos_BGC!$J$2:$J$89,Datos_BGC!$I$2:$I$89,"")</f>
        <v>#NAME?</v>
      </c>
      <c r="P50" s="23" t="e">
        <f t="shared" ca="1" si="5"/>
        <v>#NAME?</v>
      </c>
      <c r="Q50" s="28" t="e">
        <f t="shared" ca="1" si="6"/>
        <v>#NAME?</v>
      </c>
    </row>
    <row r="51" spans="1:17" x14ac:dyDescent="0.35">
      <c r="A51" s="14" t="s">
        <v>84</v>
      </c>
      <c r="B51" s="14" t="str">
        <f t="shared" si="0"/>
        <v>EUR</v>
      </c>
      <c r="C51" s="14" t="str">
        <f t="shared" si="1"/>
        <v>CAD</v>
      </c>
      <c r="D51" s="14" t="s">
        <v>84</v>
      </c>
      <c r="E51" s="14" t="s">
        <v>18</v>
      </c>
      <c r="F51" s="14">
        <v>1</v>
      </c>
      <c r="G51" s="14" t="s">
        <v>20</v>
      </c>
      <c r="H51" s="14" t="str">
        <f t="shared" si="2"/>
        <v>EURCAD_25RR_1D</v>
      </c>
      <c r="I51" s="14">
        <v>-7418.7</v>
      </c>
      <c r="J51" s="36">
        <v>3.36</v>
      </c>
      <c r="K51" s="37">
        <v>12463.415999999999</v>
      </c>
      <c r="L51" s="22" t="e">
        <f ca="1">+_xlfn.XLOOKUP(H51,Datos_Tradition!$J$2:$J$89,Datos_Tradition!$I$2:$I$89,"")</f>
        <v>#NAME?</v>
      </c>
      <c r="M51" s="23" t="e">
        <f t="shared" ca="1" si="3"/>
        <v>#NAME?</v>
      </c>
      <c r="N51" s="24" t="e">
        <f t="shared" ca="1" si="4"/>
        <v>#NAME?</v>
      </c>
      <c r="O51" s="22" t="e">
        <f ca="1">+_xlfn.XLOOKUP(H51,Datos_BGC!$J$2:$J$89,Datos_BGC!$I$2:$I$89,"")</f>
        <v>#NAME?</v>
      </c>
      <c r="P51" s="23" t="e">
        <f t="shared" ca="1" si="5"/>
        <v>#NAME?</v>
      </c>
      <c r="Q51" s="28" t="e">
        <f t="shared" ca="1" si="6"/>
        <v>#NAME?</v>
      </c>
    </row>
    <row r="52" spans="1:17" x14ac:dyDescent="0.35">
      <c r="A52" s="14" t="s">
        <v>84</v>
      </c>
      <c r="B52" s="14" t="str">
        <f t="shared" si="0"/>
        <v>EUR</v>
      </c>
      <c r="C52" s="14" t="str">
        <f t="shared" si="1"/>
        <v>CAD</v>
      </c>
      <c r="D52" s="14" t="s">
        <v>84</v>
      </c>
      <c r="E52" s="14" t="s">
        <v>9</v>
      </c>
      <c r="F52" s="14">
        <v>1</v>
      </c>
      <c r="G52" s="14" t="s">
        <v>20</v>
      </c>
      <c r="H52" s="14" t="str">
        <f t="shared" si="2"/>
        <v>EURCAD_ATM_1D</v>
      </c>
      <c r="I52" s="14">
        <v>1318.8741600000001</v>
      </c>
      <c r="J52" s="36">
        <v>3.7801</v>
      </c>
      <c r="K52" s="37">
        <v>2492.738106108</v>
      </c>
      <c r="L52" s="22" t="e">
        <f ca="1">+_xlfn.XLOOKUP(H52,Datos_Tradition!$J$2:$J$89,Datos_Tradition!$I$2:$I$89,"")</f>
        <v>#NAME?</v>
      </c>
      <c r="M52" s="23" t="e">
        <f t="shared" ca="1" si="3"/>
        <v>#NAME?</v>
      </c>
      <c r="N52" s="24" t="e">
        <f t="shared" ca="1" si="4"/>
        <v>#NAME?</v>
      </c>
      <c r="O52" s="22" t="e">
        <f ca="1">+_xlfn.XLOOKUP(H52,Datos_BGC!$J$2:$J$89,Datos_BGC!$I$2:$I$89,"")</f>
        <v>#NAME?</v>
      </c>
      <c r="P52" s="23" t="e">
        <f t="shared" ca="1" si="5"/>
        <v>#NAME?</v>
      </c>
      <c r="Q52" s="28" t="e">
        <f t="shared" ca="1" si="6"/>
        <v>#NAME?</v>
      </c>
    </row>
    <row r="53" spans="1:17" x14ac:dyDescent="0.35">
      <c r="A53" s="14" t="s">
        <v>84</v>
      </c>
      <c r="B53" s="14" t="str">
        <f t="shared" si="0"/>
        <v>EUR</v>
      </c>
      <c r="C53" s="14" t="str">
        <f t="shared" si="1"/>
        <v>CAD</v>
      </c>
      <c r="D53" s="14" t="s">
        <v>84</v>
      </c>
      <c r="E53" s="14" t="s">
        <v>17</v>
      </c>
      <c r="F53" s="14">
        <v>1</v>
      </c>
      <c r="G53" s="14" t="s">
        <v>0</v>
      </c>
      <c r="H53" s="14" t="str">
        <f t="shared" si="2"/>
        <v>EURCAD_10FLY_1W</v>
      </c>
      <c r="I53" s="14">
        <v>-5519.61</v>
      </c>
      <c r="J53" s="36">
        <v>2.2200000000000002</v>
      </c>
      <c r="K53" s="37">
        <v>6126.7671</v>
      </c>
      <c r="L53" s="22" t="e">
        <f ca="1">+_xlfn.XLOOKUP(H53,Datos_Tradition!$J$2:$J$89,Datos_Tradition!$I$2:$I$89,"")</f>
        <v>#NAME?</v>
      </c>
      <c r="M53" s="23" t="e">
        <f t="shared" ca="1" si="3"/>
        <v>#NAME?</v>
      </c>
      <c r="N53" s="24" t="e">
        <f t="shared" ca="1" si="4"/>
        <v>#NAME?</v>
      </c>
      <c r="O53" s="22" t="e">
        <f ca="1">+_xlfn.XLOOKUP(H53,Datos_BGC!$J$2:$J$89,Datos_BGC!$I$2:$I$89,"")</f>
        <v>#NAME?</v>
      </c>
      <c r="P53" s="23" t="e">
        <f t="shared" ca="1" si="5"/>
        <v>#NAME?</v>
      </c>
      <c r="Q53" s="28" t="e">
        <f t="shared" ca="1" si="6"/>
        <v>#NAME?</v>
      </c>
    </row>
    <row r="54" spans="1:17" x14ac:dyDescent="0.35">
      <c r="A54" s="14" t="s">
        <v>84</v>
      </c>
      <c r="B54" s="14" t="str">
        <f t="shared" si="0"/>
        <v>EUR</v>
      </c>
      <c r="C54" s="14" t="str">
        <f t="shared" si="1"/>
        <v>CAD</v>
      </c>
      <c r="D54" s="14" t="s">
        <v>84</v>
      </c>
      <c r="E54" s="14" t="s">
        <v>16</v>
      </c>
      <c r="F54" s="14">
        <v>2</v>
      </c>
      <c r="G54" s="14" t="s">
        <v>0</v>
      </c>
      <c r="H54" s="14" t="str">
        <f t="shared" si="2"/>
        <v>EURCAD_10RR_1W</v>
      </c>
      <c r="I54" s="14">
        <v>-7246.01</v>
      </c>
      <c r="J54" s="36">
        <v>1.8209</v>
      </c>
      <c r="K54" s="37">
        <v>6597.1298045000003</v>
      </c>
      <c r="L54" s="22" t="e">
        <f ca="1">+_xlfn.XLOOKUP(H54,Datos_Tradition!$J$2:$J$89,Datos_Tradition!$I$2:$I$89,"")</f>
        <v>#NAME?</v>
      </c>
      <c r="M54" s="23" t="e">
        <f t="shared" ca="1" si="3"/>
        <v>#NAME?</v>
      </c>
      <c r="N54" s="24" t="e">
        <f t="shared" ca="1" si="4"/>
        <v>#NAME?</v>
      </c>
      <c r="O54" s="22" t="e">
        <f ca="1">+_xlfn.XLOOKUP(H54,Datos_BGC!$J$2:$J$89,Datos_BGC!$I$2:$I$89,"")</f>
        <v>#NAME?</v>
      </c>
      <c r="P54" s="23" t="e">
        <f t="shared" ca="1" si="5"/>
        <v>#NAME?</v>
      </c>
      <c r="Q54" s="28" t="e">
        <f t="shared" ca="1" si="6"/>
        <v>#NAME?</v>
      </c>
    </row>
    <row r="55" spans="1:17" x14ac:dyDescent="0.35">
      <c r="A55" s="14" t="s">
        <v>84</v>
      </c>
      <c r="B55" s="14" t="str">
        <f t="shared" si="0"/>
        <v>EUR</v>
      </c>
      <c r="C55" s="14" t="str">
        <f t="shared" si="1"/>
        <v>CAD</v>
      </c>
      <c r="D55" s="14" t="s">
        <v>84</v>
      </c>
      <c r="E55" s="14" t="s">
        <v>19</v>
      </c>
      <c r="F55" s="14">
        <v>2</v>
      </c>
      <c r="G55" s="14" t="s">
        <v>0</v>
      </c>
      <c r="H55" s="14" t="str">
        <f t="shared" si="2"/>
        <v>EURCAD_25FLY_1W</v>
      </c>
      <c r="I55" s="14">
        <v>-1143.57</v>
      </c>
      <c r="J55" s="36">
        <v>0.71460000000000001</v>
      </c>
      <c r="K55" s="37">
        <v>408.59756099999998</v>
      </c>
      <c r="L55" s="22" t="e">
        <f ca="1">+_xlfn.XLOOKUP(H55,Datos_Tradition!$J$2:$J$89,Datos_Tradition!$I$2:$I$89,"")</f>
        <v>#NAME?</v>
      </c>
      <c r="M55" s="23" t="e">
        <f t="shared" ca="1" si="3"/>
        <v>#NAME?</v>
      </c>
      <c r="N55" s="24" t="e">
        <f t="shared" ca="1" si="4"/>
        <v>#NAME?</v>
      </c>
      <c r="O55" s="22" t="e">
        <f ca="1">+_xlfn.XLOOKUP(H55,Datos_BGC!$J$2:$J$89,Datos_BGC!$I$2:$I$89,"")</f>
        <v>#NAME?</v>
      </c>
      <c r="P55" s="23" t="e">
        <f t="shared" ca="1" si="5"/>
        <v>#NAME?</v>
      </c>
      <c r="Q55" s="28" t="e">
        <f t="shared" ca="1" si="6"/>
        <v>#NAME?</v>
      </c>
    </row>
    <row r="56" spans="1:17" x14ac:dyDescent="0.35">
      <c r="A56" s="14" t="s">
        <v>84</v>
      </c>
      <c r="B56" s="14" t="str">
        <f t="shared" si="0"/>
        <v>EUR</v>
      </c>
      <c r="C56" s="14" t="str">
        <f t="shared" si="1"/>
        <v>CAD</v>
      </c>
      <c r="D56" s="14" t="s">
        <v>84</v>
      </c>
      <c r="E56" s="14" t="s">
        <v>18</v>
      </c>
      <c r="F56" s="14">
        <v>2</v>
      </c>
      <c r="G56" s="14" t="s">
        <v>0</v>
      </c>
      <c r="H56" s="14" t="str">
        <f t="shared" si="2"/>
        <v>EURCAD_25RR_1W</v>
      </c>
      <c r="I56" s="14">
        <v>-1152.58</v>
      </c>
      <c r="J56" s="36">
        <v>1.0004</v>
      </c>
      <c r="K56" s="37">
        <v>576.52051600000004</v>
      </c>
      <c r="L56" s="22" t="e">
        <f ca="1">+_xlfn.XLOOKUP(H56,Datos_Tradition!$J$2:$J$89,Datos_Tradition!$I$2:$I$89,"")</f>
        <v>#NAME?</v>
      </c>
      <c r="M56" s="23" t="e">
        <f t="shared" ca="1" si="3"/>
        <v>#NAME?</v>
      </c>
      <c r="N56" s="24" t="e">
        <f t="shared" ca="1" si="4"/>
        <v>#NAME?</v>
      </c>
      <c r="O56" s="22" t="e">
        <f ca="1">+_xlfn.XLOOKUP(H56,Datos_BGC!$J$2:$J$89,Datos_BGC!$I$2:$I$89,"")</f>
        <v>#NAME?</v>
      </c>
      <c r="P56" s="23" t="e">
        <f t="shared" ca="1" si="5"/>
        <v>#NAME?</v>
      </c>
      <c r="Q56" s="28" t="e">
        <f t="shared" ca="1" si="6"/>
        <v>#NAME?</v>
      </c>
    </row>
    <row r="57" spans="1:17" x14ac:dyDescent="0.35">
      <c r="A57" s="14" t="s">
        <v>84</v>
      </c>
      <c r="B57" s="14" t="str">
        <f t="shared" si="0"/>
        <v>EUR</v>
      </c>
      <c r="C57" s="14" t="str">
        <f t="shared" si="1"/>
        <v>CAD</v>
      </c>
      <c r="D57" s="14" t="s">
        <v>84</v>
      </c>
      <c r="E57" s="14" t="s">
        <v>9</v>
      </c>
      <c r="F57" s="14">
        <v>2</v>
      </c>
      <c r="G57" s="14" t="s">
        <v>0</v>
      </c>
      <c r="H57" s="14" t="str">
        <f t="shared" si="2"/>
        <v>EURCAD_ATM_1W</v>
      </c>
      <c r="I57" s="14">
        <v>1724.3004599999999</v>
      </c>
      <c r="J57" s="36">
        <v>1.7</v>
      </c>
      <c r="K57" s="37">
        <v>1465.655391</v>
      </c>
      <c r="L57" s="22" t="e">
        <f ca="1">+_xlfn.XLOOKUP(H57,Datos_Tradition!$J$2:$J$89,Datos_Tradition!$I$2:$I$89,"")</f>
        <v>#NAME?</v>
      </c>
      <c r="M57" s="23" t="e">
        <f t="shared" ca="1" si="3"/>
        <v>#NAME?</v>
      </c>
      <c r="N57" s="24" t="e">
        <f t="shared" ca="1" si="4"/>
        <v>#NAME?</v>
      </c>
      <c r="O57" s="22" t="e">
        <f ca="1">+_xlfn.XLOOKUP(H57,Datos_BGC!$J$2:$J$89,Datos_BGC!$I$2:$I$89,"")</f>
        <v>#NAME?</v>
      </c>
      <c r="P57" s="23" t="e">
        <f t="shared" ca="1" si="5"/>
        <v>#NAME?</v>
      </c>
      <c r="Q57" s="28" t="e">
        <f t="shared" ca="1" si="6"/>
        <v>#NAME?</v>
      </c>
    </row>
    <row r="58" spans="1:17" x14ac:dyDescent="0.35">
      <c r="A58" s="14" t="s">
        <v>84</v>
      </c>
      <c r="B58" s="14" t="str">
        <f t="shared" si="0"/>
        <v>EUR</v>
      </c>
      <c r="C58" s="14" t="str">
        <f t="shared" si="1"/>
        <v>CAD</v>
      </c>
      <c r="D58" s="14" t="s">
        <v>84</v>
      </c>
      <c r="E58" s="14" t="s">
        <v>17</v>
      </c>
      <c r="F58" s="14">
        <v>2</v>
      </c>
      <c r="G58" s="14" t="s">
        <v>21</v>
      </c>
      <c r="H58" s="14" t="str">
        <f t="shared" si="2"/>
        <v>EURCAD_10FLY_3W</v>
      </c>
      <c r="I58" s="14">
        <v>4010.1</v>
      </c>
      <c r="J58" s="36">
        <v>0.8</v>
      </c>
      <c r="K58" s="37">
        <v>1604.04</v>
      </c>
      <c r="L58" s="22" t="e">
        <f ca="1">+_xlfn.XLOOKUP(H58,Datos_Tradition!$J$2:$J$89,Datos_Tradition!$I$2:$I$89,"")</f>
        <v>#NAME?</v>
      </c>
      <c r="M58" s="23" t="e">
        <f t="shared" ca="1" si="3"/>
        <v>#NAME?</v>
      </c>
      <c r="N58" s="24" t="e">
        <f t="shared" ca="1" si="4"/>
        <v>#NAME?</v>
      </c>
      <c r="O58" s="22" t="e">
        <f ca="1">+_xlfn.XLOOKUP(H58,Datos_BGC!$J$2:$J$89,Datos_BGC!$I$2:$I$89,"")</f>
        <v>#NAME?</v>
      </c>
      <c r="P58" s="23" t="e">
        <f t="shared" ca="1" si="5"/>
        <v>#NAME?</v>
      </c>
      <c r="Q58" s="28" t="e">
        <f t="shared" ca="1" si="6"/>
        <v>#NAME?</v>
      </c>
    </row>
    <row r="59" spans="1:17" x14ac:dyDescent="0.35">
      <c r="A59" s="14" t="s">
        <v>84</v>
      </c>
      <c r="B59" s="14" t="str">
        <f t="shared" si="0"/>
        <v>EUR</v>
      </c>
      <c r="C59" s="14" t="str">
        <f t="shared" si="1"/>
        <v>CAD</v>
      </c>
      <c r="D59" s="14" t="s">
        <v>84</v>
      </c>
      <c r="E59" s="14" t="s">
        <v>16</v>
      </c>
      <c r="F59" s="14">
        <v>0.5</v>
      </c>
      <c r="G59" s="14" t="s">
        <v>21</v>
      </c>
      <c r="H59" s="14" t="str">
        <f t="shared" si="2"/>
        <v>EURCAD_10RR_3W</v>
      </c>
      <c r="I59" s="14">
        <v>-4728.74</v>
      </c>
      <c r="J59" s="36">
        <v>1.288</v>
      </c>
      <c r="K59" s="37">
        <v>3045.3085599999999</v>
      </c>
      <c r="L59" s="22" t="e">
        <f ca="1">+_xlfn.XLOOKUP(H59,Datos_Tradition!$J$2:$J$89,Datos_Tradition!$I$2:$I$89,"")</f>
        <v>#NAME?</v>
      </c>
      <c r="M59" s="23" t="e">
        <f t="shared" ca="1" si="3"/>
        <v>#NAME?</v>
      </c>
      <c r="N59" s="24" t="e">
        <f t="shared" ca="1" si="4"/>
        <v>#NAME?</v>
      </c>
      <c r="O59" s="22" t="e">
        <f ca="1">+_xlfn.XLOOKUP(H59,Datos_BGC!$J$2:$J$89,Datos_BGC!$I$2:$I$89,"")</f>
        <v>#NAME?</v>
      </c>
      <c r="P59" s="23" t="e">
        <f t="shared" ca="1" si="5"/>
        <v>#NAME?</v>
      </c>
      <c r="Q59" s="28" t="e">
        <f t="shared" ca="1" si="6"/>
        <v>#NAME?</v>
      </c>
    </row>
    <row r="60" spans="1:17" x14ac:dyDescent="0.35">
      <c r="A60" s="14" t="s">
        <v>84</v>
      </c>
      <c r="B60" s="14" t="str">
        <f t="shared" si="0"/>
        <v>EUR</v>
      </c>
      <c r="C60" s="14" t="str">
        <f t="shared" si="1"/>
        <v>CAD</v>
      </c>
      <c r="D60" s="14" t="s">
        <v>84</v>
      </c>
      <c r="E60" s="14" t="s">
        <v>19</v>
      </c>
      <c r="F60" s="14">
        <v>0.5</v>
      </c>
      <c r="G60" s="14" t="s">
        <v>21</v>
      </c>
      <c r="H60" s="14" t="str">
        <f t="shared" si="2"/>
        <v>EURCAD_25FLY_3W</v>
      </c>
      <c r="I60" s="14">
        <v>-1647.79</v>
      </c>
      <c r="J60" s="36">
        <v>0.53659999999999997</v>
      </c>
      <c r="K60" s="37">
        <v>442.102057</v>
      </c>
      <c r="L60" s="22" t="e">
        <f ca="1">+_xlfn.XLOOKUP(H60,Datos_Tradition!$J$2:$J$89,Datos_Tradition!$I$2:$I$89,"")</f>
        <v>#NAME?</v>
      </c>
      <c r="M60" s="23" t="e">
        <f t="shared" ca="1" si="3"/>
        <v>#NAME?</v>
      </c>
      <c r="N60" s="24" t="e">
        <f t="shared" ca="1" si="4"/>
        <v>#NAME?</v>
      </c>
      <c r="O60" s="22" t="e">
        <f ca="1">+_xlfn.XLOOKUP(H60,Datos_BGC!$J$2:$J$89,Datos_BGC!$I$2:$I$89,"")</f>
        <v>#NAME?</v>
      </c>
      <c r="P60" s="23" t="e">
        <f t="shared" ca="1" si="5"/>
        <v>#NAME?</v>
      </c>
      <c r="Q60" s="28" t="e">
        <f t="shared" ca="1" si="6"/>
        <v>#NAME?</v>
      </c>
    </row>
    <row r="61" spans="1:17" x14ac:dyDescent="0.35">
      <c r="A61" s="14" t="s">
        <v>84</v>
      </c>
      <c r="B61" s="14" t="str">
        <f t="shared" si="0"/>
        <v>EUR</v>
      </c>
      <c r="C61" s="14" t="str">
        <f t="shared" si="1"/>
        <v>CAD</v>
      </c>
      <c r="D61" s="14" t="s">
        <v>84</v>
      </c>
      <c r="E61" s="14" t="s">
        <v>18</v>
      </c>
      <c r="F61" s="14">
        <v>0.5</v>
      </c>
      <c r="G61" s="14" t="s">
        <v>21</v>
      </c>
      <c r="H61" s="14" t="str">
        <f t="shared" si="2"/>
        <v>EURCAD_25RR_3W</v>
      </c>
      <c r="I61" s="14">
        <v>-2092.1799999999998</v>
      </c>
      <c r="J61" s="36">
        <v>0.75139999999999996</v>
      </c>
      <c r="K61" s="37">
        <v>786.03202599999997</v>
      </c>
      <c r="L61" s="22" t="e">
        <f ca="1">+_xlfn.XLOOKUP(H61,Datos_Tradition!$J$2:$J$89,Datos_Tradition!$I$2:$I$89,"")</f>
        <v>#NAME?</v>
      </c>
      <c r="M61" s="23" t="e">
        <f t="shared" ca="1" si="3"/>
        <v>#NAME?</v>
      </c>
      <c r="N61" s="24" t="e">
        <f t="shared" ca="1" si="4"/>
        <v>#NAME?</v>
      </c>
      <c r="O61" s="22" t="e">
        <f ca="1">+_xlfn.XLOOKUP(H61,Datos_BGC!$J$2:$J$89,Datos_BGC!$I$2:$I$89,"")</f>
        <v>#NAME?</v>
      </c>
      <c r="P61" s="23" t="e">
        <f t="shared" ca="1" si="5"/>
        <v>#NAME?</v>
      </c>
      <c r="Q61" s="28" t="e">
        <f t="shared" ca="1" si="6"/>
        <v>#NAME?</v>
      </c>
    </row>
    <row r="62" spans="1:17" x14ac:dyDescent="0.35">
      <c r="A62" s="14" t="s">
        <v>84</v>
      </c>
      <c r="B62" s="14" t="str">
        <f t="shared" si="0"/>
        <v>EUR</v>
      </c>
      <c r="C62" s="14" t="str">
        <f t="shared" si="1"/>
        <v>CAD</v>
      </c>
      <c r="D62" s="14" t="s">
        <v>84</v>
      </c>
      <c r="E62" s="14" t="s">
        <v>9</v>
      </c>
      <c r="F62" s="14">
        <v>0.5</v>
      </c>
      <c r="G62" s="14" t="s">
        <v>21</v>
      </c>
      <c r="H62" s="14" t="str">
        <f t="shared" si="2"/>
        <v>EURCAD_ATM_3W</v>
      </c>
      <c r="I62" s="14">
        <v>-202.0891</v>
      </c>
      <c r="J62" s="36">
        <v>0.79</v>
      </c>
      <c r="K62" s="37">
        <v>79.825194499999995</v>
      </c>
      <c r="L62" s="22" t="e">
        <f ca="1">+_xlfn.XLOOKUP(H62,Datos_Tradition!$J$2:$J$89,Datos_Tradition!$I$2:$I$89,"")</f>
        <v>#NAME?</v>
      </c>
      <c r="M62" s="23" t="e">
        <f t="shared" ca="1" si="3"/>
        <v>#NAME?</v>
      </c>
      <c r="N62" s="24" t="e">
        <f t="shared" ca="1" si="4"/>
        <v>#NAME?</v>
      </c>
      <c r="O62" s="22" t="e">
        <f ca="1">+_xlfn.XLOOKUP(H62,Datos_BGC!$J$2:$J$89,Datos_BGC!$I$2:$I$89,"")</f>
        <v>#NAME?</v>
      </c>
      <c r="P62" s="23" t="e">
        <f t="shared" ca="1" si="5"/>
        <v>#NAME?</v>
      </c>
      <c r="Q62" s="28" t="e">
        <f t="shared" ca="1" si="6"/>
        <v>#NAME?</v>
      </c>
    </row>
    <row r="63" spans="1:17" x14ac:dyDescent="0.35">
      <c r="A63" s="14" t="s">
        <v>84</v>
      </c>
      <c r="B63" s="14" t="str">
        <f t="shared" si="0"/>
        <v>EUR</v>
      </c>
      <c r="C63" s="14" t="str">
        <f t="shared" si="1"/>
        <v>CAD</v>
      </c>
      <c r="D63" s="14" t="s">
        <v>84</v>
      </c>
      <c r="E63" s="14" t="s">
        <v>17</v>
      </c>
      <c r="F63" s="14">
        <v>0.5</v>
      </c>
      <c r="G63" s="14" t="s">
        <v>2</v>
      </c>
      <c r="H63" s="14" t="str">
        <f t="shared" si="2"/>
        <v>EURCAD_10FLY_1M</v>
      </c>
      <c r="I63" s="14">
        <v>-7274.41</v>
      </c>
      <c r="J63" s="36">
        <v>0.72</v>
      </c>
      <c r="K63" s="37">
        <v>2618.7875999999901</v>
      </c>
      <c r="L63" s="22" t="e">
        <f ca="1">+_xlfn.XLOOKUP(H63,Datos_Tradition!$J$2:$J$89,Datos_Tradition!$I$2:$I$89,"")</f>
        <v>#NAME?</v>
      </c>
      <c r="M63" s="23" t="e">
        <f t="shared" ca="1" si="3"/>
        <v>#NAME?</v>
      </c>
      <c r="N63" s="24" t="e">
        <f t="shared" ca="1" si="4"/>
        <v>#NAME?</v>
      </c>
      <c r="O63" s="22" t="e">
        <f ca="1">+_xlfn.XLOOKUP(H63,Datos_BGC!$J$2:$J$89,Datos_BGC!$I$2:$I$89,"")</f>
        <v>#NAME?</v>
      </c>
      <c r="P63" s="23" t="e">
        <f t="shared" ca="1" si="5"/>
        <v>#NAME?</v>
      </c>
      <c r="Q63" s="28" t="e">
        <f t="shared" ca="1" si="6"/>
        <v>#NAME?</v>
      </c>
    </row>
    <row r="64" spans="1:17" x14ac:dyDescent="0.35">
      <c r="A64" s="14" t="s">
        <v>84</v>
      </c>
      <c r="B64" s="14" t="str">
        <f t="shared" si="0"/>
        <v>EUR</v>
      </c>
      <c r="C64" s="14" t="str">
        <f t="shared" si="1"/>
        <v>CAD</v>
      </c>
      <c r="D64" s="14" t="s">
        <v>84</v>
      </c>
      <c r="E64" s="14" t="s">
        <v>16</v>
      </c>
      <c r="F64" s="14">
        <v>1</v>
      </c>
      <c r="G64" s="14" t="s">
        <v>2</v>
      </c>
      <c r="H64" s="14" t="str">
        <f t="shared" si="2"/>
        <v>EURCAD_10RR_1M</v>
      </c>
      <c r="I64" s="14">
        <v>9644.9699999999993</v>
      </c>
      <c r="J64" s="36">
        <v>1.08</v>
      </c>
      <c r="K64" s="37">
        <v>5208.2838000000002</v>
      </c>
      <c r="L64" s="22" t="e">
        <f ca="1">+_xlfn.XLOOKUP(H64,Datos_Tradition!$J$2:$J$89,Datos_Tradition!$I$2:$I$89,"")</f>
        <v>#NAME?</v>
      </c>
      <c r="M64" s="23" t="e">
        <f t="shared" ca="1" si="3"/>
        <v>#NAME?</v>
      </c>
      <c r="N64" s="24" t="e">
        <f t="shared" ca="1" si="4"/>
        <v>#NAME?</v>
      </c>
      <c r="O64" s="22" t="e">
        <f ca="1">+_xlfn.XLOOKUP(H64,Datos_BGC!$J$2:$J$89,Datos_BGC!$I$2:$I$89,"")</f>
        <v>#NAME?</v>
      </c>
      <c r="P64" s="23" t="e">
        <f t="shared" ca="1" si="5"/>
        <v>#NAME?</v>
      </c>
      <c r="Q64" s="28" t="e">
        <f t="shared" ca="1" si="6"/>
        <v>#NAME?</v>
      </c>
    </row>
    <row r="65" spans="1:17" x14ac:dyDescent="0.35">
      <c r="A65" s="14" t="s">
        <v>84</v>
      </c>
      <c r="B65" s="14" t="str">
        <f t="shared" si="0"/>
        <v>EUR</v>
      </c>
      <c r="C65" s="14" t="str">
        <f t="shared" si="1"/>
        <v>CAD</v>
      </c>
      <c r="D65" s="14" t="s">
        <v>84</v>
      </c>
      <c r="E65" s="14" t="s">
        <v>19</v>
      </c>
      <c r="F65" s="14">
        <v>1</v>
      </c>
      <c r="G65" s="14" t="s">
        <v>2</v>
      </c>
      <c r="H65" s="14" t="str">
        <f t="shared" si="2"/>
        <v>EURCAD_25FLY_1M</v>
      </c>
      <c r="I65" s="14">
        <v>4270.5599999999904</v>
      </c>
      <c r="J65" s="36">
        <v>0.4</v>
      </c>
      <c r="K65" s="37">
        <v>854.11199999999997</v>
      </c>
      <c r="L65" s="22" t="e">
        <f ca="1">+_xlfn.XLOOKUP(H65,Datos_Tradition!$J$2:$J$89,Datos_Tradition!$I$2:$I$89,"")</f>
        <v>#NAME?</v>
      </c>
      <c r="M65" s="23" t="e">
        <f t="shared" ca="1" si="3"/>
        <v>#NAME?</v>
      </c>
      <c r="N65" s="24" t="e">
        <f t="shared" ca="1" si="4"/>
        <v>#NAME?</v>
      </c>
      <c r="O65" s="22" t="e">
        <f ca="1">+_xlfn.XLOOKUP(H65,Datos_BGC!$J$2:$J$89,Datos_BGC!$I$2:$I$89,"")</f>
        <v>#NAME?</v>
      </c>
      <c r="P65" s="23" t="e">
        <f t="shared" ca="1" si="5"/>
        <v>#NAME?</v>
      </c>
      <c r="Q65" s="28" t="e">
        <f t="shared" ca="1" si="6"/>
        <v>#NAME?</v>
      </c>
    </row>
    <row r="66" spans="1:17" x14ac:dyDescent="0.35">
      <c r="A66" s="14" t="s">
        <v>84</v>
      </c>
      <c r="B66" s="14" t="str">
        <f t="shared" si="0"/>
        <v>EUR</v>
      </c>
      <c r="C66" s="14" t="str">
        <f t="shared" si="1"/>
        <v>CAD</v>
      </c>
      <c r="D66" s="14" t="s">
        <v>84</v>
      </c>
      <c r="E66" s="14" t="s">
        <v>18</v>
      </c>
      <c r="F66" s="14">
        <v>1</v>
      </c>
      <c r="G66" s="14" t="s">
        <v>2</v>
      </c>
      <c r="H66" s="14" t="str">
        <f t="shared" si="2"/>
        <v>EURCAD_25RR_1M</v>
      </c>
      <c r="I66" s="14">
        <v>15622.78</v>
      </c>
      <c r="J66" s="36">
        <v>0.54</v>
      </c>
      <c r="K66" s="37">
        <v>4218.1505999999999</v>
      </c>
      <c r="L66" s="22" t="e">
        <f ca="1">+_xlfn.XLOOKUP(H66,Datos_Tradition!$J$2:$J$89,Datos_Tradition!$I$2:$I$89,"")</f>
        <v>#NAME?</v>
      </c>
      <c r="M66" s="23" t="e">
        <f t="shared" ca="1" si="3"/>
        <v>#NAME?</v>
      </c>
      <c r="N66" s="24" t="e">
        <f t="shared" ca="1" si="4"/>
        <v>#NAME?</v>
      </c>
      <c r="O66" s="22" t="e">
        <f ca="1">+_xlfn.XLOOKUP(H66,Datos_BGC!$J$2:$J$89,Datos_BGC!$I$2:$I$89,"")</f>
        <v>#NAME?</v>
      </c>
      <c r="P66" s="23" t="e">
        <f t="shared" ca="1" si="5"/>
        <v>#NAME?</v>
      </c>
      <c r="Q66" s="28" t="e">
        <f t="shared" ca="1" si="6"/>
        <v>#NAME?</v>
      </c>
    </row>
    <row r="67" spans="1:17" x14ac:dyDescent="0.35">
      <c r="A67" s="14" t="s">
        <v>84</v>
      </c>
      <c r="B67" s="14" t="str">
        <f t="shared" ref="B67:B130" si="7">+LEFT(A67,3)</f>
        <v>EUR</v>
      </c>
      <c r="C67" s="14" t="str">
        <f t="shared" ref="C67:C130" si="8">+RIGHT(A67,3)</f>
        <v>CAD</v>
      </c>
      <c r="D67" s="14" t="s">
        <v>84</v>
      </c>
      <c r="E67" s="14" t="s">
        <v>9</v>
      </c>
      <c r="F67" s="14">
        <v>1</v>
      </c>
      <c r="G67" s="14" t="s">
        <v>2</v>
      </c>
      <c r="H67" s="14" t="str">
        <f t="shared" ref="H67:H130" si="9">+D67&amp;"_"&amp;E67&amp;"_"&amp;G67</f>
        <v>EURCAD_ATM_1M</v>
      </c>
      <c r="I67" s="14">
        <v>10726.840529999999</v>
      </c>
      <c r="J67" s="36">
        <v>0.65</v>
      </c>
      <c r="K67" s="37">
        <v>3486.2231722500001</v>
      </c>
      <c r="L67" s="22" t="e">
        <f ca="1">+_xlfn.XLOOKUP(H67,Datos_Tradition!$J$2:$J$89,Datos_Tradition!$I$2:$I$89,"")</f>
        <v>#NAME?</v>
      </c>
      <c r="M67" s="23" t="e">
        <f t="shared" ref="M67:M130" ca="1" si="10">+IF(OR(L67="",K67=0),K67,ABS(I67)*L67/2)</f>
        <v>#NAME?</v>
      </c>
      <c r="N67" s="24" t="e">
        <f t="shared" ref="N67:N130" ca="1" si="11">+IF(L67="","",M67&lt;$K67)</f>
        <v>#NAME?</v>
      </c>
      <c r="O67" s="22" t="e">
        <f ca="1">+_xlfn.XLOOKUP(H67,Datos_BGC!$J$2:$J$89,Datos_BGC!$I$2:$I$89,"")</f>
        <v>#NAME?</v>
      </c>
      <c r="P67" s="23" t="e">
        <f t="shared" ref="P67:P130" ca="1" si="12">+IF(OR(O67="",K67=0),K67,ABS(I67)*O67/2)</f>
        <v>#NAME?</v>
      </c>
      <c r="Q67" s="28" t="e">
        <f t="shared" ref="Q67:Q130" ca="1" si="13">+IF(O67="","",P67&lt;$K67)</f>
        <v>#NAME?</v>
      </c>
    </row>
    <row r="68" spans="1:17" x14ac:dyDescent="0.35">
      <c r="A68" s="14" t="s">
        <v>84</v>
      </c>
      <c r="B68" s="14" t="str">
        <f t="shared" si="7"/>
        <v>EUR</v>
      </c>
      <c r="C68" s="14" t="str">
        <f t="shared" si="8"/>
        <v>CAD</v>
      </c>
      <c r="D68" s="14" t="s">
        <v>84</v>
      </c>
      <c r="E68" s="14" t="s">
        <v>17</v>
      </c>
      <c r="F68" s="14">
        <v>1</v>
      </c>
      <c r="G68" s="14" t="s">
        <v>3</v>
      </c>
      <c r="H68" s="14" t="str">
        <f t="shared" si="9"/>
        <v>EURCAD_10FLY_2M</v>
      </c>
      <c r="I68" s="14">
        <v>-894.94</v>
      </c>
      <c r="J68" s="36">
        <v>0.84</v>
      </c>
      <c r="K68" s="37">
        <v>375.87479999999999</v>
      </c>
      <c r="L68" s="22" t="e">
        <f ca="1">+_xlfn.XLOOKUP(H68,Datos_Tradition!$J$2:$J$89,Datos_Tradition!$I$2:$I$89,"")</f>
        <v>#NAME?</v>
      </c>
      <c r="M68" s="23" t="e">
        <f t="shared" ca="1" si="10"/>
        <v>#NAME?</v>
      </c>
      <c r="N68" s="24" t="e">
        <f t="shared" ca="1" si="11"/>
        <v>#NAME?</v>
      </c>
      <c r="O68" s="22" t="e">
        <f ca="1">+_xlfn.XLOOKUP(H68,Datos_BGC!$J$2:$J$89,Datos_BGC!$I$2:$I$89,"")</f>
        <v>#NAME?</v>
      </c>
      <c r="P68" s="23" t="e">
        <f t="shared" ca="1" si="12"/>
        <v>#NAME?</v>
      </c>
      <c r="Q68" s="28" t="e">
        <f t="shared" ca="1" si="13"/>
        <v>#NAME?</v>
      </c>
    </row>
    <row r="69" spans="1:17" x14ac:dyDescent="0.35">
      <c r="A69" s="14" t="s">
        <v>84</v>
      </c>
      <c r="B69" s="14" t="str">
        <f t="shared" si="7"/>
        <v>EUR</v>
      </c>
      <c r="C69" s="14" t="str">
        <f t="shared" si="8"/>
        <v>CAD</v>
      </c>
      <c r="D69" s="14" t="s">
        <v>84</v>
      </c>
      <c r="E69" s="14" t="s">
        <v>16</v>
      </c>
      <c r="F69" s="14">
        <v>2</v>
      </c>
      <c r="G69" s="14" t="s">
        <v>3</v>
      </c>
      <c r="H69" s="14" t="str">
        <f t="shared" si="9"/>
        <v>EURCAD_10RR_2M</v>
      </c>
      <c r="I69" s="14">
        <v>-1238.25</v>
      </c>
      <c r="J69" s="36">
        <v>0.96</v>
      </c>
      <c r="K69" s="37">
        <v>594.36</v>
      </c>
      <c r="L69" s="22" t="e">
        <f ca="1">+_xlfn.XLOOKUP(H69,Datos_Tradition!$J$2:$J$89,Datos_Tradition!$I$2:$I$89,"")</f>
        <v>#NAME?</v>
      </c>
      <c r="M69" s="23" t="e">
        <f t="shared" ca="1" si="10"/>
        <v>#NAME?</v>
      </c>
      <c r="N69" s="24" t="e">
        <f t="shared" ca="1" si="11"/>
        <v>#NAME?</v>
      </c>
      <c r="O69" s="22" t="e">
        <f ca="1">+_xlfn.XLOOKUP(H69,Datos_BGC!$J$2:$J$89,Datos_BGC!$I$2:$I$89,"")</f>
        <v>#NAME?</v>
      </c>
      <c r="P69" s="23" t="e">
        <f t="shared" ca="1" si="12"/>
        <v>#NAME?</v>
      </c>
      <c r="Q69" s="28" t="e">
        <f t="shared" ca="1" si="13"/>
        <v>#NAME?</v>
      </c>
    </row>
    <row r="70" spans="1:17" x14ac:dyDescent="0.35">
      <c r="A70" s="14" t="s">
        <v>84</v>
      </c>
      <c r="B70" s="14" t="str">
        <f t="shared" si="7"/>
        <v>EUR</v>
      </c>
      <c r="C70" s="14" t="str">
        <f t="shared" si="8"/>
        <v>CAD</v>
      </c>
      <c r="D70" s="14" t="s">
        <v>84</v>
      </c>
      <c r="E70" s="14" t="s">
        <v>19</v>
      </c>
      <c r="F70" s="14">
        <v>2</v>
      </c>
      <c r="G70" s="14" t="s">
        <v>3</v>
      </c>
      <c r="H70" s="14" t="str">
        <f t="shared" si="9"/>
        <v>EURCAD_25FLY_2M</v>
      </c>
      <c r="I70" s="14">
        <v>-23892.09</v>
      </c>
      <c r="J70" s="36">
        <v>0.4</v>
      </c>
      <c r="K70" s="37">
        <v>4778.4179999999997</v>
      </c>
      <c r="L70" s="22" t="e">
        <f ca="1">+_xlfn.XLOOKUP(H70,Datos_Tradition!$J$2:$J$89,Datos_Tradition!$I$2:$I$89,"")</f>
        <v>#NAME?</v>
      </c>
      <c r="M70" s="23" t="e">
        <f t="shared" ca="1" si="10"/>
        <v>#NAME?</v>
      </c>
      <c r="N70" s="24" t="e">
        <f t="shared" ca="1" si="11"/>
        <v>#NAME?</v>
      </c>
      <c r="O70" s="22" t="e">
        <f ca="1">+_xlfn.XLOOKUP(H70,Datos_BGC!$J$2:$J$89,Datos_BGC!$I$2:$I$89,"")</f>
        <v>#NAME?</v>
      </c>
      <c r="P70" s="23" t="e">
        <f t="shared" ca="1" si="12"/>
        <v>#NAME?</v>
      </c>
      <c r="Q70" s="28" t="e">
        <f t="shared" ca="1" si="13"/>
        <v>#NAME?</v>
      </c>
    </row>
    <row r="71" spans="1:17" x14ac:dyDescent="0.35">
      <c r="A71" s="14" t="s">
        <v>84</v>
      </c>
      <c r="B71" s="14" t="str">
        <f t="shared" si="7"/>
        <v>EUR</v>
      </c>
      <c r="C71" s="14" t="str">
        <f t="shared" si="8"/>
        <v>CAD</v>
      </c>
      <c r="D71" s="14" t="s">
        <v>84</v>
      </c>
      <c r="E71" s="14" t="s">
        <v>18</v>
      </c>
      <c r="F71" s="14">
        <v>2</v>
      </c>
      <c r="G71" s="14" t="s">
        <v>3</v>
      </c>
      <c r="H71" s="14" t="str">
        <f t="shared" si="9"/>
        <v>EURCAD_25RR_2M</v>
      </c>
      <c r="I71" s="14">
        <v>8312.92</v>
      </c>
      <c r="J71" s="36">
        <v>0.505</v>
      </c>
      <c r="K71" s="37">
        <v>2099.0122999999999</v>
      </c>
      <c r="L71" s="22" t="e">
        <f ca="1">+_xlfn.XLOOKUP(H71,Datos_Tradition!$J$2:$J$89,Datos_Tradition!$I$2:$I$89,"")</f>
        <v>#NAME?</v>
      </c>
      <c r="M71" s="23" t="e">
        <f t="shared" ca="1" si="10"/>
        <v>#NAME?</v>
      </c>
      <c r="N71" s="24" t="e">
        <f t="shared" ca="1" si="11"/>
        <v>#NAME?</v>
      </c>
      <c r="O71" s="22" t="e">
        <f ca="1">+_xlfn.XLOOKUP(H71,Datos_BGC!$J$2:$J$89,Datos_BGC!$I$2:$I$89,"")</f>
        <v>#NAME?</v>
      </c>
      <c r="P71" s="23" t="e">
        <f t="shared" ca="1" si="12"/>
        <v>#NAME?</v>
      </c>
      <c r="Q71" s="28" t="e">
        <f t="shared" ca="1" si="13"/>
        <v>#NAME?</v>
      </c>
    </row>
    <row r="72" spans="1:17" x14ac:dyDescent="0.35">
      <c r="A72" s="14" t="s">
        <v>84</v>
      </c>
      <c r="B72" s="14" t="str">
        <f t="shared" si="7"/>
        <v>EUR</v>
      </c>
      <c r="C72" s="14" t="str">
        <f t="shared" si="8"/>
        <v>CAD</v>
      </c>
      <c r="D72" s="14" t="s">
        <v>84</v>
      </c>
      <c r="E72" s="14" t="s">
        <v>9</v>
      </c>
      <c r="F72" s="14">
        <v>2</v>
      </c>
      <c r="G72" s="14" t="s">
        <v>3</v>
      </c>
      <c r="H72" s="14" t="str">
        <f t="shared" si="9"/>
        <v>EURCAD_ATM_2M</v>
      </c>
      <c r="I72" s="14">
        <v>11986.531220000001</v>
      </c>
      <c r="J72" s="36">
        <v>0.6</v>
      </c>
      <c r="K72" s="37">
        <v>3595.959366</v>
      </c>
      <c r="L72" s="22" t="e">
        <f ca="1">+_xlfn.XLOOKUP(H72,Datos_Tradition!$J$2:$J$89,Datos_Tradition!$I$2:$I$89,"")</f>
        <v>#NAME?</v>
      </c>
      <c r="M72" s="23" t="e">
        <f t="shared" ca="1" si="10"/>
        <v>#NAME?</v>
      </c>
      <c r="N72" s="24" t="e">
        <f t="shared" ca="1" si="11"/>
        <v>#NAME?</v>
      </c>
      <c r="O72" s="22" t="e">
        <f ca="1">+_xlfn.XLOOKUP(H72,Datos_BGC!$J$2:$J$89,Datos_BGC!$I$2:$I$89,"")</f>
        <v>#NAME?</v>
      </c>
      <c r="P72" s="23" t="e">
        <f t="shared" ca="1" si="12"/>
        <v>#NAME?</v>
      </c>
      <c r="Q72" s="28" t="e">
        <f t="shared" ca="1" si="13"/>
        <v>#NAME?</v>
      </c>
    </row>
    <row r="73" spans="1:17" x14ac:dyDescent="0.35">
      <c r="A73" s="14" t="s">
        <v>84</v>
      </c>
      <c r="B73" s="14" t="str">
        <f t="shared" si="7"/>
        <v>EUR</v>
      </c>
      <c r="C73" s="14" t="str">
        <f t="shared" si="8"/>
        <v>CAD</v>
      </c>
      <c r="D73" s="14" t="s">
        <v>84</v>
      </c>
      <c r="E73" s="14" t="s">
        <v>17</v>
      </c>
      <c r="F73" s="14">
        <v>2</v>
      </c>
      <c r="G73" s="14" t="s">
        <v>4</v>
      </c>
      <c r="H73" s="14" t="str">
        <f t="shared" si="9"/>
        <v>EURCAD_10FLY_3M</v>
      </c>
      <c r="I73" s="14">
        <v>1385.59</v>
      </c>
      <c r="J73" s="36">
        <v>0.88</v>
      </c>
      <c r="K73" s="37">
        <v>609.65959999999995</v>
      </c>
      <c r="L73" s="22" t="e">
        <f ca="1">+_xlfn.XLOOKUP(H73,Datos_Tradition!$J$2:$J$89,Datos_Tradition!$I$2:$I$89,"")</f>
        <v>#NAME?</v>
      </c>
      <c r="M73" s="23" t="e">
        <f t="shared" ca="1" si="10"/>
        <v>#NAME?</v>
      </c>
      <c r="N73" s="24" t="e">
        <f t="shared" ca="1" si="11"/>
        <v>#NAME?</v>
      </c>
      <c r="O73" s="22" t="e">
        <f ca="1">+_xlfn.XLOOKUP(H73,Datos_BGC!$J$2:$J$89,Datos_BGC!$I$2:$I$89,"")</f>
        <v>#NAME?</v>
      </c>
      <c r="P73" s="23" t="e">
        <f t="shared" ca="1" si="12"/>
        <v>#NAME?</v>
      </c>
      <c r="Q73" s="28" t="e">
        <f t="shared" ca="1" si="13"/>
        <v>#NAME?</v>
      </c>
    </row>
    <row r="74" spans="1:17" x14ac:dyDescent="0.35">
      <c r="A74" s="14" t="s">
        <v>84</v>
      </c>
      <c r="B74" s="14" t="str">
        <f t="shared" si="7"/>
        <v>EUR</v>
      </c>
      <c r="C74" s="14" t="str">
        <f t="shared" si="8"/>
        <v>CAD</v>
      </c>
      <c r="D74" s="14" t="s">
        <v>84</v>
      </c>
      <c r="E74" s="14" t="s">
        <v>16</v>
      </c>
      <c r="F74" s="14">
        <v>2.7777777777777701E-3</v>
      </c>
      <c r="G74" s="14" t="s">
        <v>4</v>
      </c>
      <c r="H74" s="14" t="str">
        <f t="shared" si="9"/>
        <v>EURCAD_10RR_3M</v>
      </c>
      <c r="I74" s="14">
        <v>-2633.68</v>
      </c>
      <c r="J74" s="36">
        <v>0.88500000000000001</v>
      </c>
      <c r="K74" s="37">
        <v>1165.4033999999999</v>
      </c>
      <c r="L74" s="22" t="e">
        <f ca="1">+_xlfn.XLOOKUP(H74,Datos_Tradition!$J$2:$J$89,Datos_Tradition!$I$2:$I$89,"")</f>
        <v>#NAME?</v>
      </c>
      <c r="M74" s="23" t="e">
        <f t="shared" ca="1" si="10"/>
        <v>#NAME?</v>
      </c>
      <c r="N74" s="24" t="e">
        <f t="shared" ca="1" si="11"/>
        <v>#NAME?</v>
      </c>
      <c r="O74" s="22" t="e">
        <f ca="1">+_xlfn.XLOOKUP(H74,Datos_BGC!$J$2:$J$89,Datos_BGC!$I$2:$I$89,"")</f>
        <v>#NAME?</v>
      </c>
      <c r="P74" s="23" t="e">
        <f t="shared" ca="1" si="12"/>
        <v>#NAME?</v>
      </c>
      <c r="Q74" s="28" t="e">
        <f t="shared" ca="1" si="13"/>
        <v>#NAME?</v>
      </c>
    </row>
    <row r="75" spans="1:17" x14ac:dyDescent="0.35">
      <c r="A75" s="14" t="s">
        <v>84</v>
      </c>
      <c r="B75" s="14" t="str">
        <f t="shared" si="7"/>
        <v>EUR</v>
      </c>
      <c r="C75" s="14" t="str">
        <f t="shared" si="8"/>
        <v>CAD</v>
      </c>
      <c r="D75" s="14" t="s">
        <v>84</v>
      </c>
      <c r="E75" s="14" t="s">
        <v>19</v>
      </c>
      <c r="F75" s="14">
        <v>2.7777777777777701E-3</v>
      </c>
      <c r="G75" s="14" t="s">
        <v>4</v>
      </c>
      <c r="H75" s="14" t="str">
        <f t="shared" si="9"/>
        <v>EURCAD_25FLY_3M</v>
      </c>
      <c r="I75" s="14">
        <v>-54020.63</v>
      </c>
      <c r="J75" s="36">
        <v>0.35099999999999998</v>
      </c>
      <c r="K75" s="37">
        <v>9480.6205649999993</v>
      </c>
      <c r="L75" s="22" t="e">
        <f ca="1">+_xlfn.XLOOKUP(H75,Datos_Tradition!$J$2:$J$89,Datos_Tradition!$I$2:$I$89,"")</f>
        <v>#NAME?</v>
      </c>
      <c r="M75" s="23" t="e">
        <f t="shared" ca="1" si="10"/>
        <v>#NAME?</v>
      </c>
      <c r="N75" s="24" t="e">
        <f t="shared" ca="1" si="11"/>
        <v>#NAME?</v>
      </c>
      <c r="O75" s="22" t="e">
        <f ca="1">+_xlfn.XLOOKUP(H75,Datos_BGC!$J$2:$J$89,Datos_BGC!$I$2:$I$89,"")</f>
        <v>#NAME?</v>
      </c>
      <c r="P75" s="23" t="e">
        <f t="shared" ca="1" si="12"/>
        <v>#NAME?</v>
      </c>
      <c r="Q75" s="28" t="e">
        <f t="shared" ca="1" si="13"/>
        <v>#NAME?</v>
      </c>
    </row>
    <row r="76" spans="1:17" x14ac:dyDescent="0.35">
      <c r="A76" s="14" t="s">
        <v>84</v>
      </c>
      <c r="B76" s="14" t="str">
        <f t="shared" si="7"/>
        <v>EUR</v>
      </c>
      <c r="C76" s="14" t="str">
        <f t="shared" si="8"/>
        <v>CAD</v>
      </c>
      <c r="D76" s="14" t="s">
        <v>84</v>
      </c>
      <c r="E76" s="14" t="s">
        <v>18</v>
      </c>
      <c r="F76" s="14">
        <v>2.7777777777777701E-3</v>
      </c>
      <c r="G76" s="14" t="s">
        <v>4</v>
      </c>
      <c r="H76" s="14" t="str">
        <f t="shared" si="9"/>
        <v>EURCAD_25RR_3M</v>
      </c>
      <c r="I76" s="14">
        <v>6158.16</v>
      </c>
      <c r="J76" s="36">
        <v>0.495</v>
      </c>
      <c r="K76" s="37">
        <v>1524.1445999999901</v>
      </c>
      <c r="L76" s="22" t="e">
        <f ca="1">+_xlfn.XLOOKUP(H76,Datos_Tradition!$J$2:$J$89,Datos_Tradition!$I$2:$I$89,"")</f>
        <v>#NAME?</v>
      </c>
      <c r="M76" s="23" t="e">
        <f t="shared" ca="1" si="10"/>
        <v>#NAME?</v>
      </c>
      <c r="N76" s="24" t="e">
        <f t="shared" ca="1" si="11"/>
        <v>#NAME?</v>
      </c>
      <c r="O76" s="22" t="e">
        <f ca="1">+_xlfn.XLOOKUP(H76,Datos_BGC!$J$2:$J$89,Datos_BGC!$I$2:$I$89,"")</f>
        <v>#NAME?</v>
      </c>
      <c r="P76" s="23" t="e">
        <f t="shared" ca="1" si="12"/>
        <v>#NAME?</v>
      </c>
      <c r="Q76" s="28" t="e">
        <f t="shared" ca="1" si="13"/>
        <v>#NAME?</v>
      </c>
    </row>
    <row r="77" spans="1:17" x14ac:dyDescent="0.35">
      <c r="A77" s="14" t="s">
        <v>84</v>
      </c>
      <c r="B77" s="14" t="str">
        <f t="shared" si="7"/>
        <v>EUR</v>
      </c>
      <c r="C77" s="14" t="str">
        <f t="shared" si="8"/>
        <v>CAD</v>
      </c>
      <c r="D77" s="14" t="s">
        <v>84</v>
      </c>
      <c r="E77" s="14" t="s">
        <v>9</v>
      </c>
      <c r="F77" s="14">
        <v>2.7777777777777701E-3</v>
      </c>
      <c r="G77" s="14" t="s">
        <v>4</v>
      </c>
      <c r="H77" s="14" t="str">
        <f t="shared" si="9"/>
        <v>EURCAD_ATM_3M</v>
      </c>
      <c r="I77" s="14">
        <v>-28272.1766299999</v>
      </c>
      <c r="J77" s="36">
        <v>0.5</v>
      </c>
      <c r="K77" s="37">
        <v>7068.0441574999904</v>
      </c>
      <c r="L77" s="22" t="e">
        <f ca="1">+_xlfn.XLOOKUP(H77,Datos_Tradition!$J$2:$J$89,Datos_Tradition!$I$2:$I$89,"")</f>
        <v>#NAME?</v>
      </c>
      <c r="M77" s="23" t="e">
        <f t="shared" ca="1" si="10"/>
        <v>#NAME?</v>
      </c>
      <c r="N77" s="24" t="e">
        <f t="shared" ca="1" si="11"/>
        <v>#NAME?</v>
      </c>
      <c r="O77" s="22" t="e">
        <f ca="1">+_xlfn.XLOOKUP(H77,Datos_BGC!$J$2:$J$89,Datos_BGC!$I$2:$I$89,"")</f>
        <v>#NAME?</v>
      </c>
      <c r="P77" s="23" t="e">
        <f t="shared" ca="1" si="12"/>
        <v>#NAME?</v>
      </c>
      <c r="Q77" s="28" t="e">
        <f t="shared" ca="1" si="13"/>
        <v>#NAME?</v>
      </c>
    </row>
    <row r="78" spans="1:17" x14ac:dyDescent="0.35">
      <c r="A78" s="14" t="s">
        <v>84</v>
      </c>
      <c r="B78" s="14" t="str">
        <f t="shared" si="7"/>
        <v>EUR</v>
      </c>
      <c r="C78" s="14" t="str">
        <f t="shared" si="8"/>
        <v>CAD</v>
      </c>
      <c r="D78" s="14" t="s">
        <v>84</v>
      </c>
      <c r="E78" s="14" t="s">
        <v>17</v>
      </c>
      <c r="F78" s="14">
        <v>2.7777777777777701E-3</v>
      </c>
      <c r="G78" s="14" t="s">
        <v>5</v>
      </c>
      <c r="H78" s="14" t="str">
        <f t="shared" si="9"/>
        <v>EURCAD_10FLY_6M</v>
      </c>
      <c r="I78" s="14">
        <v>2708.0599999999899</v>
      </c>
      <c r="J78" s="36">
        <v>0.73</v>
      </c>
      <c r="K78" s="37">
        <v>988.44189999999901</v>
      </c>
      <c r="L78" s="22" t="e">
        <f ca="1">+_xlfn.XLOOKUP(H78,Datos_Tradition!$J$2:$J$89,Datos_Tradition!$I$2:$I$89,"")</f>
        <v>#NAME?</v>
      </c>
      <c r="M78" s="23" t="e">
        <f t="shared" ca="1" si="10"/>
        <v>#NAME?</v>
      </c>
      <c r="N78" s="24" t="e">
        <f t="shared" ca="1" si="11"/>
        <v>#NAME?</v>
      </c>
      <c r="O78" s="22" t="e">
        <f ca="1">+_xlfn.XLOOKUP(H78,Datos_BGC!$J$2:$J$89,Datos_BGC!$I$2:$I$89,"")</f>
        <v>#NAME?</v>
      </c>
      <c r="P78" s="23" t="e">
        <f t="shared" ca="1" si="12"/>
        <v>#NAME?</v>
      </c>
      <c r="Q78" s="28" t="e">
        <f t="shared" ca="1" si="13"/>
        <v>#NAME?</v>
      </c>
    </row>
    <row r="79" spans="1:17" x14ac:dyDescent="0.35">
      <c r="A79" s="14" t="s">
        <v>84</v>
      </c>
      <c r="B79" s="14" t="str">
        <f t="shared" si="7"/>
        <v>EUR</v>
      </c>
      <c r="C79" s="14" t="str">
        <f t="shared" si="8"/>
        <v>CAD</v>
      </c>
      <c r="D79" s="14" t="s">
        <v>84</v>
      </c>
      <c r="E79" s="14" t="s">
        <v>16</v>
      </c>
      <c r="F79" s="14">
        <v>1.94444444444444E-2</v>
      </c>
      <c r="G79" s="14" t="s">
        <v>5</v>
      </c>
      <c r="H79" s="14" t="str">
        <f t="shared" si="9"/>
        <v>EURCAD_10RR_6M</v>
      </c>
      <c r="I79" s="14">
        <v>-3842.73</v>
      </c>
      <c r="J79" s="36">
        <v>0.87</v>
      </c>
      <c r="K79" s="37">
        <v>1671.58755</v>
      </c>
      <c r="L79" s="22" t="e">
        <f ca="1">+_xlfn.XLOOKUP(H79,Datos_Tradition!$J$2:$J$89,Datos_Tradition!$I$2:$I$89,"")</f>
        <v>#NAME?</v>
      </c>
      <c r="M79" s="23" t="e">
        <f t="shared" ca="1" si="10"/>
        <v>#NAME?</v>
      </c>
      <c r="N79" s="24" t="e">
        <f t="shared" ca="1" si="11"/>
        <v>#NAME?</v>
      </c>
      <c r="O79" s="22" t="e">
        <f ca="1">+_xlfn.XLOOKUP(H79,Datos_BGC!$J$2:$J$89,Datos_BGC!$I$2:$I$89,"")</f>
        <v>#NAME?</v>
      </c>
      <c r="P79" s="23" t="e">
        <f t="shared" ca="1" si="12"/>
        <v>#NAME?</v>
      </c>
      <c r="Q79" s="28" t="e">
        <f t="shared" ca="1" si="13"/>
        <v>#NAME?</v>
      </c>
    </row>
    <row r="80" spans="1:17" x14ac:dyDescent="0.35">
      <c r="A80" s="14" t="s">
        <v>84</v>
      </c>
      <c r="B80" s="14" t="str">
        <f t="shared" si="7"/>
        <v>EUR</v>
      </c>
      <c r="C80" s="14" t="str">
        <f t="shared" si="8"/>
        <v>CAD</v>
      </c>
      <c r="D80" s="14" t="s">
        <v>84</v>
      </c>
      <c r="E80" s="14" t="s">
        <v>19</v>
      </c>
      <c r="F80" s="14">
        <v>1.94444444444444E-2</v>
      </c>
      <c r="G80" s="14" t="s">
        <v>5</v>
      </c>
      <c r="H80" s="14" t="str">
        <f t="shared" si="9"/>
        <v>EURCAD_25FLY_6M</v>
      </c>
      <c r="I80" s="14">
        <v>-13153.4399999999</v>
      </c>
      <c r="J80" s="36">
        <v>0.36499999999999999</v>
      </c>
      <c r="K80" s="37">
        <v>2400.5027999999902</v>
      </c>
      <c r="L80" s="22" t="e">
        <f ca="1">+_xlfn.XLOOKUP(H80,Datos_Tradition!$J$2:$J$89,Datos_Tradition!$I$2:$I$89,"")</f>
        <v>#NAME?</v>
      </c>
      <c r="M80" s="23" t="e">
        <f t="shared" ca="1" si="10"/>
        <v>#NAME?</v>
      </c>
      <c r="N80" s="24" t="e">
        <f t="shared" ca="1" si="11"/>
        <v>#NAME?</v>
      </c>
      <c r="O80" s="22" t="e">
        <f ca="1">+_xlfn.XLOOKUP(H80,Datos_BGC!$J$2:$J$89,Datos_BGC!$I$2:$I$89,"")</f>
        <v>#NAME?</v>
      </c>
      <c r="P80" s="23" t="e">
        <f t="shared" ca="1" si="12"/>
        <v>#NAME?</v>
      </c>
      <c r="Q80" s="28" t="e">
        <f t="shared" ca="1" si="13"/>
        <v>#NAME?</v>
      </c>
    </row>
    <row r="81" spans="1:17" x14ac:dyDescent="0.35">
      <c r="A81" s="14" t="s">
        <v>84</v>
      </c>
      <c r="B81" s="14" t="str">
        <f t="shared" si="7"/>
        <v>EUR</v>
      </c>
      <c r="C81" s="14" t="str">
        <f t="shared" si="8"/>
        <v>CAD</v>
      </c>
      <c r="D81" s="14" t="s">
        <v>84</v>
      </c>
      <c r="E81" s="14" t="s">
        <v>18</v>
      </c>
      <c r="F81" s="14">
        <v>1.94444444444444E-2</v>
      </c>
      <c r="G81" s="14" t="s">
        <v>5</v>
      </c>
      <c r="H81" s="14" t="str">
        <f t="shared" si="9"/>
        <v>EURCAD_25RR_6M</v>
      </c>
      <c r="I81" s="14">
        <v>14857.39</v>
      </c>
      <c r="J81" s="36">
        <v>0.45250000000000001</v>
      </c>
      <c r="K81" s="37">
        <v>3361.4844874999999</v>
      </c>
      <c r="L81" s="22" t="e">
        <f ca="1">+_xlfn.XLOOKUP(H81,Datos_Tradition!$J$2:$J$89,Datos_Tradition!$I$2:$I$89,"")</f>
        <v>#NAME?</v>
      </c>
      <c r="M81" s="23" t="e">
        <f t="shared" ca="1" si="10"/>
        <v>#NAME?</v>
      </c>
      <c r="N81" s="24" t="e">
        <f t="shared" ca="1" si="11"/>
        <v>#NAME?</v>
      </c>
      <c r="O81" s="22" t="e">
        <f ca="1">+_xlfn.XLOOKUP(H81,Datos_BGC!$J$2:$J$89,Datos_BGC!$I$2:$I$89,"")</f>
        <v>#NAME?</v>
      </c>
      <c r="P81" s="23" t="e">
        <f t="shared" ca="1" si="12"/>
        <v>#NAME?</v>
      </c>
      <c r="Q81" s="28" t="e">
        <f t="shared" ca="1" si="13"/>
        <v>#NAME?</v>
      </c>
    </row>
    <row r="82" spans="1:17" x14ac:dyDescent="0.35">
      <c r="A82" s="14" t="s">
        <v>84</v>
      </c>
      <c r="B82" s="14" t="str">
        <f t="shared" si="7"/>
        <v>EUR</v>
      </c>
      <c r="C82" s="14" t="str">
        <f t="shared" si="8"/>
        <v>CAD</v>
      </c>
      <c r="D82" s="14" t="s">
        <v>84</v>
      </c>
      <c r="E82" s="14" t="s">
        <v>9</v>
      </c>
      <c r="F82" s="14">
        <v>1.94444444444444E-2</v>
      </c>
      <c r="G82" s="14" t="s">
        <v>5</v>
      </c>
      <c r="H82" s="14" t="str">
        <f t="shared" si="9"/>
        <v>EURCAD_ATM_6M</v>
      </c>
      <c r="I82" s="14">
        <v>-10657.752979999999</v>
      </c>
      <c r="J82" s="36">
        <v>0.55000000000000004</v>
      </c>
      <c r="K82" s="37">
        <v>2930.8820694999999</v>
      </c>
      <c r="L82" s="22" t="e">
        <f ca="1">+_xlfn.XLOOKUP(H82,Datos_Tradition!$J$2:$J$89,Datos_Tradition!$I$2:$I$89,"")</f>
        <v>#NAME?</v>
      </c>
      <c r="M82" s="23" t="e">
        <f t="shared" ca="1" si="10"/>
        <v>#NAME?</v>
      </c>
      <c r="N82" s="24" t="e">
        <f t="shared" ca="1" si="11"/>
        <v>#NAME?</v>
      </c>
      <c r="O82" s="22" t="e">
        <f ca="1">+_xlfn.XLOOKUP(H82,Datos_BGC!$J$2:$J$89,Datos_BGC!$I$2:$I$89,"")</f>
        <v>#NAME?</v>
      </c>
      <c r="P82" s="23" t="e">
        <f t="shared" ca="1" si="12"/>
        <v>#NAME?</v>
      </c>
      <c r="Q82" s="28" t="e">
        <f t="shared" ca="1" si="13"/>
        <v>#NAME?</v>
      </c>
    </row>
    <row r="83" spans="1:17" x14ac:dyDescent="0.35">
      <c r="A83" s="14" t="s">
        <v>84</v>
      </c>
      <c r="B83" s="14" t="str">
        <f t="shared" si="7"/>
        <v>EUR</v>
      </c>
      <c r="C83" s="14" t="str">
        <f t="shared" si="8"/>
        <v>CAD</v>
      </c>
      <c r="D83" s="14" t="s">
        <v>84</v>
      </c>
      <c r="E83" s="14" t="s">
        <v>17</v>
      </c>
      <c r="F83" s="14">
        <v>1.94444444444444E-2</v>
      </c>
      <c r="G83" s="14" t="s">
        <v>7</v>
      </c>
      <c r="H83" s="14" t="str">
        <f t="shared" si="9"/>
        <v>EURCAD_10FLY_1Y</v>
      </c>
      <c r="I83" s="14">
        <v>953.66</v>
      </c>
      <c r="J83" s="36">
        <v>0.628</v>
      </c>
      <c r="K83" s="37">
        <v>299.44923999999997</v>
      </c>
      <c r="L83" s="22" t="e">
        <f ca="1">+_xlfn.XLOOKUP(H83,Datos_Tradition!$J$2:$J$89,Datos_Tradition!$I$2:$I$89,"")</f>
        <v>#NAME?</v>
      </c>
      <c r="M83" s="23" t="e">
        <f t="shared" ca="1" si="10"/>
        <v>#NAME?</v>
      </c>
      <c r="N83" s="24" t="e">
        <f t="shared" ca="1" si="11"/>
        <v>#NAME?</v>
      </c>
      <c r="O83" s="22" t="e">
        <f ca="1">+_xlfn.XLOOKUP(H83,Datos_BGC!$J$2:$J$89,Datos_BGC!$I$2:$I$89,"")</f>
        <v>#NAME?</v>
      </c>
      <c r="P83" s="23" t="e">
        <f t="shared" ca="1" si="12"/>
        <v>#NAME?</v>
      </c>
      <c r="Q83" s="28" t="e">
        <f t="shared" ca="1" si="13"/>
        <v>#NAME?</v>
      </c>
    </row>
    <row r="84" spans="1:17" x14ac:dyDescent="0.35">
      <c r="A84" s="14" t="s">
        <v>84</v>
      </c>
      <c r="B84" s="14" t="str">
        <f t="shared" si="7"/>
        <v>EUR</v>
      </c>
      <c r="C84" s="14" t="str">
        <f t="shared" si="8"/>
        <v>CAD</v>
      </c>
      <c r="D84" s="14" t="s">
        <v>84</v>
      </c>
      <c r="E84" s="14" t="s">
        <v>16</v>
      </c>
      <c r="F84" s="14">
        <v>8.3333333333333301E-2</v>
      </c>
      <c r="G84" s="14" t="s">
        <v>7</v>
      </c>
      <c r="H84" s="14" t="str">
        <f t="shared" si="9"/>
        <v>EURCAD_10RR_1Y</v>
      </c>
      <c r="I84" s="14">
        <v>-463.25</v>
      </c>
      <c r="J84" s="36">
        <v>0.93</v>
      </c>
      <c r="K84" s="37">
        <v>215.41125</v>
      </c>
      <c r="L84" s="22" t="e">
        <f ca="1">+_xlfn.XLOOKUP(H84,Datos_Tradition!$J$2:$J$89,Datos_Tradition!$I$2:$I$89,"")</f>
        <v>#NAME?</v>
      </c>
      <c r="M84" s="23" t="e">
        <f t="shared" ca="1" si="10"/>
        <v>#NAME?</v>
      </c>
      <c r="N84" s="24" t="e">
        <f t="shared" ca="1" si="11"/>
        <v>#NAME?</v>
      </c>
      <c r="O84" s="22" t="e">
        <f ca="1">+_xlfn.XLOOKUP(H84,Datos_BGC!$J$2:$J$89,Datos_BGC!$I$2:$I$89,"")</f>
        <v>#NAME?</v>
      </c>
      <c r="P84" s="23" t="e">
        <f t="shared" ca="1" si="12"/>
        <v>#NAME?</v>
      </c>
      <c r="Q84" s="28" t="e">
        <f t="shared" ca="1" si="13"/>
        <v>#NAME?</v>
      </c>
    </row>
    <row r="85" spans="1:17" x14ac:dyDescent="0.35">
      <c r="A85" s="14" t="s">
        <v>84</v>
      </c>
      <c r="B85" s="14" t="str">
        <f t="shared" si="7"/>
        <v>EUR</v>
      </c>
      <c r="C85" s="14" t="str">
        <f t="shared" si="8"/>
        <v>CAD</v>
      </c>
      <c r="D85" s="14" t="s">
        <v>84</v>
      </c>
      <c r="E85" s="14" t="s">
        <v>19</v>
      </c>
      <c r="F85" s="14">
        <v>0.16666666666666599</v>
      </c>
      <c r="G85" s="14" t="s">
        <v>7</v>
      </c>
      <c r="H85" s="14" t="str">
        <f t="shared" si="9"/>
        <v>EURCAD_25FLY_1Y</v>
      </c>
      <c r="I85" s="14">
        <v>-4271.78</v>
      </c>
      <c r="J85" s="36">
        <v>0.38500000000000001</v>
      </c>
      <c r="K85" s="37">
        <v>822.31764999999996</v>
      </c>
      <c r="L85" s="22" t="e">
        <f ca="1">+_xlfn.XLOOKUP(H85,Datos_Tradition!$J$2:$J$89,Datos_Tradition!$I$2:$I$89,"")</f>
        <v>#NAME?</v>
      </c>
      <c r="M85" s="23" t="e">
        <f t="shared" ca="1" si="10"/>
        <v>#NAME?</v>
      </c>
      <c r="N85" s="24" t="e">
        <f t="shared" ca="1" si="11"/>
        <v>#NAME?</v>
      </c>
      <c r="O85" s="22" t="e">
        <f ca="1">+_xlfn.XLOOKUP(H85,Datos_BGC!$J$2:$J$89,Datos_BGC!$I$2:$I$89,"")</f>
        <v>#NAME?</v>
      </c>
      <c r="P85" s="23" t="e">
        <f t="shared" ca="1" si="12"/>
        <v>#NAME?</v>
      </c>
      <c r="Q85" s="28" t="e">
        <f t="shared" ca="1" si="13"/>
        <v>#NAME?</v>
      </c>
    </row>
    <row r="86" spans="1:17" x14ac:dyDescent="0.35">
      <c r="A86" s="14" t="s">
        <v>84</v>
      </c>
      <c r="B86" s="14" t="str">
        <f t="shared" si="7"/>
        <v>EUR</v>
      </c>
      <c r="C86" s="14" t="str">
        <f t="shared" si="8"/>
        <v>CAD</v>
      </c>
      <c r="D86" s="14" t="s">
        <v>84</v>
      </c>
      <c r="E86" s="14" t="s">
        <v>18</v>
      </c>
      <c r="F86" s="14">
        <v>0.25</v>
      </c>
      <c r="G86" s="14" t="s">
        <v>7</v>
      </c>
      <c r="H86" s="14" t="str">
        <f t="shared" si="9"/>
        <v>EURCAD_25RR_1Y</v>
      </c>
      <c r="I86" s="14">
        <v>1720.98</v>
      </c>
      <c r="J86" s="36">
        <v>0.495</v>
      </c>
      <c r="K86" s="37">
        <v>425.94254999999998</v>
      </c>
      <c r="L86" s="22" t="e">
        <f ca="1">+_xlfn.XLOOKUP(H86,Datos_Tradition!$J$2:$J$89,Datos_Tradition!$I$2:$I$89,"")</f>
        <v>#NAME?</v>
      </c>
      <c r="M86" s="23" t="e">
        <f t="shared" ca="1" si="10"/>
        <v>#NAME?</v>
      </c>
      <c r="N86" s="24" t="e">
        <f t="shared" ca="1" si="11"/>
        <v>#NAME?</v>
      </c>
      <c r="O86" s="22" t="e">
        <f ca="1">+_xlfn.XLOOKUP(H86,Datos_BGC!$J$2:$J$89,Datos_BGC!$I$2:$I$89,"")</f>
        <v>#NAME?</v>
      </c>
      <c r="P86" s="23" t="e">
        <f t="shared" ca="1" si="12"/>
        <v>#NAME?</v>
      </c>
      <c r="Q86" s="28" t="e">
        <f t="shared" ca="1" si="13"/>
        <v>#NAME?</v>
      </c>
    </row>
    <row r="87" spans="1:17" x14ac:dyDescent="0.35">
      <c r="A87" s="14" t="s">
        <v>84</v>
      </c>
      <c r="B87" s="14" t="str">
        <f t="shared" si="7"/>
        <v>EUR</v>
      </c>
      <c r="C87" s="14" t="str">
        <f t="shared" si="8"/>
        <v>CAD</v>
      </c>
      <c r="D87" s="14" t="s">
        <v>84</v>
      </c>
      <c r="E87" s="14" t="s">
        <v>9</v>
      </c>
      <c r="F87" s="14">
        <v>0.5</v>
      </c>
      <c r="G87" s="14" t="s">
        <v>7</v>
      </c>
      <c r="H87" s="14" t="str">
        <f t="shared" si="9"/>
        <v>EURCAD_ATM_1Y</v>
      </c>
      <c r="I87" s="14">
        <v>5771.3279899999998</v>
      </c>
      <c r="J87" s="36">
        <v>0.6</v>
      </c>
      <c r="K87" s="37">
        <v>1731.3983969999999</v>
      </c>
      <c r="L87" s="22" t="e">
        <f ca="1">+_xlfn.XLOOKUP(H87,Datos_Tradition!$J$2:$J$89,Datos_Tradition!$I$2:$I$89,"")</f>
        <v>#NAME?</v>
      </c>
      <c r="M87" s="23" t="e">
        <f t="shared" ca="1" si="10"/>
        <v>#NAME?</v>
      </c>
      <c r="N87" s="24" t="e">
        <f t="shared" ca="1" si="11"/>
        <v>#NAME?</v>
      </c>
      <c r="O87" s="22" t="e">
        <f ca="1">+_xlfn.XLOOKUP(H87,Datos_BGC!$J$2:$J$89,Datos_BGC!$I$2:$I$89,"")</f>
        <v>#NAME?</v>
      </c>
      <c r="P87" s="23" t="e">
        <f t="shared" ca="1" si="12"/>
        <v>#NAME?</v>
      </c>
      <c r="Q87" s="28" t="e">
        <f t="shared" ca="1" si="13"/>
        <v>#NAME?</v>
      </c>
    </row>
    <row r="88" spans="1:17" x14ac:dyDescent="0.35">
      <c r="A88" s="14" t="s">
        <v>84</v>
      </c>
      <c r="B88" s="14" t="str">
        <f t="shared" si="7"/>
        <v>EUR</v>
      </c>
      <c r="C88" s="14" t="str">
        <f t="shared" si="8"/>
        <v>CAD</v>
      </c>
      <c r="D88" s="14" t="s">
        <v>84</v>
      </c>
      <c r="E88" s="14" t="s">
        <v>17</v>
      </c>
      <c r="F88" s="14">
        <v>0.5</v>
      </c>
      <c r="G88" s="14" t="s">
        <v>8</v>
      </c>
      <c r="H88" s="14" t="str">
        <f t="shared" si="9"/>
        <v>EURCAD_10FLY_2Y</v>
      </c>
      <c r="I88" s="14">
        <v>-87.94</v>
      </c>
      <c r="J88" s="36">
        <v>0.86</v>
      </c>
      <c r="K88" s="37">
        <v>37.8142</v>
      </c>
      <c r="L88" s="22" t="e">
        <f ca="1">+_xlfn.XLOOKUP(H88,Datos_Tradition!$J$2:$J$89,Datos_Tradition!$I$2:$I$89,"")</f>
        <v>#NAME?</v>
      </c>
      <c r="M88" s="23" t="e">
        <f t="shared" ca="1" si="10"/>
        <v>#NAME?</v>
      </c>
      <c r="N88" s="24" t="e">
        <f t="shared" ca="1" si="11"/>
        <v>#NAME?</v>
      </c>
      <c r="O88" s="22" t="e">
        <f ca="1">+_xlfn.XLOOKUP(H88,Datos_BGC!$J$2:$J$89,Datos_BGC!$I$2:$I$89,"")</f>
        <v>#NAME?</v>
      </c>
      <c r="P88" s="23" t="e">
        <f t="shared" ca="1" si="12"/>
        <v>#NAME?</v>
      </c>
      <c r="Q88" s="28" t="e">
        <f t="shared" ca="1" si="13"/>
        <v>#NAME?</v>
      </c>
    </row>
    <row r="89" spans="1:17" x14ac:dyDescent="0.35">
      <c r="A89" s="14" t="s">
        <v>84</v>
      </c>
      <c r="B89" s="14" t="str">
        <f t="shared" si="7"/>
        <v>EUR</v>
      </c>
      <c r="C89" s="14" t="str">
        <f t="shared" si="8"/>
        <v>CAD</v>
      </c>
      <c r="D89" s="14" t="s">
        <v>84</v>
      </c>
      <c r="E89" s="14" t="s">
        <v>16</v>
      </c>
      <c r="F89" s="14">
        <v>0.5</v>
      </c>
      <c r="G89" s="14" t="s">
        <v>8</v>
      </c>
      <c r="H89" s="14" t="str">
        <f t="shared" si="9"/>
        <v>EURCAD_10RR_2Y</v>
      </c>
      <c r="I89" s="14">
        <v>-184.44</v>
      </c>
      <c r="J89" s="36">
        <v>1.29</v>
      </c>
      <c r="K89" s="37">
        <v>118.96380000000001</v>
      </c>
      <c r="L89" s="22" t="e">
        <f ca="1">+_xlfn.XLOOKUP(H89,Datos_Tradition!$J$2:$J$89,Datos_Tradition!$I$2:$I$89,"")</f>
        <v>#NAME?</v>
      </c>
      <c r="M89" s="23" t="e">
        <f t="shared" ca="1" si="10"/>
        <v>#NAME?</v>
      </c>
      <c r="N89" s="24" t="e">
        <f t="shared" ca="1" si="11"/>
        <v>#NAME?</v>
      </c>
      <c r="O89" s="22" t="e">
        <f ca="1">+_xlfn.XLOOKUP(H89,Datos_BGC!$J$2:$J$89,Datos_BGC!$I$2:$I$89,"")</f>
        <v>#NAME?</v>
      </c>
      <c r="P89" s="23" t="e">
        <f t="shared" ca="1" si="12"/>
        <v>#NAME?</v>
      </c>
      <c r="Q89" s="28" t="e">
        <f t="shared" ca="1" si="13"/>
        <v>#NAME?</v>
      </c>
    </row>
    <row r="90" spans="1:17" x14ac:dyDescent="0.35">
      <c r="A90" s="14" t="s">
        <v>84</v>
      </c>
      <c r="B90" s="14" t="str">
        <f t="shared" si="7"/>
        <v>EUR</v>
      </c>
      <c r="C90" s="14" t="str">
        <f t="shared" si="8"/>
        <v>CAD</v>
      </c>
      <c r="D90" s="14" t="s">
        <v>84</v>
      </c>
      <c r="E90" s="14" t="s">
        <v>19</v>
      </c>
      <c r="F90" s="14">
        <v>0.5</v>
      </c>
      <c r="G90" s="14" t="s">
        <v>8</v>
      </c>
      <c r="H90" s="14" t="str">
        <f t="shared" si="9"/>
        <v>EURCAD_25FLY_2Y</v>
      </c>
      <c r="I90" s="14">
        <v>-2372.2799999999902</v>
      </c>
      <c r="J90" s="36">
        <v>0.39479999999999998</v>
      </c>
      <c r="K90" s="37">
        <v>468.28807199999898</v>
      </c>
      <c r="L90" s="22" t="e">
        <f ca="1">+_xlfn.XLOOKUP(H90,Datos_Tradition!$J$2:$J$89,Datos_Tradition!$I$2:$I$89,"")</f>
        <v>#NAME?</v>
      </c>
      <c r="M90" s="23" t="e">
        <f t="shared" ca="1" si="10"/>
        <v>#NAME?</v>
      </c>
      <c r="N90" s="24" t="e">
        <f t="shared" ca="1" si="11"/>
        <v>#NAME?</v>
      </c>
      <c r="O90" s="22" t="e">
        <f ca="1">+_xlfn.XLOOKUP(H90,Datos_BGC!$J$2:$J$89,Datos_BGC!$I$2:$I$89,"")</f>
        <v>#NAME?</v>
      </c>
      <c r="P90" s="23" t="e">
        <f t="shared" ca="1" si="12"/>
        <v>#NAME?</v>
      </c>
      <c r="Q90" s="28" t="e">
        <f t="shared" ca="1" si="13"/>
        <v>#NAME?</v>
      </c>
    </row>
    <row r="91" spans="1:17" x14ac:dyDescent="0.35">
      <c r="A91" s="14" t="s">
        <v>84</v>
      </c>
      <c r="B91" s="14" t="str">
        <f t="shared" si="7"/>
        <v>EUR</v>
      </c>
      <c r="C91" s="14" t="str">
        <f t="shared" si="8"/>
        <v>CAD</v>
      </c>
      <c r="D91" s="14" t="s">
        <v>84</v>
      </c>
      <c r="E91" s="14" t="s">
        <v>18</v>
      </c>
      <c r="F91" s="14">
        <v>0.5</v>
      </c>
      <c r="G91" s="14" t="s">
        <v>8</v>
      </c>
      <c r="H91" s="14" t="str">
        <f t="shared" si="9"/>
        <v>EURCAD_25RR_2Y</v>
      </c>
      <c r="I91" s="14">
        <v>1028.28</v>
      </c>
      <c r="J91" s="36">
        <v>0.75</v>
      </c>
      <c r="K91" s="37">
        <v>385.60500000000002</v>
      </c>
      <c r="L91" s="22" t="e">
        <f ca="1">+_xlfn.XLOOKUP(H91,Datos_Tradition!$J$2:$J$89,Datos_Tradition!$I$2:$I$89,"")</f>
        <v>#NAME?</v>
      </c>
      <c r="M91" s="23" t="e">
        <f t="shared" ca="1" si="10"/>
        <v>#NAME?</v>
      </c>
      <c r="N91" s="24" t="e">
        <f t="shared" ca="1" si="11"/>
        <v>#NAME?</v>
      </c>
      <c r="O91" s="22" t="e">
        <f ca="1">+_xlfn.XLOOKUP(H91,Datos_BGC!$J$2:$J$89,Datos_BGC!$I$2:$I$89,"")</f>
        <v>#NAME?</v>
      </c>
      <c r="P91" s="23" t="e">
        <f t="shared" ca="1" si="12"/>
        <v>#NAME?</v>
      </c>
      <c r="Q91" s="28" t="e">
        <f t="shared" ca="1" si="13"/>
        <v>#NAME?</v>
      </c>
    </row>
    <row r="92" spans="1:17" x14ac:dyDescent="0.35">
      <c r="A92" s="14" t="s">
        <v>84</v>
      </c>
      <c r="B92" s="14" t="str">
        <f t="shared" si="7"/>
        <v>EUR</v>
      </c>
      <c r="C92" s="14" t="str">
        <f t="shared" si="8"/>
        <v>CAD</v>
      </c>
      <c r="D92" s="14" t="s">
        <v>84</v>
      </c>
      <c r="E92" s="14" t="s">
        <v>9</v>
      </c>
      <c r="F92" s="14">
        <v>1</v>
      </c>
      <c r="G92" s="14" t="s">
        <v>8</v>
      </c>
      <c r="H92" s="14" t="str">
        <f t="shared" si="9"/>
        <v>EURCAD_ATM_2Y</v>
      </c>
      <c r="I92" s="14">
        <v>5667.5211399999998</v>
      </c>
      <c r="J92" s="36">
        <v>0.78149999999999997</v>
      </c>
      <c r="K92" s="37">
        <v>2214.5838854549902</v>
      </c>
      <c r="L92" s="22" t="e">
        <f ca="1">+_xlfn.XLOOKUP(H92,Datos_Tradition!$J$2:$J$89,Datos_Tradition!$I$2:$I$89,"")</f>
        <v>#NAME?</v>
      </c>
      <c r="M92" s="23" t="e">
        <f t="shared" ca="1" si="10"/>
        <v>#NAME?</v>
      </c>
      <c r="N92" s="24" t="e">
        <f t="shared" ca="1" si="11"/>
        <v>#NAME?</v>
      </c>
      <c r="O92" s="22" t="e">
        <f ca="1">+_xlfn.XLOOKUP(H92,Datos_BGC!$J$2:$J$89,Datos_BGC!$I$2:$I$89,"")</f>
        <v>#NAME?</v>
      </c>
      <c r="P92" s="23" t="e">
        <f t="shared" ca="1" si="12"/>
        <v>#NAME?</v>
      </c>
      <c r="Q92" s="28" t="e">
        <f t="shared" ca="1" si="13"/>
        <v>#NAME?</v>
      </c>
    </row>
    <row r="93" spans="1:17" x14ac:dyDescent="0.35">
      <c r="A93" s="14" t="s">
        <v>86</v>
      </c>
      <c r="B93" s="14" t="str">
        <f t="shared" si="7"/>
        <v>EUR</v>
      </c>
      <c r="C93" s="14" t="str">
        <f t="shared" si="8"/>
        <v>CHF</v>
      </c>
      <c r="D93" s="14" t="s">
        <v>86</v>
      </c>
      <c r="E93" s="14" t="s">
        <v>9</v>
      </c>
      <c r="F93" s="14">
        <v>1</v>
      </c>
      <c r="G93" s="14" t="s">
        <v>0</v>
      </c>
      <c r="H93" s="14" t="str">
        <f t="shared" si="9"/>
        <v>EURCHF_ATM_1W</v>
      </c>
      <c r="I93" s="14">
        <v>11.79468</v>
      </c>
      <c r="J93" s="36">
        <v>1.5</v>
      </c>
      <c r="K93" s="37">
        <v>8.8460099999999997</v>
      </c>
      <c r="L93" s="22" t="e">
        <f ca="1">+_xlfn.XLOOKUP(H93,Datos_Tradition!$J$2:$J$89,Datos_Tradition!$I$2:$I$89,"")</f>
        <v>#NAME?</v>
      </c>
      <c r="M93" s="23" t="e">
        <f t="shared" ca="1" si="10"/>
        <v>#NAME?</v>
      </c>
      <c r="N93" s="24" t="e">
        <f t="shared" ca="1" si="11"/>
        <v>#NAME?</v>
      </c>
      <c r="O93" s="22" t="e">
        <f ca="1">+_xlfn.XLOOKUP(H93,Datos_BGC!$J$2:$J$89,Datos_BGC!$I$2:$I$89,"")</f>
        <v>#NAME?</v>
      </c>
      <c r="P93" s="23" t="e">
        <f t="shared" ca="1" si="12"/>
        <v>#NAME?</v>
      </c>
      <c r="Q93" s="28" t="e">
        <f t="shared" ca="1" si="13"/>
        <v>#NAME?</v>
      </c>
    </row>
    <row r="94" spans="1:17" x14ac:dyDescent="0.35">
      <c r="A94" s="14" t="s">
        <v>86</v>
      </c>
      <c r="B94" s="14" t="str">
        <f t="shared" si="7"/>
        <v>EUR</v>
      </c>
      <c r="C94" s="14" t="str">
        <f t="shared" si="8"/>
        <v>CHF</v>
      </c>
      <c r="D94" s="14" t="s">
        <v>86</v>
      </c>
      <c r="E94" s="14" t="s">
        <v>17</v>
      </c>
      <c r="F94" s="14">
        <v>1</v>
      </c>
      <c r="G94" s="14" t="s">
        <v>5</v>
      </c>
      <c r="H94" s="14" t="str">
        <f t="shared" si="9"/>
        <v>EURCHF_10FLY_6M</v>
      </c>
      <c r="I94" s="14">
        <v>-2491.98</v>
      </c>
      <c r="J94" s="36">
        <v>0.4</v>
      </c>
      <c r="K94" s="37">
        <v>498.39600000000002</v>
      </c>
      <c r="L94" s="22" t="e">
        <f ca="1">+_xlfn.XLOOKUP(H94,Datos_Tradition!$J$2:$J$89,Datos_Tradition!$I$2:$I$89,"")</f>
        <v>#NAME?</v>
      </c>
      <c r="M94" s="23" t="e">
        <f t="shared" ca="1" si="10"/>
        <v>#NAME?</v>
      </c>
      <c r="N94" s="24" t="e">
        <f t="shared" ca="1" si="11"/>
        <v>#NAME?</v>
      </c>
      <c r="O94" s="22" t="e">
        <f ca="1">+_xlfn.XLOOKUP(H94,Datos_BGC!$J$2:$J$89,Datos_BGC!$I$2:$I$89,"")</f>
        <v>#NAME?</v>
      </c>
      <c r="P94" s="23" t="e">
        <f t="shared" ca="1" si="12"/>
        <v>#NAME?</v>
      </c>
      <c r="Q94" s="28" t="e">
        <f t="shared" ca="1" si="13"/>
        <v>#NAME?</v>
      </c>
    </row>
    <row r="95" spans="1:17" x14ac:dyDescent="0.35">
      <c r="A95" s="14" t="s">
        <v>86</v>
      </c>
      <c r="B95" s="14" t="str">
        <f t="shared" si="7"/>
        <v>EUR</v>
      </c>
      <c r="C95" s="14" t="str">
        <f t="shared" si="8"/>
        <v>CHF</v>
      </c>
      <c r="D95" s="14" t="s">
        <v>86</v>
      </c>
      <c r="E95" s="14" t="s">
        <v>16</v>
      </c>
      <c r="F95" s="14">
        <v>1</v>
      </c>
      <c r="G95" s="14" t="s">
        <v>5</v>
      </c>
      <c r="H95" s="14" t="str">
        <f t="shared" si="9"/>
        <v>EURCHF_10RR_6M</v>
      </c>
      <c r="I95" s="14">
        <v>4382.95</v>
      </c>
      <c r="J95" s="36">
        <v>0.6</v>
      </c>
      <c r="K95" s="37">
        <v>1314.885</v>
      </c>
      <c r="L95" s="22" t="e">
        <f ca="1">+_xlfn.XLOOKUP(H95,Datos_Tradition!$J$2:$J$89,Datos_Tradition!$I$2:$I$89,"")</f>
        <v>#NAME?</v>
      </c>
      <c r="M95" s="23" t="e">
        <f t="shared" ca="1" si="10"/>
        <v>#NAME?</v>
      </c>
      <c r="N95" s="24" t="e">
        <f t="shared" ca="1" si="11"/>
        <v>#NAME?</v>
      </c>
      <c r="O95" s="22" t="e">
        <f ca="1">+_xlfn.XLOOKUP(H95,Datos_BGC!$J$2:$J$89,Datos_BGC!$I$2:$I$89,"")</f>
        <v>#NAME?</v>
      </c>
      <c r="P95" s="23" t="e">
        <f t="shared" ca="1" si="12"/>
        <v>#NAME?</v>
      </c>
      <c r="Q95" s="28" t="e">
        <f t="shared" ca="1" si="13"/>
        <v>#NAME?</v>
      </c>
    </row>
    <row r="96" spans="1:17" x14ac:dyDescent="0.35">
      <c r="A96" s="14" t="s">
        <v>86</v>
      </c>
      <c r="B96" s="14" t="str">
        <f t="shared" si="7"/>
        <v>EUR</v>
      </c>
      <c r="C96" s="14" t="str">
        <f t="shared" si="8"/>
        <v>CHF</v>
      </c>
      <c r="D96" s="14" t="s">
        <v>86</v>
      </c>
      <c r="E96" s="14" t="s">
        <v>19</v>
      </c>
      <c r="F96" s="14">
        <v>1</v>
      </c>
      <c r="G96" s="14" t="s">
        <v>5</v>
      </c>
      <c r="H96" s="14" t="str">
        <f t="shared" si="9"/>
        <v>EURCHF_25FLY_6M</v>
      </c>
      <c r="I96" s="14">
        <v>27048.82</v>
      </c>
      <c r="J96" s="36">
        <v>0.25</v>
      </c>
      <c r="K96" s="37">
        <v>3381.1025</v>
      </c>
      <c r="L96" s="22" t="e">
        <f ca="1">+_xlfn.XLOOKUP(H96,Datos_Tradition!$J$2:$J$89,Datos_Tradition!$I$2:$I$89,"")</f>
        <v>#NAME?</v>
      </c>
      <c r="M96" s="23" t="e">
        <f t="shared" ca="1" si="10"/>
        <v>#NAME?</v>
      </c>
      <c r="N96" s="24" t="e">
        <f t="shared" ca="1" si="11"/>
        <v>#NAME?</v>
      </c>
      <c r="O96" s="22" t="e">
        <f ca="1">+_xlfn.XLOOKUP(H96,Datos_BGC!$J$2:$J$89,Datos_BGC!$I$2:$I$89,"")</f>
        <v>#NAME?</v>
      </c>
      <c r="P96" s="23" t="e">
        <f t="shared" ca="1" si="12"/>
        <v>#NAME?</v>
      </c>
      <c r="Q96" s="28" t="e">
        <f t="shared" ca="1" si="13"/>
        <v>#NAME?</v>
      </c>
    </row>
    <row r="97" spans="1:17" x14ac:dyDescent="0.35">
      <c r="A97" s="14" t="s">
        <v>86</v>
      </c>
      <c r="B97" s="14" t="str">
        <f t="shared" si="7"/>
        <v>EUR</v>
      </c>
      <c r="C97" s="14" t="str">
        <f t="shared" si="8"/>
        <v>CHF</v>
      </c>
      <c r="D97" s="14" t="s">
        <v>86</v>
      </c>
      <c r="E97" s="14" t="s">
        <v>18</v>
      </c>
      <c r="F97" s="14">
        <v>2</v>
      </c>
      <c r="G97" s="14" t="s">
        <v>5</v>
      </c>
      <c r="H97" s="14" t="str">
        <f t="shared" si="9"/>
        <v>EURCHF_25RR_6M</v>
      </c>
      <c r="I97" s="14">
        <v>-5213.58</v>
      </c>
      <c r="J97" s="36">
        <v>0.35</v>
      </c>
      <c r="K97" s="37">
        <v>912.37649999999996</v>
      </c>
      <c r="L97" s="22" t="e">
        <f ca="1">+_xlfn.XLOOKUP(H97,Datos_Tradition!$J$2:$J$89,Datos_Tradition!$I$2:$I$89,"")</f>
        <v>#NAME?</v>
      </c>
      <c r="M97" s="23" t="e">
        <f t="shared" ca="1" si="10"/>
        <v>#NAME?</v>
      </c>
      <c r="N97" s="24" t="e">
        <f t="shared" ca="1" si="11"/>
        <v>#NAME?</v>
      </c>
      <c r="O97" s="22" t="e">
        <f ca="1">+_xlfn.XLOOKUP(H97,Datos_BGC!$J$2:$J$89,Datos_BGC!$I$2:$I$89,"")</f>
        <v>#NAME?</v>
      </c>
      <c r="P97" s="23" t="e">
        <f t="shared" ca="1" si="12"/>
        <v>#NAME?</v>
      </c>
      <c r="Q97" s="28" t="e">
        <f t="shared" ca="1" si="13"/>
        <v>#NAME?</v>
      </c>
    </row>
    <row r="98" spans="1:17" x14ac:dyDescent="0.35">
      <c r="A98" s="14" t="s">
        <v>86</v>
      </c>
      <c r="B98" s="14" t="str">
        <f t="shared" si="7"/>
        <v>EUR</v>
      </c>
      <c r="C98" s="14" t="str">
        <f t="shared" si="8"/>
        <v>CHF</v>
      </c>
      <c r="D98" s="14" t="s">
        <v>86</v>
      </c>
      <c r="E98" s="14" t="s">
        <v>9</v>
      </c>
      <c r="F98" s="14">
        <v>2</v>
      </c>
      <c r="G98" s="14" t="s">
        <v>5</v>
      </c>
      <c r="H98" s="14" t="str">
        <f t="shared" si="9"/>
        <v>EURCHF_ATM_6M</v>
      </c>
      <c r="I98" s="14">
        <v>62422.803879999898</v>
      </c>
      <c r="J98" s="36">
        <v>0.4143</v>
      </c>
      <c r="K98" s="37">
        <v>12930.8838237419</v>
      </c>
      <c r="L98" s="22" t="e">
        <f ca="1">+_xlfn.XLOOKUP(H98,Datos_Tradition!$J$2:$J$89,Datos_Tradition!$I$2:$I$89,"")</f>
        <v>#NAME?</v>
      </c>
      <c r="M98" s="23" t="e">
        <f t="shared" ca="1" si="10"/>
        <v>#NAME?</v>
      </c>
      <c r="N98" s="24" t="e">
        <f t="shared" ca="1" si="11"/>
        <v>#NAME?</v>
      </c>
      <c r="O98" s="22" t="e">
        <f ca="1">+_xlfn.XLOOKUP(H98,Datos_BGC!$J$2:$J$89,Datos_BGC!$I$2:$I$89,"")</f>
        <v>#NAME?</v>
      </c>
      <c r="P98" s="23" t="e">
        <f t="shared" ca="1" si="12"/>
        <v>#NAME?</v>
      </c>
      <c r="Q98" s="28" t="e">
        <f t="shared" ca="1" si="13"/>
        <v>#NAME?</v>
      </c>
    </row>
    <row r="99" spans="1:17" x14ac:dyDescent="0.35">
      <c r="A99" s="14" t="s">
        <v>86</v>
      </c>
      <c r="B99" s="14" t="str">
        <f t="shared" si="7"/>
        <v>EUR</v>
      </c>
      <c r="C99" s="14" t="str">
        <f t="shared" si="8"/>
        <v>CHF</v>
      </c>
      <c r="D99" s="14" t="s">
        <v>86</v>
      </c>
      <c r="E99" s="14" t="s">
        <v>17</v>
      </c>
      <c r="F99" s="14">
        <v>2</v>
      </c>
      <c r="G99" s="14" t="s">
        <v>7</v>
      </c>
      <c r="H99" s="14" t="str">
        <f t="shared" si="9"/>
        <v>EURCHF_10FLY_1Y</v>
      </c>
      <c r="I99" s="14">
        <v>-17111.02</v>
      </c>
      <c r="J99" s="36">
        <v>0.34789999999999999</v>
      </c>
      <c r="K99" s="37">
        <v>2976.4619290000001</v>
      </c>
      <c r="L99" s="22" t="e">
        <f ca="1">+_xlfn.XLOOKUP(H99,Datos_Tradition!$J$2:$J$89,Datos_Tradition!$I$2:$I$89,"")</f>
        <v>#NAME?</v>
      </c>
      <c r="M99" s="23" t="e">
        <f t="shared" ca="1" si="10"/>
        <v>#NAME?</v>
      </c>
      <c r="N99" s="24" t="e">
        <f t="shared" ca="1" si="11"/>
        <v>#NAME?</v>
      </c>
      <c r="O99" s="22" t="e">
        <f ca="1">+_xlfn.XLOOKUP(H99,Datos_BGC!$J$2:$J$89,Datos_BGC!$I$2:$I$89,"")</f>
        <v>#NAME?</v>
      </c>
      <c r="P99" s="23" t="e">
        <f t="shared" ca="1" si="12"/>
        <v>#NAME?</v>
      </c>
      <c r="Q99" s="28" t="e">
        <f t="shared" ca="1" si="13"/>
        <v>#NAME?</v>
      </c>
    </row>
    <row r="100" spans="1:17" x14ac:dyDescent="0.35">
      <c r="A100" s="14" t="s">
        <v>86</v>
      </c>
      <c r="B100" s="14" t="str">
        <f t="shared" si="7"/>
        <v>EUR</v>
      </c>
      <c r="C100" s="14" t="str">
        <f t="shared" si="8"/>
        <v>CHF</v>
      </c>
      <c r="D100" s="14" t="s">
        <v>86</v>
      </c>
      <c r="E100" s="14" t="s">
        <v>16</v>
      </c>
      <c r="F100" s="14">
        <v>2</v>
      </c>
      <c r="G100" s="14" t="s">
        <v>7</v>
      </c>
      <c r="H100" s="14" t="str">
        <f t="shared" si="9"/>
        <v>EURCHF_10RR_1Y</v>
      </c>
      <c r="I100" s="14">
        <v>-723.12</v>
      </c>
      <c r="J100" s="36">
        <v>0.6</v>
      </c>
      <c r="K100" s="37">
        <v>216.93600000000001</v>
      </c>
      <c r="L100" s="22" t="e">
        <f ca="1">+_xlfn.XLOOKUP(H100,Datos_Tradition!$J$2:$J$89,Datos_Tradition!$I$2:$I$89,"")</f>
        <v>#NAME?</v>
      </c>
      <c r="M100" s="23" t="e">
        <f t="shared" ca="1" si="10"/>
        <v>#NAME?</v>
      </c>
      <c r="N100" s="24" t="e">
        <f t="shared" ca="1" si="11"/>
        <v>#NAME?</v>
      </c>
      <c r="O100" s="22" t="e">
        <f ca="1">+_xlfn.XLOOKUP(H100,Datos_BGC!$J$2:$J$89,Datos_BGC!$I$2:$I$89,"")</f>
        <v>#NAME?</v>
      </c>
      <c r="P100" s="23" t="e">
        <f t="shared" ca="1" si="12"/>
        <v>#NAME?</v>
      </c>
      <c r="Q100" s="28" t="e">
        <f t="shared" ca="1" si="13"/>
        <v>#NAME?</v>
      </c>
    </row>
    <row r="101" spans="1:17" x14ac:dyDescent="0.35">
      <c r="A101" s="14" t="s">
        <v>86</v>
      </c>
      <c r="B101" s="14" t="str">
        <f t="shared" si="7"/>
        <v>EUR</v>
      </c>
      <c r="C101" s="14" t="str">
        <f t="shared" si="8"/>
        <v>CHF</v>
      </c>
      <c r="D101" s="14" t="s">
        <v>86</v>
      </c>
      <c r="E101" s="14" t="s">
        <v>19</v>
      </c>
      <c r="F101" s="14">
        <v>2</v>
      </c>
      <c r="G101" s="14" t="s">
        <v>7</v>
      </c>
      <c r="H101" s="14" t="str">
        <f t="shared" si="9"/>
        <v>EURCHF_25FLY_1Y</v>
      </c>
      <c r="I101" s="14">
        <v>62130.279999999897</v>
      </c>
      <c r="J101" s="36">
        <v>0.25</v>
      </c>
      <c r="K101" s="37">
        <v>7766.2849999999899</v>
      </c>
      <c r="L101" s="22" t="e">
        <f ca="1">+_xlfn.XLOOKUP(H101,Datos_Tradition!$J$2:$J$89,Datos_Tradition!$I$2:$I$89,"")</f>
        <v>#NAME?</v>
      </c>
      <c r="M101" s="23" t="e">
        <f t="shared" ca="1" si="10"/>
        <v>#NAME?</v>
      </c>
      <c r="N101" s="24" t="e">
        <f t="shared" ca="1" si="11"/>
        <v>#NAME?</v>
      </c>
      <c r="O101" s="22" t="e">
        <f ca="1">+_xlfn.XLOOKUP(H101,Datos_BGC!$J$2:$J$89,Datos_BGC!$I$2:$I$89,"")</f>
        <v>#NAME?</v>
      </c>
      <c r="P101" s="23" t="e">
        <f t="shared" ca="1" si="12"/>
        <v>#NAME?</v>
      </c>
      <c r="Q101" s="28" t="e">
        <f t="shared" ca="1" si="13"/>
        <v>#NAME?</v>
      </c>
    </row>
    <row r="102" spans="1:17" x14ac:dyDescent="0.35">
      <c r="A102" s="14" t="s">
        <v>86</v>
      </c>
      <c r="B102" s="14" t="str">
        <f t="shared" si="7"/>
        <v>EUR</v>
      </c>
      <c r="C102" s="14" t="str">
        <f t="shared" si="8"/>
        <v>CHF</v>
      </c>
      <c r="D102" s="14" t="s">
        <v>86</v>
      </c>
      <c r="E102" s="14" t="s">
        <v>18</v>
      </c>
      <c r="F102" s="14">
        <v>4</v>
      </c>
      <c r="G102" s="14" t="s">
        <v>7</v>
      </c>
      <c r="H102" s="14" t="str">
        <f t="shared" si="9"/>
        <v>EURCHF_25RR_1Y</v>
      </c>
      <c r="I102" s="14">
        <v>8265.0499999999993</v>
      </c>
      <c r="J102" s="36">
        <v>0.35</v>
      </c>
      <c r="K102" s="37">
        <v>1446.38375</v>
      </c>
      <c r="L102" s="22" t="e">
        <f ca="1">+_xlfn.XLOOKUP(H102,Datos_Tradition!$J$2:$J$89,Datos_Tradition!$I$2:$I$89,"")</f>
        <v>#NAME?</v>
      </c>
      <c r="M102" s="23" t="e">
        <f t="shared" ca="1" si="10"/>
        <v>#NAME?</v>
      </c>
      <c r="N102" s="24" t="e">
        <f t="shared" ca="1" si="11"/>
        <v>#NAME?</v>
      </c>
      <c r="O102" s="22" t="e">
        <f ca="1">+_xlfn.XLOOKUP(H102,Datos_BGC!$J$2:$J$89,Datos_BGC!$I$2:$I$89,"")</f>
        <v>#NAME?</v>
      </c>
      <c r="P102" s="23" t="e">
        <f t="shared" ca="1" si="12"/>
        <v>#NAME?</v>
      </c>
      <c r="Q102" s="28" t="e">
        <f t="shared" ca="1" si="13"/>
        <v>#NAME?</v>
      </c>
    </row>
    <row r="103" spans="1:17" x14ac:dyDescent="0.35">
      <c r="A103" s="14" t="s">
        <v>86</v>
      </c>
      <c r="B103" s="14" t="str">
        <f t="shared" si="7"/>
        <v>EUR</v>
      </c>
      <c r="C103" s="14" t="str">
        <f t="shared" si="8"/>
        <v>CHF</v>
      </c>
      <c r="D103" s="14" t="s">
        <v>86</v>
      </c>
      <c r="E103" s="14" t="s">
        <v>9</v>
      </c>
      <c r="F103" s="14">
        <v>5</v>
      </c>
      <c r="G103" s="14" t="s">
        <v>7</v>
      </c>
      <c r="H103" s="14" t="str">
        <f t="shared" si="9"/>
        <v>EURCHF_ATM_1Y</v>
      </c>
      <c r="I103" s="14">
        <v>12050.2956399999</v>
      </c>
      <c r="J103" s="36">
        <v>0.433</v>
      </c>
      <c r="K103" s="37">
        <v>2608.8890060599902</v>
      </c>
      <c r="L103" s="22" t="e">
        <f ca="1">+_xlfn.XLOOKUP(H103,Datos_Tradition!$J$2:$J$89,Datos_Tradition!$I$2:$I$89,"")</f>
        <v>#NAME?</v>
      </c>
      <c r="M103" s="23" t="e">
        <f t="shared" ca="1" si="10"/>
        <v>#NAME?</v>
      </c>
      <c r="N103" s="24" t="e">
        <f t="shared" ca="1" si="11"/>
        <v>#NAME?</v>
      </c>
      <c r="O103" s="22" t="e">
        <f ca="1">+_xlfn.XLOOKUP(H103,Datos_BGC!$J$2:$J$89,Datos_BGC!$I$2:$I$89,"")</f>
        <v>#NAME?</v>
      </c>
      <c r="P103" s="23" t="e">
        <f t="shared" ca="1" si="12"/>
        <v>#NAME?</v>
      </c>
      <c r="Q103" s="28" t="e">
        <f t="shared" ca="1" si="13"/>
        <v>#NAME?</v>
      </c>
    </row>
    <row r="104" spans="1:17" x14ac:dyDescent="0.35">
      <c r="A104" s="14" t="s">
        <v>86</v>
      </c>
      <c r="B104" s="14" t="str">
        <f t="shared" si="7"/>
        <v>EUR</v>
      </c>
      <c r="C104" s="14" t="str">
        <f t="shared" si="8"/>
        <v>CHF</v>
      </c>
      <c r="D104" s="14" t="s">
        <v>86</v>
      </c>
      <c r="E104" s="14" t="s">
        <v>17</v>
      </c>
      <c r="F104" s="14">
        <v>2.7777777777777701E-3</v>
      </c>
      <c r="G104" s="14" t="s">
        <v>8</v>
      </c>
      <c r="H104" s="14" t="str">
        <f t="shared" si="9"/>
        <v>EURCHF_10FLY_2Y</v>
      </c>
      <c r="I104" s="14">
        <v>-4592.5600000000004</v>
      </c>
      <c r="J104" s="36">
        <v>0.4</v>
      </c>
      <c r="K104" s="37">
        <v>918.51199999999994</v>
      </c>
      <c r="L104" s="22" t="e">
        <f ca="1">+_xlfn.XLOOKUP(H104,Datos_Tradition!$J$2:$J$89,Datos_Tradition!$I$2:$I$89,"")</f>
        <v>#NAME?</v>
      </c>
      <c r="M104" s="23" t="e">
        <f t="shared" ca="1" si="10"/>
        <v>#NAME?</v>
      </c>
      <c r="N104" s="24" t="e">
        <f t="shared" ca="1" si="11"/>
        <v>#NAME?</v>
      </c>
      <c r="O104" s="22" t="e">
        <f ca="1">+_xlfn.XLOOKUP(H104,Datos_BGC!$J$2:$J$89,Datos_BGC!$I$2:$I$89,"")</f>
        <v>#NAME?</v>
      </c>
      <c r="P104" s="23" t="e">
        <f t="shared" ca="1" si="12"/>
        <v>#NAME?</v>
      </c>
      <c r="Q104" s="28" t="e">
        <f t="shared" ca="1" si="13"/>
        <v>#NAME?</v>
      </c>
    </row>
    <row r="105" spans="1:17" x14ac:dyDescent="0.35">
      <c r="A105" s="14" t="s">
        <v>86</v>
      </c>
      <c r="B105" s="14" t="str">
        <f t="shared" si="7"/>
        <v>EUR</v>
      </c>
      <c r="C105" s="14" t="str">
        <f t="shared" si="8"/>
        <v>CHF</v>
      </c>
      <c r="D105" s="14" t="s">
        <v>86</v>
      </c>
      <c r="E105" s="14" t="s">
        <v>16</v>
      </c>
      <c r="F105" s="14">
        <v>2.7777777777777701E-3</v>
      </c>
      <c r="G105" s="14" t="s">
        <v>8</v>
      </c>
      <c r="H105" s="14" t="str">
        <f t="shared" si="9"/>
        <v>EURCHF_10RR_2Y</v>
      </c>
      <c r="I105" s="14">
        <v>-5912.07</v>
      </c>
      <c r="J105" s="36">
        <v>0.6</v>
      </c>
      <c r="K105" s="37">
        <v>1773.6209999999901</v>
      </c>
      <c r="L105" s="22" t="e">
        <f ca="1">+_xlfn.XLOOKUP(H105,Datos_Tradition!$J$2:$J$89,Datos_Tradition!$I$2:$I$89,"")</f>
        <v>#NAME?</v>
      </c>
      <c r="M105" s="23" t="e">
        <f t="shared" ca="1" si="10"/>
        <v>#NAME?</v>
      </c>
      <c r="N105" s="24" t="e">
        <f t="shared" ca="1" si="11"/>
        <v>#NAME?</v>
      </c>
      <c r="O105" s="22" t="e">
        <f ca="1">+_xlfn.XLOOKUP(H105,Datos_BGC!$J$2:$J$89,Datos_BGC!$I$2:$I$89,"")</f>
        <v>#NAME?</v>
      </c>
      <c r="P105" s="23" t="e">
        <f t="shared" ca="1" si="12"/>
        <v>#NAME?</v>
      </c>
      <c r="Q105" s="28" t="e">
        <f t="shared" ca="1" si="13"/>
        <v>#NAME?</v>
      </c>
    </row>
    <row r="106" spans="1:17" x14ac:dyDescent="0.35">
      <c r="A106" s="14" t="s">
        <v>86</v>
      </c>
      <c r="B106" s="14" t="str">
        <f t="shared" si="7"/>
        <v>EUR</v>
      </c>
      <c r="C106" s="14" t="str">
        <f t="shared" si="8"/>
        <v>CHF</v>
      </c>
      <c r="D106" s="14" t="s">
        <v>86</v>
      </c>
      <c r="E106" s="14" t="s">
        <v>19</v>
      </c>
      <c r="F106" s="14">
        <v>2.7777777777777701E-3</v>
      </c>
      <c r="G106" s="14" t="s">
        <v>8</v>
      </c>
      <c r="H106" s="14" t="str">
        <f t="shared" si="9"/>
        <v>EURCHF_25FLY_2Y</v>
      </c>
      <c r="I106" s="14">
        <v>-43808.81</v>
      </c>
      <c r="J106" s="36">
        <v>0.25</v>
      </c>
      <c r="K106" s="37">
        <v>5476.1012499999997</v>
      </c>
      <c r="L106" s="22" t="e">
        <f ca="1">+_xlfn.XLOOKUP(H106,Datos_Tradition!$J$2:$J$89,Datos_Tradition!$I$2:$I$89,"")</f>
        <v>#NAME?</v>
      </c>
      <c r="M106" s="23" t="e">
        <f t="shared" ca="1" si="10"/>
        <v>#NAME?</v>
      </c>
      <c r="N106" s="24" t="e">
        <f t="shared" ca="1" si="11"/>
        <v>#NAME?</v>
      </c>
      <c r="O106" s="22" t="e">
        <f ca="1">+_xlfn.XLOOKUP(H106,Datos_BGC!$J$2:$J$89,Datos_BGC!$I$2:$I$89,"")</f>
        <v>#NAME?</v>
      </c>
      <c r="P106" s="23" t="e">
        <f t="shared" ca="1" si="12"/>
        <v>#NAME?</v>
      </c>
      <c r="Q106" s="28" t="e">
        <f t="shared" ca="1" si="13"/>
        <v>#NAME?</v>
      </c>
    </row>
    <row r="107" spans="1:17" x14ac:dyDescent="0.35">
      <c r="A107" s="14" t="s">
        <v>86</v>
      </c>
      <c r="B107" s="14" t="str">
        <f t="shared" si="7"/>
        <v>EUR</v>
      </c>
      <c r="C107" s="14" t="str">
        <f t="shared" si="8"/>
        <v>CHF</v>
      </c>
      <c r="D107" s="14" t="s">
        <v>86</v>
      </c>
      <c r="E107" s="14" t="s">
        <v>18</v>
      </c>
      <c r="F107" s="14">
        <v>2.7777777777777701E-3</v>
      </c>
      <c r="G107" s="14" t="s">
        <v>8</v>
      </c>
      <c r="H107" s="14" t="str">
        <f t="shared" si="9"/>
        <v>EURCHF_25RR_2Y</v>
      </c>
      <c r="I107" s="14">
        <v>-11516.68</v>
      </c>
      <c r="J107" s="36">
        <v>0.35</v>
      </c>
      <c r="K107" s="37">
        <v>2015.4189999999901</v>
      </c>
      <c r="L107" s="22" t="e">
        <f ca="1">+_xlfn.XLOOKUP(H107,Datos_Tradition!$J$2:$J$89,Datos_Tradition!$I$2:$I$89,"")</f>
        <v>#NAME?</v>
      </c>
      <c r="M107" s="23" t="e">
        <f t="shared" ca="1" si="10"/>
        <v>#NAME?</v>
      </c>
      <c r="N107" s="24" t="e">
        <f t="shared" ca="1" si="11"/>
        <v>#NAME?</v>
      </c>
      <c r="O107" s="22" t="e">
        <f ca="1">+_xlfn.XLOOKUP(H107,Datos_BGC!$J$2:$J$89,Datos_BGC!$I$2:$I$89,"")</f>
        <v>#NAME?</v>
      </c>
      <c r="P107" s="23" t="e">
        <f t="shared" ca="1" si="12"/>
        <v>#NAME?</v>
      </c>
      <c r="Q107" s="28" t="e">
        <f t="shared" ca="1" si="13"/>
        <v>#NAME?</v>
      </c>
    </row>
    <row r="108" spans="1:17" x14ac:dyDescent="0.35">
      <c r="A108" s="14" t="s">
        <v>86</v>
      </c>
      <c r="B108" s="14" t="str">
        <f t="shared" si="7"/>
        <v>EUR</v>
      </c>
      <c r="C108" s="14" t="str">
        <f t="shared" si="8"/>
        <v>CHF</v>
      </c>
      <c r="D108" s="14" t="s">
        <v>86</v>
      </c>
      <c r="E108" s="14" t="s">
        <v>9</v>
      </c>
      <c r="F108" s="14">
        <v>2.7777777777777701E-3</v>
      </c>
      <c r="G108" s="14" t="s">
        <v>8</v>
      </c>
      <c r="H108" s="14" t="str">
        <f t="shared" si="9"/>
        <v>EURCHF_ATM_2Y</v>
      </c>
      <c r="I108" s="14">
        <v>-35554.841269999997</v>
      </c>
      <c r="J108" s="36">
        <v>0.49049999999999999</v>
      </c>
      <c r="K108" s="37">
        <v>8719.8248214675004</v>
      </c>
      <c r="L108" s="22" t="e">
        <f ca="1">+_xlfn.XLOOKUP(H108,Datos_Tradition!$J$2:$J$89,Datos_Tradition!$I$2:$I$89,"")</f>
        <v>#NAME?</v>
      </c>
      <c r="M108" s="23" t="e">
        <f t="shared" ca="1" si="10"/>
        <v>#NAME?</v>
      </c>
      <c r="N108" s="24" t="e">
        <f t="shared" ca="1" si="11"/>
        <v>#NAME?</v>
      </c>
      <c r="O108" s="22" t="e">
        <f ca="1">+_xlfn.XLOOKUP(H108,Datos_BGC!$J$2:$J$89,Datos_BGC!$I$2:$I$89,"")</f>
        <v>#NAME?</v>
      </c>
      <c r="P108" s="23" t="e">
        <f t="shared" ca="1" si="12"/>
        <v>#NAME?</v>
      </c>
      <c r="Q108" s="28" t="e">
        <f t="shared" ca="1" si="13"/>
        <v>#NAME?</v>
      </c>
    </row>
    <row r="109" spans="1:17" x14ac:dyDescent="0.35">
      <c r="A109" s="14" t="s">
        <v>86</v>
      </c>
      <c r="B109" s="14" t="str">
        <f t="shared" si="7"/>
        <v>EUR</v>
      </c>
      <c r="C109" s="14" t="str">
        <f t="shared" si="8"/>
        <v>CHF</v>
      </c>
      <c r="D109" s="14" t="s">
        <v>86</v>
      </c>
      <c r="E109" s="14" t="s">
        <v>9</v>
      </c>
      <c r="F109" s="14">
        <v>0.5</v>
      </c>
      <c r="G109" s="14" t="s">
        <v>23</v>
      </c>
      <c r="H109" s="14" t="str">
        <f t="shared" si="9"/>
        <v>EURCHF_ATM_4Y</v>
      </c>
      <c r="I109" s="14">
        <v>-1052.21949</v>
      </c>
      <c r="J109" s="36">
        <v>0.55493448907594001</v>
      </c>
      <c r="K109" s="37">
        <v>291.95644253944801</v>
      </c>
      <c r="L109" s="22" t="e">
        <f ca="1">+_xlfn.XLOOKUP(H109,Datos_Tradition!$J$2:$J$89,Datos_Tradition!$I$2:$I$89,"")</f>
        <v>#NAME?</v>
      </c>
      <c r="M109" s="23" t="e">
        <f t="shared" ca="1" si="10"/>
        <v>#NAME?</v>
      </c>
      <c r="N109" s="24" t="e">
        <f t="shared" ca="1" si="11"/>
        <v>#NAME?</v>
      </c>
      <c r="O109" s="22" t="e">
        <f ca="1">+_xlfn.XLOOKUP(H109,Datos_BGC!$J$2:$J$89,Datos_BGC!$I$2:$I$89,"")</f>
        <v>#NAME?</v>
      </c>
      <c r="P109" s="23" t="e">
        <f t="shared" ca="1" si="12"/>
        <v>#NAME?</v>
      </c>
      <c r="Q109" s="28" t="e">
        <f t="shared" ca="1" si="13"/>
        <v>#NAME?</v>
      </c>
    </row>
    <row r="110" spans="1:17" x14ac:dyDescent="0.35">
      <c r="A110" s="14" t="s">
        <v>86</v>
      </c>
      <c r="B110" s="14" t="str">
        <f t="shared" si="7"/>
        <v>EUR</v>
      </c>
      <c r="C110" s="14" t="str">
        <f t="shared" si="8"/>
        <v>CHF</v>
      </c>
      <c r="D110" s="14" t="s">
        <v>86</v>
      </c>
      <c r="E110" s="14" t="s">
        <v>9</v>
      </c>
      <c r="F110" s="14">
        <v>0.5</v>
      </c>
      <c r="G110" s="14" t="s">
        <v>24</v>
      </c>
      <c r="H110" s="14" t="str">
        <f t="shared" si="9"/>
        <v>EURCHF_ATM_5Y</v>
      </c>
      <c r="I110" s="14">
        <v>-180.76632000000001</v>
      </c>
      <c r="J110" s="36">
        <v>0.59969324133428903</v>
      </c>
      <c r="K110" s="37">
        <v>54.202170182435601</v>
      </c>
      <c r="L110" s="22" t="e">
        <f ca="1">+_xlfn.XLOOKUP(H110,Datos_Tradition!$J$2:$J$89,Datos_Tradition!$I$2:$I$89,"")</f>
        <v>#NAME?</v>
      </c>
      <c r="M110" s="23" t="e">
        <f t="shared" ca="1" si="10"/>
        <v>#NAME?</v>
      </c>
      <c r="N110" s="24" t="e">
        <f t="shared" ca="1" si="11"/>
        <v>#NAME?</v>
      </c>
      <c r="O110" s="22" t="e">
        <f ca="1">+_xlfn.XLOOKUP(H110,Datos_BGC!$J$2:$J$89,Datos_BGC!$I$2:$I$89,"")</f>
        <v>#NAME?</v>
      </c>
      <c r="P110" s="23" t="e">
        <f t="shared" ca="1" si="12"/>
        <v>#NAME?</v>
      </c>
      <c r="Q110" s="28" t="e">
        <f t="shared" ca="1" si="13"/>
        <v>#NAME?</v>
      </c>
    </row>
    <row r="111" spans="1:17" x14ac:dyDescent="0.35">
      <c r="A111" s="14" t="s">
        <v>87</v>
      </c>
      <c r="B111" s="14" t="str">
        <f t="shared" si="7"/>
        <v>EUR</v>
      </c>
      <c r="C111" s="14" t="str">
        <f t="shared" si="8"/>
        <v>CNH</v>
      </c>
      <c r="D111" s="14" t="s">
        <v>87</v>
      </c>
      <c r="E111" s="14" t="s">
        <v>17</v>
      </c>
      <c r="F111" s="14">
        <v>0.5</v>
      </c>
      <c r="G111" s="14" t="s">
        <v>20</v>
      </c>
      <c r="H111" s="14" t="str">
        <f t="shared" si="9"/>
        <v>EURCNH_10FLY_1D</v>
      </c>
      <c r="I111" s="14">
        <v>-15616.119999999901</v>
      </c>
      <c r="J111" s="36">
        <v>4.9000000000000004</v>
      </c>
      <c r="K111" s="37">
        <v>38259.493999999999</v>
      </c>
      <c r="L111" s="22" t="e">
        <f ca="1">+_xlfn.XLOOKUP(H111,Datos_Tradition!$J$2:$J$89,Datos_Tradition!$I$2:$I$89,"")</f>
        <v>#NAME?</v>
      </c>
      <c r="M111" s="23" t="e">
        <f t="shared" ca="1" si="10"/>
        <v>#NAME?</v>
      </c>
      <c r="N111" s="24" t="e">
        <f t="shared" ca="1" si="11"/>
        <v>#NAME?</v>
      </c>
      <c r="O111" s="22" t="e">
        <f ca="1">+_xlfn.XLOOKUP(H111,Datos_BGC!$J$2:$J$89,Datos_BGC!$I$2:$I$89,"")</f>
        <v>#NAME?</v>
      </c>
      <c r="P111" s="23" t="e">
        <f t="shared" ca="1" si="12"/>
        <v>#NAME?</v>
      </c>
      <c r="Q111" s="28" t="e">
        <f t="shared" ca="1" si="13"/>
        <v>#NAME?</v>
      </c>
    </row>
    <row r="112" spans="1:17" x14ac:dyDescent="0.35">
      <c r="A112" s="14" t="s">
        <v>87</v>
      </c>
      <c r="B112" s="14" t="str">
        <f t="shared" si="7"/>
        <v>EUR</v>
      </c>
      <c r="C112" s="14" t="str">
        <f t="shared" si="8"/>
        <v>CNH</v>
      </c>
      <c r="D112" s="14" t="s">
        <v>87</v>
      </c>
      <c r="E112" s="14" t="s">
        <v>16</v>
      </c>
      <c r="F112" s="14">
        <v>0.5</v>
      </c>
      <c r="G112" s="14" t="s">
        <v>20</v>
      </c>
      <c r="H112" s="14" t="str">
        <f t="shared" si="9"/>
        <v>EURCNH_10RR_1D</v>
      </c>
      <c r="I112" s="14">
        <v>427.01</v>
      </c>
      <c r="J112" s="36">
        <v>7.9275000000000002</v>
      </c>
      <c r="K112" s="37">
        <v>1692.5608875</v>
      </c>
      <c r="L112" s="22" t="e">
        <f ca="1">+_xlfn.XLOOKUP(H112,Datos_Tradition!$J$2:$J$89,Datos_Tradition!$I$2:$I$89,"")</f>
        <v>#NAME?</v>
      </c>
      <c r="M112" s="23" t="e">
        <f t="shared" ca="1" si="10"/>
        <v>#NAME?</v>
      </c>
      <c r="N112" s="24" t="e">
        <f t="shared" ca="1" si="11"/>
        <v>#NAME?</v>
      </c>
      <c r="O112" s="22" t="e">
        <f ca="1">+_xlfn.XLOOKUP(H112,Datos_BGC!$J$2:$J$89,Datos_BGC!$I$2:$I$89,"")</f>
        <v>#NAME?</v>
      </c>
      <c r="P112" s="23" t="e">
        <f t="shared" ca="1" si="12"/>
        <v>#NAME?</v>
      </c>
      <c r="Q112" s="28" t="e">
        <f t="shared" ca="1" si="13"/>
        <v>#NAME?</v>
      </c>
    </row>
    <row r="113" spans="1:17" x14ac:dyDescent="0.35">
      <c r="A113" s="14" t="s">
        <v>87</v>
      </c>
      <c r="B113" s="14" t="str">
        <f t="shared" si="7"/>
        <v>EUR</v>
      </c>
      <c r="C113" s="14" t="str">
        <f t="shared" si="8"/>
        <v>CNH</v>
      </c>
      <c r="D113" s="14" t="s">
        <v>87</v>
      </c>
      <c r="E113" s="14" t="s">
        <v>19</v>
      </c>
      <c r="F113" s="14">
        <v>0.5</v>
      </c>
      <c r="G113" s="14" t="s">
        <v>20</v>
      </c>
      <c r="H113" s="14" t="str">
        <f t="shared" si="9"/>
        <v>EURCNH_25FLY_1D</v>
      </c>
      <c r="I113" s="14">
        <v>8996.25</v>
      </c>
      <c r="J113" s="36">
        <v>2.4</v>
      </c>
      <c r="K113" s="37">
        <v>10795.5</v>
      </c>
      <c r="L113" s="22" t="e">
        <f ca="1">+_xlfn.XLOOKUP(H113,Datos_Tradition!$J$2:$J$89,Datos_Tradition!$I$2:$I$89,"")</f>
        <v>#NAME?</v>
      </c>
      <c r="M113" s="23" t="e">
        <f t="shared" ca="1" si="10"/>
        <v>#NAME?</v>
      </c>
      <c r="N113" s="24" t="e">
        <f t="shared" ca="1" si="11"/>
        <v>#NAME?</v>
      </c>
      <c r="O113" s="22" t="e">
        <f ca="1">+_xlfn.XLOOKUP(H113,Datos_BGC!$J$2:$J$89,Datos_BGC!$I$2:$I$89,"")</f>
        <v>#NAME?</v>
      </c>
      <c r="P113" s="23" t="e">
        <f t="shared" ca="1" si="12"/>
        <v>#NAME?</v>
      </c>
      <c r="Q113" s="28" t="e">
        <f t="shared" ca="1" si="13"/>
        <v>#NAME?</v>
      </c>
    </row>
    <row r="114" spans="1:17" x14ac:dyDescent="0.35">
      <c r="A114" s="14" t="s">
        <v>87</v>
      </c>
      <c r="B114" s="14" t="str">
        <f t="shared" si="7"/>
        <v>EUR</v>
      </c>
      <c r="C114" s="14" t="str">
        <f t="shared" si="8"/>
        <v>CNH</v>
      </c>
      <c r="D114" s="14" t="s">
        <v>87</v>
      </c>
      <c r="E114" s="14" t="s">
        <v>18</v>
      </c>
      <c r="F114" s="14">
        <v>1</v>
      </c>
      <c r="G114" s="14" t="s">
        <v>20</v>
      </c>
      <c r="H114" s="14" t="str">
        <f t="shared" si="9"/>
        <v>EURCNH_25RR_1D</v>
      </c>
      <c r="I114" s="14">
        <v>-8543.7900000000009</v>
      </c>
      <c r="J114" s="36">
        <v>3.9299999999999899</v>
      </c>
      <c r="K114" s="37">
        <v>16788.547350000001</v>
      </c>
      <c r="L114" s="22" t="e">
        <f ca="1">+_xlfn.XLOOKUP(H114,Datos_Tradition!$J$2:$J$89,Datos_Tradition!$I$2:$I$89,"")</f>
        <v>#NAME?</v>
      </c>
      <c r="M114" s="23" t="e">
        <f t="shared" ca="1" si="10"/>
        <v>#NAME?</v>
      </c>
      <c r="N114" s="24" t="e">
        <f t="shared" ca="1" si="11"/>
        <v>#NAME?</v>
      </c>
      <c r="O114" s="22" t="e">
        <f ca="1">+_xlfn.XLOOKUP(H114,Datos_BGC!$J$2:$J$89,Datos_BGC!$I$2:$I$89,"")</f>
        <v>#NAME?</v>
      </c>
      <c r="P114" s="23" t="e">
        <f t="shared" ca="1" si="12"/>
        <v>#NAME?</v>
      </c>
      <c r="Q114" s="28" t="e">
        <f t="shared" ca="1" si="13"/>
        <v>#NAME?</v>
      </c>
    </row>
    <row r="115" spans="1:17" x14ac:dyDescent="0.35">
      <c r="A115" s="14" t="s">
        <v>87</v>
      </c>
      <c r="B115" s="14" t="str">
        <f t="shared" si="7"/>
        <v>EUR</v>
      </c>
      <c r="C115" s="14" t="str">
        <f t="shared" si="8"/>
        <v>CNH</v>
      </c>
      <c r="D115" s="14" t="s">
        <v>87</v>
      </c>
      <c r="E115" s="14" t="s">
        <v>9</v>
      </c>
      <c r="F115" s="14">
        <v>1</v>
      </c>
      <c r="G115" s="14" t="s">
        <v>20</v>
      </c>
      <c r="H115" s="14" t="str">
        <f t="shared" si="9"/>
        <v>EURCNH_ATM_1D</v>
      </c>
      <c r="I115" s="14">
        <v>116.049529999999</v>
      </c>
      <c r="J115" s="36">
        <v>3.7801</v>
      </c>
      <c r="K115" s="37">
        <v>219.33941417649999</v>
      </c>
      <c r="L115" s="22" t="e">
        <f ca="1">+_xlfn.XLOOKUP(H115,Datos_Tradition!$J$2:$J$89,Datos_Tradition!$I$2:$I$89,"")</f>
        <v>#NAME?</v>
      </c>
      <c r="M115" s="23" t="e">
        <f t="shared" ca="1" si="10"/>
        <v>#NAME?</v>
      </c>
      <c r="N115" s="24" t="e">
        <f t="shared" ca="1" si="11"/>
        <v>#NAME?</v>
      </c>
      <c r="O115" s="22" t="e">
        <f ca="1">+_xlfn.XLOOKUP(H115,Datos_BGC!$J$2:$J$89,Datos_BGC!$I$2:$I$89,"")</f>
        <v>#NAME?</v>
      </c>
      <c r="P115" s="23" t="e">
        <f t="shared" ca="1" si="12"/>
        <v>#NAME?</v>
      </c>
      <c r="Q115" s="28" t="e">
        <f t="shared" ca="1" si="13"/>
        <v>#NAME?</v>
      </c>
    </row>
    <row r="116" spans="1:17" x14ac:dyDescent="0.35">
      <c r="A116" s="14" t="s">
        <v>87</v>
      </c>
      <c r="B116" s="14" t="str">
        <f t="shared" si="7"/>
        <v>EUR</v>
      </c>
      <c r="C116" s="14" t="str">
        <f t="shared" si="8"/>
        <v>CNH</v>
      </c>
      <c r="D116" s="14" t="s">
        <v>87</v>
      </c>
      <c r="E116" s="14" t="s">
        <v>17</v>
      </c>
      <c r="F116" s="14">
        <v>1</v>
      </c>
      <c r="G116" s="14" t="s">
        <v>21</v>
      </c>
      <c r="H116" s="14" t="str">
        <f t="shared" si="9"/>
        <v>EURCNH_10FLY_3W</v>
      </c>
      <c r="I116" s="14">
        <v>-16433.810000000001</v>
      </c>
      <c r="J116" s="36">
        <v>0.8</v>
      </c>
      <c r="K116" s="37">
        <v>6573.5240000000003</v>
      </c>
      <c r="L116" s="22" t="e">
        <f ca="1">+_xlfn.XLOOKUP(H116,Datos_Tradition!$J$2:$J$89,Datos_Tradition!$I$2:$I$89,"")</f>
        <v>#NAME?</v>
      </c>
      <c r="M116" s="23" t="e">
        <f t="shared" ca="1" si="10"/>
        <v>#NAME?</v>
      </c>
      <c r="N116" s="24" t="e">
        <f t="shared" ca="1" si="11"/>
        <v>#NAME?</v>
      </c>
      <c r="O116" s="22" t="e">
        <f ca="1">+_xlfn.XLOOKUP(H116,Datos_BGC!$J$2:$J$89,Datos_BGC!$I$2:$I$89,"")</f>
        <v>#NAME?</v>
      </c>
      <c r="P116" s="23" t="e">
        <f t="shared" ca="1" si="12"/>
        <v>#NAME?</v>
      </c>
      <c r="Q116" s="28" t="e">
        <f t="shared" ca="1" si="13"/>
        <v>#NAME?</v>
      </c>
    </row>
    <row r="117" spans="1:17" x14ac:dyDescent="0.35">
      <c r="A117" s="14" t="s">
        <v>87</v>
      </c>
      <c r="B117" s="14" t="str">
        <f t="shared" si="7"/>
        <v>EUR</v>
      </c>
      <c r="C117" s="14" t="str">
        <f t="shared" si="8"/>
        <v>CNH</v>
      </c>
      <c r="D117" s="14" t="s">
        <v>87</v>
      </c>
      <c r="E117" s="14" t="s">
        <v>16</v>
      </c>
      <c r="F117" s="14">
        <v>1</v>
      </c>
      <c r="G117" s="14" t="s">
        <v>21</v>
      </c>
      <c r="H117" s="14" t="str">
        <f t="shared" si="9"/>
        <v>EURCNH_10RR_3W</v>
      </c>
      <c r="I117" s="14">
        <v>-14705.57</v>
      </c>
      <c r="J117" s="36">
        <v>1.9087499999999999</v>
      </c>
      <c r="K117" s="37">
        <v>14034.62836875</v>
      </c>
      <c r="L117" s="22" t="e">
        <f ca="1">+_xlfn.XLOOKUP(H117,Datos_Tradition!$J$2:$J$89,Datos_Tradition!$I$2:$I$89,"")</f>
        <v>#NAME?</v>
      </c>
      <c r="M117" s="23" t="e">
        <f t="shared" ca="1" si="10"/>
        <v>#NAME?</v>
      </c>
      <c r="N117" s="24" t="e">
        <f t="shared" ca="1" si="11"/>
        <v>#NAME?</v>
      </c>
      <c r="O117" s="22" t="e">
        <f ca="1">+_xlfn.XLOOKUP(H117,Datos_BGC!$J$2:$J$89,Datos_BGC!$I$2:$I$89,"")</f>
        <v>#NAME?</v>
      </c>
      <c r="P117" s="23" t="e">
        <f t="shared" ca="1" si="12"/>
        <v>#NAME?</v>
      </c>
      <c r="Q117" s="28" t="e">
        <f t="shared" ca="1" si="13"/>
        <v>#NAME?</v>
      </c>
    </row>
    <row r="118" spans="1:17" x14ac:dyDescent="0.35">
      <c r="A118" s="14" t="s">
        <v>87</v>
      </c>
      <c r="B118" s="14" t="str">
        <f t="shared" si="7"/>
        <v>EUR</v>
      </c>
      <c r="C118" s="14" t="str">
        <f t="shared" si="8"/>
        <v>CNH</v>
      </c>
      <c r="D118" s="14" t="s">
        <v>87</v>
      </c>
      <c r="E118" s="14" t="s">
        <v>19</v>
      </c>
      <c r="F118" s="14">
        <v>1</v>
      </c>
      <c r="G118" s="14" t="s">
        <v>21</v>
      </c>
      <c r="H118" s="14" t="str">
        <f t="shared" si="9"/>
        <v>EURCNH_25FLY_3W</v>
      </c>
      <c r="I118" s="14">
        <v>21737.55</v>
      </c>
      <c r="J118" s="36">
        <v>0.79531249999999898</v>
      </c>
      <c r="K118" s="37">
        <v>8644.0726171874903</v>
      </c>
      <c r="L118" s="22" t="e">
        <f ca="1">+_xlfn.XLOOKUP(H118,Datos_Tradition!$J$2:$J$89,Datos_Tradition!$I$2:$I$89,"")</f>
        <v>#NAME?</v>
      </c>
      <c r="M118" s="23" t="e">
        <f t="shared" ca="1" si="10"/>
        <v>#NAME?</v>
      </c>
      <c r="N118" s="24" t="e">
        <f t="shared" ca="1" si="11"/>
        <v>#NAME?</v>
      </c>
      <c r="O118" s="22" t="e">
        <f ca="1">+_xlfn.XLOOKUP(H118,Datos_BGC!$J$2:$J$89,Datos_BGC!$I$2:$I$89,"")</f>
        <v>#NAME?</v>
      </c>
      <c r="P118" s="23" t="e">
        <f t="shared" ca="1" si="12"/>
        <v>#NAME?</v>
      </c>
      <c r="Q118" s="28" t="e">
        <f t="shared" ca="1" si="13"/>
        <v>#NAME?</v>
      </c>
    </row>
    <row r="119" spans="1:17" x14ac:dyDescent="0.35">
      <c r="A119" s="14" t="s">
        <v>87</v>
      </c>
      <c r="B119" s="14" t="str">
        <f t="shared" si="7"/>
        <v>EUR</v>
      </c>
      <c r="C119" s="14" t="str">
        <f t="shared" si="8"/>
        <v>CNH</v>
      </c>
      <c r="D119" s="14" t="s">
        <v>87</v>
      </c>
      <c r="E119" s="14" t="s">
        <v>18</v>
      </c>
      <c r="F119" s="14">
        <v>2</v>
      </c>
      <c r="G119" s="14" t="s">
        <v>21</v>
      </c>
      <c r="H119" s="14" t="str">
        <f t="shared" si="9"/>
        <v>EURCNH_25RR_3W</v>
      </c>
      <c r="I119" s="14">
        <v>11230.2399999999</v>
      </c>
      <c r="J119" s="36">
        <v>1.1134374999999901</v>
      </c>
      <c r="K119" s="37">
        <v>6252.0851749999902</v>
      </c>
      <c r="L119" s="22" t="e">
        <f ca="1">+_xlfn.XLOOKUP(H119,Datos_Tradition!$J$2:$J$89,Datos_Tradition!$I$2:$I$89,"")</f>
        <v>#NAME?</v>
      </c>
      <c r="M119" s="23" t="e">
        <f t="shared" ca="1" si="10"/>
        <v>#NAME?</v>
      </c>
      <c r="N119" s="24" t="e">
        <f t="shared" ca="1" si="11"/>
        <v>#NAME?</v>
      </c>
      <c r="O119" s="22" t="e">
        <f ca="1">+_xlfn.XLOOKUP(H119,Datos_BGC!$J$2:$J$89,Datos_BGC!$I$2:$I$89,"")</f>
        <v>#NAME?</v>
      </c>
      <c r="P119" s="23" t="e">
        <f t="shared" ca="1" si="12"/>
        <v>#NAME?</v>
      </c>
      <c r="Q119" s="28" t="e">
        <f t="shared" ca="1" si="13"/>
        <v>#NAME?</v>
      </c>
    </row>
    <row r="120" spans="1:17" x14ac:dyDescent="0.35">
      <c r="A120" s="14" t="s">
        <v>87</v>
      </c>
      <c r="B120" s="14" t="str">
        <f t="shared" si="7"/>
        <v>EUR</v>
      </c>
      <c r="C120" s="14" t="str">
        <f t="shared" si="8"/>
        <v>CNH</v>
      </c>
      <c r="D120" s="14" t="s">
        <v>87</v>
      </c>
      <c r="E120" s="14" t="s">
        <v>9</v>
      </c>
      <c r="F120" s="14">
        <v>2</v>
      </c>
      <c r="G120" s="14" t="s">
        <v>21</v>
      </c>
      <c r="H120" s="14" t="str">
        <f t="shared" si="9"/>
        <v>EURCNH_ATM_3W</v>
      </c>
      <c r="I120" s="14">
        <v>14259.312739999999</v>
      </c>
      <c r="J120" s="36">
        <v>0.94650000000000001</v>
      </c>
      <c r="K120" s="37">
        <v>6748.2197542049998</v>
      </c>
      <c r="L120" s="22" t="e">
        <f ca="1">+_xlfn.XLOOKUP(H120,Datos_Tradition!$J$2:$J$89,Datos_Tradition!$I$2:$I$89,"")</f>
        <v>#NAME?</v>
      </c>
      <c r="M120" s="23" t="e">
        <f t="shared" ca="1" si="10"/>
        <v>#NAME?</v>
      </c>
      <c r="N120" s="24" t="e">
        <f t="shared" ca="1" si="11"/>
        <v>#NAME?</v>
      </c>
      <c r="O120" s="22" t="e">
        <f ca="1">+_xlfn.XLOOKUP(H120,Datos_BGC!$J$2:$J$89,Datos_BGC!$I$2:$I$89,"")</f>
        <v>#NAME?</v>
      </c>
      <c r="P120" s="23" t="e">
        <f t="shared" ca="1" si="12"/>
        <v>#NAME?</v>
      </c>
      <c r="Q120" s="28" t="e">
        <f t="shared" ca="1" si="13"/>
        <v>#NAME?</v>
      </c>
    </row>
    <row r="121" spans="1:17" x14ac:dyDescent="0.35">
      <c r="A121" s="14" t="s">
        <v>87</v>
      </c>
      <c r="B121" s="14" t="str">
        <f t="shared" si="7"/>
        <v>EUR</v>
      </c>
      <c r="C121" s="14" t="str">
        <f t="shared" si="8"/>
        <v>CNH</v>
      </c>
      <c r="D121" s="14" t="s">
        <v>87</v>
      </c>
      <c r="E121" s="14" t="s">
        <v>17</v>
      </c>
      <c r="F121" s="14">
        <v>2</v>
      </c>
      <c r="G121" s="14" t="s">
        <v>2</v>
      </c>
      <c r="H121" s="14" t="str">
        <f t="shared" si="9"/>
        <v>EURCNH_10FLY_1M</v>
      </c>
      <c r="I121" s="14">
        <v>-647.52</v>
      </c>
      <c r="J121" s="36">
        <v>0.76019999999999999</v>
      </c>
      <c r="K121" s="37">
        <v>246.12235200000001</v>
      </c>
      <c r="L121" s="22" t="e">
        <f ca="1">+_xlfn.XLOOKUP(H121,Datos_Tradition!$J$2:$J$89,Datos_Tradition!$I$2:$I$89,"")</f>
        <v>#NAME?</v>
      </c>
      <c r="M121" s="23" t="e">
        <f t="shared" ca="1" si="10"/>
        <v>#NAME?</v>
      </c>
      <c r="N121" s="24" t="e">
        <f t="shared" ca="1" si="11"/>
        <v>#NAME?</v>
      </c>
      <c r="O121" s="22" t="e">
        <f ca="1">+_xlfn.XLOOKUP(H121,Datos_BGC!$J$2:$J$89,Datos_BGC!$I$2:$I$89,"")</f>
        <v>#NAME?</v>
      </c>
      <c r="P121" s="23" t="e">
        <f t="shared" ca="1" si="12"/>
        <v>#NAME?</v>
      </c>
      <c r="Q121" s="28" t="e">
        <f t="shared" ca="1" si="13"/>
        <v>#NAME?</v>
      </c>
    </row>
    <row r="122" spans="1:17" x14ac:dyDescent="0.35">
      <c r="A122" s="14" t="s">
        <v>87</v>
      </c>
      <c r="B122" s="14" t="str">
        <f t="shared" si="7"/>
        <v>EUR</v>
      </c>
      <c r="C122" s="14" t="str">
        <f t="shared" si="8"/>
        <v>CNH</v>
      </c>
      <c r="D122" s="14" t="s">
        <v>87</v>
      </c>
      <c r="E122" s="14" t="s">
        <v>16</v>
      </c>
      <c r="F122" s="14">
        <v>2</v>
      </c>
      <c r="G122" s="14" t="s">
        <v>2</v>
      </c>
      <c r="H122" s="14" t="str">
        <f t="shared" si="9"/>
        <v>EURCNH_10RR_1M</v>
      </c>
      <c r="I122" s="14">
        <v>-6545.82</v>
      </c>
      <c r="J122" s="36">
        <v>1.2</v>
      </c>
      <c r="K122" s="37">
        <v>3927.4919999999902</v>
      </c>
      <c r="L122" s="22" t="e">
        <f ca="1">+_xlfn.XLOOKUP(H122,Datos_Tradition!$J$2:$J$89,Datos_Tradition!$I$2:$I$89,"")</f>
        <v>#NAME?</v>
      </c>
      <c r="M122" s="23" t="e">
        <f t="shared" ca="1" si="10"/>
        <v>#NAME?</v>
      </c>
      <c r="N122" s="24" t="e">
        <f t="shared" ca="1" si="11"/>
        <v>#NAME?</v>
      </c>
      <c r="O122" s="22" t="e">
        <f ca="1">+_xlfn.XLOOKUP(H122,Datos_BGC!$J$2:$J$89,Datos_BGC!$I$2:$I$89,"")</f>
        <v>#NAME?</v>
      </c>
      <c r="P122" s="23" t="e">
        <f t="shared" ca="1" si="12"/>
        <v>#NAME?</v>
      </c>
      <c r="Q122" s="28" t="e">
        <f t="shared" ca="1" si="13"/>
        <v>#NAME?</v>
      </c>
    </row>
    <row r="123" spans="1:17" x14ac:dyDescent="0.35">
      <c r="A123" s="14" t="s">
        <v>87</v>
      </c>
      <c r="B123" s="14" t="str">
        <f t="shared" si="7"/>
        <v>EUR</v>
      </c>
      <c r="C123" s="14" t="str">
        <f t="shared" si="8"/>
        <v>CNH</v>
      </c>
      <c r="D123" s="14" t="s">
        <v>87</v>
      </c>
      <c r="E123" s="14" t="s">
        <v>19</v>
      </c>
      <c r="F123" s="14">
        <v>2</v>
      </c>
      <c r="G123" s="14" t="s">
        <v>2</v>
      </c>
      <c r="H123" s="14" t="str">
        <f t="shared" si="9"/>
        <v>EURCNH_25FLY_1M</v>
      </c>
      <c r="I123" s="14">
        <v>11934.93</v>
      </c>
      <c r="J123" s="36">
        <v>0.5</v>
      </c>
      <c r="K123" s="37">
        <v>2983.7325000000001</v>
      </c>
      <c r="L123" s="22" t="e">
        <f ca="1">+_xlfn.XLOOKUP(H123,Datos_Tradition!$J$2:$J$89,Datos_Tradition!$I$2:$I$89,"")</f>
        <v>#NAME?</v>
      </c>
      <c r="M123" s="23" t="e">
        <f t="shared" ca="1" si="10"/>
        <v>#NAME?</v>
      </c>
      <c r="N123" s="24" t="e">
        <f t="shared" ca="1" si="11"/>
        <v>#NAME?</v>
      </c>
      <c r="O123" s="22" t="e">
        <f ca="1">+_xlfn.XLOOKUP(H123,Datos_BGC!$J$2:$J$89,Datos_BGC!$I$2:$I$89,"")</f>
        <v>#NAME?</v>
      </c>
      <c r="P123" s="23" t="e">
        <f t="shared" ca="1" si="12"/>
        <v>#NAME?</v>
      </c>
      <c r="Q123" s="28" t="e">
        <f t="shared" ca="1" si="13"/>
        <v>#NAME?</v>
      </c>
    </row>
    <row r="124" spans="1:17" x14ac:dyDescent="0.35">
      <c r="A124" s="14" t="s">
        <v>87</v>
      </c>
      <c r="B124" s="14" t="str">
        <f t="shared" si="7"/>
        <v>EUR</v>
      </c>
      <c r="C124" s="14" t="str">
        <f t="shared" si="8"/>
        <v>CNH</v>
      </c>
      <c r="D124" s="14" t="s">
        <v>87</v>
      </c>
      <c r="E124" s="14" t="s">
        <v>18</v>
      </c>
      <c r="F124" s="14">
        <v>0.5</v>
      </c>
      <c r="G124" s="14" t="s">
        <v>2</v>
      </c>
      <c r="H124" s="14" t="str">
        <f t="shared" si="9"/>
        <v>EURCNH_25RR_1M</v>
      </c>
      <c r="I124" s="14">
        <v>4672.01</v>
      </c>
      <c r="J124" s="36">
        <v>0.7</v>
      </c>
      <c r="K124" s="37">
        <v>1635.2035000000001</v>
      </c>
      <c r="L124" s="22" t="e">
        <f ca="1">+_xlfn.XLOOKUP(H124,Datos_Tradition!$J$2:$J$89,Datos_Tradition!$I$2:$I$89,"")</f>
        <v>#NAME?</v>
      </c>
      <c r="M124" s="23" t="e">
        <f t="shared" ca="1" si="10"/>
        <v>#NAME?</v>
      </c>
      <c r="N124" s="24" t="e">
        <f t="shared" ca="1" si="11"/>
        <v>#NAME?</v>
      </c>
      <c r="O124" s="22" t="e">
        <f ca="1">+_xlfn.XLOOKUP(H124,Datos_BGC!$J$2:$J$89,Datos_BGC!$I$2:$I$89,"")</f>
        <v>#NAME?</v>
      </c>
      <c r="P124" s="23" t="e">
        <f t="shared" ca="1" si="12"/>
        <v>#NAME?</v>
      </c>
      <c r="Q124" s="28" t="e">
        <f t="shared" ca="1" si="13"/>
        <v>#NAME?</v>
      </c>
    </row>
    <row r="125" spans="1:17" x14ac:dyDescent="0.35">
      <c r="A125" s="14" t="s">
        <v>87</v>
      </c>
      <c r="B125" s="14" t="str">
        <f t="shared" si="7"/>
        <v>EUR</v>
      </c>
      <c r="C125" s="14" t="str">
        <f t="shared" si="8"/>
        <v>CNH</v>
      </c>
      <c r="D125" s="14" t="s">
        <v>87</v>
      </c>
      <c r="E125" s="14" t="s">
        <v>9</v>
      </c>
      <c r="F125" s="14">
        <v>0.5</v>
      </c>
      <c r="G125" s="14" t="s">
        <v>2</v>
      </c>
      <c r="H125" s="14" t="str">
        <f t="shared" si="9"/>
        <v>EURCNH_ATM_1M</v>
      </c>
      <c r="I125" s="14">
        <v>8282.16093</v>
      </c>
      <c r="J125" s="36">
        <v>0.85499999999999998</v>
      </c>
      <c r="K125" s="37">
        <v>3540.623797575</v>
      </c>
      <c r="L125" s="22" t="e">
        <f ca="1">+_xlfn.XLOOKUP(H125,Datos_Tradition!$J$2:$J$89,Datos_Tradition!$I$2:$I$89,"")</f>
        <v>#NAME?</v>
      </c>
      <c r="M125" s="23" t="e">
        <f t="shared" ca="1" si="10"/>
        <v>#NAME?</v>
      </c>
      <c r="N125" s="24" t="e">
        <f t="shared" ca="1" si="11"/>
        <v>#NAME?</v>
      </c>
      <c r="O125" s="22" t="e">
        <f ca="1">+_xlfn.XLOOKUP(H125,Datos_BGC!$J$2:$J$89,Datos_BGC!$I$2:$I$89,"")</f>
        <v>#NAME?</v>
      </c>
      <c r="P125" s="23" t="e">
        <f t="shared" ca="1" si="12"/>
        <v>#NAME?</v>
      </c>
      <c r="Q125" s="28" t="e">
        <f t="shared" ca="1" si="13"/>
        <v>#NAME?</v>
      </c>
    </row>
    <row r="126" spans="1:17" x14ac:dyDescent="0.35">
      <c r="A126" s="14" t="s">
        <v>87</v>
      </c>
      <c r="B126" s="14" t="str">
        <f t="shared" si="7"/>
        <v>EUR</v>
      </c>
      <c r="C126" s="14" t="str">
        <f t="shared" si="8"/>
        <v>CNH</v>
      </c>
      <c r="D126" s="14" t="s">
        <v>87</v>
      </c>
      <c r="E126" s="14" t="s">
        <v>17</v>
      </c>
      <c r="F126" s="14">
        <v>0.5</v>
      </c>
      <c r="G126" s="14" t="s">
        <v>5</v>
      </c>
      <c r="H126" s="14" t="str">
        <f t="shared" si="9"/>
        <v>EURCNH_10FLY_6M</v>
      </c>
      <c r="I126" s="14">
        <v>312.52</v>
      </c>
      <c r="J126" s="36">
        <v>0.64</v>
      </c>
      <c r="K126" s="37">
        <v>100.0064</v>
      </c>
      <c r="L126" s="22" t="e">
        <f ca="1">+_xlfn.XLOOKUP(H126,Datos_Tradition!$J$2:$J$89,Datos_Tradition!$I$2:$I$89,"")</f>
        <v>#NAME?</v>
      </c>
      <c r="M126" s="23" t="e">
        <f t="shared" ca="1" si="10"/>
        <v>#NAME?</v>
      </c>
      <c r="N126" s="24" t="e">
        <f t="shared" ca="1" si="11"/>
        <v>#NAME?</v>
      </c>
      <c r="O126" s="22" t="e">
        <f ca="1">+_xlfn.XLOOKUP(H126,Datos_BGC!$J$2:$J$89,Datos_BGC!$I$2:$I$89,"")</f>
        <v>#NAME?</v>
      </c>
      <c r="P126" s="23" t="e">
        <f t="shared" ca="1" si="12"/>
        <v>#NAME?</v>
      </c>
      <c r="Q126" s="28" t="e">
        <f t="shared" ca="1" si="13"/>
        <v>#NAME?</v>
      </c>
    </row>
    <row r="127" spans="1:17" x14ac:dyDescent="0.35">
      <c r="A127" s="14" t="s">
        <v>87</v>
      </c>
      <c r="B127" s="14" t="str">
        <f t="shared" si="7"/>
        <v>EUR</v>
      </c>
      <c r="C127" s="14" t="str">
        <f t="shared" si="8"/>
        <v>CNH</v>
      </c>
      <c r="D127" s="14" t="s">
        <v>87</v>
      </c>
      <c r="E127" s="14" t="s">
        <v>16</v>
      </c>
      <c r="F127" s="14">
        <v>0.5</v>
      </c>
      <c r="G127" s="14" t="s">
        <v>5</v>
      </c>
      <c r="H127" s="14" t="str">
        <f t="shared" si="9"/>
        <v>EURCNH_10RR_6M</v>
      </c>
      <c r="I127" s="14">
        <v>506.33</v>
      </c>
      <c r="J127" s="36">
        <v>0.84</v>
      </c>
      <c r="K127" s="37">
        <v>212.65860000000001</v>
      </c>
      <c r="L127" s="22" t="e">
        <f ca="1">+_xlfn.XLOOKUP(H127,Datos_Tradition!$J$2:$J$89,Datos_Tradition!$I$2:$I$89,"")</f>
        <v>#NAME?</v>
      </c>
      <c r="M127" s="23" t="e">
        <f t="shared" ca="1" si="10"/>
        <v>#NAME?</v>
      </c>
      <c r="N127" s="24" t="e">
        <f t="shared" ca="1" si="11"/>
        <v>#NAME?</v>
      </c>
      <c r="O127" s="22" t="e">
        <f ca="1">+_xlfn.XLOOKUP(H127,Datos_BGC!$J$2:$J$89,Datos_BGC!$I$2:$I$89,"")</f>
        <v>#NAME?</v>
      </c>
      <c r="P127" s="23" t="e">
        <f t="shared" ca="1" si="12"/>
        <v>#NAME?</v>
      </c>
      <c r="Q127" s="28" t="e">
        <f t="shared" ca="1" si="13"/>
        <v>#NAME?</v>
      </c>
    </row>
    <row r="128" spans="1:17" x14ac:dyDescent="0.35">
      <c r="A128" s="14" t="s">
        <v>87</v>
      </c>
      <c r="B128" s="14" t="str">
        <f t="shared" si="7"/>
        <v>EUR</v>
      </c>
      <c r="C128" s="14" t="str">
        <f t="shared" si="8"/>
        <v>CNH</v>
      </c>
      <c r="D128" s="14" t="s">
        <v>87</v>
      </c>
      <c r="E128" s="14" t="s">
        <v>19</v>
      </c>
      <c r="F128" s="14">
        <v>0.5</v>
      </c>
      <c r="G128" s="14" t="s">
        <v>5</v>
      </c>
      <c r="H128" s="14" t="str">
        <f t="shared" si="9"/>
        <v>EURCNH_25FLY_6M</v>
      </c>
      <c r="I128" s="14">
        <v>2440.88</v>
      </c>
      <c r="J128" s="36">
        <v>0.35</v>
      </c>
      <c r="K128" s="37">
        <v>427.154</v>
      </c>
      <c r="L128" s="22" t="e">
        <f ca="1">+_xlfn.XLOOKUP(H128,Datos_Tradition!$J$2:$J$89,Datos_Tradition!$I$2:$I$89,"")</f>
        <v>#NAME?</v>
      </c>
      <c r="M128" s="23" t="e">
        <f t="shared" ca="1" si="10"/>
        <v>#NAME?</v>
      </c>
      <c r="N128" s="24" t="e">
        <f t="shared" ca="1" si="11"/>
        <v>#NAME?</v>
      </c>
      <c r="O128" s="22" t="e">
        <f ca="1">+_xlfn.XLOOKUP(H128,Datos_BGC!$J$2:$J$89,Datos_BGC!$I$2:$I$89,"")</f>
        <v>#NAME?</v>
      </c>
      <c r="P128" s="23" t="e">
        <f t="shared" ca="1" si="12"/>
        <v>#NAME?</v>
      </c>
      <c r="Q128" s="28" t="e">
        <f t="shared" ca="1" si="13"/>
        <v>#NAME?</v>
      </c>
    </row>
    <row r="129" spans="1:17" x14ac:dyDescent="0.35">
      <c r="A129" s="14" t="s">
        <v>87</v>
      </c>
      <c r="B129" s="14" t="str">
        <f t="shared" si="7"/>
        <v>EUR</v>
      </c>
      <c r="C129" s="14" t="str">
        <f t="shared" si="8"/>
        <v>CNH</v>
      </c>
      <c r="D129" s="14" t="s">
        <v>87</v>
      </c>
      <c r="E129" s="14" t="s">
        <v>18</v>
      </c>
      <c r="F129" s="14">
        <v>1</v>
      </c>
      <c r="G129" s="14" t="s">
        <v>5</v>
      </c>
      <c r="H129" s="14" t="str">
        <f t="shared" si="9"/>
        <v>EURCNH_25RR_6M</v>
      </c>
      <c r="I129" s="14">
        <v>1892.9</v>
      </c>
      <c r="J129" s="36">
        <v>0.49</v>
      </c>
      <c r="K129" s="37">
        <v>463.76049999999998</v>
      </c>
      <c r="L129" s="22" t="e">
        <f ca="1">+_xlfn.XLOOKUP(H129,Datos_Tradition!$J$2:$J$89,Datos_Tradition!$I$2:$I$89,"")</f>
        <v>#NAME?</v>
      </c>
      <c r="M129" s="23" t="e">
        <f t="shared" ca="1" si="10"/>
        <v>#NAME?</v>
      </c>
      <c r="N129" s="24" t="e">
        <f t="shared" ca="1" si="11"/>
        <v>#NAME?</v>
      </c>
      <c r="O129" s="22" t="e">
        <f ca="1">+_xlfn.XLOOKUP(H129,Datos_BGC!$J$2:$J$89,Datos_BGC!$I$2:$I$89,"")</f>
        <v>#NAME?</v>
      </c>
      <c r="P129" s="23" t="e">
        <f t="shared" ca="1" si="12"/>
        <v>#NAME?</v>
      </c>
      <c r="Q129" s="28" t="e">
        <f t="shared" ca="1" si="13"/>
        <v>#NAME?</v>
      </c>
    </row>
    <row r="130" spans="1:17" x14ac:dyDescent="0.35">
      <c r="A130" s="14" t="s">
        <v>87</v>
      </c>
      <c r="B130" s="14" t="str">
        <f t="shared" si="7"/>
        <v>EUR</v>
      </c>
      <c r="C130" s="14" t="str">
        <f t="shared" si="8"/>
        <v>CNH</v>
      </c>
      <c r="D130" s="14" t="s">
        <v>87</v>
      </c>
      <c r="E130" s="14" t="s">
        <v>9</v>
      </c>
      <c r="F130" s="14">
        <v>1</v>
      </c>
      <c r="G130" s="14" t="s">
        <v>5</v>
      </c>
      <c r="H130" s="14" t="str">
        <f t="shared" si="9"/>
        <v>EURCNH_ATM_6M</v>
      </c>
      <c r="I130" s="14">
        <v>8251.5070400000004</v>
      </c>
      <c r="J130" s="36">
        <v>0.65</v>
      </c>
      <c r="K130" s="37">
        <v>2681.7397879999999</v>
      </c>
      <c r="L130" s="22" t="e">
        <f ca="1">+_xlfn.XLOOKUP(H130,Datos_Tradition!$J$2:$J$89,Datos_Tradition!$I$2:$I$89,"")</f>
        <v>#NAME?</v>
      </c>
      <c r="M130" s="23" t="e">
        <f t="shared" ca="1" si="10"/>
        <v>#NAME?</v>
      </c>
      <c r="N130" s="24" t="e">
        <f t="shared" ca="1" si="11"/>
        <v>#NAME?</v>
      </c>
      <c r="O130" s="22" t="e">
        <f ca="1">+_xlfn.XLOOKUP(H130,Datos_BGC!$J$2:$J$89,Datos_BGC!$I$2:$I$89,"")</f>
        <v>#NAME?</v>
      </c>
      <c r="P130" s="23" t="e">
        <f t="shared" ca="1" si="12"/>
        <v>#NAME?</v>
      </c>
      <c r="Q130" s="28" t="e">
        <f t="shared" ca="1" si="13"/>
        <v>#NAME?</v>
      </c>
    </row>
    <row r="131" spans="1:17" x14ac:dyDescent="0.35">
      <c r="A131" s="14" t="s">
        <v>87</v>
      </c>
      <c r="B131" s="14" t="str">
        <f t="shared" ref="B131:B194" si="14">+LEFT(A131,3)</f>
        <v>EUR</v>
      </c>
      <c r="C131" s="14" t="str">
        <f t="shared" ref="C131:C194" si="15">+RIGHT(A131,3)</f>
        <v>CNH</v>
      </c>
      <c r="D131" s="14" t="s">
        <v>87</v>
      </c>
      <c r="E131" s="14" t="s">
        <v>17</v>
      </c>
      <c r="F131" s="14">
        <v>1</v>
      </c>
      <c r="G131" s="14" t="s">
        <v>7</v>
      </c>
      <c r="H131" s="14" t="str">
        <f t="shared" ref="H131:H194" si="16">+D131&amp;"_"&amp;E131&amp;"_"&amp;G131</f>
        <v>EURCNH_10FLY_1Y</v>
      </c>
      <c r="I131" s="14">
        <v>117.85</v>
      </c>
      <c r="J131" s="36">
        <v>0.65459999999999996</v>
      </c>
      <c r="K131" s="37">
        <v>38.572305</v>
      </c>
      <c r="L131" s="22" t="e">
        <f ca="1">+_xlfn.XLOOKUP(H131,Datos_Tradition!$J$2:$J$89,Datos_Tradition!$I$2:$I$89,"")</f>
        <v>#NAME?</v>
      </c>
      <c r="M131" s="23" t="e">
        <f t="shared" ref="M131:M194" ca="1" si="17">+IF(OR(L131="",K131=0),K131,ABS(I131)*L131/2)</f>
        <v>#NAME?</v>
      </c>
      <c r="N131" s="24" t="e">
        <f t="shared" ref="N131:N194" ca="1" si="18">+IF(L131="","",M131&lt;$K131)</f>
        <v>#NAME?</v>
      </c>
      <c r="O131" s="22" t="e">
        <f ca="1">+_xlfn.XLOOKUP(H131,Datos_BGC!$J$2:$J$89,Datos_BGC!$I$2:$I$89,"")</f>
        <v>#NAME?</v>
      </c>
      <c r="P131" s="23" t="e">
        <f t="shared" ref="P131:P194" ca="1" si="19">+IF(OR(O131="",K131=0),K131,ABS(I131)*O131/2)</f>
        <v>#NAME?</v>
      </c>
      <c r="Q131" s="28" t="e">
        <f t="shared" ref="Q131:Q194" ca="1" si="20">+IF(O131="","",P131&lt;$K131)</f>
        <v>#NAME?</v>
      </c>
    </row>
    <row r="132" spans="1:17" x14ac:dyDescent="0.35">
      <c r="A132" s="14" t="s">
        <v>87</v>
      </c>
      <c r="B132" s="14" t="str">
        <f t="shared" si="14"/>
        <v>EUR</v>
      </c>
      <c r="C132" s="14" t="str">
        <f t="shared" si="15"/>
        <v>CNH</v>
      </c>
      <c r="D132" s="14" t="s">
        <v>87</v>
      </c>
      <c r="E132" s="14" t="s">
        <v>16</v>
      </c>
      <c r="F132" s="14">
        <v>1</v>
      </c>
      <c r="G132" s="14" t="s">
        <v>7</v>
      </c>
      <c r="H132" s="14" t="str">
        <f t="shared" si="16"/>
        <v>EURCNH_10RR_1Y</v>
      </c>
      <c r="I132" s="14">
        <v>792.07</v>
      </c>
      <c r="J132" s="36">
        <v>0.84</v>
      </c>
      <c r="K132" s="37">
        <v>332.6694</v>
      </c>
      <c r="L132" s="22" t="e">
        <f ca="1">+_xlfn.XLOOKUP(H132,Datos_Tradition!$J$2:$J$89,Datos_Tradition!$I$2:$I$89,"")</f>
        <v>#NAME?</v>
      </c>
      <c r="M132" s="23" t="e">
        <f t="shared" ca="1" si="17"/>
        <v>#NAME?</v>
      </c>
      <c r="N132" s="24" t="e">
        <f t="shared" ca="1" si="18"/>
        <v>#NAME?</v>
      </c>
      <c r="O132" s="22" t="e">
        <f ca="1">+_xlfn.XLOOKUP(H132,Datos_BGC!$J$2:$J$89,Datos_BGC!$I$2:$I$89,"")</f>
        <v>#NAME?</v>
      </c>
      <c r="P132" s="23" t="e">
        <f t="shared" ca="1" si="19"/>
        <v>#NAME?</v>
      </c>
      <c r="Q132" s="28" t="e">
        <f t="shared" ca="1" si="20"/>
        <v>#NAME?</v>
      </c>
    </row>
    <row r="133" spans="1:17" x14ac:dyDescent="0.35">
      <c r="A133" s="14" t="s">
        <v>87</v>
      </c>
      <c r="B133" s="14" t="str">
        <f t="shared" si="14"/>
        <v>EUR</v>
      </c>
      <c r="C133" s="14" t="str">
        <f t="shared" si="15"/>
        <v>CNH</v>
      </c>
      <c r="D133" s="14" t="s">
        <v>87</v>
      </c>
      <c r="E133" s="14" t="s">
        <v>19</v>
      </c>
      <c r="F133" s="14">
        <v>1</v>
      </c>
      <c r="G133" s="14" t="s">
        <v>7</v>
      </c>
      <c r="H133" s="14" t="str">
        <f t="shared" si="16"/>
        <v>EURCNH_25FLY_1Y</v>
      </c>
      <c r="I133" s="14">
        <v>17837.099999999999</v>
      </c>
      <c r="J133" s="36">
        <v>0.35</v>
      </c>
      <c r="K133" s="37">
        <v>3121.4924999999898</v>
      </c>
      <c r="L133" s="22" t="e">
        <f ca="1">+_xlfn.XLOOKUP(H133,Datos_Tradition!$J$2:$J$89,Datos_Tradition!$I$2:$I$89,"")</f>
        <v>#NAME?</v>
      </c>
      <c r="M133" s="23" t="e">
        <f t="shared" ca="1" si="17"/>
        <v>#NAME?</v>
      </c>
      <c r="N133" s="24" t="e">
        <f t="shared" ca="1" si="18"/>
        <v>#NAME?</v>
      </c>
      <c r="O133" s="22" t="e">
        <f ca="1">+_xlfn.XLOOKUP(H133,Datos_BGC!$J$2:$J$89,Datos_BGC!$I$2:$I$89,"")</f>
        <v>#NAME?</v>
      </c>
      <c r="P133" s="23" t="e">
        <f t="shared" ca="1" si="19"/>
        <v>#NAME?</v>
      </c>
      <c r="Q133" s="28" t="e">
        <f t="shared" ca="1" si="20"/>
        <v>#NAME?</v>
      </c>
    </row>
    <row r="134" spans="1:17" x14ac:dyDescent="0.35">
      <c r="A134" s="14" t="s">
        <v>87</v>
      </c>
      <c r="B134" s="14" t="str">
        <f t="shared" si="14"/>
        <v>EUR</v>
      </c>
      <c r="C134" s="14" t="str">
        <f t="shared" si="15"/>
        <v>CNH</v>
      </c>
      <c r="D134" s="14" t="s">
        <v>87</v>
      </c>
      <c r="E134" s="14" t="s">
        <v>18</v>
      </c>
      <c r="F134" s="14">
        <v>2</v>
      </c>
      <c r="G134" s="14" t="s">
        <v>7</v>
      </c>
      <c r="H134" s="14" t="str">
        <f t="shared" si="16"/>
        <v>EURCNH_25RR_1Y</v>
      </c>
      <c r="I134" s="14">
        <v>8002.46</v>
      </c>
      <c r="J134" s="36">
        <v>0.4</v>
      </c>
      <c r="K134" s="37">
        <v>1600.492</v>
      </c>
      <c r="L134" s="22" t="e">
        <f ca="1">+_xlfn.XLOOKUP(H134,Datos_Tradition!$J$2:$J$89,Datos_Tradition!$I$2:$I$89,"")</f>
        <v>#NAME?</v>
      </c>
      <c r="M134" s="23" t="e">
        <f t="shared" ca="1" si="17"/>
        <v>#NAME?</v>
      </c>
      <c r="N134" s="24" t="e">
        <f t="shared" ca="1" si="18"/>
        <v>#NAME?</v>
      </c>
      <c r="O134" s="22" t="e">
        <f ca="1">+_xlfn.XLOOKUP(H134,Datos_BGC!$J$2:$J$89,Datos_BGC!$I$2:$I$89,"")</f>
        <v>#NAME?</v>
      </c>
      <c r="P134" s="23" t="e">
        <f t="shared" ca="1" si="19"/>
        <v>#NAME?</v>
      </c>
      <c r="Q134" s="28" t="e">
        <f t="shared" ca="1" si="20"/>
        <v>#NAME?</v>
      </c>
    </row>
    <row r="135" spans="1:17" x14ac:dyDescent="0.35">
      <c r="A135" s="14" t="s">
        <v>87</v>
      </c>
      <c r="B135" s="14" t="str">
        <f t="shared" si="14"/>
        <v>EUR</v>
      </c>
      <c r="C135" s="14" t="str">
        <f t="shared" si="15"/>
        <v>CNH</v>
      </c>
      <c r="D135" s="14" t="s">
        <v>87</v>
      </c>
      <c r="E135" s="14" t="s">
        <v>9</v>
      </c>
      <c r="F135" s="14">
        <v>2</v>
      </c>
      <c r="G135" s="14" t="s">
        <v>7</v>
      </c>
      <c r="H135" s="14" t="str">
        <f t="shared" si="16"/>
        <v>EURCNH_ATM_1Y</v>
      </c>
      <c r="I135" s="14">
        <v>20466.898369999901</v>
      </c>
      <c r="J135" s="36">
        <v>0.7</v>
      </c>
      <c r="K135" s="37">
        <v>7163.4144294999896</v>
      </c>
      <c r="L135" s="22" t="e">
        <f ca="1">+_xlfn.XLOOKUP(H135,Datos_Tradition!$J$2:$J$89,Datos_Tradition!$I$2:$I$89,"")</f>
        <v>#NAME?</v>
      </c>
      <c r="M135" s="23" t="e">
        <f t="shared" ca="1" si="17"/>
        <v>#NAME?</v>
      </c>
      <c r="N135" s="24" t="e">
        <f t="shared" ca="1" si="18"/>
        <v>#NAME?</v>
      </c>
      <c r="O135" s="22" t="e">
        <f ca="1">+_xlfn.XLOOKUP(H135,Datos_BGC!$J$2:$J$89,Datos_BGC!$I$2:$I$89,"")</f>
        <v>#NAME?</v>
      </c>
      <c r="P135" s="23" t="e">
        <f t="shared" ca="1" si="19"/>
        <v>#NAME?</v>
      </c>
      <c r="Q135" s="28" t="e">
        <f t="shared" ca="1" si="20"/>
        <v>#NAME?</v>
      </c>
    </row>
    <row r="136" spans="1:17" x14ac:dyDescent="0.35">
      <c r="A136" s="14" t="s">
        <v>87</v>
      </c>
      <c r="B136" s="14" t="str">
        <f t="shared" si="14"/>
        <v>EUR</v>
      </c>
      <c r="C136" s="14" t="str">
        <f t="shared" si="15"/>
        <v>CNH</v>
      </c>
      <c r="D136" s="14" t="s">
        <v>87</v>
      </c>
      <c r="E136" s="14" t="s">
        <v>17</v>
      </c>
      <c r="F136" s="14">
        <v>2</v>
      </c>
      <c r="G136" s="14" t="s">
        <v>8</v>
      </c>
      <c r="H136" s="14" t="str">
        <f t="shared" si="16"/>
        <v>EURCNH_10FLY_2Y</v>
      </c>
      <c r="I136" s="14">
        <v>11.98</v>
      </c>
      <c r="J136" s="36">
        <v>0.8</v>
      </c>
      <c r="K136" s="37">
        <v>4.7919999999999998</v>
      </c>
      <c r="L136" s="22" t="e">
        <f ca="1">+_xlfn.XLOOKUP(H136,Datos_Tradition!$J$2:$J$89,Datos_Tradition!$I$2:$I$89,"")</f>
        <v>#NAME?</v>
      </c>
      <c r="M136" s="23" t="e">
        <f t="shared" ca="1" si="17"/>
        <v>#NAME?</v>
      </c>
      <c r="N136" s="24" t="e">
        <f t="shared" ca="1" si="18"/>
        <v>#NAME?</v>
      </c>
      <c r="O136" s="22" t="e">
        <f ca="1">+_xlfn.XLOOKUP(H136,Datos_BGC!$J$2:$J$89,Datos_BGC!$I$2:$I$89,"")</f>
        <v>#NAME?</v>
      </c>
      <c r="P136" s="23" t="e">
        <f t="shared" ca="1" si="19"/>
        <v>#NAME?</v>
      </c>
      <c r="Q136" s="28" t="e">
        <f t="shared" ca="1" si="20"/>
        <v>#NAME?</v>
      </c>
    </row>
    <row r="137" spans="1:17" x14ac:dyDescent="0.35">
      <c r="A137" s="14" t="s">
        <v>87</v>
      </c>
      <c r="B137" s="14" t="str">
        <f t="shared" si="14"/>
        <v>EUR</v>
      </c>
      <c r="C137" s="14" t="str">
        <f t="shared" si="15"/>
        <v>CNH</v>
      </c>
      <c r="D137" s="14" t="s">
        <v>87</v>
      </c>
      <c r="E137" s="14" t="s">
        <v>16</v>
      </c>
      <c r="F137" s="14">
        <v>2</v>
      </c>
      <c r="G137" s="14" t="s">
        <v>8</v>
      </c>
      <c r="H137" s="14" t="str">
        <f t="shared" si="16"/>
        <v>EURCNH_10RR_2Y</v>
      </c>
      <c r="I137" s="14">
        <v>-23.7</v>
      </c>
      <c r="J137" s="36">
        <v>1.2</v>
      </c>
      <c r="K137" s="37">
        <v>14.219999999999899</v>
      </c>
      <c r="L137" s="22" t="e">
        <f ca="1">+_xlfn.XLOOKUP(H137,Datos_Tradition!$J$2:$J$89,Datos_Tradition!$I$2:$I$89,"")</f>
        <v>#NAME?</v>
      </c>
      <c r="M137" s="23" t="e">
        <f t="shared" ca="1" si="17"/>
        <v>#NAME?</v>
      </c>
      <c r="N137" s="24" t="e">
        <f t="shared" ca="1" si="18"/>
        <v>#NAME?</v>
      </c>
      <c r="O137" s="22" t="e">
        <f ca="1">+_xlfn.XLOOKUP(H137,Datos_BGC!$J$2:$J$89,Datos_BGC!$I$2:$I$89,"")</f>
        <v>#NAME?</v>
      </c>
      <c r="P137" s="23" t="e">
        <f t="shared" ca="1" si="19"/>
        <v>#NAME?</v>
      </c>
      <c r="Q137" s="28" t="e">
        <f t="shared" ca="1" si="20"/>
        <v>#NAME?</v>
      </c>
    </row>
    <row r="138" spans="1:17" x14ac:dyDescent="0.35">
      <c r="A138" s="14" t="s">
        <v>87</v>
      </c>
      <c r="B138" s="14" t="str">
        <f t="shared" si="14"/>
        <v>EUR</v>
      </c>
      <c r="C138" s="14" t="str">
        <f t="shared" si="15"/>
        <v>CNH</v>
      </c>
      <c r="D138" s="14" t="s">
        <v>87</v>
      </c>
      <c r="E138" s="14" t="s">
        <v>19</v>
      </c>
      <c r="F138" s="14">
        <v>2</v>
      </c>
      <c r="G138" s="14" t="s">
        <v>8</v>
      </c>
      <c r="H138" s="14" t="str">
        <f t="shared" si="16"/>
        <v>EURCNH_25FLY_2Y</v>
      </c>
      <c r="I138" s="14">
        <v>974.53</v>
      </c>
      <c r="J138" s="36">
        <v>0.5</v>
      </c>
      <c r="K138" s="37">
        <v>243.63249999999999</v>
      </c>
      <c r="L138" s="22" t="e">
        <f ca="1">+_xlfn.XLOOKUP(H138,Datos_Tradition!$J$2:$J$89,Datos_Tradition!$I$2:$I$89,"")</f>
        <v>#NAME?</v>
      </c>
      <c r="M138" s="23" t="e">
        <f t="shared" ca="1" si="17"/>
        <v>#NAME?</v>
      </c>
      <c r="N138" s="24" t="e">
        <f t="shared" ca="1" si="18"/>
        <v>#NAME?</v>
      </c>
      <c r="O138" s="22" t="e">
        <f ca="1">+_xlfn.XLOOKUP(H138,Datos_BGC!$J$2:$J$89,Datos_BGC!$I$2:$I$89,"")</f>
        <v>#NAME?</v>
      </c>
      <c r="P138" s="23" t="e">
        <f t="shared" ca="1" si="19"/>
        <v>#NAME?</v>
      </c>
      <c r="Q138" s="28" t="e">
        <f t="shared" ca="1" si="20"/>
        <v>#NAME?</v>
      </c>
    </row>
    <row r="139" spans="1:17" x14ac:dyDescent="0.35">
      <c r="A139" s="14" t="s">
        <v>87</v>
      </c>
      <c r="B139" s="14" t="str">
        <f t="shared" si="14"/>
        <v>EUR</v>
      </c>
      <c r="C139" s="14" t="str">
        <f t="shared" si="15"/>
        <v>CNH</v>
      </c>
      <c r="D139" s="14" t="s">
        <v>87</v>
      </c>
      <c r="E139" s="14" t="s">
        <v>18</v>
      </c>
      <c r="F139" s="14">
        <v>4</v>
      </c>
      <c r="G139" s="14" t="s">
        <v>8</v>
      </c>
      <c r="H139" s="14" t="str">
        <f t="shared" si="16"/>
        <v>EURCNH_25RR_2Y</v>
      </c>
      <c r="I139" s="14">
        <v>577.33999999999901</v>
      </c>
      <c r="J139" s="36">
        <v>0.41349999999999998</v>
      </c>
      <c r="K139" s="37">
        <v>119.365044999999</v>
      </c>
      <c r="L139" s="22" t="e">
        <f ca="1">+_xlfn.XLOOKUP(H139,Datos_Tradition!$J$2:$J$89,Datos_Tradition!$I$2:$I$89,"")</f>
        <v>#NAME?</v>
      </c>
      <c r="M139" s="23" t="e">
        <f t="shared" ca="1" si="17"/>
        <v>#NAME?</v>
      </c>
      <c r="N139" s="24" t="e">
        <f t="shared" ca="1" si="18"/>
        <v>#NAME?</v>
      </c>
      <c r="O139" s="22" t="e">
        <f ca="1">+_xlfn.XLOOKUP(H139,Datos_BGC!$J$2:$J$89,Datos_BGC!$I$2:$I$89,"")</f>
        <v>#NAME?</v>
      </c>
      <c r="P139" s="23" t="e">
        <f t="shared" ca="1" si="19"/>
        <v>#NAME?</v>
      </c>
      <c r="Q139" s="28" t="e">
        <f t="shared" ca="1" si="20"/>
        <v>#NAME?</v>
      </c>
    </row>
    <row r="140" spans="1:17" x14ac:dyDescent="0.35">
      <c r="A140" s="14" t="s">
        <v>87</v>
      </c>
      <c r="B140" s="14" t="str">
        <f t="shared" si="14"/>
        <v>EUR</v>
      </c>
      <c r="C140" s="14" t="str">
        <f t="shared" si="15"/>
        <v>CNH</v>
      </c>
      <c r="D140" s="14" t="s">
        <v>87</v>
      </c>
      <c r="E140" s="14" t="s">
        <v>9</v>
      </c>
      <c r="F140" s="14">
        <v>5</v>
      </c>
      <c r="G140" s="14" t="s">
        <v>8</v>
      </c>
      <c r="H140" s="14" t="str">
        <f t="shared" si="16"/>
        <v>EURCNH_ATM_2Y</v>
      </c>
      <c r="I140" s="14">
        <v>1147.50044</v>
      </c>
      <c r="J140" s="36">
        <v>0.99199999999999999</v>
      </c>
      <c r="K140" s="37">
        <v>569.16021823999995</v>
      </c>
      <c r="L140" s="22" t="e">
        <f ca="1">+_xlfn.XLOOKUP(H140,Datos_Tradition!$J$2:$J$89,Datos_Tradition!$I$2:$I$89,"")</f>
        <v>#NAME?</v>
      </c>
      <c r="M140" s="23" t="e">
        <f t="shared" ca="1" si="17"/>
        <v>#NAME?</v>
      </c>
      <c r="N140" s="24" t="e">
        <f t="shared" ca="1" si="18"/>
        <v>#NAME?</v>
      </c>
      <c r="O140" s="22" t="e">
        <f ca="1">+_xlfn.XLOOKUP(H140,Datos_BGC!$J$2:$J$89,Datos_BGC!$I$2:$I$89,"")</f>
        <v>#NAME?</v>
      </c>
      <c r="P140" s="23" t="e">
        <f t="shared" ca="1" si="19"/>
        <v>#NAME?</v>
      </c>
      <c r="Q140" s="28" t="e">
        <f t="shared" ca="1" si="20"/>
        <v>#NAME?</v>
      </c>
    </row>
    <row r="141" spans="1:17" x14ac:dyDescent="0.35">
      <c r="A141" s="14" t="s">
        <v>72</v>
      </c>
      <c r="B141" s="14" t="str">
        <f t="shared" si="14"/>
        <v>EUR</v>
      </c>
      <c r="C141" s="14" t="str">
        <f t="shared" si="15"/>
        <v>GBP</v>
      </c>
      <c r="D141" s="14" t="s">
        <v>72</v>
      </c>
      <c r="E141" s="14" t="s">
        <v>17</v>
      </c>
      <c r="F141" s="14">
        <v>7</v>
      </c>
      <c r="G141" s="14" t="s">
        <v>20</v>
      </c>
      <c r="H141" s="14" t="str">
        <f t="shared" si="16"/>
        <v>EURGBP_10FLY_1D</v>
      </c>
      <c r="I141" s="14">
        <v>-2355.88</v>
      </c>
      <c r="J141" s="36">
        <v>5.3</v>
      </c>
      <c r="K141" s="37">
        <v>0</v>
      </c>
      <c r="L141" s="22" t="e">
        <f ca="1">+_xlfn.XLOOKUP(H141,Datos_Tradition!$J$2:$J$89,Datos_Tradition!$I$2:$I$89,"")</f>
        <v>#NAME?</v>
      </c>
      <c r="M141" s="23" t="e">
        <f t="shared" ca="1" si="17"/>
        <v>#NAME?</v>
      </c>
      <c r="N141" s="24" t="e">
        <f t="shared" ca="1" si="18"/>
        <v>#NAME?</v>
      </c>
      <c r="O141" s="22" t="e">
        <f ca="1">+_xlfn.XLOOKUP(H141,Datos_BGC!$J$2:$J$89,Datos_BGC!$I$2:$I$89,"")</f>
        <v>#NAME?</v>
      </c>
      <c r="P141" s="23" t="e">
        <f t="shared" ca="1" si="19"/>
        <v>#NAME?</v>
      </c>
      <c r="Q141" s="28" t="e">
        <f t="shared" ca="1" si="20"/>
        <v>#NAME?</v>
      </c>
    </row>
    <row r="142" spans="1:17" x14ac:dyDescent="0.35">
      <c r="A142" s="14" t="s">
        <v>72</v>
      </c>
      <c r="B142" s="14" t="str">
        <f t="shared" si="14"/>
        <v>EUR</v>
      </c>
      <c r="C142" s="14" t="str">
        <f t="shared" si="15"/>
        <v>GBP</v>
      </c>
      <c r="D142" s="14" t="s">
        <v>72</v>
      </c>
      <c r="E142" s="14" t="s">
        <v>16</v>
      </c>
      <c r="F142" s="14">
        <v>0.5</v>
      </c>
      <c r="G142" s="14" t="s">
        <v>20</v>
      </c>
      <c r="H142" s="14" t="str">
        <f t="shared" si="16"/>
        <v>EURGBP_10RR_1D</v>
      </c>
      <c r="I142" s="14">
        <v>-7847.5</v>
      </c>
      <c r="J142" s="36">
        <v>7.9550000000000001</v>
      </c>
      <c r="K142" s="37">
        <v>0</v>
      </c>
      <c r="L142" s="22" t="e">
        <f ca="1">+_xlfn.XLOOKUP(H142,Datos_Tradition!$J$2:$J$89,Datos_Tradition!$I$2:$I$89,"")</f>
        <v>#NAME?</v>
      </c>
      <c r="M142" s="23" t="e">
        <f t="shared" ca="1" si="17"/>
        <v>#NAME?</v>
      </c>
      <c r="N142" s="24" t="e">
        <f t="shared" ca="1" si="18"/>
        <v>#NAME?</v>
      </c>
      <c r="O142" s="22" t="e">
        <f ca="1">+_xlfn.XLOOKUP(H142,Datos_BGC!$J$2:$J$89,Datos_BGC!$I$2:$I$89,"")</f>
        <v>#NAME?</v>
      </c>
      <c r="P142" s="23" t="e">
        <f t="shared" ca="1" si="19"/>
        <v>#NAME?</v>
      </c>
      <c r="Q142" s="28" t="e">
        <f t="shared" ca="1" si="20"/>
        <v>#NAME?</v>
      </c>
    </row>
    <row r="143" spans="1:17" x14ac:dyDescent="0.35">
      <c r="A143" s="14" t="s">
        <v>72</v>
      </c>
      <c r="B143" s="14" t="str">
        <f t="shared" si="14"/>
        <v>EUR</v>
      </c>
      <c r="C143" s="14" t="str">
        <f t="shared" si="15"/>
        <v>GBP</v>
      </c>
      <c r="D143" s="14" t="s">
        <v>72</v>
      </c>
      <c r="E143" s="14" t="s">
        <v>19</v>
      </c>
      <c r="F143" s="14">
        <v>0.5</v>
      </c>
      <c r="G143" s="14" t="s">
        <v>20</v>
      </c>
      <c r="H143" s="14" t="str">
        <f t="shared" si="16"/>
        <v>EURGBP_25FLY_1D</v>
      </c>
      <c r="I143" s="14">
        <v>-5476.45</v>
      </c>
      <c r="J143" s="36">
        <v>2.7</v>
      </c>
      <c r="K143" s="37">
        <v>0</v>
      </c>
      <c r="L143" s="22" t="e">
        <f ca="1">+_xlfn.XLOOKUP(H143,Datos_Tradition!$J$2:$J$89,Datos_Tradition!$I$2:$I$89,"")</f>
        <v>#NAME?</v>
      </c>
      <c r="M143" s="23" t="e">
        <f t="shared" ca="1" si="17"/>
        <v>#NAME?</v>
      </c>
      <c r="N143" s="24" t="e">
        <f t="shared" ca="1" si="18"/>
        <v>#NAME?</v>
      </c>
      <c r="O143" s="22" t="e">
        <f ca="1">+_xlfn.XLOOKUP(H143,Datos_BGC!$J$2:$J$89,Datos_BGC!$I$2:$I$89,"")</f>
        <v>#NAME?</v>
      </c>
      <c r="P143" s="23" t="e">
        <f t="shared" ca="1" si="19"/>
        <v>#NAME?</v>
      </c>
      <c r="Q143" s="28" t="e">
        <f t="shared" ca="1" si="20"/>
        <v>#NAME?</v>
      </c>
    </row>
    <row r="144" spans="1:17" x14ac:dyDescent="0.35">
      <c r="A144" s="14" t="s">
        <v>72</v>
      </c>
      <c r="B144" s="14" t="str">
        <f t="shared" si="14"/>
        <v>EUR</v>
      </c>
      <c r="C144" s="14" t="str">
        <f t="shared" si="15"/>
        <v>GBP</v>
      </c>
      <c r="D144" s="14" t="s">
        <v>72</v>
      </c>
      <c r="E144" s="14" t="s">
        <v>18</v>
      </c>
      <c r="F144" s="14">
        <v>0.5</v>
      </c>
      <c r="G144" s="14" t="s">
        <v>20</v>
      </c>
      <c r="H144" s="14" t="str">
        <f t="shared" si="16"/>
        <v>EURGBP_25RR_1D</v>
      </c>
      <c r="I144" s="14">
        <v>-11604.77</v>
      </c>
      <c r="J144" s="36">
        <v>4.5</v>
      </c>
      <c r="K144" s="37">
        <v>0</v>
      </c>
      <c r="L144" s="22" t="e">
        <f ca="1">+_xlfn.XLOOKUP(H144,Datos_Tradition!$J$2:$J$89,Datos_Tradition!$I$2:$I$89,"")</f>
        <v>#NAME?</v>
      </c>
      <c r="M144" s="23" t="e">
        <f t="shared" ca="1" si="17"/>
        <v>#NAME?</v>
      </c>
      <c r="N144" s="24" t="e">
        <f t="shared" ca="1" si="18"/>
        <v>#NAME?</v>
      </c>
      <c r="O144" s="22" t="e">
        <f ca="1">+_xlfn.XLOOKUP(H144,Datos_BGC!$J$2:$J$89,Datos_BGC!$I$2:$I$89,"")</f>
        <v>#NAME?</v>
      </c>
      <c r="P144" s="23" t="e">
        <f t="shared" ca="1" si="19"/>
        <v>#NAME?</v>
      </c>
      <c r="Q144" s="28" t="e">
        <f t="shared" ca="1" si="20"/>
        <v>#NAME?</v>
      </c>
    </row>
    <row r="145" spans="1:17" x14ac:dyDescent="0.35">
      <c r="A145" s="14" t="s">
        <v>72</v>
      </c>
      <c r="B145" s="14" t="str">
        <f t="shared" si="14"/>
        <v>EUR</v>
      </c>
      <c r="C145" s="14" t="str">
        <f t="shared" si="15"/>
        <v>GBP</v>
      </c>
      <c r="D145" s="14" t="s">
        <v>72</v>
      </c>
      <c r="E145" s="14" t="s">
        <v>9</v>
      </c>
      <c r="F145" s="14">
        <v>0.5</v>
      </c>
      <c r="G145" s="14" t="s">
        <v>20</v>
      </c>
      <c r="H145" s="14" t="str">
        <f t="shared" si="16"/>
        <v>EURGBP_ATM_1D</v>
      </c>
      <c r="I145" s="14">
        <v>230.31873999999999</v>
      </c>
      <c r="J145" s="36">
        <v>6.4649999999999999</v>
      </c>
      <c r="K145" s="37">
        <v>0</v>
      </c>
      <c r="L145" s="22" t="e">
        <f ca="1">+_xlfn.XLOOKUP(H145,Datos_Tradition!$J$2:$J$89,Datos_Tradition!$I$2:$I$89,"")</f>
        <v>#NAME?</v>
      </c>
      <c r="M145" s="23" t="e">
        <f t="shared" ca="1" si="17"/>
        <v>#NAME?</v>
      </c>
      <c r="N145" s="24" t="e">
        <f t="shared" ca="1" si="18"/>
        <v>#NAME?</v>
      </c>
      <c r="O145" s="22" t="e">
        <f ca="1">+_xlfn.XLOOKUP(H145,Datos_BGC!$J$2:$J$89,Datos_BGC!$I$2:$I$89,"")</f>
        <v>#NAME?</v>
      </c>
      <c r="P145" s="23" t="e">
        <f t="shared" ca="1" si="19"/>
        <v>#NAME?</v>
      </c>
      <c r="Q145" s="28" t="e">
        <f t="shared" ca="1" si="20"/>
        <v>#NAME?</v>
      </c>
    </row>
    <row r="146" spans="1:17" x14ac:dyDescent="0.35">
      <c r="A146" s="14" t="s">
        <v>72</v>
      </c>
      <c r="B146" s="14" t="str">
        <f t="shared" si="14"/>
        <v>EUR</v>
      </c>
      <c r="C146" s="14" t="str">
        <f t="shared" si="15"/>
        <v>GBP</v>
      </c>
      <c r="D146" s="14" t="s">
        <v>72</v>
      </c>
      <c r="E146" s="14" t="s">
        <v>17</v>
      </c>
      <c r="F146" s="14">
        <v>0.5</v>
      </c>
      <c r="G146" s="14" t="s">
        <v>1</v>
      </c>
      <c r="H146" s="14" t="str">
        <f t="shared" si="16"/>
        <v>EURGBP_10FLY_2W</v>
      </c>
      <c r="I146" s="14">
        <v>15620.95</v>
      </c>
      <c r="J146" s="36">
        <v>1.7</v>
      </c>
      <c r="K146" s="37">
        <v>0</v>
      </c>
      <c r="L146" s="22" t="e">
        <f ca="1">+_xlfn.XLOOKUP(H146,Datos_Tradition!$J$2:$J$89,Datos_Tradition!$I$2:$I$89,"")</f>
        <v>#NAME?</v>
      </c>
      <c r="M146" s="23" t="e">
        <f t="shared" ca="1" si="17"/>
        <v>#NAME?</v>
      </c>
      <c r="N146" s="24" t="e">
        <f t="shared" ca="1" si="18"/>
        <v>#NAME?</v>
      </c>
      <c r="O146" s="22" t="e">
        <f ca="1">+_xlfn.XLOOKUP(H146,Datos_BGC!$J$2:$J$89,Datos_BGC!$I$2:$I$89,"")</f>
        <v>#NAME?</v>
      </c>
      <c r="P146" s="23" t="e">
        <f t="shared" ca="1" si="19"/>
        <v>#NAME?</v>
      </c>
      <c r="Q146" s="28" t="e">
        <f t="shared" ca="1" si="20"/>
        <v>#NAME?</v>
      </c>
    </row>
    <row r="147" spans="1:17" x14ac:dyDescent="0.35">
      <c r="A147" s="14" t="s">
        <v>72</v>
      </c>
      <c r="B147" s="14" t="str">
        <f t="shared" si="14"/>
        <v>EUR</v>
      </c>
      <c r="C147" s="14" t="str">
        <f t="shared" si="15"/>
        <v>GBP</v>
      </c>
      <c r="D147" s="14" t="s">
        <v>72</v>
      </c>
      <c r="E147" s="14" t="s">
        <v>16</v>
      </c>
      <c r="F147" s="14">
        <v>0.75</v>
      </c>
      <c r="G147" s="14" t="s">
        <v>1</v>
      </c>
      <c r="H147" s="14" t="str">
        <f t="shared" si="16"/>
        <v>EURGBP_10RR_2W</v>
      </c>
      <c r="I147" s="14">
        <v>-7609.42</v>
      </c>
      <c r="J147" s="36">
        <v>3.3</v>
      </c>
      <c r="K147" s="37">
        <v>0</v>
      </c>
      <c r="L147" s="22" t="e">
        <f ca="1">+_xlfn.XLOOKUP(H147,Datos_Tradition!$J$2:$J$89,Datos_Tradition!$I$2:$I$89,"")</f>
        <v>#NAME?</v>
      </c>
      <c r="M147" s="23" t="e">
        <f t="shared" ca="1" si="17"/>
        <v>#NAME?</v>
      </c>
      <c r="N147" s="24" t="e">
        <f t="shared" ca="1" si="18"/>
        <v>#NAME?</v>
      </c>
      <c r="O147" s="22" t="e">
        <f ca="1">+_xlfn.XLOOKUP(H147,Datos_BGC!$J$2:$J$89,Datos_BGC!$I$2:$I$89,"")</f>
        <v>#NAME?</v>
      </c>
      <c r="P147" s="23" t="e">
        <f t="shared" ca="1" si="19"/>
        <v>#NAME?</v>
      </c>
      <c r="Q147" s="28" t="e">
        <f t="shared" ca="1" si="20"/>
        <v>#NAME?</v>
      </c>
    </row>
    <row r="148" spans="1:17" x14ac:dyDescent="0.35">
      <c r="A148" s="14" t="s">
        <v>72</v>
      </c>
      <c r="B148" s="14" t="str">
        <f t="shared" si="14"/>
        <v>EUR</v>
      </c>
      <c r="C148" s="14" t="str">
        <f t="shared" si="15"/>
        <v>GBP</v>
      </c>
      <c r="D148" s="14" t="s">
        <v>72</v>
      </c>
      <c r="E148" s="14" t="s">
        <v>19</v>
      </c>
      <c r="F148" s="14">
        <v>0.75</v>
      </c>
      <c r="G148" s="14" t="s">
        <v>1</v>
      </c>
      <c r="H148" s="14" t="str">
        <f t="shared" si="16"/>
        <v>EURGBP_25FLY_2W</v>
      </c>
      <c r="I148" s="14">
        <v>-23838.02</v>
      </c>
      <c r="J148" s="36">
        <v>0.98750000000000004</v>
      </c>
      <c r="K148" s="37">
        <v>0</v>
      </c>
      <c r="L148" s="22" t="e">
        <f ca="1">+_xlfn.XLOOKUP(H148,Datos_Tradition!$J$2:$J$89,Datos_Tradition!$I$2:$I$89,"")</f>
        <v>#NAME?</v>
      </c>
      <c r="M148" s="23" t="e">
        <f t="shared" ca="1" si="17"/>
        <v>#NAME?</v>
      </c>
      <c r="N148" s="24" t="e">
        <f t="shared" ca="1" si="18"/>
        <v>#NAME?</v>
      </c>
      <c r="O148" s="22" t="e">
        <f ca="1">+_xlfn.XLOOKUP(H148,Datos_BGC!$J$2:$J$89,Datos_BGC!$I$2:$I$89,"")</f>
        <v>#NAME?</v>
      </c>
      <c r="P148" s="23" t="e">
        <f t="shared" ca="1" si="19"/>
        <v>#NAME?</v>
      </c>
      <c r="Q148" s="28" t="e">
        <f t="shared" ca="1" si="20"/>
        <v>#NAME?</v>
      </c>
    </row>
    <row r="149" spans="1:17" x14ac:dyDescent="0.35">
      <c r="A149" s="14" t="s">
        <v>72</v>
      </c>
      <c r="B149" s="14" t="str">
        <f t="shared" si="14"/>
        <v>EUR</v>
      </c>
      <c r="C149" s="14" t="str">
        <f t="shared" si="15"/>
        <v>GBP</v>
      </c>
      <c r="D149" s="14" t="s">
        <v>72</v>
      </c>
      <c r="E149" s="14" t="s">
        <v>18</v>
      </c>
      <c r="F149" s="14">
        <v>0.75</v>
      </c>
      <c r="G149" s="14" t="s">
        <v>1</v>
      </c>
      <c r="H149" s="14" t="str">
        <f t="shared" si="16"/>
        <v>EURGBP_25RR_2W</v>
      </c>
      <c r="I149" s="14">
        <v>902.87</v>
      </c>
      <c r="J149" s="36">
        <v>1.6</v>
      </c>
      <c r="K149" s="37">
        <v>0</v>
      </c>
      <c r="L149" s="22" t="e">
        <f ca="1">+_xlfn.XLOOKUP(H149,Datos_Tradition!$J$2:$J$89,Datos_Tradition!$I$2:$I$89,"")</f>
        <v>#NAME?</v>
      </c>
      <c r="M149" s="23" t="e">
        <f t="shared" ca="1" si="17"/>
        <v>#NAME?</v>
      </c>
      <c r="N149" s="24" t="e">
        <f t="shared" ca="1" si="18"/>
        <v>#NAME?</v>
      </c>
      <c r="O149" s="22" t="e">
        <f ca="1">+_xlfn.XLOOKUP(H149,Datos_BGC!$J$2:$J$89,Datos_BGC!$I$2:$I$89,"")</f>
        <v>#NAME?</v>
      </c>
      <c r="P149" s="23" t="e">
        <f t="shared" ca="1" si="19"/>
        <v>#NAME?</v>
      </c>
      <c r="Q149" s="28" t="e">
        <f t="shared" ca="1" si="20"/>
        <v>#NAME?</v>
      </c>
    </row>
    <row r="150" spans="1:17" x14ac:dyDescent="0.35">
      <c r="A150" s="14" t="s">
        <v>72</v>
      </c>
      <c r="B150" s="14" t="str">
        <f t="shared" si="14"/>
        <v>EUR</v>
      </c>
      <c r="C150" s="14" t="str">
        <f t="shared" si="15"/>
        <v>GBP</v>
      </c>
      <c r="D150" s="14" t="s">
        <v>72</v>
      </c>
      <c r="E150" s="14" t="s">
        <v>9</v>
      </c>
      <c r="F150" s="14">
        <v>0.75</v>
      </c>
      <c r="G150" s="14" t="s">
        <v>1</v>
      </c>
      <c r="H150" s="14" t="str">
        <f t="shared" si="16"/>
        <v>EURGBP_ATM_2W</v>
      </c>
      <c r="I150" s="14">
        <v>-1350.75151999999</v>
      </c>
      <c r="J150" s="36">
        <v>2.9550000000000001</v>
      </c>
      <c r="K150" s="37">
        <v>0</v>
      </c>
      <c r="L150" s="22" t="e">
        <f ca="1">+_xlfn.XLOOKUP(H150,Datos_Tradition!$J$2:$J$89,Datos_Tradition!$I$2:$I$89,"")</f>
        <v>#NAME?</v>
      </c>
      <c r="M150" s="23" t="e">
        <f t="shared" ca="1" si="17"/>
        <v>#NAME?</v>
      </c>
      <c r="N150" s="24" t="e">
        <f t="shared" ca="1" si="18"/>
        <v>#NAME?</v>
      </c>
      <c r="O150" s="22" t="e">
        <f ca="1">+_xlfn.XLOOKUP(H150,Datos_BGC!$J$2:$J$89,Datos_BGC!$I$2:$I$89,"")</f>
        <v>#NAME?</v>
      </c>
      <c r="P150" s="23" t="e">
        <f t="shared" ca="1" si="19"/>
        <v>#NAME?</v>
      </c>
      <c r="Q150" s="28" t="e">
        <f t="shared" ca="1" si="20"/>
        <v>#NAME?</v>
      </c>
    </row>
    <row r="151" spans="1:17" x14ac:dyDescent="0.35">
      <c r="A151" s="14" t="s">
        <v>72</v>
      </c>
      <c r="B151" s="14" t="str">
        <f t="shared" si="14"/>
        <v>EUR</v>
      </c>
      <c r="C151" s="14" t="str">
        <f t="shared" si="15"/>
        <v>GBP</v>
      </c>
      <c r="D151" s="14" t="s">
        <v>72</v>
      </c>
      <c r="E151" s="14" t="s">
        <v>17</v>
      </c>
      <c r="F151" s="14">
        <v>0.75</v>
      </c>
      <c r="G151" s="14" t="s">
        <v>21</v>
      </c>
      <c r="H151" s="14" t="str">
        <f t="shared" si="16"/>
        <v>EURGBP_10FLY_3W</v>
      </c>
      <c r="I151" s="14">
        <v>715.72</v>
      </c>
      <c r="J151" s="36">
        <v>1.3734156768839501</v>
      </c>
      <c r="K151" s="37">
        <v>0</v>
      </c>
      <c r="L151" s="22" t="e">
        <f ca="1">+_xlfn.XLOOKUP(H151,Datos_Tradition!$J$2:$J$89,Datos_Tradition!$I$2:$I$89,"")</f>
        <v>#NAME?</v>
      </c>
      <c r="M151" s="23" t="e">
        <f t="shared" ca="1" si="17"/>
        <v>#NAME?</v>
      </c>
      <c r="N151" s="24" t="e">
        <f t="shared" ca="1" si="18"/>
        <v>#NAME?</v>
      </c>
      <c r="O151" s="22" t="e">
        <f ca="1">+_xlfn.XLOOKUP(H151,Datos_BGC!$J$2:$J$89,Datos_BGC!$I$2:$I$89,"")</f>
        <v>#NAME?</v>
      </c>
      <c r="P151" s="23" t="e">
        <f t="shared" ca="1" si="19"/>
        <v>#NAME?</v>
      </c>
      <c r="Q151" s="28" t="e">
        <f t="shared" ca="1" si="20"/>
        <v>#NAME?</v>
      </c>
    </row>
    <row r="152" spans="1:17" x14ac:dyDescent="0.35">
      <c r="A152" s="14" t="s">
        <v>72</v>
      </c>
      <c r="B152" s="14" t="str">
        <f t="shared" si="14"/>
        <v>EUR</v>
      </c>
      <c r="C152" s="14" t="str">
        <f t="shared" si="15"/>
        <v>GBP</v>
      </c>
      <c r="D152" s="14" t="s">
        <v>72</v>
      </c>
      <c r="E152" s="14" t="s">
        <v>16</v>
      </c>
      <c r="F152" s="14">
        <v>0.16666666666666599</v>
      </c>
      <c r="G152" s="14" t="s">
        <v>21</v>
      </c>
      <c r="H152" s="14" t="str">
        <f t="shared" si="16"/>
        <v>EURGBP_10RR_3W</v>
      </c>
      <c r="I152" s="14">
        <v>-4953.22</v>
      </c>
      <c r="J152" s="36">
        <v>2.2081712625362901</v>
      </c>
      <c r="K152" s="37">
        <v>0</v>
      </c>
      <c r="L152" s="22" t="e">
        <f ca="1">+_xlfn.XLOOKUP(H152,Datos_Tradition!$J$2:$J$89,Datos_Tradition!$I$2:$I$89,"")</f>
        <v>#NAME?</v>
      </c>
      <c r="M152" s="23" t="e">
        <f t="shared" ca="1" si="17"/>
        <v>#NAME?</v>
      </c>
      <c r="N152" s="24" t="e">
        <f t="shared" ca="1" si="18"/>
        <v>#NAME?</v>
      </c>
      <c r="O152" s="22" t="e">
        <f ca="1">+_xlfn.XLOOKUP(H152,Datos_BGC!$J$2:$J$89,Datos_BGC!$I$2:$I$89,"")</f>
        <v>#NAME?</v>
      </c>
      <c r="P152" s="23" t="e">
        <f t="shared" ca="1" si="19"/>
        <v>#NAME?</v>
      </c>
      <c r="Q152" s="28" t="e">
        <f t="shared" ca="1" si="20"/>
        <v>#NAME?</v>
      </c>
    </row>
    <row r="153" spans="1:17" x14ac:dyDescent="0.35">
      <c r="A153" s="14" t="s">
        <v>72</v>
      </c>
      <c r="B153" s="14" t="str">
        <f t="shared" si="14"/>
        <v>EUR</v>
      </c>
      <c r="C153" s="14" t="str">
        <f t="shared" si="15"/>
        <v>GBP</v>
      </c>
      <c r="D153" s="14" t="s">
        <v>72</v>
      </c>
      <c r="E153" s="14" t="s">
        <v>19</v>
      </c>
      <c r="F153" s="14">
        <v>0.16666666666666599</v>
      </c>
      <c r="G153" s="14" t="s">
        <v>21</v>
      </c>
      <c r="H153" s="14" t="str">
        <f t="shared" si="16"/>
        <v>EURGBP_25FLY_3W</v>
      </c>
      <c r="I153" s="14">
        <v>-24772.51</v>
      </c>
      <c r="J153" s="36">
        <v>0.3</v>
      </c>
      <c r="K153" s="37">
        <v>0</v>
      </c>
      <c r="L153" s="22" t="e">
        <f ca="1">+_xlfn.XLOOKUP(H153,Datos_Tradition!$J$2:$J$89,Datos_Tradition!$I$2:$I$89,"")</f>
        <v>#NAME?</v>
      </c>
      <c r="M153" s="23" t="e">
        <f t="shared" ca="1" si="17"/>
        <v>#NAME?</v>
      </c>
      <c r="N153" s="24" t="e">
        <f t="shared" ca="1" si="18"/>
        <v>#NAME?</v>
      </c>
      <c r="O153" s="22" t="e">
        <f ca="1">+_xlfn.XLOOKUP(H153,Datos_BGC!$J$2:$J$89,Datos_BGC!$I$2:$I$89,"")</f>
        <v>#NAME?</v>
      </c>
      <c r="P153" s="23" t="e">
        <f t="shared" ca="1" si="19"/>
        <v>#NAME?</v>
      </c>
      <c r="Q153" s="28" t="e">
        <f t="shared" ca="1" si="20"/>
        <v>#NAME?</v>
      </c>
    </row>
    <row r="154" spans="1:17" x14ac:dyDescent="0.35">
      <c r="A154" s="14" t="s">
        <v>72</v>
      </c>
      <c r="B154" s="14" t="str">
        <f t="shared" si="14"/>
        <v>EUR</v>
      </c>
      <c r="C154" s="14" t="str">
        <f t="shared" si="15"/>
        <v>GBP</v>
      </c>
      <c r="D154" s="14" t="s">
        <v>72</v>
      </c>
      <c r="E154" s="14" t="s">
        <v>18</v>
      </c>
      <c r="F154" s="14">
        <v>0.16666666666666599</v>
      </c>
      <c r="G154" s="14" t="s">
        <v>21</v>
      </c>
      <c r="H154" s="14" t="str">
        <f t="shared" si="16"/>
        <v>EURGBP_25RR_3W</v>
      </c>
      <c r="I154" s="14">
        <v>3480.5699999999902</v>
      </c>
      <c r="J154" s="36">
        <v>0.42</v>
      </c>
      <c r="K154" s="37">
        <v>0</v>
      </c>
      <c r="L154" s="22" t="e">
        <f ca="1">+_xlfn.XLOOKUP(H154,Datos_Tradition!$J$2:$J$89,Datos_Tradition!$I$2:$I$89,"")</f>
        <v>#NAME?</v>
      </c>
      <c r="M154" s="23" t="e">
        <f t="shared" ca="1" si="17"/>
        <v>#NAME?</v>
      </c>
      <c r="N154" s="24" t="e">
        <f t="shared" ca="1" si="18"/>
        <v>#NAME?</v>
      </c>
      <c r="O154" s="22" t="e">
        <f ca="1">+_xlfn.XLOOKUP(H154,Datos_BGC!$J$2:$J$89,Datos_BGC!$I$2:$I$89,"")</f>
        <v>#NAME?</v>
      </c>
      <c r="P154" s="23" t="e">
        <f t="shared" ca="1" si="19"/>
        <v>#NAME?</v>
      </c>
      <c r="Q154" s="28" t="e">
        <f t="shared" ca="1" si="20"/>
        <v>#NAME?</v>
      </c>
    </row>
    <row r="155" spans="1:17" x14ac:dyDescent="0.35">
      <c r="A155" s="14" t="s">
        <v>72</v>
      </c>
      <c r="B155" s="14" t="str">
        <f t="shared" si="14"/>
        <v>EUR</v>
      </c>
      <c r="C155" s="14" t="str">
        <f t="shared" si="15"/>
        <v>GBP</v>
      </c>
      <c r="D155" s="14" t="s">
        <v>72</v>
      </c>
      <c r="E155" s="14" t="s">
        <v>9</v>
      </c>
      <c r="F155" s="14">
        <v>0.16666666666666599</v>
      </c>
      <c r="G155" s="14" t="s">
        <v>21</v>
      </c>
      <c r="H155" s="14" t="str">
        <f t="shared" si="16"/>
        <v>EURGBP_ATM_3W</v>
      </c>
      <c r="I155" s="14">
        <v>-11823.0974099999</v>
      </c>
      <c r="J155" s="36">
        <v>0.6</v>
      </c>
      <c r="K155" s="37">
        <v>0</v>
      </c>
      <c r="L155" s="22" t="e">
        <f ca="1">+_xlfn.XLOOKUP(H155,Datos_Tradition!$J$2:$J$89,Datos_Tradition!$I$2:$I$89,"")</f>
        <v>#NAME?</v>
      </c>
      <c r="M155" s="23" t="e">
        <f t="shared" ca="1" si="17"/>
        <v>#NAME?</v>
      </c>
      <c r="N155" s="24" t="e">
        <f t="shared" ca="1" si="18"/>
        <v>#NAME?</v>
      </c>
      <c r="O155" s="22" t="e">
        <f ca="1">+_xlfn.XLOOKUP(H155,Datos_BGC!$J$2:$J$89,Datos_BGC!$I$2:$I$89,"")</f>
        <v>#NAME?</v>
      </c>
      <c r="P155" s="23" t="e">
        <f t="shared" ca="1" si="19"/>
        <v>#NAME?</v>
      </c>
      <c r="Q155" s="28" t="e">
        <f t="shared" ca="1" si="20"/>
        <v>#NAME?</v>
      </c>
    </row>
    <row r="156" spans="1:17" x14ac:dyDescent="0.35">
      <c r="A156" s="14" t="s">
        <v>72</v>
      </c>
      <c r="B156" s="14" t="str">
        <f t="shared" si="14"/>
        <v>EUR</v>
      </c>
      <c r="C156" s="14" t="str">
        <f t="shared" si="15"/>
        <v>GBP</v>
      </c>
      <c r="D156" s="14" t="s">
        <v>72</v>
      </c>
      <c r="E156" s="14" t="s">
        <v>17</v>
      </c>
      <c r="F156" s="14">
        <v>0.16666666666666599</v>
      </c>
      <c r="G156" s="14" t="s">
        <v>3</v>
      </c>
      <c r="H156" s="14" t="str">
        <f t="shared" si="16"/>
        <v>EURGBP_10FLY_2M</v>
      </c>
      <c r="I156" s="14">
        <v>33273.769999999997</v>
      </c>
      <c r="J156" s="36">
        <v>0.96499999999999997</v>
      </c>
      <c r="K156" s="37">
        <v>0</v>
      </c>
      <c r="L156" s="22" t="e">
        <f ca="1">+_xlfn.XLOOKUP(H156,Datos_Tradition!$J$2:$J$89,Datos_Tradition!$I$2:$I$89,"")</f>
        <v>#NAME?</v>
      </c>
      <c r="M156" s="23" t="e">
        <f t="shared" ca="1" si="17"/>
        <v>#NAME?</v>
      </c>
      <c r="N156" s="24" t="e">
        <f t="shared" ca="1" si="18"/>
        <v>#NAME?</v>
      </c>
      <c r="O156" s="22" t="e">
        <f ca="1">+_xlfn.XLOOKUP(H156,Datos_BGC!$J$2:$J$89,Datos_BGC!$I$2:$I$89,"")</f>
        <v>#NAME?</v>
      </c>
      <c r="P156" s="23" t="e">
        <f t="shared" ca="1" si="19"/>
        <v>#NAME?</v>
      </c>
      <c r="Q156" s="28" t="e">
        <f t="shared" ca="1" si="20"/>
        <v>#NAME?</v>
      </c>
    </row>
    <row r="157" spans="1:17" x14ac:dyDescent="0.35">
      <c r="A157" s="14" t="s">
        <v>72</v>
      </c>
      <c r="B157" s="14" t="str">
        <f t="shared" si="14"/>
        <v>EUR</v>
      </c>
      <c r="C157" s="14" t="str">
        <f t="shared" si="15"/>
        <v>GBP</v>
      </c>
      <c r="D157" s="14" t="s">
        <v>72</v>
      </c>
      <c r="E157" s="14" t="s">
        <v>16</v>
      </c>
      <c r="F157" s="14">
        <v>0.25</v>
      </c>
      <c r="G157" s="14" t="s">
        <v>3</v>
      </c>
      <c r="H157" s="14" t="str">
        <f t="shared" si="16"/>
        <v>EURGBP_10RR_2M</v>
      </c>
      <c r="I157" s="14">
        <v>-15421.91</v>
      </c>
      <c r="J157" s="36">
        <v>1.45</v>
      </c>
      <c r="K157" s="37">
        <v>0</v>
      </c>
      <c r="L157" s="22" t="e">
        <f ca="1">+_xlfn.XLOOKUP(H157,Datos_Tradition!$J$2:$J$89,Datos_Tradition!$I$2:$I$89,"")</f>
        <v>#NAME?</v>
      </c>
      <c r="M157" s="23" t="e">
        <f t="shared" ca="1" si="17"/>
        <v>#NAME?</v>
      </c>
      <c r="N157" s="24" t="e">
        <f t="shared" ca="1" si="18"/>
        <v>#NAME?</v>
      </c>
      <c r="O157" s="22" t="e">
        <f ca="1">+_xlfn.XLOOKUP(H157,Datos_BGC!$J$2:$J$89,Datos_BGC!$I$2:$I$89,"")</f>
        <v>#NAME?</v>
      </c>
      <c r="P157" s="23" t="e">
        <f t="shared" ca="1" si="19"/>
        <v>#NAME?</v>
      </c>
      <c r="Q157" s="28" t="e">
        <f t="shared" ca="1" si="20"/>
        <v>#NAME?</v>
      </c>
    </row>
    <row r="158" spans="1:17" x14ac:dyDescent="0.35">
      <c r="A158" s="14" t="s">
        <v>72</v>
      </c>
      <c r="B158" s="14" t="str">
        <f t="shared" si="14"/>
        <v>EUR</v>
      </c>
      <c r="C158" s="14" t="str">
        <f t="shared" si="15"/>
        <v>GBP</v>
      </c>
      <c r="D158" s="14" t="s">
        <v>72</v>
      </c>
      <c r="E158" s="14" t="s">
        <v>19</v>
      </c>
      <c r="F158" s="14">
        <v>0.25</v>
      </c>
      <c r="G158" s="14" t="s">
        <v>3</v>
      </c>
      <c r="H158" s="14" t="str">
        <f t="shared" si="16"/>
        <v>EURGBP_25FLY_2M</v>
      </c>
      <c r="I158" s="14">
        <v>95381.49</v>
      </c>
      <c r="J158" s="36">
        <v>0.3</v>
      </c>
      <c r="K158" s="37">
        <v>0</v>
      </c>
      <c r="L158" s="22" t="e">
        <f ca="1">+_xlfn.XLOOKUP(H158,Datos_Tradition!$J$2:$J$89,Datos_Tradition!$I$2:$I$89,"")</f>
        <v>#NAME?</v>
      </c>
      <c r="M158" s="23" t="e">
        <f t="shared" ca="1" si="17"/>
        <v>#NAME?</v>
      </c>
      <c r="N158" s="24" t="e">
        <f t="shared" ca="1" si="18"/>
        <v>#NAME?</v>
      </c>
      <c r="O158" s="22" t="e">
        <f ca="1">+_xlfn.XLOOKUP(H158,Datos_BGC!$J$2:$J$89,Datos_BGC!$I$2:$I$89,"")</f>
        <v>#NAME?</v>
      </c>
      <c r="P158" s="23" t="e">
        <f t="shared" ca="1" si="19"/>
        <v>#NAME?</v>
      </c>
      <c r="Q158" s="28" t="e">
        <f t="shared" ca="1" si="20"/>
        <v>#NAME?</v>
      </c>
    </row>
    <row r="159" spans="1:17" x14ac:dyDescent="0.35">
      <c r="A159" s="14" t="s">
        <v>72</v>
      </c>
      <c r="B159" s="14" t="str">
        <f t="shared" si="14"/>
        <v>EUR</v>
      </c>
      <c r="C159" s="14" t="str">
        <f t="shared" si="15"/>
        <v>GBP</v>
      </c>
      <c r="D159" s="14" t="s">
        <v>72</v>
      </c>
      <c r="E159" s="14" t="s">
        <v>18</v>
      </c>
      <c r="F159" s="14">
        <v>0.25</v>
      </c>
      <c r="G159" s="14" t="s">
        <v>3</v>
      </c>
      <c r="H159" s="14" t="str">
        <f t="shared" si="16"/>
        <v>EURGBP_25RR_2M</v>
      </c>
      <c r="I159" s="14">
        <v>-16061.9199999999</v>
      </c>
      <c r="J159" s="36">
        <v>0.57789999999999997</v>
      </c>
      <c r="K159" s="37">
        <v>0</v>
      </c>
      <c r="L159" s="22" t="e">
        <f ca="1">+_xlfn.XLOOKUP(H159,Datos_Tradition!$J$2:$J$89,Datos_Tradition!$I$2:$I$89,"")</f>
        <v>#NAME?</v>
      </c>
      <c r="M159" s="23" t="e">
        <f t="shared" ca="1" si="17"/>
        <v>#NAME?</v>
      </c>
      <c r="N159" s="24" t="e">
        <f t="shared" ca="1" si="18"/>
        <v>#NAME?</v>
      </c>
      <c r="O159" s="22" t="e">
        <f ca="1">+_xlfn.XLOOKUP(H159,Datos_BGC!$J$2:$J$89,Datos_BGC!$I$2:$I$89,"")</f>
        <v>#NAME?</v>
      </c>
      <c r="P159" s="23" t="e">
        <f t="shared" ca="1" si="19"/>
        <v>#NAME?</v>
      </c>
      <c r="Q159" s="28" t="e">
        <f t="shared" ca="1" si="20"/>
        <v>#NAME?</v>
      </c>
    </row>
    <row r="160" spans="1:17" x14ac:dyDescent="0.35">
      <c r="A160" s="14" t="s">
        <v>72</v>
      </c>
      <c r="B160" s="14" t="str">
        <f t="shared" si="14"/>
        <v>EUR</v>
      </c>
      <c r="C160" s="14" t="str">
        <f t="shared" si="15"/>
        <v>GBP</v>
      </c>
      <c r="D160" s="14" t="s">
        <v>72</v>
      </c>
      <c r="E160" s="14" t="s">
        <v>9</v>
      </c>
      <c r="F160" s="14">
        <v>0.25</v>
      </c>
      <c r="G160" s="14" t="s">
        <v>3</v>
      </c>
      <c r="H160" s="14" t="str">
        <f t="shared" si="16"/>
        <v>EURGBP_ATM_2M</v>
      </c>
      <c r="I160" s="14">
        <v>39116.459269999999</v>
      </c>
      <c r="J160" s="36">
        <v>0.8</v>
      </c>
      <c r="K160" s="37">
        <v>0</v>
      </c>
      <c r="L160" s="22" t="e">
        <f ca="1">+_xlfn.XLOOKUP(H160,Datos_Tradition!$J$2:$J$89,Datos_Tradition!$I$2:$I$89,"")</f>
        <v>#NAME?</v>
      </c>
      <c r="M160" s="23" t="e">
        <f t="shared" ca="1" si="17"/>
        <v>#NAME?</v>
      </c>
      <c r="N160" s="24" t="e">
        <f t="shared" ca="1" si="18"/>
        <v>#NAME?</v>
      </c>
      <c r="O160" s="22" t="e">
        <f ca="1">+_xlfn.XLOOKUP(H160,Datos_BGC!$J$2:$J$89,Datos_BGC!$I$2:$I$89,"")</f>
        <v>#NAME?</v>
      </c>
      <c r="P160" s="23" t="e">
        <f t="shared" ca="1" si="19"/>
        <v>#NAME?</v>
      </c>
      <c r="Q160" s="28" t="e">
        <f t="shared" ca="1" si="20"/>
        <v>#NAME?</v>
      </c>
    </row>
    <row r="161" spans="1:17" x14ac:dyDescent="0.35">
      <c r="A161" s="14" t="s">
        <v>72</v>
      </c>
      <c r="B161" s="14" t="str">
        <f t="shared" si="14"/>
        <v>EUR</v>
      </c>
      <c r="C161" s="14" t="str">
        <f t="shared" si="15"/>
        <v>GBP</v>
      </c>
      <c r="D161" s="14" t="s">
        <v>72</v>
      </c>
      <c r="E161" s="14" t="s">
        <v>17</v>
      </c>
      <c r="F161" s="14">
        <v>0.25</v>
      </c>
      <c r="G161" s="14" t="s">
        <v>4</v>
      </c>
      <c r="H161" s="14" t="str">
        <f t="shared" si="16"/>
        <v>EURGBP_10FLY_3M</v>
      </c>
      <c r="I161" s="14">
        <v>-2226.9199999999901</v>
      </c>
      <c r="J161" s="36">
        <v>0.88</v>
      </c>
      <c r="K161" s="37">
        <v>0</v>
      </c>
      <c r="L161" s="22" t="e">
        <f ca="1">+_xlfn.XLOOKUP(H161,Datos_Tradition!$J$2:$J$89,Datos_Tradition!$I$2:$I$89,"")</f>
        <v>#NAME?</v>
      </c>
      <c r="M161" s="23" t="e">
        <f t="shared" ca="1" si="17"/>
        <v>#NAME?</v>
      </c>
      <c r="N161" s="24" t="e">
        <f t="shared" ca="1" si="18"/>
        <v>#NAME?</v>
      </c>
      <c r="O161" s="22" t="e">
        <f ca="1">+_xlfn.XLOOKUP(H161,Datos_BGC!$J$2:$J$89,Datos_BGC!$I$2:$I$89,"")</f>
        <v>#NAME?</v>
      </c>
      <c r="P161" s="23" t="e">
        <f t="shared" ca="1" si="19"/>
        <v>#NAME?</v>
      </c>
      <c r="Q161" s="28" t="e">
        <f t="shared" ca="1" si="20"/>
        <v>#NAME?</v>
      </c>
    </row>
    <row r="162" spans="1:17" x14ac:dyDescent="0.35">
      <c r="A162" s="14" t="s">
        <v>72</v>
      </c>
      <c r="B162" s="14" t="str">
        <f t="shared" si="14"/>
        <v>EUR</v>
      </c>
      <c r="C162" s="14" t="str">
        <f t="shared" si="15"/>
        <v>GBP</v>
      </c>
      <c r="D162" s="14" t="s">
        <v>72</v>
      </c>
      <c r="E162" s="14" t="s">
        <v>16</v>
      </c>
      <c r="F162" s="14">
        <v>0.5</v>
      </c>
      <c r="G162" s="14" t="s">
        <v>4</v>
      </c>
      <c r="H162" s="14" t="str">
        <f t="shared" si="16"/>
        <v>EURGBP_10RR_3M</v>
      </c>
      <c r="I162" s="14">
        <v>10822.44</v>
      </c>
      <c r="J162" s="36">
        <v>1.32</v>
      </c>
      <c r="K162" s="37">
        <v>0</v>
      </c>
      <c r="L162" s="22" t="e">
        <f ca="1">+_xlfn.XLOOKUP(H162,Datos_Tradition!$J$2:$J$89,Datos_Tradition!$I$2:$I$89,"")</f>
        <v>#NAME?</v>
      </c>
      <c r="M162" s="23" t="e">
        <f t="shared" ca="1" si="17"/>
        <v>#NAME?</v>
      </c>
      <c r="N162" s="24" t="e">
        <f t="shared" ca="1" si="18"/>
        <v>#NAME?</v>
      </c>
      <c r="O162" s="22" t="e">
        <f ca="1">+_xlfn.XLOOKUP(H162,Datos_BGC!$J$2:$J$89,Datos_BGC!$I$2:$I$89,"")</f>
        <v>#NAME?</v>
      </c>
      <c r="P162" s="23" t="e">
        <f t="shared" ca="1" si="19"/>
        <v>#NAME?</v>
      </c>
      <c r="Q162" s="28" t="e">
        <f t="shared" ca="1" si="20"/>
        <v>#NAME?</v>
      </c>
    </row>
    <row r="163" spans="1:17" x14ac:dyDescent="0.35">
      <c r="A163" s="14" t="s">
        <v>72</v>
      </c>
      <c r="B163" s="14" t="str">
        <f t="shared" si="14"/>
        <v>EUR</v>
      </c>
      <c r="C163" s="14" t="str">
        <f t="shared" si="15"/>
        <v>GBP</v>
      </c>
      <c r="D163" s="14" t="s">
        <v>72</v>
      </c>
      <c r="E163" s="14" t="s">
        <v>19</v>
      </c>
      <c r="F163" s="14">
        <v>0.5</v>
      </c>
      <c r="G163" s="14" t="s">
        <v>4</v>
      </c>
      <c r="H163" s="14" t="str">
        <f t="shared" si="16"/>
        <v>EURGBP_25FLY_3M</v>
      </c>
      <c r="I163" s="14">
        <v>23674.74</v>
      </c>
      <c r="J163" s="36">
        <v>0.375</v>
      </c>
      <c r="K163" s="37">
        <v>0</v>
      </c>
      <c r="L163" s="22" t="e">
        <f ca="1">+_xlfn.XLOOKUP(H163,Datos_Tradition!$J$2:$J$89,Datos_Tradition!$I$2:$I$89,"")</f>
        <v>#NAME?</v>
      </c>
      <c r="M163" s="23" t="e">
        <f t="shared" ca="1" si="17"/>
        <v>#NAME?</v>
      </c>
      <c r="N163" s="24" t="e">
        <f t="shared" ca="1" si="18"/>
        <v>#NAME?</v>
      </c>
      <c r="O163" s="22" t="e">
        <f ca="1">+_xlfn.XLOOKUP(H163,Datos_BGC!$J$2:$J$89,Datos_BGC!$I$2:$I$89,"")</f>
        <v>#NAME?</v>
      </c>
      <c r="P163" s="23" t="e">
        <f t="shared" ca="1" si="19"/>
        <v>#NAME?</v>
      </c>
      <c r="Q163" s="28" t="e">
        <f t="shared" ca="1" si="20"/>
        <v>#NAME?</v>
      </c>
    </row>
    <row r="164" spans="1:17" x14ac:dyDescent="0.35">
      <c r="A164" s="14" t="s">
        <v>72</v>
      </c>
      <c r="B164" s="14" t="str">
        <f t="shared" si="14"/>
        <v>EUR</v>
      </c>
      <c r="C164" s="14" t="str">
        <f t="shared" si="15"/>
        <v>GBP</v>
      </c>
      <c r="D164" s="14" t="s">
        <v>72</v>
      </c>
      <c r="E164" s="14" t="s">
        <v>18</v>
      </c>
      <c r="F164" s="14">
        <v>0.5</v>
      </c>
      <c r="G164" s="14" t="s">
        <v>4</v>
      </c>
      <c r="H164" s="14" t="str">
        <f t="shared" si="16"/>
        <v>EURGBP_25RR_3M</v>
      </c>
      <c r="I164" s="14">
        <v>474.21</v>
      </c>
      <c r="J164" s="36">
        <v>0.6</v>
      </c>
      <c r="K164" s="37">
        <v>0</v>
      </c>
      <c r="L164" s="22" t="e">
        <f ca="1">+_xlfn.XLOOKUP(H164,Datos_Tradition!$J$2:$J$89,Datos_Tradition!$I$2:$I$89,"")</f>
        <v>#NAME?</v>
      </c>
      <c r="M164" s="23" t="e">
        <f t="shared" ca="1" si="17"/>
        <v>#NAME?</v>
      </c>
      <c r="N164" s="24" t="e">
        <f t="shared" ca="1" si="18"/>
        <v>#NAME?</v>
      </c>
      <c r="O164" s="22" t="e">
        <f ca="1">+_xlfn.XLOOKUP(H164,Datos_BGC!$J$2:$J$89,Datos_BGC!$I$2:$I$89,"")</f>
        <v>#NAME?</v>
      </c>
      <c r="P164" s="23" t="e">
        <f t="shared" ca="1" si="19"/>
        <v>#NAME?</v>
      </c>
      <c r="Q164" s="28" t="e">
        <f t="shared" ca="1" si="20"/>
        <v>#NAME?</v>
      </c>
    </row>
    <row r="165" spans="1:17" x14ac:dyDescent="0.35">
      <c r="A165" s="14" t="s">
        <v>72</v>
      </c>
      <c r="B165" s="14" t="str">
        <f t="shared" si="14"/>
        <v>EUR</v>
      </c>
      <c r="C165" s="14" t="str">
        <f t="shared" si="15"/>
        <v>GBP</v>
      </c>
      <c r="D165" s="14" t="s">
        <v>72</v>
      </c>
      <c r="E165" s="14" t="s">
        <v>9</v>
      </c>
      <c r="F165" s="14">
        <v>0.5</v>
      </c>
      <c r="G165" s="14" t="s">
        <v>4</v>
      </c>
      <c r="H165" s="14" t="str">
        <f t="shared" si="16"/>
        <v>EURGBP_ATM_3M</v>
      </c>
      <c r="I165" s="14">
        <v>22239.146110000001</v>
      </c>
      <c r="J165" s="36">
        <v>0.8</v>
      </c>
      <c r="K165" s="37">
        <v>0</v>
      </c>
      <c r="L165" s="22" t="e">
        <f ca="1">+_xlfn.XLOOKUP(H165,Datos_Tradition!$J$2:$J$89,Datos_Tradition!$I$2:$I$89,"")</f>
        <v>#NAME?</v>
      </c>
      <c r="M165" s="23" t="e">
        <f t="shared" ca="1" si="17"/>
        <v>#NAME?</v>
      </c>
      <c r="N165" s="24" t="e">
        <f t="shared" ca="1" si="18"/>
        <v>#NAME?</v>
      </c>
      <c r="O165" s="22" t="e">
        <f ca="1">+_xlfn.XLOOKUP(H165,Datos_BGC!$J$2:$J$89,Datos_BGC!$I$2:$I$89,"")</f>
        <v>#NAME?</v>
      </c>
      <c r="P165" s="23" t="e">
        <f t="shared" ca="1" si="19"/>
        <v>#NAME?</v>
      </c>
      <c r="Q165" s="28" t="e">
        <f t="shared" ca="1" si="20"/>
        <v>#NAME?</v>
      </c>
    </row>
    <row r="166" spans="1:17" x14ac:dyDescent="0.35">
      <c r="A166" s="14" t="s">
        <v>72</v>
      </c>
      <c r="B166" s="14" t="str">
        <f t="shared" si="14"/>
        <v>EUR</v>
      </c>
      <c r="C166" s="14" t="str">
        <f t="shared" si="15"/>
        <v>GBP</v>
      </c>
      <c r="D166" s="14" t="s">
        <v>72</v>
      </c>
      <c r="E166" s="14" t="s">
        <v>17</v>
      </c>
      <c r="F166" s="14">
        <v>0.5</v>
      </c>
      <c r="G166" s="14" t="s">
        <v>5</v>
      </c>
      <c r="H166" s="14" t="str">
        <f t="shared" si="16"/>
        <v>EURGBP_10FLY_6M</v>
      </c>
      <c r="I166" s="14">
        <v>-30642.119999999901</v>
      </c>
      <c r="J166" s="36">
        <v>0.74</v>
      </c>
      <c r="K166" s="37">
        <v>0</v>
      </c>
      <c r="L166" s="22" t="e">
        <f ca="1">+_xlfn.XLOOKUP(H166,Datos_Tradition!$J$2:$J$89,Datos_Tradition!$I$2:$I$89,"")</f>
        <v>#NAME?</v>
      </c>
      <c r="M166" s="23" t="e">
        <f t="shared" ca="1" si="17"/>
        <v>#NAME?</v>
      </c>
      <c r="N166" s="24" t="e">
        <f t="shared" ca="1" si="18"/>
        <v>#NAME?</v>
      </c>
      <c r="O166" s="22" t="e">
        <f ca="1">+_xlfn.XLOOKUP(H166,Datos_BGC!$J$2:$J$89,Datos_BGC!$I$2:$I$89,"")</f>
        <v>#NAME?</v>
      </c>
      <c r="P166" s="23" t="e">
        <f t="shared" ca="1" si="19"/>
        <v>#NAME?</v>
      </c>
      <c r="Q166" s="28" t="e">
        <f t="shared" ca="1" si="20"/>
        <v>#NAME?</v>
      </c>
    </row>
    <row r="167" spans="1:17" x14ac:dyDescent="0.35">
      <c r="A167" s="14" t="s">
        <v>72</v>
      </c>
      <c r="B167" s="14" t="str">
        <f t="shared" si="14"/>
        <v>EUR</v>
      </c>
      <c r="C167" s="14" t="str">
        <f t="shared" si="15"/>
        <v>GBP</v>
      </c>
      <c r="D167" s="14" t="s">
        <v>72</v>
      </c>
      <c r="E167" s="14" t="s">
        <v>16</v>
      </c>
      <c r="F167" s="14">
        <v>0.75</v>
      </c>
      <c r="G167" s="14" t="s">
        <v>5</v>
      </c>
      <c r="H167" s="14" t="str">
        <f t="shared" si="16"/>
        <v>EURGBP_10RR_6M</v>
      </c>
      <c r="I167" s="14">
        <v>6628.99</v>
      </c>
      <c r="J167" s="36">
        <v>1.1100000000000001</v>
      </c>
      <c r="K167" s="37">
        <v>0</v>
      </c>
      <c r="L167" s="22" t="e">
        <f ca="1">+_xlfn.XLOOKUP(H167,Datos_Tradition!$J$2:$J$89,Datos_Tradition!$I$2:$I$89,"")</f>
        <v>#NAME?</v>
      </c>
      <c r="M167" s="23" t="e">
        <f t="shared" ca="1" si="17"/>
        <v>#NAME?</v>
      </c>
      <c r="N167" s="24" t="e">
        <f t="shared" ca="1" si="18"/>
        <v>#NAME?</v>
      </c>
      <c r="O167" s="22" t="e">
        <f ca="1">+_xlfn.XLOOKUP(H167,Datos_BGC!$J$2:$J$89,Datos_BGC!$I$2:$I$89,"")</f>
        <v>#NAME?</v>
      </c>
      <c r="P167" s="23" t="e">
        <f t="shared" ca="1" si="19"/>
        <v>#NAME?</v>
      </c>
      <c r="Q167" s="28" t="e">
        <f t="shared" ca="1" si="20"/>
        <v>#NAME?</v>
      </c>
    </row>
    <row r="168" spans="1:17" x14ac:dyDescent="0.35">
      <c r="A168" s="14" t="s">
        <v>72</v>
      </c>
      <c r="B168" s="14" t="str">
        <f t="shared" si="14"/>
        <v>EUR</v>
      </c>
      <c r="C168" s="14" t="str">
        <f t="shared" si="15"/>
        <v>GBP</v>
      </c>
      <c r="D168" s="14" t="s">
        <v>72</v>
      </c>
      <c r="E168" s="14" t="s">
        <v>19</v>
      </c>
      <c r="F168" s="14">
        <v>0.75</v>
      </c>
      <c r="G168" s="14" t="s">
        <v>5</v>
      </c>
      <c r="H168" s="14" t="str">
        <f t="shared" si="16"/>
        <v>EURGBP_25FLY_6M</v>
      </c>
      <c r="I168" s="14">
        <v>80231.350000000006</v>
      </c>
      <c r="J168" s="36">
        <v>0.46500000000000002</v>
      </c>
      <c r="K168" s="37">
        <v>0</v>
      </c>
      <c r="L168" s="22" t="e">
        <f ca="1">+_xlfn.XLOOKUP(H168,Datos_Tradition!$J$2:$J$89,Datos_Tradition!$I$2:$I$89,"")</f>
        <v>#NAME?</v>
      </c>
      <c r="M168" s="23" t="e">
        <f t="shared" ca="1" si="17"/>
        <v>#NAME?</v>
      </c>
      <c r="N168" s="24" t="e">
        <f t="shared" ca="1" si="18"/>
        <v>#NAME?</v>
      </c>
      <c r="O168" s="22" t="e">
        <f ca="1">+_xlfn.XLOOKUP(H168,Datos_BGC!$J$2:$J$89,Datos_BGC!$I$2:$I$89,"")</f>
        <v>#NAME?</v>
      </c>
      <c r="P168" s="23" t="e">
        <f t="shared" ca="1" si="19"/>
        <v>#NAME?</v>
      </c>
      <c r="Q168" s="28" t="e">
        <f t="shared" ca="1" si="20"/>
        <v>#NAME?</v>
      </c>
    </row>
    <row r="169" spans="1:17" x14ac:dyDescent="0.35">
      <c r="A169" s="14" t="s">
        <v>72</v>
      </c>
      <c r="B169" s="14" t="str">
        <f t="shared" si="14"/>
        <v>EUR</v>
      </c>
      <c r="C169" s="14" t="str">
        <f t="shared" si="15"/>
        <v>GBP</v>
      </c>
      <c r="D169" s="14" t="s">
        <v>72</v>
      </c>
      <c r="E169" s="14" t="s">
        <v>18</v>
      </c>
      <c r="F169" s="14">
        <v>0.75</v>
      </c>
      <c r="G169" s="14" t="s">
        <v>5</v>
      </c>
      <c r="H169" s="14" t="str">
        <f t="shared" si="16"/>
        <v>EURGBP_25RR_6M</v>
      </c>
      <c r="I169" s="14">
        <v>-61099.51</v>
      </c>
      <c r="J169" s="36">
        <v>0.6</v>
      </c>
      <c r="K169" s="37">
        <v>0</v>
      </c>
      <c r="L169" s="22" t="e">
        <f ca="1">+_xlfn.XLOOKUP(H169,Datos_Tradition!$J$2:$J$89,Datos_Tradition!$I$2:$I$89,"")</f>
        <v>#NAME?</v>
      </c>
      <c r="M169" s="23" t="e">
        <f t="shared" ca="1" si="17"/>
        <v>#NAME?</v>
      </c>
      <c r="N169" s="24" t="e">
        <f t="shared" ca="1" si="18"/>
        <v>#NAME?</v>
      </c>
      <c r="O169" s="22" t="e">
        <f ca="1">+_xlfn.XLOOKUP(H169,Datos_BGC!$J$2:$J$89,Datos_BGC!$I$2:$I$89,"")</f>
        <v>#NAME?</v>
      </c>
      <c r="P169" s="23" t="e">
        <f t="shared" ca="1" si="19"/>
        <v>#NAME?</v>
      </c>
      <c r="Q169" s="28" t="e">
        <f t="shared" ca="1" si="20"/>
        <v>#NAME?</v>
      </c>
    </row>
    <row r="170" spans="1:17" x14ac:dyDescent="0.35">
      <c r="A170" s="14" t="s">
        <v>72</v>
      </c>
      <c r="B170" s="14" t="str">
        <f t="shared" si="14"/>
        <v>EUR</v>
      </c>
      <c r="C170" s="14" t="str">
        <f t="shared" si="15"/>
        <v>GBP</v>
      </c>
      <c r="D170" s="14" t="s">
        <v>72</v>
      </c>
      <c r="E170" s="14" t="s">
        <v>9</v>
      </c>
      <c r="F170" s="14">
        <v>0.75</v>
      </c>
      <c r="G170" s="14" t="s">
        <v>5</v>
      </c>
      <c r="H170" s="14" t="str">
        <f t="shared" si="16"/>
        <v>EURGBP_ATM_6M</v>
      </c>
      <c r="I170" s="14">
        <v>144600.47912999999</v>
      </c>
      <c r="J170" s="36">
        <v>0.8</v>
      </c>
      <c r="K170" s="37">
        <v>0</v>
      </c>
      <c r="L170" s="22" t="e">
        <f ca="1">+_xlfn.XLOOKUP(H170,Datos_Tradition!$J$2:$J$89,Datos_Tradition!$I$2:$I$89,"")</f>
        <v>#NAME?</v>
      </c>
      <c r="M170" s="23" t="e">
        <f t="shared" ca="1" si="17"/>
        <v>#NAME?</v>
      </c>
      <c r="N170" s="24" t="e">
        <f t="shared" ca="1" si="18"/>
        <v>#NAME?</v>
      </c>
      <c r="O170" s="22" t="e">
        <f ca="1">+_xlfn.XLOOKUP(H170,Datos_BGC!$J$2:$J$89,Datos_BGC!$I$2:$I$89,"")</f>
        <v>#NAME?</v>
      </c>
      <c r="P170" s="23" t="e">
        <f t="shared" ca="1" si="19"/>
        <v>#NAME?</v>
      </c>
      <c r="Q170" s="28" t="e">
        <f t="shared" ca="1" si="20"/>
        <v>#NAME?</v>
      </c>
    </row>
    <row r="171" spans="1:17" x14ac:dyDescent="0.35">
      <c r="A171" s="14" t="s">
        <v>72</v>
      </c>
      <c r="B171" s="14" t="str">
        <f t="shared" si="14"/>
        <v>EUR</v>
      </c>
      <c r="C171" s="14" t="str">
        <f t="shared" si="15"/>
        <v>GBP</v>
      </c>
      <c r="D171" s="14" t="s">
        <v>72</v>
      </c>
      <c r="E171" s="14" t="s">
        <v>17</v>
      </c>
      <c r="F171" s="14">
        <v>0.75</v>
      </c>
      <c r="G171" s="14" t="s">
        <v>7</v>
      </c>
      <c r="H171" s="14" t="str">
        <f t="shared" si="16"/>
        <v>EURGBP_10FLY_1Y</v>
      </c>
      <c r="I171" s="14">
        <v>2558.2199999999998</v>
      </c>
      <c r="J171" s="36">
        <v>0.62</v>
      </c>
      <c r="K171" s="37">
        <v>0</v>
      </c>
      <c r="L171" s="22" t="e">
        <f ca="1">+_xlfn.XLOOKUP(H171,Datos_Tradition!$J$2:$J$89,Datos_Tradition!$I$2:$I$89,"")</f>
        <v>#NAME?</v>
      </c>
      <c r="M171" s="23" t="e">
        <f t="shared" ca="1" si="17"/>
        <v>#NAME?</v>
      </c>
      <c r="N171" s="24" t="e">
        <f t="shared" ca="1" si="18"/>
        <v>#NAME?</v>
      </c>
      <c r="O171" s="22" t="e">
        <f ca="1">+_xlfn.XLOOKUP(H171,Datos_BGC!$J$2:$J$89,Datos_BGC!$I$2:$I$89,"")</f>
        <v>#NAME?</v>
      </c>
      <c r="P171" s="23" t="e">
        <f t="shared" ca="1" si="19"/>
        <v>#NAME?</v>
      </c>
      <c r="Q171" s="28" t="e">
        <f t="shared" ca="1" si="20"/>
        <v>#NAME?</v>
      </c>
    </row>
    <row r="172" spans="1:17" x14ac:dyDescent="0.35">
      <c r="A172" s="14" t="s">
        <v>72</v>
      </c>
      <c r="B172" s="14" t="str">
        <f t="shared" si="14"/>
        <v>EUR</v>
      </c>
      <c r="C172" s="14" t="str">
        <f t="shared" si="15"/>
        <v>GBP</v>
      </c>
      <c r="D172" s="14" t="s">
        <v>72</v>
      </c>
      <c r="E172" s="14" t="s">
        <v>16</v>
      </c>
      <c r="F172" s="14">
        <v>1</v>
      </c>
      <c r="G172" s="14" t="s">
        <v>7</v>
      </c>
      <c r="H172" s="14" t="str">
        <f t="shared" si="16"/>
        <v>EURGBP_10RR_1Y</v>
      </c>
      <c r="I172" s="14">
        <v>-318.54999999999899</v>
      </c>
      <c r="J172" s="36">
        <v>0.93</v>
      </c>
      <c r="K172" s="37">
        <v>0</v>
      </c>
      <c r="L172" s="22" t="e">
        <f ca="1">+_xlfn.XLOOKUP(H172,Datos_Tradition!$J$2:$J$89,Datos_Tradition!$I$2:$I$89,"")</f>
        <v>#NAME?</v>
      </c>
      <c r="M172" s="23" t="e">
        <f t="shared" ca="1" si="17"/>
        <v>#NAME?</v>
      </c>
      <c r="N172" s="24" t="e">
        <f t="shared" ca="1" si="18"/>
        <v>#NAME?</v>
      </c>
      <c r="O172" s="22" t="e">
        <f ca="1">+_xlfn.XLOOKUP(H172,Datos_BGC!$J$2:$J$89,Datos_BGC!$I$2:$I$89,"")</f>
        <v>#NAME?</v>
      </c>
      <c r="P172" s="23" t="e">
        <f t="shared" ca="1" si="19"/>
        <v>#NAME?</v>
      </c>
      <c r="Q172" s="28" t="e">
        <f t="shared" ca="1" si="20"/>
        <v>#NAME?</v>
      </c>
    </row>
    <row r="173" spans="1:17" x14ac:dyDescent="0.35">
      <c r="A173" s="14" t="s">
        <v>72</v>
      </c>
      <c r="B173" s="14" t="str">
        <f t="shared" si="14"/>
        <v>EUR</v>
      </c>
      <c r="C173" s="14" t="str">
        <f t="shared" si="15"/>
        <v>GBP</v>
      </c>
      <c r="D173" s="14" t="s">
        <v>72</v>
      </c>
      <c r="E173" s="14" t="s">
        <v>19</v>
      </c>
      <c r="F173" s="14">
        <v>1</v>
      </c>
      <c r="G173" s="14" t="s">
        <v>7</v>
      </c>
      <c r="H173" s="14" t="str">
        <f t="shared" si="16"/>
        <v>EURGBP_25FLY_1Y</v>
      </c>
      <c r="I173" s="14">
        <v>-160234.54</v>
      </c>
      <c r="J173" s="36">
        <v>0.39</v>
      </c>
      <c r="K173" s="37">
        <v>0</v>
      </c>
      <c r="L173" s="22" t="e">
        <f ca="1">+_xlfn.XLOOKUP(H173,Datos_Tradition!$J$2:$J$89,Datos_Tradition!$I$2:$I$89,"")</f>
        <v>#NAME?</v>
      </c>
      <c r="M173" s="23" t="e">
        <f t="shared" ca="1" si="17"/>
        <v>#NAME?</v>
      </c>
      <c r="N173" s="24" t="e">
        <f t="shared" ca="1" si="18"/>
        <v>#NAME?</v>
      </c>
      <c r="O173" s="22" t="e">
        <f ca="1">+_xlfn.XLOOKUP(H173,Datos_BGC!$J$2:$J$89,Datos_BGC!$I$2:$I$89,"")</f>
        <v>#NAME?</v>
      </c>
      <c r="P173" s="23" t="e">
        <f t="shared" ca="1" si="19"/>
        <v>#NAME?</v>
      </c>
      <c r="Q173" s="28" t="e">
        <f t="shared" ca="1" si="20"/>
        <v>#NAME?</v>
      </c>
    </row>
    <row r="174" spans="1:17" x14ac:dyDescent="0.35">
      <c r="A174" s="14" t="s">
        <v>72</v>
      </c>
      <c r="B174" s="14" t="str">
        <f t="shared" si="14"/>
        <v>EUR</v>
      </c>
      <c r="C174" s="14" t="str">
        <f t="shared" si="15"/>
        <v>GBP</v>
      </c>
      <c r="D174" s="14" t="s">
        <v>72</v>
      </c>
      <c r="E174" s="14" t="s">
        <v>18</v>
      </c>
      <c r="F174" s="14">
        <v>1</v>
      </c>
      <c r="G174" s="14" t="s">
        <v>7</v>
      </c>
      <c r="H174" s="14" t="str">
        <f t="shared" si="16"/>
        <v>EURGBP_25RR_1Y</v>
      </c>
      <c r="I174" s="14">
        <v>78632.179999999906</v>
      </c>
      <c r="J174" s="36">
        <v>0.54</v>
      </c>
      <c r="K174" s="37">
        <v>0</v>
      </c>
      <c r="L174" s="22" t="e">
        <f ca="1">+_xlfn.XLOOKUP(H174,Datos_Tradition!$J$2:$J$89,Datos_Tradition!$I$2:$I$89,"")</f>
        <v>#NAME?</v>
      </c>
      <c r="M174" s="23" t="e">
        <f t="shared" ca="1" si="17"/>
        <v>#NAME?</v>
      </c>
      <c r="N174" s="24" t="e">
        <f t="shared" ca="1" si="18"/>
        <v>#NAME?</v>
      </c>
      <c r="O174" s="22" t="e">
        <f ca="1">+_xlfn.XLOOKUP(H174,Datos_BGC!$J$2:$J$89,Datos_BGC!$I$2:$I$89,"")</f>
        <v>#NAME?</v>
      </c>
      <c r="P174" s="23" t="e">
        <f t="shared" ca="1" si="19"/>
        <v>#NAME?</v>
      </c>
      <c r="Q174" s="28" t="e">
        <f t="shared" ca="1" si="20"/>
        <v>#NAME?</v>
      </c>
    </row>
    <row r="175" spans="1:17" x14ac:dyDescent="0.35">
      <c r="A175" s="14" t="s">
        <v>72</v>
      </c>
      <c r="B175" s="14" t="str">
        <f t="shared" si="14"/>
        <v>EUR</v>
      </c>
      <c r="C175" s="14" t="str">
        <f t="shared" si="15"/>
        <v>GBP</v>
      </c>
      <c r="D175" s="14" t="s">
        <v>72</v>
      </c>
      <c r="E175" s="14" t="s">
        <v>9</v>
      </c>
      <c r="F175" s="14">
        <v>1</v>
      </c>
      <c r="G175" s="14" t="s">
        <v>7</v>
      </c>
      <c r="H175" s="14" t="str">
        <f t="shared" si="16"/>
        <v>EURGBP_ATM_1Y</v>
      </c>
      <c r="I175" s="14">
        <v>-86064.014539999902</v>
      </c>
      <c r="J175" s="36">
        <v>0.66249999999999998</v>
      </c>
      <c r="K175" s="37">
        <v>0</v>
      </c>
      <c r="L175" s="22" t="e">
        <f ca="1">+_xlfn.XLOOKUP(H175,Datos_Tradition!$J$2:$J$89,Datos_Tradition!$I$2:$I$89,"")</f>
        <v>#NAME?</v>
      </c>
      <c r="M175" s="23" t="e">
        <f t="shared" ca="1" si="17"/>
        <v>#NAME?</v>
      </c>
      <c r="N175" s="24" t="e">
        <f t="shared" ca="1" si="18"/>
        <v>#NAME?</v>
      </c>
      <c r="O175" s="22" t="e">
        <f ca="1">+_xlfn.XLOOKUP(H175,Datos_BGC!$J$2:$J$89,Datos_BGC!$I$2:$I$89,"")</f>
        <v>#NAME?</v>
      </c>
      <c r="P175" s="23" t="e">
        <f t="shared" ca="1" si="19"/>
        <v>#NAME?</v>
      </c>
      <c r="Q175" s="28" t="e">
        <f t="shared" ca="1" si="20"/>
        <v>#NAME?</v>
      </c>
    </row>
    <row r="176" spans="1:17" x14ac:dyDescent="0.35">
      <c r="A176" s="14" t="s">
        <v>72</v>
      </c>
      <c r="B176" s="14" t="str">
        <f t="shared" si="14"/>
        <v>EUR</v>
      </c>
      <c r="C176" s="14" t="str">
        <f t="shared" si="15"/>
        <v>GBP</v>
      </c>
      <c r="D176" s="14" t="s">
        <v>72</v>
      </c>
      <c r="E176" s="14" t="s">
        <v>17</v>
      </c>
      <c r="F176" s="14">
        <v>1</v>
      </c>
      <c r="G176" s="14" t="s">
        <v>8</v>
      </c>
      <c r="H176" s="14" t="str">
        <f t="shared" si="16"/>
        <v>EURGBP_10FLY_2Y</v>
      </c>
      <c r="I176" s="14">
        <v>1612.02999999999</v>
      </c>
      <c r="J176" s="36">
        <v>0.8</v>
      </c>
      <c r="K176" s="37">
        <v>0</v>
      </c>
      <c r="L176" s="22" t="e">
        <f ca="1">+_xlfn.XLOOKUP(H176,Datos_Tradition!$J$2:$J$89,Datos_Tradition!$I$2:$I$89,"")</f>
        <v>#NAME?</v>
      </c>
      <c r="M176" s="23" t="e">
        <f t="shared" ca="1" si="17"/>
        <v>#NAME?</v>
      </c>
      <c r="N176" s="24" t="e">
        <f t="shared" ca="1" si="18"/>
        <v>#NAME?</v>
      </c>
      <c r="O176" s="22" t="e">
        <f ca="1">+_xlfn.XLOOKUP(H176,Datos_BGC!$J$2:$J$89,Datos_BGC!$I$2:$I$89,"")</f>
        <v>#NAME?</v>
      </c>
      <c r="P176" s="23" t="e">
        <f t="shared" ca="1" si="19"/>
        <v>#NAME?</v>
      </c>
      <c r="Q176" s="28" t="e">
        <f t="shared" ca="1" si="20"/>
        <v>#NAME?</v>
      </c>
    </row>
    <row r="177" spans="1:17" x14ac:dyDescent="0.35">
      <c r="A177" s="14" t="s">
        <v>72</v>
      </c>
      <c r="B177" s="14" t="str">
        <f t="shared" si="14"/>
        <v>EUR</v>
      </c>
      <c r="C177" s="14" t="str">
        <f t="shared" si="15"/>
        <v>GBP</v>
      </c>
      <c r="D177" s="14" t="s">
        <v>72</v>
      </c>
      <c r="E177" s="14" t="s">
        <v>16</v>
      </c>
      <c r="F177" s="14">
        <v>8.3333333333333301E-2</v>
      </c>
      <c r="G177" s="14" t="s">
        <v>8</v>
      </c>
      <c r="H177" s="14" t="str">
        <f t="shared" si="16"/>
        <v>EURGBP_10RR_2Y</v>
      </c>
      <c r="I177" s="14">
        <v>-112.049999999999</v>
      </c>
      <c r="J177" s="36">
        <v>1.2</v>
      </c>
      <c r="K177" s="37">
        <v>0</v>
      </c>
      <c r="L177" s="22" t="e">
        <f ca="1">+_xlfn.XLOOKUP(H177,Datos_Tradition!$J$2:$J$89,Datos_Tradition!$I$2:$I$89,"")</f>
        <v>#NAME?</v>
      </c>
      <c r="M177" s="23" t="e">
        <f t="shared" ca="1" si="17"/>
        <v>#NAME?</v>
      </c>
      <c r="N177" s="24" t="e">
        <f t="shared" ca="1" si="18"/>
        <v>#NAME?</v>
      </c>
      <c r="O177" s="22" t="e">
        <f ca="1">+_xlfn.XLOOKUP(H177,Datos_BGC!$J$2:$J$89,Datos_BGC!$I$2:$I$89,"")</f>
        <v>#NAME?</v>
      </c>
      <c r="P177" s="23" t="e">
        <f t="shared" ca="1" si="19"/>
        <v>#NAME?</v>
      </c>
      <c r="Q177" s="28" t="e">
        <f t="shared" ca="1" si="20"/>
        <v>#NAME?</v>
      </c>
    </row>
    <row r="178" spans="1:17" x14ac:dyDescent="0.35">
      <c r="A178" s="14" t="s">
        <v>72</v>
      </c>
      <c r="B178" s="14" t="str">
        <f t="shared" si="14"/>
        <v>EUR</v>
      </c>
      <c r="C178" s="14" t="str">
        <f t="shared" si="15"/>
        <v>GBP</v>
      </c>
      <c r="D178" s="14" t="s">
        <v>72</v>
      </c>
      <c r="E178" s="14" t="s">
        <v>19</v>
      </c>
      <c r="F178" s="14">
        <v>8.3333333333333301E-2</v>
      </c>
      <c r="G178" s="14" t="s">
        <v>8</v>
      </c>
      <c r="H178" s="14" t="str">
        <f t="shared" si="16"/>
        <v>EURGBP_25FLY_2Y</v>
      </c>
      <c r="I178" s="14">
        <v>-150712.65</v>
      </c>
      <c r="J178" s="36">
        <v>0.495</v>
      </c>
      <c r="K178" s="37">
        <v>0</v>
      </c>
      <c r="L178" s="22" t="e">
        <f ca="1">+_xlfn.XLOOKUP(H178,Datos_Tradition!$J$2:$J$89,Datos_Tradition!$I$2:$I$89,"")</f>
        <v>#NAME?</v>
      </c>
      <c r="M178" s="23" t="e">
        <f t="shared" ca="1" si="17"/>
        <v>#NAME?</v>
      </c>
      <c r="N178" s="24" t="e">
        <f t="shared" ca="1" si="18"/>
        <v>#NAME?</v>
      </c>
      <c r="O178" s="22" t="e">
        <f ca="1">+_xlfn.XLOOKUP(H178,Datos_BGC!$J$2:$J$89,Datos_BGC!$I$2:$I$89,"")</f>
        <v>#NAME?</v>
      </c>
      <c r="P178" s="23" t="e">
        <f t="shared" ca="1" si="19"/>
        <v>#NAME?</v>
      </c>
      <c r="Q178" s="28" t="e">
        <f t="shared" ca="1" si="20"/>
        <v>#NAME?</v>
      </c>
    </row>
    <row r="179" spans="1:17" x14ac:dyDescent="0.35">
      <c r="A179" s="14" t="s">
        <v>72</v>
      </c>
      <c r="B179" s="14" t="str">
        <f t="shared" si="14"/>
        <v>EUR</v>
      </c>
      <c r="C179" s="14" t="str">
        <f t="shared" si="15"/>
        <v>GBP</v>
      </c>
      <c r="D179" s="14" t="s">
        <v>72</v>
      </c>
      <c r="E179" s="14" t="s">
        <v>18</v>
      </c>
      <c r="F179" s="14">
        <v>8.3333333333333301E-2</v>
      </c>
      <c r="G179" s="14" t="s">
        <v>8</v>
      </c>
      <c r="H179" s="14" t="str">
        <f t="shared" si="16"/>
        <v>EURGBP_25RR_2Y</v>
      </c>
      <c r="I179" s="14">
        <v>64932.69</v>
      </c>
      <c r="J179" s="36">
        <v>0.7</v>
      </c>
      <c r="K179" s="37">
        <v>0</v>
      </c>
      <c r="L179" s="22" t="e">
        <f ca="1">+_xlfn.XLOOKUP(H179,Datos_Tradition!$J$2:$J$89,Datos_Tradition!$I$2:$I$89,"")</f>
        <v>#NAME?</v>
      </c>
      <c r="M179" s="23" t="e">
        <f t="shared" ca="1" si="17"/>
        <v>#NAME?</v>
      </c>
      <c r="N179" s="24" t="e">
        <f t="shared" ca="1" si="18"/>
        <v>#NAME?</v>
      </c>
      <c r="O179" s="22" t="e">
        <f ca="1">+_xlfn.XLOOKUP(H179,Datos_BGC!$J$2:$J$89,Datos_BGC!$I$2:$I$89,"")</f>
        <v>#NAME?</v>
      </c>
      <c r="P179" s="23" t="e">
        <f t="shared" ca="1" si="19"/>
        <v>#NAME?</v>
      </c>
      <c r="Q179" s="28" t="e">
        <f t="shared" ca="1" si="20"/>
        <v>#NAME?</v>
      </c>
    </row>
    <row r="180" spans="1:17" x14ac:dyDescent="0.35">
      <c r="A180" s="14" t="s">
        <v>72</v>
      </c>
      <c r="B180" s="14" t="str">
        <f t="shared" si="14"/>
        <v>EUR</v>
      </c>
      <c r="C180" s="14" t="str">
        <f t="shared" si="15"/>
        <v>GBP</v>
      </c>
      <c r="D180" s="14" t="s">
        <v>72</v>
      </c>
      <c r="E180" s="14" t="s">
        <v>9</v>
      </c>
      <c r="F180" s="14">
        <v>8.3333333333333301E-2</v>
      </c>
      <c r="G180" s="14" t="s">
        <v>8</v>
      </c>
      <c r="H180" s="14" t="str">
        <f t="shared" si="16"/>
        <v>EURGBP_ATM_2Y</v>
      </c>
      <c r="I180" s="14">
        <v>-241316.55308000001</v>
      </c>
      <c r="J180" s="36">
        <v>0.56869999999999998</v>
      </c>
      <c r="K180" s="37">
        <v>0</v>
      </c>
      <c r="L180" s="22" t="e">
        <f ca="1">+_xlfn.XLOOKUP(H180,Datos_Tradition!$J$2:$J$89,Datos_Tradition!$I$2:$I$89,"")</f>
        <v>#NAME?</v>
      </c>
      <c r="M180" s="23" t="e">
        <f t="shared" ca="1" si="17"/>
        <v>#NAME?</v>
      </c>
      <c r="N180" s="24" t="e">
        <f t="shared" ca="1" si="18"/>
        <v>#NAME?</v>
      </c>
      <c r="O180" s="22" t="e">
        <f ca="1">+_xlfn.XLOOKUP(H180,Datos_BGC!$J$2:$J$89,Datos_BGC!$I$2:$I$89,"")</f>
        <v>#NAME?</v>
      </c>
      <c r="P180" s="23" t="e">
        <f t="shared" ca="1" si="19"/>
        <v>#NAME?</v>
      </c>
      <c r="Q180" s="28" t="e">
        <f t="shared" ca="1" si="20"/>
        <v>#NAME?</v>
      </c>
    </row>
    <row r="181" spans="1:17" x14ac:dyDescent="0.35">
      <c r="A181" s="14" t="s">
        <v>72</v>
      </c>
      <c r="B181" s="14" t="str">
        <f t="shared" si="14"/>
        <v>EUR</v>
      </c>
      <c r="C181" s="14" t="str">
        <f t="shared" si="15"/>
        <v>GBP</v>
      </c>
      <c r="D181" s="14" t="s">
        <v>72</v>
      </c>
      <c r="E181" s="14" t="s">
        <v>9</v>
      </c>
      <c r="F181" s="14">
        <v>8.3333333333333301E-2</v>
      </c>
      <c r="G181" s="14" t="s">
        <v>23</v>
      </c>
      <c r="H181" s="14" t="str">
        <f t="shared" si="16"/>
        <v>EURGBP_ATM_4Y</v>
      </c>
      <c r="I181" s="14">
        <v>-2143.22216999999</v>
      </c>
      <c r="J181" s="36">
        <v>5.9</v>
      </c>
      <c r="K181" s="37">
        <v>0</v>
      </c>
      <c r="L181" s="22" t="e">
        <f ca="1">+_xlfn.XLOOKUP(H181,Datos_Tradition!$J$2:$J$89,Datos_Tradition!$I$2:$I$89,"")</f>
        <v>#NAME?</v>
      </c>
      <c r="M181" s="23" t="e">
        <f t="shared" ca="1" si="17"/>
        <v>#NAME?</v>
      </c>
      <c r="N181" s="24" t="e">
        <f t="shared" ca="1" si="18"/>
        <v>#NAME?</v>
      </c>
      <c r="O181" s="22" t="e">
        <f ca="1">+_xlfn.XLOOKUP(H181,Datos_BGC!$J$2:$J$89,Datos_BGC!$I$2:$I$89,"")</f>
        <v>#NAME?</v>
      </c>
      <c r="P181" s="23" t="e">
        <f t="shared" ca="1" si="19"/>
        <v>#NAME?</v>
      </c>
      <c r="Q181" s="28" t="e">
        <f t="shared" ca="1" si="20"/>
        <v>#NAME?</v>
      </c>
    </row>
    <row r="182" spans="1:17" x14ac:dyDescent="0.35">
      <c r="A182" s="14" t="s">
        <v>72</v>
      </c>
      <c r="B182" s="14" t="str">
        <f t="shared" si="14"/>
        <v>EUR</v>
      </c>
      <c r="C182" s="14" t="str">
        <f t="shared" si="15"/>
        <v>GBP</v>
      </c>
      <c r="D182" s="14" t="s">
        <v>72</v>
      </c>
      <c r="E182" s="14" t="s">
        <v>9</v>
      </c>
      <c r="F182" s="14">
        <v>0.5</v>
      </c>
      <c r="G182" s="14" t="s">
        <v>24</v>
      </c>
      <c r="H182" s="14" t="str">
        <f t="shared" si="16"/>
        <v>EURGBP_ATM_5Y</v>
      </c>
      <c r="I182" s="14">
        <v>-7549.55025999999</v>
      </c>
      <c r="J182" s="36">
        <v>1.6</v>
      </c>
      <c r="K182" s="37">
        <v>0</v>
      </c>
      <c r="L182" s="22" t="e">
        <f ca="1">+_xlfn.XLOOKUP(H182,Datos_Tradition!$J$2:$J$89,Datos_Tradition!$I$2:$I$89,"")</f>
        <v>#NAME?</v>
      </c>
      <c r="M182" s="23" t="e">
        <f t="shared" ca="1" si="17"/>
        <v>#NAME?</v>
      </c>
      <c r="N182" s="24" t="e">
        <f t="shared" ca="1" si="18"/>
        <v>#NAME?</v>
      </c>
      <c r="O182" s="22" t="e">
        <f ca="1">+_xlfn.XLOOKUP(H182,Datos_BGC!$J$2:$J$89,Datos_BGC!$I$2:$I$89,"")</f>
        <v>#NAME?</v>
      </c>
      <c r="P182" s="23" t="e">
        <f t="shared" ca="1" si="19"/>
        <v>#NAME?</v>
      </c>
      <c r="Q182" s="28" t="e">
        <f t="shared" ca="1" si="20"/>
        <v>#NAME?</v>
      </c>
    </row>
    <row r="183" spans="1:17" x14ac:dyDescent="0.35">
      <c r="A183" s="14" t="s">
        <v>72</v>
      </c>
      <c r="B183" s="14" t="str">
        <f t="shared" si="14"/>
        <v>EUR</v>
      </c>
      <c r="C183" s="14" t="str">
        <f t="shared" si="15"/>
        <v>GBP</v>
      </c>
      <c r="D183" s="14" t="s">
        <v>72</v>
      </c>
      <c r="E183" s="14" t="s">
        <v>9</v>
      </c>
      <c r="F183" s="14">
        <v>0.5</v>
      </c>
      <c r="G183" s="14" t="s">
        <v>25</v>
      </c>
      <c r="H183" s="14" t="str">
        <f t="shared" si="16"/>
        <v>EURGBP_ATM_7Y</v>
      </c>
      <c r="I183" s="14">
        <v>-528.93933000000004</v>
      </c>
      <c r="J183" s="36">
        <v>1.6</v>
      </c>
      <c r="K183" s="37">
        <v>0</v>
      </c>
      <c r="L183" s="22" t="e">
        <f ca="1">+_xlfn.XLOOKUP(H183,Datos_Tradition!$J$2:$J$89,Datos_Tradition!$I$2:$I$89,"")</f>
        <v>#NAME?</v>
      </c>
      <c r="M183" s="23" t="e">
        <f t="shared" ca="1" si="17"/>
        <v>#NAME?</v>
      </c>
      <c r="N183" s="24" t="e">
        <f t="shared" ca="1" si="18"/>
        <v>#NAME?</v>
      </c>
      <c r="O183" s="22" t="e">
        <f ca="1">+_xlfn.XLOOKUP(H183,Datos_BGC!$J$2:$J$89,Datos_BGC!$I$2:$I$89,"")</f>
        <v>#NAME?</v>
      </c>
      <c r="P183" s="23" t="e">
        <f t="shared" ca="1" si="19"/>
        <v>#NAME?</v>
      </c>
      <c r="Q183" s="28" t="e">
        <f t="shared" ca="1" si="20"/>
        <v>#NAME?</v>
      </c>
    </row>
    <row r="184" spans="1:17" x14ac:dyDescent="0.35">
      <c r="A184" s="14" t="s">
        <v>72</v>
      </c>
      <c r="B184" s="14" t="str">
        <f t="shared" si="14"/>
        <v>EUR</v>
      </c>
      <c r="C184" s="14" t="str">
        <f t="shared" si="15"/>
        <v>GBP</v>
      </c>
      <c r="D184" s="14" t="s">
        <v>72</v>
      </c>
      <c r="E184" s="14" t="s">
        <v>9</v>
      </c>
      <c r="F184" s="14">
        <v>0.5</v>
      </c>
      <c r="G184" s="14" t="s">
        <v>26</v>
      </c>
      <c r="H184" s="14" t="str">
        <f t="shared" si="16"/>
        <v>EURGBP_ATM_10Y</v>
      </c>
      <c r="I184" s="14">
        <v>-15.849489999999999</v>
      </c>
      <c r="J184" s="36">
        <v>1.0311999999999999</v>
      </c>
      <c r="K184" s="37">
        <v>0</v>
      </c>
      <c r="L184" s="22" t="e">
        <f ca="1">+_xlfn.XLOOKUP(H184,Datos_Tradition!$J$2:$J$89,Datos_Tradition!$I$2:$I$89,"")</f>
        <v>#NAME?</v>
      </c>
      <c r="M184" s="23" t="e">
        <f t="shared" ca="1" si="17"/>
        <v>#NAME?</v>
      </c>
      <c r="N184" s="24" t="e">
        <f t="shared" ca="1" si="18"/>
        <v>#NAME?</v>
      </c>
      <c r="O184" s="22" t="e">
        <f ca="1">+_xlfn.XLOOKUP(H184,Datos_BGC!$J$2:$J$89,Datos_BGC!$I$2:$I$89,"")</f>
        <v>#NAME?</v>
      </c>
      <c r="P184" s="23" t="e">
        <f t="shared" ca="1" si="19"/>
        <v>#NAME?</v>
      </c>
      <c r="Q184" s="28" t="e">
        <f t="shared" ca="1" si="20"/>
        <v>#NAME?</v>
      </c>
    </row>
    <row r="185" spans="1:17" x14ac:dyDescent="0.35">
      <c r="A185" s="14" t="s">
        <v>88</v>
      </c>
      <c r="B185" s="14" t="str">
        <f t="shared" si="14"/>
        <v>EUR</v>
      </c>
      <c r="C185" s="14" t="str">
        <f t="shared" si="15"/>
        <v>HKD</v>
      </c>
      <c r="D185" s="14" t="s">
        <v>88</v>
      </c>
      <c r="E185" s="14" t="s">
        <v>17</v>
      </c>
      <c r="F185" s="14">
        <v>0.5</v>
      </c>
      <c r="G185" s="14" t="s">
        <v>5</v>
      </c>
      <c r="H185" s="14" t="str">
        <f t="shared" si="16"/>
        <v>EURHKD_10FLY_6M</v>
      </c>
      <c r="I185" s="14">
        <v>-15658.4</v>
      </c>
      <c r="J185" s="36">
        <v>0.64</v>
      </c>
      <c r="K185" s="37">
        <v>5010.6880000000001</v>
      </c>
      <c r="L185" s="22" t="e">
        <f ca="1">+_xlfn.XLOOKUP(H185,Datos_Tradition!$J$2:$J$89,Datos_Tradition!$I$2:$I$89,"")</f>
        <v>#NAME?</v>
      </c>
      <c r="M185" s="23" t="e">
        <f t="shared" ca="1" si="17"/>
        <v>#NAME?</v>
      </c>
      <c r="N185" s="24" t="e">
        <f t="shared" ca="1" si="18"/>
        <v>#NAME?</v>
      </c>
      <c r="O185" s="22" t="e">
        <f ca="1">+_xlfn.XLOOKUP(H185,Datos_BGC!$J$2:$J$89,Datos_BGC!$I$2:$I$89,"")</f>
        <v>#NAME?</v>
      </c>
      <c r="P185" s="23" t="e">
        <f t="shared" ca="1" si="19"/>
        <v>#NAME?</v>
      </c>
      <c r="Q185" s="28" t="e">
        <f t="shared" ca="1" si="20"/>
        <v>#NAME?</v>
      </c>
    </row>
    <row r="186" spans="1:17" x14ac:dyDescent="0.35">
      <c r="A186" s="14" t="s">
        <v>88</v>
      </c>
      <c r="B186" s="14" t="str">
        <f t="shared" si="14"/>
        <v>EUR</v>
      </c>
      <c r="C186" s="14" t="str">
        <f t="shared" si="15"/>
        <v>HKD</v>
      </c>
      <c r="D186" s="14" t="s">
        <v>88</v>
      </c>
      <c r="E186" s="14" t="s">
        <v>16</v>
      </c>
      <c r="F186" s="14">
        <v>0.5</v>
      </c>
      <c r="G186" s="14" t="s">
        <v>5</v>
      </c>
      <c r="H186" s="14" t="str">
        <f t="shared" si="16"/>
        <v>EURHKD_10RR_6M</v>
      </c>
      <c r="I186" s="14">
        <v>-3085.47</v>
      </c>
      <c r="J186" s="36">
        <v>0.84</v>
      </c>
      <c r="K186" s="37">
        <v>1295.8974000000001</v>
      </c>
      <c r="L186" s="22" t="e">
        <f ca="1">+_xlfn.XLOOKUP(H186,Datos_Tradition!$J$2:$J$89,Datos_Tradition!$I$2:$I$89,"")</f>
        <v>#NAME?</v>
      </c>
      <c r="M186" s="23" t="e">
        <f t="shared" ca="1" si="17"/>
        <v>#NAME?</v>
      </c>
      <c r="N186" s="24" t="e">
        <f t="shared" ca="1" si="18"/>
        <v>#NAME?</v>
      </c>
      <c r="O186" s="22" t="e">
        <f ca="1">+_xlfn.XLOOKUP(H186,Datos_BGC!$J$2:$J$89,Datos_BGC!$I$2:$I$89,"")</f>
        <v>#NAME?</v>
      </c>
      <c r="P186" s="23" t="e">
        <f t="shared" ca="1" si="19"/>
        <v>#NAME?</v>
      </c>
      <c r="Q186" s="28" t="e">
        <f t="shared" ca="1" si="20"/>
        <v>#NAME?</v>
      </c>
    </row>
    <row r="187" spans="1:17" x14ac:dyDescent="0.35">
      <c r="A187" s="14" t="s">
        <v>88</v>
      </c>
      <c r="B187" s="14" t="str">
        <f t="shared" si="14"/>
        <v>EUR</v>
      </c>
      <c r="C187" s="14" t="str">
        <f t="shared" si="15"/>
        <v>HKD</v>
      </c>
      <c r="D187" s="14" t="s">
        <v>88</v>
      </c>
      <c r="E187" s="14" t="s">
        <v>19</v>
      </c>
      <c r="F187" s="14">
        <v>1</v>
      </c>
      <c r="G187" s="14" t="s">
        <v>5</v>
      </c>
      <c r="H187" s="14" t="str">
        <f t="shared" si="16"/>
        <v>EURHKD_25FLY_6M</v>
      </c>
      <c r="I187" s="14">
        <v>72898.349999999904</v>
      </c>
      <c r="J187" s="36">
        <v>0.35</v>
      </c>
      <c r="K187" s="37">
        <v>12757.2112499999</v>
      </c>
      <c r="L187" s="22" t="e">
        <f ca="1">+_xlfn.XLOOKUP(H187,Datos_Tradition!$J$2:$J$89,Datos_Tradition!$I$2:$I$89,"")</f>
        <v>#NAME?</v>
      </c>
      <c r="M187" s="23" t="e">
        <f t="shared" ca="1" si="17"/>
        <v>#NAME?</v>
      </c>
      <c r="N187" s="24" t="e">
        <f t="shared" ca="1" si="18"/>
        <v>#NAME?</v>
      </c>
      <c r="O187" s="22" t="e">
        <f ca="1">+_xlfn.XLOOKUP(H187,Datos_BGC!$J$2:$J$89,Datos_BGC!$I$2:$I$89,"")</f>
        <v>#NAME?</v>
      </c>
      <c r="P187" s="23" t="e">
        <f t="shared" ca="1" si="19"/>
        <v>#NAME?</v>
      </c>
      <c r="Q187" s="28" t="e">
        <f t="shared" ca="1" si="20"/>
        <v>#NAME?</v>
      </c>
    </row>
    <row r="188" spans="1:17" x14ac:dyDescent="0.35">
      <c r="A188" s="14" t="s">
        <v>88</v>
      </c>
      <c r="B188" s="14" t="str">
        <f t="shared" si="14"/>
        <v>EUR</v>
      </c>
      <c r="C188" s="14" t="str">
        <f t="shared" si="15"/>
        <v>HKD</v>
      </c>
      <c r="D188" s="14" t="s">
        <v>88</v>
      </c>
      <c r="E188" s="14" t="s">
        <v>18</v>
      </c>
      <c r="F188" s="14">
        <v>1</v>
      </c>
      <c r="G188" s="14" t="s">
        <v>5</v>
      </c>
      <c r="H188" s="14" t="str">
        <f t="shared" si="16"/>
        <v>EURHKD_25RR_6M</v>
      </c>
      <c r="I188" s="14">
        <v>21510.42</v>
      </c>
      <c r="J188" s="36">
        <v>0.49</v>
      </c>
      <c r="K188" s="37">
        <v>5270.0528999999997</v>
      </c>
      <c r="L188" s="22" t="e">
        <f ca="1">+_xlfn.XLOOKUP(H188,Datos_Tradition!$J$2:$J$89,Datos_Tradition!$I$2:$I$89,"")</f>
        <v>#NAME?</v>
      </c>
      <c r="M188" s="23" t="e">
        <f t="shared" ca="1" si="17"/>
        <v>#NAME?</v>
      </c>
      <c r="N188" s="24" t="e">
        <f t="shared" ca="1" si="18"/>
        <v>#NAME?</v>
      </c>
      <c r="O188" s="22" t="e">
        <f ca="1">+_xlfn.XLOOKUP(H188,Datos_BGC!$J$2:$J$89,Datos_BGC!$I$2:$I$89,"")</f>
        <v>#NAME?</v>
      </c>
      <c r="P188" s="23" t="e">
        <f t="shared" ca="1" si="19"/>
        <v>#NAME?</v>
      </c>
      <c r="Q188" s="28" t="e">
        <f t="shared" ca="1" si="20"/>
        <v>#NAME?</v>
      </c>
    </row>
    <row r="189" spans="1:17" x14ac:dyDescent="0.35">
      <c r="A189" s="14" t="s">
        <v>88</v>
      </c>
      <c r="B189" s="14" t="str">
        <f t="shared" si="14"/>
        <v>EUR</v>
      </c>
      <c r="C189" s="14" t="str">
        <f t="shared" si="15"/>
        <v>HKD</v>
      </c>
      <c r="D189" s="14" t="s">
        <v>88</v>
      </c>
      <c r="E189" s="14" t="s">
        <v>9</v>
      </c>
      <c r="F189" s="14">
        <v>1</v>
      </c>
      <c r="G189" s="14" t="s">
        <v>5</v>
      </c>
      <c r="H189" s="14" t="str">
        <f t="shared" si="16"/>
        <v>EURHKD_ATM_6M</v>
      </c>
      <c r="I189" s="14">
        <v>27819.793379999999</v>
      </c>
      <c r="J189" s="36">
        <v>0.7</v>
      </c>
      <c r="K189" s="37">
        <v>9736.9276829999999</v>
      </c>
      <c r="L189" s="22" t="e">
        <f ca="1">+_xlfn.XLOOKUP(H189,Datos_Tradition!$J$2:$J$89,Datos_Tradition!$I$2:$I$89,"")</f>
        <v>#NAME?</v>
      </c>
      <c r="M189" s="23" t="e">
        <f t="shared" ca="1" si="17"/>
        <v>#NAME?</v>
      </c>
      <c r="N189" s="24" t="e">
        <f t="shared" ca="1" si="18"/>
        <v>#NAME?</v>
      </c>
      <c r="O189" s="22" t="e">
        <f ca="1">+_xlfn.XLOOKUP(H189,Datos_BGC!$J$2:$J$89,Datos_BGC!$I$2:$I$89,"")</f>
        <v>#NAME?</v>
      </c>
      <c r="P189" s="23" t="e">
        <f t="shared" ca="1" si="19"/>
        <v>#NAME?</v>
      </c>
      <c r="Q189" s="28" t="e">
        <f t="shared" ca="1" si="20"/>
        <v>#NAME?</v>
      </c>
    </row>
    <row r="190" spans="1:17" x14ac:dyDescent="0.35">
      <c r="A190" s="14" t="s">
        <v>88</v>
      </c>
      <c r="B190" s="14" t="str">
        <f t="shared" si="14"/>
        <v>EUR</v>
      </c>
      <c r="C190" s="14" t="str">
        <f t="shared" si="15"/>
        <v>HKD</v>
      </c>
      <c r="D190" s="14" t="s">
        <v>88</v>
      </c>
      <c r="E190" s="14" t="s">
        <v>17</v>
      </c>
      <c r="F190" s="14">
        <v>1</v>
      </c>
      <c r="G190" s="14" t="s">
        <v>6</v>
      </c>
      <c r="H190" s="14" t="str">
        <f t="shared" si="16"/>
        <v>EURHKD_10FLY_9M</v>
      </c>
      <c r="I190" s="14">
        <v>-16625.62</v>
      </c>
      <c r="J190" s="36">
        <v>0.64</v>
      </c>
      <c r="K190" s="37">
        <v>5320.1984000000002</v>
      </c>
      <c r="L190" s="22" t="e">
        <f ca="1">+_xlfn.XLOOKUP(H190,Datos_Tradition!$J$2:$J$89,Datos_Tradition!$I$2:$I$89,"")</f>
        <v>#NAME?</v>
      </c>
      <c r="M190" s="23" t="e">
        <f t="shared" ca="1" si="17"/>
        <v>#NAME?</v>
      </c>
      <c r="N190" s="24" t="e">
        <f t="shared" ca="1" si="18"/>
        <v>#NAME?</v>
      </c>
      <c r="O190" s="22" t="e">
        <f ca="1">+_xlfn.XLOOKUP(H190,Datos_BGC!$J$2:$J$89,Datos_BGC!$I$2:$I$89,"")</f>
        <v>#NAME?</v>
      </c>
      <c r="P190" s="23" t="e">
        <f t="shared" ca="1" si="19"/>
        <v>#NAME?</v>
      </c>
      <c r="Q190" s="28" t="e">
        <f t="shared" ca="1" si="20"/>
        <v>#NAME?</v>
      </c>
    </row>
    <row r="191" spans="1:17" x14ac:dyDescent="0.35">
      <c r="A191" s="14" t="s">
        <v>88</v>
      </c>
      <c r="B191" s="14" t="str">
        <f t="shared" si="14"/>
        <v>EUR</v>
      </c>
      <c r="C191" s="14" t="str">
        <f t="shared" si="15"/>
        <v>HKD</v>
      </c>
      <c r="D191" s="14" t="s">
        <v>88</v>
      </c>
      <c r="E191" s="14" t="s">
        <v>16</v>
      </c>
      <c r="F191" s="14">
        <v>1</v>
      </c>
      <c r="G191" s="14" t="s">
        <v>6</v>
      </c>
      <c r="H191" s="14" t="str">
        <f t="shared" si="16"/>
        <v>EURHKD_10RR_9M</v>
      </c>
      <c r="I191" s="14">
        <v>-6087.5599999999904</v>
      </c>
      <c r="J191" s="36">
        <v>0.96</v>
      </c>
      <c r="K191" s="37">
        <v>2922.02879999999</v>
      </c>
      <c r="L191" s="22" t="e">
        <f ca="1">+_xlfn.XLOOKUP(H191,Datos_Tradition!$J$2:$J$89,Datos_Tradition!$I$2:$I$89,"")</f>
        <v>#NAME?</v>
      </c>
      <c r="M191" s="23" t="e">
        <f t="shared" ca="1" si="17"/>
        <v>#NAME?</v>
      </c>
      <c r="N191" s="24" t="e">
        <f t="shared" ca="1" si="18"/>
        <v>#NAME?</v>
      </c>
      <c r="O191" s="22" t="e">
        <f ca="1">+_xlfn.XLOOKUP(H191,Datos_BGC!$J$2:$J$89,Datos_BGC!$I$2:$I$89,"")</f>
        <v>#NAME?</v>
      </c>
      <c r="P191" s="23" t="e">
        <f t="shared" ca="1" si="19"/>
        <v>#NAME?</v>
      </c>
      <c r="Q191" s="28" t="e">
        <f t="shared" ca="1" si="20"/>
        <v>#NAME?</v>
      </c>
    </row>
    <row r="192" spans="1:17" x14ac:dyDescent="0.35">
      <c r="A192" s="14" t="s">
        <v>88</v>
      </c>
      <c r="B192" s="14" t="str">
        <f t="shared" si="14"/>
        <v>EUR</v>
      </c>
      <c r="C192" s="14" t="str">
        <f t="shared" si="15"/>
        <v>HKD</v>
      </c>
      <c r="D192" s="14" t="s">
        <v>88</v>
      </c>
      <c r="E192" s="14" t="s">
        <v>19</v>
      </c>
      <c r="F192" s="14">
        <v>2</v>
      </c>
      <c r="G192" s="14" t="s">
        <v>6</v>
      </c>
      <c r="H192" s="14" t="str">
        <f t="shared" si="16"/>
        <v>EURHKD_25FLY_9M</v>
      </c>
      <c r="I192" s="14">
        <v>46399.17</v>
      </c>
      <c r="J192" s="36">
        <v>0.4</v>
      </c>
      <c r="K192" s="37">
        <v>9279.8340000000007</v>
      </c>
      <c r="L192" s="22" t="e">
        <f ca="1">+_xlfn.XLOOKUP(H192,Datos_Tradition!$J$2:$J$89,Datos_Tradition!$I$2:$I$89,"")</f>
        <v>#NAME?</v>
      </c>
      <c r="M192" s="23" t="e">
        <f t="shared" ca="1" si="17"/>
        <v>#NAME?</v>
      </c>
      <c r="N192" s="24" t="e">
        <f t="shared" ca="1" si="18"/>
        <v>#NAME?</v>
      </c>
      <c r="O192" s="22" t="e">
        <f ca="1">+_xlfn.XLOOKUP(H192,Datos_BGC!$J$2:$J$89,Datos_BGC!$I$2:$I$89,"")</f>
        <v>#NAME?</v>
      </c>
      <c r="P192" s="23" t="e">
        <f t="shared" ca="1" si="19"/>
        <v>#NAME?</v>
      </c>
      <c r="Q192" s="28" t="e">
        <f t="shared" ca="1" si="20"/>
        <v>#NAME?</v>
      </c>
    </row>
    <row r="193" spans="1:17" x14ac:dyDescent="0.35">
      <c r="A193" s="14" t="s">
        <v>88</v>
      </c>
      <c r="B193" s="14" t="str">
        <f t="shared" si="14"/>
        <v>EUR</v>
      </c>
      <c r="C193" s="14" t="str">
        <f t="shared" si="15"/>
        <v>HKD</v>
      </c>
      <c r="D193" s="14" t="s">
        <v>88</v>
      </c>
      <c r="E193" s="14" t="s">
        <v>18</v>
      </c>
      <c r="F193" s="14">
        <v>2</v>
      </c>
      <c r="G193" s="14" t="s">
        <v>6</v>
      </c>
      <c r="H193" s="14" t="str">
        <f t="shared" si="16"/>
        <v>EURHKD_25RR_9M</v>
      </c>
      <c r="I193" s="14">
        <v>16172.9099999999</v>
      </c>
      <c r="J193" s="36">
        <v>0.4</v>
      </c>
      <c r="K193" s="37">
        <v>3234.5819999999999</v>
      </c>
      <c r="L193" s="22" t="e">
        <f ca="1">+_xlfn.XLOOKUP(H193,Datos_Tradition!$J$2:$J$89,Datos_Tradition!$I$2:$I$89,"")</f>
        <v>#NAME?</v>
      </c>
      <c r="M193" s="23" t="e">
        <f t="shared" ca="1" si="17"/>
        <v>#NAME?</v>
      </c>
      <c r="N193" s="24" t="e">
        <f t="shared" ca="1" si="18"/>
        <v>#NAME?</v>
      </c>
      <c r="O193" s="22" t="e">
        <f ca="1">+_xlfn.XLOOKUP(H193,Datos_BGC!$J$2:$J$89,Datos_BGC!$I$2:$I$89,"")</f>
        <v>#NAME?</v>
      </c>
      <c r="P193" s="23" t="e">
        <f t="shared" ca="1" si="19"/>
        <v>#NAME?</v>
      </c>
      <c r="Q193" s="28" t="e">
        <f t="shared" ca="1" si="20"/>
        <v>#NAME?</v>
      </c>
    </row>
    <row r="194" spans="1:17" x14ac:dyDescent="0.35">
      <c r="A194" s="14" t="s">
        <v>88</v>
      </c>
      <c r="B194" s="14" t="str">
        <f t="shared" si="14"/>
        <v>EUR</v>
      </c>
      <c r="C194" s="14" t="str">
        <f t="shared" si="15"/>
        <v>HKD</v>
      </c>
      <c r="D194" s="14" t="s">
        <v>88</v>
      </c>
      <c r="E194" s="14" t="s">
        <v>9</v>
      </c>
      <c r="F194" s="14">
        <v>2</v>
      </c>
      <c r="G194" s="14" t="s">
        <v>6</v>
      </c>
      <c r="H194" s="14" t="str">
        <f t="shared" si="16"/>
        <v>EURHKD_ATM_9M</v>
      </c>
      <c r="I194" s="14">
        <v>17685.46097</v>
      </c>
      <c r="J194" s="36">
        <v>0.65</v>
      </c>
      <c r="K194" s="37">
        <v>5747.7748152499998</v>
      </c>
      <c r="L194" s="22" t="e">
        <f ca="1">+_xlfn.XLOOKUP(H194,Datos_Tradition!$J$2:$J$89,Datos_Tradition!$I$2:$I$89,"")</f>
        <v>#NAME?</v>
      </c>
      <c r="M194" s="23" t="e">
        <f t="shared" ca="1" si="17"/>
        <v>#NAME?</v>
      </c>
      <c r="N194" s="24" t="e">
        <f t="shared" ca="1" si="18"/>
        <v>#NAME?</v>
      </c>
      <c r="O194" s="22" t="e">
        <f ca="1">+_xlfn.XLOOKUP(H194,Datos_BGC!$J$2:$J$89,Datos_BGC!$I$2:$I$89,"")</f>
        <v>#NAME?</v>
      </c>
      <c r="P194" s="23" t="e">
        <f t="shared" ca="1" si="19"/>
        <v>#NAME?</v>
      </c>
      <c r="Q194" s="28" t="e">
        <f t="shared" ca="1" si="20"/>
        <v>#NAME?</v>
      </c>
    </row>
    <row r="195" spans="1:17" x14ac:dyDescent="0.35">
      <c r="A195" s="14" t="s">
        <v>89</v>
      </c>
      <c r="B195" s="14" t="str">
        <f t="shared" ref="B195:B258" si="21">+LEFT(A195,3)</f>
        <v>EUR</v>
      </c>
      <c r="C195" s="14" t="str">
        <f t="shared" ref="C195:C258" si="22">+RIGHT(A195,3)</f>
        <v>HUF</v>
      </c>
      <c r="D195" s="14" t="s">
        <v>89</v>
      </c>
      <c r="E195" s="14" t="s">
        <v>17</v>
      </c>
      <c r="F195" s="14">
        <v>2</v>
      </c>
      <c r="G195" s="14" t="s">
        <v>3</v>
      </c>
      <c r="H195" s="14" t="str">
        <f t="shared" ref="H195:H258" si="23">+D195&amp;"_"&amp;E195&amp;"_"&amp;G195</f>
        <v>EURHUF_10FLY_2M</v>
      </c>
      <c r="I195" s="14">
        <v>80.72</v>
      </c>
      <c r="J195" s="36">
        <v>0.99939999999999996</v>
      </c>
      <c r="K195" s="37">
        <v>40.335783999999997</v>
      </c>
      <c r="L195" s="22" t="e">
        <f ca="1">+_xlfn.XLOOKUP(H195,Datos_Tradition!$J$2:$J$89,Datos_Tradition!$I$2:$I$89,"")</f>
        <v>#NAME?</v>
      </c>
      <c r="M195" s="23" t="e">
        <f t="shared" ref="M195:M258" ca="1" si="24">+IF(OR(L195="",K195=0),K195,ABS(I195)*L195/2)</f>
        <v>#NAME?</v>
      </c>
      <c r="N195" s="24" t="e">
        <f t="shared" ref="N195:N258" ca="1" si="25">+IF(L195="","",M195&lt;$K195)</f>
        <v>#NAME?</v>
      </c>
      <c r="O195" s="22" t="e">
        <f ca="1">+_xlfn.XLOOKUP(H195,Datos_BGC!$J$2:$J$89,Datos_BGC!$I$2:$I$89,"")</f>
        <v>#NAME?</v>
      </c>
      <c r="P195" s="23" t="e">
        <f t="shared" ref="P195:P258" ca="1" si="26">+IF(OR(O195="",K195=0),K195,ABS(I195)*O195/2)</f>
        <v>#NAME?</v>
      </c>
      <c r="Q195" s="28" t="e">
        <f t="shared" ref="Q195:Q258" ca="1" si="27">+IF(O195="","",P195&lt;$K195)</f>
        <v>#NAME?</v>
      </c>
    </row>
    <row r="196" spans="1:17" x14ac:dyDescent="0.35">
      <c r="A196" s="14" t="s">
        <v>89</v>
      </c>
      <c r="B196" s="14" t="str">
        <f t="shared" si="21"/>
        <v>EUR</v>
      </c>
      <c r="C196" s="14" t="str">
        <f t="shared" si="22"/>
        <v>HUF</v>
      </c>
      <c r="D196" s="14" t="s">
        <v>89</v>
      </c>
      <c r="E196" s="14" t="s">
        <v>16</v>
      </c>
      <c r="F196" s="14">
        <v>2</v>
      </c>
      <c r="G196" s="14" t="s">
        <v>3</v>
      </c>
      <c r="H196" s="14" t="str">
        <f t="shared" si="23"/>
        <v>EURHUF_10RR_2M</v>
      </c>
      <c r="I196" s="14">
        <v>-36.979999999999897</v>
      </c>
      <c r="J196" s="36">
        <v>1.9</v>
      </c>
      <c r="K196" s="37">
        <v>35.130999999999901</v>
      </c>
      <c r="L196" s="22" t="e">
        <f ca="1">+_xlfn.XLOOKUP(H196,Datos_Tradition!$J$2:$J$89,Datos_Tradition!$I$2:$I$89,"")</f>
        <v>#NAME?</v>
      </c>
      <c r="M196" s="23" t="e">
        <f t="shared" ca="1" si="24"/>
        <v>#NAME?</v>
      </c>
      <c r="N196" s="24" t="e">
        <f t="shared" ca="1" si="25"/>
        <v>#NAME?</v>
      </c>
      <c r="O196" s="22" t="e">
        <f ca="1">+_xlfn.XLOOKUP(H196,Datos_BGC!$J$2:$J$89,Datos_BGC!$I$2:$I$89,"")</f>
        <v>#NAME?</v>
      </c>
      <c r="P196" s="23" t="e">
        <f t="shared" ca="1" si="26"/>
        <v>#NAME?</v>
      </c>
      <c r="Q196" s="28" t="e">
        <f t="shared" ca="1" si="27"/>
        <v>#NAME?</v>
      </c>
    </row>
    <row r="197" spans="1:17" x14ac:dyDescent="0.35">
      <c r="A197" s="14" t="s">
        <v>89</v>
      </c>
      <c r="B197" s="14" t="str">
        <f t="shared" si="21"/>
        <v>EUR</v>
      </c>
      <c r="C197" s="14" t="str">
        <f t="shared" si="22"/>
        <v>HUF</v>
      </c>
      <c r="D197" s="14" t="s">
        <v>89</v>
      </c>
      <c r="E197" s="14" t="s">
        <v>19</v>
      </c>
      <c r="F197" s="14">
        <v>3</v>
      </c>
      <c r="G197" s="14" t="s">
        <v>3</v>
      </c>
      <c r="H197" s="14" t="str">
        <f t="shared" si="23"/>
        <v>EURHUF_25FLY_2M</v>
      </c>
      <c r="I197" s="14">
        <v>-52.4299999999999</v>
      </c>
      <c r="J197" s="36">
        <v>0.56230000000000002</v>
      </c>
      <c r="K197" s="37">
        <v>14.740694499999901</v>
      </c>
      <c r="L197" s="22" t="e">
        <f ca="1">+_xlfn.XLOOKUP(H197,Datos_Tradition!$J$2:$J$89,Datos_Tradition!$I$2:$I$89,"")</f>
        <v>#NAME?</v>
      </c>
      <c r="M197" s="23" t="e">
        <f t="shared" ca="1" si="24"/>
        <v>#NAME?</v>
      </c>
      <c r="N197" s="24" t="e">
        <f t="shared" ca="1" si="25"/>
        <v>#NAME?</v>
      </c>
      <c r="O197" s="22" t="e">
        <f ca="1">+_xlfn.XLOOKUP(H197,Datos_BGC!$J$2:$J$89,Datos_BGC!$I$2:$I$89,"")</f>
        <v>#NAME?</v>
      </c>
      <c r="P197" s="23" t="e">
        <f t="shared" ca="1" si="26"/>
        <v>#NAME?</v>
      </c>
      <c r="Q197" s="28" t="e">
        <f t="shared" ca="1" si="27"/>
        <v>#NAME?</v>
      </c>
    </row>
    <row r="198" spans="1:17" x14ac:dyDescent="0.35">
      <c r="A198" s="14" t="s">
        <v>89</v>
      </c>
      <c r="B198" s="14" t="str">
        <f t="shared" si="21"/>
        <v>EUR</v>
      </c>
      <c r="C198" s="14" t="str">
        <f t="shared" si="22"/>
        <v>HUF</v>
      </c>
      <c r="D198" s="14" t="s">
        <v>89</v>
      </c>
      <c r="E198" s="14" t="s">
        <v>18</v>
      </c>
      <c r="F198" s="14">
        <v>1.94444444444444E-2</v>
      </c>
      <c r="G198" s="14" t="s">
        <v>3</v>
      </c>
      <c r="H198" s="14" t="str">
        <f t="shared" si="23"/>
        <v>EURHUF_25RR_2M</v>
      </c>
      <c r="I198" s="14">
        <v>17.600000000000001</v>
      </c>
      <c r="J198" s="36">
        <v>1.05</v>
      </c>
      <c r="K198" s="37">
        <v>9.24</v>
      </c>
      <c r="L198" s="22" t="e">
        <f ca="1">+_xlfn.XLOOKUP(H198,Datos_Tradition!$J$2:$J$89,Datos_Tradition!$I$2:$I$89,"")</f>
        <v>#NAME?</v>
      </c>
      <c r="M198" s="23" t="e">
        <f t="shared" ca="1" si="24"/>
        <v>#NAME?</v>
      </c>
      <c r="N198" s="24" t="e">
        <f t="shared" ca="1" si="25"/>
        <v>#NAME?</v>
      </c>
      <c r="O198" s="22" t="e">
        <f ca="1">+_xlfn.XLOOKUP(H198,Datos_BGC!$J$2:$J$89,Datos_BGC!$I$2:$I$89,"")</f>
        <v>#NAME?</v>
      </c>
      <c r="P198" s="23" t="e">
        <f t="shared" ca="1" si="26"/>
        <v>#NAME?</v>
      </c>
      <c r="Q198" s="28" t="e">
        <f t="shared" ca="1" si="27"/>
        <v>#NAME?</v>
      </c>
    </row>
    <row r="199" spans="1:17" x14ac:dyDescent="0.35">
      <c r="A199" s="14" t="s">
        <v>89</v>
      </c>
      <c r="B199" s="14" t="str">
        <f t="shared" si="21"/>
        <v>EUR</v>
      </c>
      <c r="C199" s="14" t="str">
        <f t="shared" si="22"/>
        <v>HUF</v>
      </c>
      <c r="D199" s="14" t="s">
        <v>89</v>
      </c>
      <c r="E199" s="14" t="s">
        <v>9</v>
      </c>
      <c r="F199" s="14">
        <v>1.94444444444444E-2</v>
      </c>
      <c r="G199" s="14" t="s">
        <v>3</v>
      </c>
      <c r="H199" s="14" t="str">
        <f t="shared" si="23"/>
        <v>EURHUF_ATM_2M</v>
      </c>
      <c r="I199" s="14">
        <v>44.165169999999897</v>
      </c>
      <c r="J199" s="36">
        <v>1.3733</v>
      </c>
      <c r="K199" s="37">
        <v>30.326013980499901</v>
      </c>
      <c r="L199" s="22" t="e">
        <f ca="1">+_xlfn.XLOOKUP(H199,Datos_Tradition!$J$2:$J$89,Datos_Tradition!$I$2:$I$89,"")</f>
        <v>#NAME?</v>
      </c>
      <c r="M199" s="23" t="e">
        <f t="shared" ca="1" si="24"/>
        <v>#NAME?</v>
      </c>
      <c r="N199" s="24" t="e">
        <f t="shared" ca="1" si="25"/>
        <v>#NAME?</v>
      </c>
      <c r="O199" s="22" t="e">
        <f ca="1">+_xlfn.XLOOKUP(H199,Datos_BGC!$J$2:$J$89,Datos_BGC!$I$2:$I$89,"")</f>
        <v>#NAME?</v>
      </c>
      <c r="P199" s="23" t="e">
        <f t="shared" ca="1" si="26"/>
        <v>#NAME?</v>
      </c>
      <c r="Q199" s="28" t="e">
        <f t="shared" ca="1" si="27"/>
        <v>#NAME?</v>
      </c>
    </row>
    <row r="200" spans="1:17" x14ac:dyDescent="0.35">
      <c r="A200" s="14" t="s">
        <v>89</v>
      </c>
      <c r="B200" s="14" t="str">
        <f t="shared" si="21"/>
        <v>EUR</v>
      </c>
      <c r="C200" s="14" t="str">
        <f t="shared" si="22"/>
        <v>HUF</v>
      </c>
      <c r="D200" s="14" t="s">
        <v>89</v>
      </c>
      <c r="E200" s="14" t="s">
        <v>17</v>
      </c>
      <c r="F200" s="14">
        <v>1.94444444444444E-2</v>
      </c>
      <c r="G200" s="14" t="s">
        <v>4</v>
      </c>
      <c r="H200" s="14" t="str">
        <f t="shared" si="23"/>
        <v>EURHUF_10FLY_3M</v>
      </c>
      <c r="I200" s="14">
        <v>414.43</v>
      </c>
      <c r="J200" s="36">
        <v>0.96020000000000005</v>
      </c>
      <c r="K200" s="37">
        <v>198.96784299999999</v>
      </c>
      <c r="L200" s="22" t="e">
        <f ca="1">+_xlfn.XLOOKUP(H200,Datos_Tradition!$J$2:$J$89,Datos_Tradition!$I$2:$I$89,"")</f>
        <v>#NAME?</v>
      </c>
      <c r="M200" s="23" t="e">
        <f t="shared" ca="1" si="24"/>
        <v>#NAME?</v>
      </c>
      <c r="N200" s="24" t="e">
        <f t="shared" ca="1" si="25"/>
        <v>#NAME?</v>
      </c>
      <c r="O200" s="22" t="e">
        <f ca="1">+_xlfn.XLOOKUP(H200,Datos_BGC!$J$2:$J$89,Datos_BGC!$I$2:$I$89,"")</f>
        <v>#NAME?</v>
      </c>
      <c r="P200" s="23" t="e">
        <f t="shared" ca="1" si="26"/>
        <v>#NAME?</v>
      </c>
      <c r="Q200" s="28" t="e">
        <f t="shared" ca="1" si="27"/>
        <v>#NAME?</v>
      </c>
    </row>
    <row r="201" spans="1:17" x14ac:dyDescent="0.35">
      <c r="A201" s="14" t="s">
        <v>89</v>
      </c>
      <c r="B201" s="14" t="str">
        <f t="shared" si="21"/>
        <v>EUR</v>
      </c>
      <c r="C201" s="14" t="str">
        <f t="shared" si="22"/>
        <v>HUF</v>
      </c>
      <c r="D201" s="14" t="s">
        <v>89</v>
      </c>
      <c r="E201" s="14" t="s">
        <v>16</v>
      </c>
      <c r="F201" s="14">
        <v>1.94444444444444E-2</v>
      </c>
      <c r="G201" s="14" t="s">
        <v>4</v>
      </c>
      <c r="H201" s="14" t="str">
        <f t="shared" si="23"/>
        <v>EURHUF_10RR_3M</v>
      </c>
      <c r="I201" s="14">
        <v>-190.16</v>
      </c>
      <c r="J201" s="36">
        <v>1.9950000000000001</v>
      </c>
      <c r="K201" s="37">
        <v>189.68459999999999</v>
      </c>
      <c r="L201" s="22" t="e">
        <f ca="1">+_xlfn.XLOOKUP(H201,Datos_Tradition!$J$2:$J$89,Datos_Tradition!$I$2:$I$89,"")</f>
        <v>#NAME?</v>
      </c>
      <c r="M201" s="23" t="e">
        <f t="shared" ca="1" si="24"/>
        <v>#NAME?</v>
      </c>
      <c r="N201" s="24" t="e">
        <f t="shared" ca="1" si="25"/>
        <v>#NAME?</v>
      </c>
      <c r="O201" s="22" t="e">
        <f ca="1">+_xlfn.XLOOKUP(H201,Datos_BGC!$J$2:$J$89,Datos_BGC!$I$2:$I$89,"")</f>
        <v>#NAME?</v>
      </c>
      <c r="P201" s="23" t="e">
        <f t="shared" ca="1" si="26"/>
        <v>#NAME?</v>
      </c>
      <c r="Q201" s="28" t="e">
        <f t="shared" ca="1" si="27"/>
        <v>#NAME?</v>
      </c>
    </row>
    <row r="202" spans="1:17" x14ac:dyDescent="0.35">
      <c r="A202" s="14" t="s">
        <v>89</v>
      </c>
      <c r="B202" s="14" t="str">
        <f t="shared" si="21"/>
        <v>EUR</v>
      </c>
      <c r="C202" s="14" t="str">
        <f t="shared" si="22"/>
        <v>HUF</v>
      </c>
      <c r="D202" s="14" t="s">
        <v>89</v>
      </c>
      <c r="E202" s="14" t="s">
        <v>19</v>
      </c>
      <c r="F202" s="14">
        <v>1.94444444444444E-2</v>
      </c>
      <c r="G202" s="14" t="s">
        <v>4</v>
      </c>
      <c r="H202" s="14" t="str">
        <f t="shared" si="23"/>
        <v>EURHUF_25FLY_3M</v>
      </c>
      <c r="I202" s="14">
        <v>-466.35</v>
      </c>
      <c r="J202" s="36">
        <v>0.56889999999999996</v>
      </c>
      <c r="K202" s="37">
        <v>132.6532575</v>
      </c>
      <c r="L202" s="22" t="e">
        <f ca="1">+_xlfn.XLOOKUP(H202,Datos_Tradition!$J$2:$J$89,Datos_Tradition!$I$2:$I$89,"")</f>
        <v>#NAME?</v>
      </c>
      <c r="M202" s="23" t="e">
        <f t="shared" ca="1" si="24"/>
        <v>#NAME?</v>
      </c>
      <c r="N202" s="24" t="e">
        <f t="shared" ca="1" si="25"/>
        <v>#NAME?</v>
      </c>
      <c r="O202" s="22" t="e">
        <f ca="1">+_xlfn.XLOOKUP(H202,Datos_BGC!$J$2:$J$89,Datos_BGC!$I$2:$I$89,"")</f>
        <v>#NAME?</v>
      </c>
      <c r="P202" s="23" t="e">
        <f t="shared" ca="1" si="26"/>
        <v>#NAME?</v>
      </c>
      <c r="Q202" s="28" t="e">
        <f t="shared" ca="1" si="27"/>
        <v>#NAME?</v>
      </c>
    </row>
    <row r="203" spans="1:17" x14ac:dyDescent="0.35">
      <c r="A203" s="14" t="s">
        <v>89</v>
      </c>
      <c r="B203" s="14" t="str">
        <f t="shared" si="21"/>
        <v>EUR</v>
      </c>
      <c r="C203" s="14" t="str">
        <f t="shared" si="22"/>
        <v>HUF</v>
      </c>
      <c r="D203" s="14" t="s">
        <v>89</v>
      </c>
      <c r="E203" s="14" t="s">
        <v>18</v>
      </c>
      <c r="F203" s="14">
        <v>0.5</v>
      </c>
      <c r="G203" s="14" t="s">
        <v>4</v>
      </c>
      <c r="H203" s="14" t="str">
        <f t="shared" si="23"/>
        <v>EURHUF_25RR_3M</v>
      </c>
      <c r="I203" s="14">
        <v>157.07999999999899</v>
      </c>
      <c r="J203" s="36">
        <v>1.1000000000000001</v>
      </c>
      <c r="K203" s="37">
        <v>86.393999999999906</v>
      </c>
      <c r="L203" s="22" t="e">
        <f ca="1">+_xlfn.XLOOKUP(H203,Datos_Tradition!$J$2:$J$89,Datos_Tradition!$I$2:$I$89,"")</f>
        <v>#NAME?</v>
      </c>
      <c r="M203" s="23" t="e">
        <f t="shared" ca="1" si="24"/>
        <v>#NAME?</v>
      </c>
      <c r="N203" s="24" t="e">
        <f t="shared" ca="1" si="25"/>
        <v>#NAME?</v>
      </c>
      <c r="O203" s="22" t="e">
        <f ca="1">+_xlfn.XLOOKUP(H203,Datos_BGC!$J$2:$J$89,Datos_BGC!$I$2:$I$89,"")</f>
        <v>#NAME?</v>
      </c>
      <c r="P203" s="23" t="e">
        <f t="shared" ca="1" si="26"/>
        <v>#NAME?</v>
      </c>
      <c r="Q203" s="28" t="e">
        <f t="shared" ca="1" si="27"/>
        <v>#NAME?</v>
      </c>
    </row>
    <row r="204" spans="1:17" x14ac:dyDescent="0.35">
      <c r="A204" s="14" t="s">
        <v>89</v>
      </c>
      <c r="B204" s="14" t="str">
        <f t="shared" si="21"/>
        <v>EUR</v>
      </c>
      <c r="C204" s="14" t="str">
        <f t="shared" si="22"/>
        <v>HUF</v>
      </c>
      <c r="D204" s="14" t="s">
        <v>89</v>
      </c>
      <c r="E204" s="14" t="s">
        <v>9</v>
      </c>
      <c r="F204" s="14">
        <v>0.5</v>
      </c>
      <c r="G204" s="14" t="s">
        <v>4</v>
      </c>
      <c r="H204" s="14" t="str">
        <f t="shared" si="23"/>
        <v>EURHUF_ATM_3M</v>
      </c>
      <c r="I204" s="14">
        <v>180.55434</v>
      </c>
      <c r="J204" s="36">
        <v>1.2715000000000001</v>
      </c>
      <c r="K204" s="37">
        <v>114.787421655</v>
      </c>
      <c r="L204" s="22" t="e">
        <f ca="1">+_xlfn.XLOOKUP(H204,Datos_Tradition!$J$2:$J$89,Datos_Tradition!$I$2:$I$89,"")</f>
        <v>#NAME?</v>
      </c>
      <c r="M204" s="23" t="e">
        <f t="shared" ca="1" si="24"/>
        <v>#NAME?</v>
      </c>
      <c r="N204" s="24" t="e">
        <f t="shared" ca="1" si="25"/>
        <v>#NAME?</v>
      </c>
      <c r="O204" s="22" t="e">
        <f ca="1">+_xlfn.XLOOKUP(H204,Datos_BGC!$J$2:$J$89,Datos_BGC!$I$2:$I$89,"")</f>
        <v>#NAME?</v>
      </c>
      <c r="P204" s="23" t="e">
        <f t="shared" ca="1" si="26"/>
        <v>#NAME?</v>
      </c>
      <c r="Q204" s="28" t="e">
        <f t="shared" ca="1" si="27"/>
        <v>#NAME?</v>
      </c>
    </row>
    <row r="205" spans="1:17" x14ac:dyDescent="0.35">
      <c r="A205" s="14" t="s">
        <v>89</v>
      </c>
      <c r="B205" s="14" t="str">
        <f t="shared" si="21"/>
        <v>EUR</v>
      </c>
      <c r="C205" s="14" t="str">
        <f t="shared" si="22"/>
        <v>HUF</v>
      </c>
      <c r="D205" s="14" t="s">
        <v>89</v>
      </c>
      <c r="E205" s="14" t="s">
        <v>17</v>
      </c>
      <c r="F205" s="14">
        <v>0.5</v>
      </c>
      <c r="G205" s="14" t="s">
        <v>5</v>
      </c>
      <c r="H205" s="14" t="str">
        <f t="shared" si="23"/>
        <v>EURHUF_10FLY_6M</v>
      </c>
      <c r="I205" s="14">
        <v>1008.84</v>
      </c>
      <c r="J205" s="36">
        <v>0.9</v>
      </c>
      <c r="K205" s="37">
        <v>453.97800000000001</v>
      </c>
      <c r="L205" s="22" t="e">
        <f ca="1">+_xlfn.XLOOKUP(H205,Datos_Tradition!$J$2:$J$89,Datos_Tradition!$I$2:$I$89,"")</f>
        <v>#NAME?</v>
      </c>
      <c r="M205" s="23" t="e">
        <f t="shared" ca="1" si="24"/>
        <v>#NAME?</v>
      </c>
      <c r="N205" s="24" t="e">
        <f t="shared" ca="1" si="25"/>
        <v>#NAME?</v>
      </c>
      <c r="O205" s="22" t="e">
        <f ca="1">+_xlfn.XLOOKUP(H205,Datos_BGC!$J$2:$J$89,Datos_BGC!$I$2:$I$89,"")</f>
        <v>#NAME?</v>
      </c>
      <c r="P205" s="23" t="e">
        <f t="shared" ca="1" si="26"/>
        <v>#NAME?</v>
      </c>
      <c r="Q205" s="28" t="e">
        <f t="shared" ca="1" si="27"/>
        <v>#NAME?</v>
      </c>
    </row>
    <row r="206" spans="1:17" x14ac:dyDescent="0.35">
      <c r="A206" s="14" t="s">
        <v>89</v>
      </c>
      <c r="B206" s="14" t="str">
        <f t="shared" si="21"/>
        <v>EUR</v>
      </c>
      <c r="C206" s="14" t="str">
        <f t="shared" si="22"/>
        <v>HUF</v>
      </c>
      <c r="D206" s="14" t="s">
        <v>89</v>
      </c>
      <c r="E206" s="14" t="s">
        <v>16</v>
      </c>
      <c r="F206" s="14">
        <v>0.5</v>
      </c>
      <c r="G206" s="14" t="s">
        <v>5</v>
      </c>
      <c r="H206" s="14" t="str">
        <f t="shared" si="23"/>
        <v>EURHUF_10RR_6M</v>
      </c>
      <c r="I206" s="14">
        <v>-463.659999999999</v>
      </c>
      <c r="J206" s="36">
        <v>1.67</v>
      </c>
      <c r="K206" s="37">
        <v>387.15609999999998</v>
      </c>
      <c r="L206" s="22" t="e">
        <f ca="1">+_xlfn.XLOOKUP(H206,Datos_Tradition!$J$2:$J$89,Datos_Tradition!$I$2:$I$89,"")</f>
        <v>#NAME?</v>
      </c>
      <c r="M206" s="23" t="e">
        <f t="shared" ca="1" si="24"/>
        <v>#NAME?</v>
      </c>
      <c r="N206" s="24" t="e">
        <f t="shared" ca="1" si="25"/>
        <v>#NAME?</v>
      </c>
      <c r="O206" s="22" t="e">
        <f ca="1">+_xlfn.XLOOKUP(H206,Datos_BGC!$J$2:$J$89,Datos_BGC!$I$2:$I$89,"")</f>
        <v>#NAME?</v>
      </c>
      <c r="P206" s="23" t="e">
        <f t="shared" ca="1" si="26"/>
        <v>#NAME?</v>
      </c>
      <c r="Q206" s="28" t="e">
        <f t="shared" ca="1" si="27"/>
        <v>#NAME?</v>
      </c>
    </row>
    <row r="207" spans="1:17" x14ac:dyDescent="0.35">
      <c r="A207" s="14" t="s">
        <v>89</v>
      </c>
      <c r="B207" s="14" t="str">
        <f t="shared" si="21"/>
        <v>EUR</v>
      </c>
      <c r="C207" s="14" t="str">
        <f t="shared" si="22"/>
        <v>HUF</v>
      </c>
      <c r="D207" s="14" t="s">
        <v>89</v>
      </c>
      <c r="E207" s="14" t="s">
        <v>19</v>
      </c>
      <c r="F207" s="14">
        <v>0.5</v>
      </c>
      <c r="G207" s="14" t="s">
        <v>5</v>
      </c>
      <c r="H207" s="14" t="str">
        <f t="shared" si="23"/>
        <v>EURHUF_25FLY_6M</v>
      </c>
      <c r="I207" s="14">
        <v>-1260.1400000000001</v>
      </c>
      <c r="J207" s="36">
        <v>0.52049999999999996</v>
      </c>
      <c r="K207" s="37">
        <v>327.951435</v>
      </c>
      <c r="L207" s="22" t="e">
        <f ca="1">+_xlfn.XLOOKUP(H207,Datos_Tradition!$J$2:$J$89,Datos_Tradition!$I$2:$I$89,"")</f>
        <v>#NAME?</v>
      </c>
      <c r="M207" s="23" t="e">
        <f t="shared" ca="1" si="24"/>
        <v>#NAME?</v>
      </c>
      <c r="N207" s="24" t="e">
        <f t="shared" ca="1" si="25"/>
        <v>#NAME?</v>
      </c>
      <c r="O207" s="22" t="e">
        <f ca="1">+_xlfn.XLOOKUP(H207,Datos_BGC!$J$2:$J$89,Datos_BGC!$I$2:$I$89,"")</f>
        <v>#NAME?</v>
      </c>
      <c r="P207" s="23" t="e">
        <f t="shared" ca="1" si="26"/>
        <v>#NAME?</v>
      </c>
      <c r="Q207" s="28" t="e">
        <f t="shared" ca="1" si="27"/>
        <v>#NAME?</v>
      </c>
    </row>
    <row r="208" spans="1:17" x14ac:dyDescent="0.35">
      <c r="A208" s="14" t="s">
        <v>89</v>
      </c>
      <c r="B208" s="14" t="str">
        <f t="shared" si="21"/>
        <v>EUR</v>
      </c>
      <c r="C208" s="14" t="str">
        <f t="shared" si="22"/>
        <v>HUF</v>
      </c>
      <c r="D208" s="14" t="s">
        <v>89</v>
      </c>
      <c r="E208" s="14" t="s">
        <v>18</v>
      </c>
      <c r="F208" s="14">
        <v>1</v>
      </c>
      <c r="G208" s="14" t="s">
        <v>5</v>
      </c>
      <c r="H208" s="14" t="str">
        <f t="shared" si="23"/>
        <v>EURHUF_25RR_6M</v>
      </c>
      <c r="I208" s="14">
        <v>434.77</v>
      </c>
      <c r="J208" s="36">
        <v>1</v>
      </c>
      <c r="K208" s="37">
        <v>217.38499999999999</v>
      </c>
      <c r="L208" s="22" t="e">
        <f ca="1">+_xlfn.XLOOKUP(H208,Datos_Tradition!$J$2:$J$89,Datos_Tradition!$I$2:$I$89,"")</f>
        <v>#NAME?</v>
      </c>
      <c r="M208" s="23" t="e">
        <f t="shared" ca="1" si="24"/>
        <v>#NAME?</v>
      </c>
      <c r="N208" s="24" t="e">
        <f t="shared" ca="1" si="25"/>
        <v>#NAME?</v>
      </c>
      <c r="O208" s="22" t="e">
        <f ca="1">+_xlfn.XLOOKUP(H208,Datos_BGC!$J$2:$J$89,Datos_BGC!$I$2:$I$89,"")</f>
        <v>#NAME?</v>
      </c>
      <c r="P208" s="23" t="e">
        <f t="shared" ca="1" si="26"/>
        <v>#NAME?</v>
      </c>
      <c r="Q208" s="28" t="e">
        <f t="shared" ca="1" si="27"/>
        <v>#NAME?</v>
      </c>
    </row>
    <row r="209" spans="1:17" x14ac:dyDescent="0.35">
      <c r="A209" s="14" t="s">
        <v>89</v>
      </c>
      <c r="B209" s="14" t="str">
        <f t="shared" si="21"/>
        <v>EUR</v>
      </c>
      <c r="C209" s="14" t="str">
        <f t="shared" si="22"/>
        <v>HUF</v>
      </c>
      <c r="D209" s="14" t="s">
        <v>89</v>
      </c>
      <c r="E209" s="14" t="s">
        <v>9</v>
      </c>
      <c r="F209" s="14">
        <v>1</v>
      </c>
      <c r="G209" s="14" t="s">
        <v>5</v>
      </c>
      <c r="H209" s="14" t="str">
        <f t="shared" si="23"/>
        <v>EURHUF_ATM_6M</v>
      </c>
      <c r="I209" s="14">
        <v>378.82622999999899</v>
      </c>
      <c r="J209" s="36">
        <v>1.1375999999999999</v>
      </c>
      <c r="K209" s="37">
        <v>215.476359623999</v>
      </c>
      <c r="L209" s="22" t="e">
        <f ca="1">+_xlfn.XLOOKUP(H209,Datos_Tradition!$J$2:$J$89,Datos_Tradition!$I$2:$I$89,"")</f>
        <v>#NAME?</v>
      </c>
      <c r="M209" s="23" t="e">
        <f t="shared" ca="1" si="24"/>
        <v>#NAME?</v>
      </c>
      <c r="N209" s="24" t="e">
        <f t="shared" ca="1" si="25"/>
        <v>#NAME?</v>
      </c>
      <c r="O209" s="22" t="e">
        <f ca="1">+_xlfn.XLOOKUP(H209,Datos_BGC!$J$2:$J$89,Datos_BGC!$I$2:$I$89,"")</f>
        <v>#NAME?</v>
      </c>
      <c r="P209" s="23" t="e">
        <f t="shared" ca="1" si="26"/>
        <v>#NAME?</v>
      </c>
      <c r="Q209" s="28" t="e">
        <f t="shared" ca="1" si="27"/>
        <v>#NAME?</v>
      </c>
    </row>
    <row r="210" spans="1:17" x14ac:dyDescent="0.35">
      <c r="A210" s="14" t="s">
        <v>89</v>
      </c>
      <c r="B210" s="14" t="str">
        <f t="shared" si="21"/>
        <v>EUR</v>
      </c>
      <c r="C210" s="14" t="str">
        <f t="shared" si="22"/>
        <v>HUF</v>
      </c>
      <c r="D210" s="14" t="s">
        <v>89</v>
      </c>
      <c r="E210" s="14" t="s">
        <v>17</v>
      </c>
      <c r="F210" s="14">
        <v>1</v>
      </c>
      <c r="G210" s="14" t="s">
        <v>6</v>
      </c>
      <c r="H210" s="14" t="str">
        <f t="shared" si="23"/>
        <v>EURHUF_10FLY_9M</v>
      </c>
      <c r="I210" s="14">
        <v>569.11</v>
      </c>
      <c r="J210" s="36">
        <v>0.9</v>
      </c>
      <c r="K210" s="37">
        <v>256.09949999999998</v>
      </c>
      <c r="L210" s="22" t="e">
        <f ca="1">+_xlfn.XLOOKUP(H210,Datos_Tradition!$J$2:$J$89,Datos_Tradition!$I$2:$I$89,"")</f>
        <v>#NAME?</v>
      </c>
      <c r="M210" s="23" t="e">
        <f t="shared" ca="1" si="24"/>
        <v>#NAME?</v>
      </c>
      <c r="N210" s="24" t="e">
        <f t="shared" ca="1" si="25"/>
        <v>#NAME?</v>
      </c>
      <c r="O210" s="22" t="e">
        <f ca="1">+_xlfn.XLOOKUP(H210,Datos_BGC!$J$2:$J$89,Datos_BGC!$I$2:$I$89,"")</f>
        <v>#NAME?</v>
      </c>
      <c r="P210" s="23" t="e">
        <f t="shared" ca="1" si="26"/>
        <v>#NAME?</v>
      </c>
      <c r="Q210" s="28" t="e">
        <f t="shared" ca="1" si="27"/>
        <v>#NAME?</v>
      </c>
    </row>
    <row r="211" spans="1:17" x14ac:dyDescent="0.35">
      <c r="A211" s="14" t="s">
        <v>89</v>
      </c>
      <c r="B211" s="14" t="str">
        <f t="shared" si="21"/>
        <v>EUR</v>
      </c>
      <c r="C211" s="14" t="str">
        <f t="shared" si="22"/>
        <v>HUF</v>
      </c>
      <c r="D211" s="14" t="s">
        <v>89</v>
      </c>
      <c r="E211" s="14" t="s">
        <v>16</v>
      </c>
      <c r="F211" s="14">
        <v>1</v>
      </c>
      <c r="G211" s="14" t="s">
        <v>6</v>
      </c>
      <c r="H211" s="14" t="str">
        <f t="shared" si="23"/>
        <v>EURHUF_10RR_9M</v>
      </c>
      <c r="I211" s="14">
        <v>-263.479999999999</v>
      </c>
      <c r="J211" s="36">
        <v>1.66</v>
      </c>
      <c r="K211" s="37">
        <v>218.68839999999901</v>
      </c>
      <c r="L211" s="22" t="e">
        <f ca="1">+_xlfn.XLOOKUP(H211,Datos_Tradition!$J$2:$J$89,Datos_Tradition!$I$2:$I$89,"")</f>
        <v>#NAME?</v>
      </c>
      <c r="M211" s="23" t="e">
        <f t="shared" ca="1" si="24"/>
        <v>#NAME?</v>
      </c>
      <c r="N211" s="24" t="e">
        <f t="shared" ca="1" si="25"/>
        <v>#NAME?</v>
      </c>
      <c r="O211" s="22" t="e">
        <f ca="1">+_xlfn.XLOOKUP(H211,Datos_BGC!$J$2:$J$89,Datos_BGC!$I$2:$I$89,"")</f>
        <v>#NAME?</v>
      </c>
      <c r="P211" s="23" t="e">
        <f t="shared" ca="1" si="26"/>
        <v>#NAME?</v>
      </c>
      <c r="Q211" s="28" t="e">
        <f t="shared" ca="1" si="27"/>
        <v>#NAME?</v>
      </c>
    </row>
    <row r="212" spans="1:17" x14ac:dyDescent="0.35">
      <c r="A212" s="14" t="s">
        <v>89</v>
      </c>
      <c r="B212" s="14" t="str">
        <f t="shared" si="21"/>
        <v>EUR</v>
      </c>
      <c r="C212" s="14" t="str">
        <f t="shared" si="22"/>
        <v>HUF</v>
      </c>
      <c r="D212" s="14" t="s">
        <v>89</v>
      </c>
      <c r="E212" s="14" t="s">
        <v>19</v>
      </c>
      <c r="F212" s="14">
        <v>1</v>
      </c>
      <c r="G212" s="14" t="s">
        <v>6</v>
      </c>
      <c r="H212" s="14" t="str">
        <f t="shared" si="23"/>
        <v>EURHUF_25FLY_9M</v>
      </c>
      <c r="I212" s="14">
        <v>-723.82999999999902</v>
      </c>
      <c r="J212" s="36">
        <v>0.4677</v>
      </c>
      <c r="K212" s="37">
        <v>169.26764549999999</v>
      </c>
      <c r="L212" s="22" t="e">
        <f ca="1">+_xlfn.XLOOKUP(H212,Datos_Tradition!$J$2:$J$89,Datos_Tradition!$I$2:$I$89,"")</f>
        <v>#NAME?</v>
      </c>
      <c r="M212" s="23" t="e">
        <f t="shared" ca="1" si="24"/>
        <v>#NAME?</v>
      </c>
      <c r="N212" s="24" t="e">
        <f t="shared" ca="1" si="25"/>
        <v>#NAME?</v>
      </c>
      <c r="O212" s="22" t="e">
        <f ca="1">+_xlfn.XLOOKUP(H212,Datos_BGC!$J$2:$J$89,Datos_BGC!$I$2:$I$89,"")</f>
        <v>#NAME?</v>
      </c>
      <c r="P212" s="23" t="e">
        <f t="shared" ca="1" si="26"/>
        <v>#NAME?</v>
      </c>
      <c r="Q212" s="28" t="e">
        <f t="shared" ca="1" si="27"/>
        <v>#NAME?</v>
      </c>
    </row>
    <row r="213" spans="1:17" x14ac:dyDescent="0.35">
      <c r="A213" s="14" t="s">
        <v>89</v>
      </c>
      <c r="B213" s="14" t="str">
        <f t="shared" si="21"/>
        <v>EUR</v>
      </c>
      <c r="C213" s="14" t="str">
        <f t="shared" si="22"/>
        <v>HUF</v>
      </c>
      <c r="D213" s="14" t="s">
        <v>89</v>
      </c>
      <c r="E213" s="14" t="s">
        <v>18</v>
      </c>
      <c r="F213" s="14">
        <v>2</v>
      </c>
      <c r="G213" s="14" t="s">
        <v>6</v>
      </c>
      <c r="H213" s="14" t="str">
        <f t="shared" si="23"/>
        <v>EURHUF_25RR_9M</v>
      </c>
      <c r="I213" s="14">
        <v>255.14</v>
      </c>
      <c r="J213" s="36">
        <v>0.9</v>
      </c>
      <c r="K213" s="37">
        <v>114.813</v>
      </c>
      <c r="L213" s="22" t="e">
        <f ca="1">+_xlfn.XLOOKUP(H213,Datos_Tradition!$J$2:$J$89,Datos_Tradition!$I$2:$I$89,"")</f>
        <v>#NAME?</v>
      </c>
      <c r="M213" s="23" t="e">
        <f t="shared" ca="1" si="24"/>
        <v>#NAME?</v>
      </c>
      <c r="N213" s="24" t="e">
        <f t="shared" ca="1" si="25"/>
        <v>#NAME?</v>
      </c>
      <c r="O213" s="22" t="e">
        <f ca="1">+_xlfn.XLOOKUP(H213,Datos_BGC!$J$2:$J$89,Datos_BGC!$I$2:$I$89,"")</f>
        <v>#NAME?</v>
      </c>
      <c r="P213" s="23" t="e">
        <f t="shared" ca="1" si="26"/>
        <v>#NAME?</v>
      </c>
      <c r="Q213" s="28" t="e">
        <f t="shared" ca="1" si="27"/>
        <v>#NAME?</v>
      </c>
    </row>
    <row r="214" spans="1:17" x14ac:dyDescent="0.35">
      <c r="A214" s="14" t="s">
        <v>89</v>
      </c>
      <c r="B214" s="14" t="str">
        <f t="shared" si="21"/>
        <v>EUR</v>
      </c>
      <c r="C214" s="14" t="str">
        <f t="shared" si="22"/>
        <v>HUF</v>
      </c>
      <c r="D214" s="14" t="s">
        <v>89</v>
      </c>
      <c r="E214" s="14" t="s">
        <v>9</v>
      </c>
      <c r="F214" s="14">
        <v>5</v>
      </c>
      <c r="G214" s="14" t="s">
        <v>6</v>
      </c>
      <c r="H214" s="14" t="str">
        <f t="shared" si="23"/>
        <v>EURHUF_ATM_9M</v>
      </c>
      <c r="I214" s="14">
        <v>201.8699</v>
      </c>
      <c r="J214" s="36">
        <v>1.1206</v>
      </c>
      <c r="K214" s="37">
        <v>113.10770497</v>
      </c>
      <c r="L214" s="22" t="e">
        <f ca="1">+_xlfn.XLOOKUP(H214,Datos_Tradition!$J$2:$J$89,Datos_Tradition!$I$2:$I$89,"")</f>
        <v>#NAME?</v>
      </c>
      <c r="M214" s="23" t="e">
        <f t="shared" ca="1" si="24"/>
        <v>#NAME?</v>
      </c>
      <c r="N214" s="24" t="e">
        <f t="shared" ca="1" si="25"/>
        <v>#NAME?</v>
      </c>
      <c r="O214" s="22" t="e">
        <f ca="1">+_xlfn.XLOOKUP(H214,Datos_BGC!$J$2:$J$89,Datos_BGC!$I$2:$I$89,"")</f>
        <v>#NAME?</v>
      </c>
      <c r="P214" s="23" t="e">
        <f t="shared" ca="1" si="26"/>
        <v>#NAME?</v>
      </c>
      <c r="Q214" s="28" t="e">
        <f t="shared" ca="1" si="27"/>
        <v>#NAME?</v>
      </c>
    </row>
    <row r="215" spans="1:17" x14ac:dyDescent="0.35">
      <c r="A215" s="14" t="s">
        <v>90</v>
      </c>
      <c r="B215" s="14" t="str">
        <f t="shared" si="21"/>
        <v>EUR</v>
      </c>
      <c r="C215" s="14" t="str">
        <f t="shared" si="22"/>
        <v>JPY</v>
      </c>
      <c r="D215" s="14" t="s">
        <v>90</v>
      </c>
      <c r="E215" s="14" t="s">
        <v>17</v>
      </c>
      <c r="F215" s="14">
        <v>0.16666666666666599</v>
      </c>
      <c r="G215" s="14" t="s">
        <v>20</v>
      </c>
      <c r="H215" s="14" t="str">
        <f t="shared" si="23"/>
        <v>EURJPY_10FLY_1D</v>
      </c>
      <c r="I215" s="14">
        <v>-1935.1299999999901</v>
      </c>
      <c r="J215" s="36">
        <v>7.0605000000000002</v>
      </c>
      <c r="K215" s="37">
        <v>6831.4926825000002</v>
      </c>
      <c r="L215" s="22" t="e">
        <f ca="1">+_xlfn.XLOOKUP(H215,Datos_Tradition!$J$2:$J$89,Datos_Tradition!$I$2:$I$89,"")</f>
        <v>#NAME?</v>
      </c>
      <c r="M215" s="23" t="e">
        <f t="shared" ca="1" si="24"/>
        <v>#NAME?</v>
      </c>
      <c r="N215" s="24" t="e">
        <f t="shared" ca="1" si="25"/>
        <v>#NAME?</v>
      </c>
      <c r="O215" s="22" t="e">
        <f ca="1">+_xlfn.XLOOKUP(H215,Datos_BGC!$J$2:$J$89,Datos_BGC!$I$2:$I$89,"")</f>
        <v>#NAME?</v>
      </c>
      <c r="P215" s="23" t="e">
        <f t="shared" ca="1" si="26"/>
        <v>#NAME?</v>
      </c>
      <c r="Q215" s="28" t="e">
        <f t="shared" ca="1" si="27"/>
        <v>#NAME?</v>
      </c>
    </row>
    <row r="216" spans="1:17" x14ac:dyDescent="0.35">
      <c r="A216" s="14" t="s">
        <v>90</v>
      </c>
      <c r="B216" s="14" t="str">
        <f t="shared" si="21"/>
        <v>EUR</v>
      </c>
      <c r="C216" s="14" t="str">
        <f t="shared" si="22"/>
        <v>JPY</v>
      </c>
      <c r="D216" s="14" t="s">
        <v>90</v>
      </c>
      <c r="E216" s="14" t="s">
        <v>16</v>
      </c>
      <c r="F216" s="14">
        <v>0.16666666666666599</v>
      </c>
      <c r="G216" s="14" t="s">
        <v>20</v>
      </c>
      <c r="H216" s="14" t="str">
        <f t="shared" si="23"/>
        <v>EURJPY_10RR_1D</v>
      </c>
      <c r="I216" s="14">
        <v>920.19</v>
      </c>
      <c r="J216" s="36">
        <v>10.5908</v>
      </c>
      <c r="K216" s="37">
        <v>4872.7741260000003</v>
      </c>
      <c r="L216" s="22" t="e">
        <f ca="1">+_xlfn.XLOOKUP(H216,Datos_Tradition!$J$2:$J$89,Datos_Tradition!$I$2:$I$89,"")</f>
        <v>#NAME?</v>
      </c>
      <c r="M216" s="23" t="e">
        <f t="shared" ca="1" si="24"/>
        <v>#NAME?</v>
      </c>
      <c r="N216" s="24" t="e">
        <f t="shared" ca="1" si="25"/>
        <v>#NAME?</v>
      </c>
      <c r="O216" s="22" t="e">
        <f ca="1">+_xlfn.XLOOKUP(H216,Datos_BGC!$J$2:$J$89,Datos_BGC!$I$2:$I$89,"")</f>
        <v>#NAME?</v>
      </c>
      <c r="P216" s="23" t="e">
        <f t="shared" ca="1" si="26"/>
        <v>#NAME?</v>
      </c>
      <c r="Q216" s="28" t="e">
        <f t="shared" ca="1" si="27"/>
        <v>#NAME?</v>
      </c>
    </row>
    <row r="217" spans="1:17" x14ac:dyDescent="0.35">
      <c r="A217" s="14" t="s">
        <v>90</v>
      </c>
      <c r="B217" s="14" t="str">
        <f t="shared" si="21"/>
        <v>EUR</v>
      </c>
      <c r="C217" s="14" t="str">
        <f t="shared" si="22"/>
        <v>JPY</v>
      </c>
      <c r="D217" s="14" t="s">
        <v>90</v>
      </c>
      <c r="E217" s="14" t="s">
        <v>19</v>
      </c>
      <c r="F217" s="14">
        <v>0.16666666666666599</v>
      </c>
      <c r="G217" s="14" t="s">
        <v>20</v>
      </c>
      <c r="H217" s="14" t="str">
        <f t="shared" si="23"/>
        <v>EURJPY_25FLY_1D</v>
      </c>
      <c r="I217" s="14">
        <v>788.4</v>
      </c>
      <c r="J217" s="36">
        <v>2.8</v>
      </c>
      <c r="K217" s="37">
        <v>1103.76</v>
      </c>
      <c r="L217" s="22" t="e">
        <f ca="1">+_xlfn.XLOOKUP(H217,Datos_Tradition!$J$2:$J$89,Datos_Tradition!$I$2:$I$89,"")</f>
        <v>#NAME?</v>
      </c>
      <c r="M217" s="23" t="e">
        <f t="shared" ca="1" si="24"/>
        <v>#NAME?</v>
      </c>
      <c r="N217" s="24" t="e">
        <f t="shared" ca="1" si="25"/>
        <v>#NAME?</v>
      </c>
      <c r="O217" s="22" t="e">
        <f ca="1">+_xlfn.XLOOKUP(H217,Datos_BGC!$J$2:$J$89,Datos_BGC!$I$2:$I$89,"")</f>
        <v>#NAME?</v>
      </c>
      <c r="P217" s="23" t="e">
        <f t="shared" ca="1" si="26"/>
        <v>#NAME?</v>
      </c>
      <c r="Q217" s="28" t="e">
        <f t="shared" ca="1" si="27"/>
        <v>#NAME?</v>
      </c>
    </row>
    <row r="218" spans="1:17" x14ac:dyDescent="0.35">
      <c r="A218" s="14" t="s">
        <v>90</v>
      </c>
      <c r="B218" s="14" t="str">
        <f t="shared" si="21"/>
        <v>EUR</v>
      </c>
      <c r="C218" s="14" t="str">
        <f t="shared" si="22"/>
        <v>JPY</v>
      </c>
      <c r="D218" s="14" t="s">
        <v>90</v>
      </c>
      <c r="E218" s="14" t="s">
        <v>18</v>
      </c>
      <c r="F218" s="14">
        <v>0.16666666666666599</v>
      </c>
      <c r="G218" s="14" t="s">
        <v>20</v>
      </c>
      <c r="H218" s="14" t="str">
        <f t="shared" si="23"/>
        <v>EURJPY_25RR_1D</v>
      </c>
      <c r="I218" s="14">
        <v>-241.03</v>
      </c>
      <c r="J218" s="36">
        <v>5.6</v>
      </c>
      <c r="K218" s="37">
        <v>674.88400000000001</v>
      </c>
      <c r="L218" s="22" t="e">
        <f ca="1">+_xlfn.XLOOKUP(H218,Datos_Tradition!$J$2:$J$89,Datos_Tradition!$I$2:$I$89,"")</f>
        <v>#NAME?</v>
      </c>
      <c r="M218" s="23" t="e">
        <f t="shared" ca="1" si="24"/>
        <v>#NAME?</v>
      </c>
      <c r="N218" s="24" t="e">
        <f t="shared" ca="1" si="25"/>
        <v>#NAME?</v>
      </c>
      <c r="O218" s="22" t="e">
        <f ca="1">+_xlfn.XLOOKUP(H218,Datos_BGC!$J$2:$J$89,Datos_BGC!$I$2:$I$89,"")</f>
        <v>#NAME?</v>
      </c>
      <c r="P218" s="23" t="e">
        <f t="shared" ca="1" si="26"/>
        <v>#NAME?</v>
      </c>
      <c r="Q218" s="28" t="e">
        <f t="shared" ca="1" si="27"/>
        <v>#NAME?</v>
      </c>
    </row>
    <row r="219" spans="1:17" x14ac:dyDescent="0.35">
      <c r="A219" s="14" t="s">
        <v>90</v>
      </c>
      <c r="B219" s="14" t="str">
        <f t="shared" si="21"/>
        <v>EUR</v>
      </c>
      <c r="C219" s="14" t="str">
        <f t="shared" si="22"/>
        <v>JPY</v>
      </c>
      <c r="D219" s="14" t="s">
        <v>90</v>
      </c>
      <c r="E219" s="14" t="s">
        <v>9</v>
      </c>
      <c r="F219" s="14">
        <v>0.16666666666666599</v>
      </c>
      <c r="G219" s="14" t="s">
        <v>20</v>
      </c>
      <c r="H219" s="14" t="str">
        <f t="shared" si="23"/>
        <v>EURJPY_ATM_1D</v>
      </c>
      <c r="I219" s="14">
        <v>-1459.5287699999999</v>
      </c>
      <c r="J219" s="36">
        <v>4.5999999999999996</v>
      </c>
      <c r="K219" s="37">
        <v>3356.9161709999898</v>
      </c>
      <c r="L219" s="22" t="e">
        <f ca="1">+_xlfn.XLOOKUP(H219,Datos_Tradition!$J$2:$J$89,Datos_Tradition!$I$2:$I$89,"")</f>
        <v>#NAME?</v>
      </c>
      <c r="M219" s="23" t="e">
        <f t="shared" ca="1" si="24"/>
        <v>#NAME?</v>
      </c>
      <c r="N219" s="24" t="e">
        <f t="shared" ca="1" si="25"/>
        <v>#NAME?</v>
      </c>
      <c r="O219" s="22" t="e">
        <f ca="1">+_xlfn.XLOOKUP(H219,Datos_BGC!$J$2:$J$89,Datos_BGC!$I$2:$I$89,"")</f>
        <v>#NAME?</v>
      </c>
      <c r="P219" s="23" t="e">
        <f t="shared" ca="1" si="26"/>
        <v>#NAME?</v>
      </c>
      <c r="Q219" s="28" t="e">
        <f t="shared" ca="1" si="27"/>
        <v>#NAME?</v>
      </c>
    </row>
    <row r="220" spans="1:17" x14ac:dyDescent="0.35">
      <c r="A220" s="14" t="s">
        <v>90</v>
      </c>
      <c r="B220" s="14" t="str">
        <f t="shared" si="21"/>
        <v>EUR</v>
      </c>
      <c r="C220" s="14" t="str">
        <f t="shared" si="22"/>
        <v>JPY</v>
      </c>
      <c r="D220" s="14" t="s">
        <v>90</v>
      </c>
      <c r="E220" s="14" t="s">
        <v>17</v>
      </c>
      <c r="F220" s="14">
        <v>0.25</v>
      </c>
      <c r="G220" s="14" t="s">
        <v>5</v>
      </c>
      <c r="H220" s="14" t="str">
        <f t="shared" si="23"/>
        <v>EURJPY_10FLY_6M</v>
      </c>
      <c r="I220" s="14">
        <v>8037.21</v>
      </c>
      <c r="J220" s="36">
        <v>0.62</v>
      </c>
      <c r="K220" s="37">
        <v>2491.5351000000001</v>
      </c>
      <c r="L220" s="22" t="e">
        <f ca="1">+_xlfn.XLOOKUP(H220,Datos_Tradition!$J$2:$J$89,Datos_Tradition!$I$2:$I$89,"")</f>
        <v>#NAME?</v>
      </c>
      <c r="M220" s="23" t="e">
        <f t="shared" ca="1" si="24"/>
        <v>#NAME?</v>
      </c>
      <c r="N220" s="24" t="e">
        <f t="shared" ca="1" si="25"/>
        <v>#NAME?</v>
      </c>
      <c r="O220" s="22" t="e">
        <f ca="1">+_xlfn.XLOOKUP(H220,Datos_BGC!$J$2:$J$89,Datos_BGC!$I$2:$I$89,"")</f>
        <v>#NAME?</v>
      </c>
      <c r="P220" s="23" t="e">
        <f t="shared" ca="1" si="26"/>
        <v>#NAME?</v>
      </c>
      <c r="Q220" s="28" t="e">
        <f t="shared" ca="1" si="27"/>
        <v>#NAME?</v>
      </c>
    </row>
    <row r="221" spans="1:17" x14ac:dyDescent="0.35">
      <c r="A221" s="14" t="s">
        <v>90</v>
      </c>
      <c r="B221" s="14" t="str">
        <f t="shared" si="21"/>
        <v>EUR</v>
      </c>
      <c r="C221" s="14" t="str">
        <f t="shared" si="22"/>
        <v>JPY</v>
      </c>
      <c r="D221" s="14" t="s">
        <v>90</v>
      </c>
      <c r="E221" s="14" t="s">
        <v>16</v>
      </c>
      <c r="F221" s="14">
        <v>0.25</v>
      </c>
      <c r="G221" s="14" t="s">
        <v>5</v>
      </c>
      <c r="H221" s="14" t="str">
        <f t="shared" si="23"/>
        <v>EURJPY_10RR_6M</v>
      </c>
      <c r="I221" s="14">
        <v>-35335.1499999999</v>
      </c>
      <c r="J221" s="36">
        <v>0.93</v>
      </c>
      <c r="K221" s="37">
        <v>16430.844749999898</v>
      </c>
      <c r="L221" s="22" t="e">
        <f ca="1">+_xlfn.XLOOKUP(H221,Datos_Tradition!$J$2:$J$89,Datos_Tradition!$I$2:$I$89,"")</f>
        <v>#NAME?</v>
      </c>
      <c r="M221" s="23" t="e">
        <f t="shared" ca="1" si="24"/>
        <v>#NAME?</v>
      </c>
      <c r="N221" s="24" t="e">
        <f t="shared" ca="1" si="25"/>
        <v>#NAME?</v>
      </c>
      <c r="O221" s="22" t="e">
        <f ca="1">+_xlfn.XLOOKUP(H221,Datos_BGC!$J$2:$J$89,Datos_BGC!$I$2:$I$89,"")</f>
        <v>#NAME?</v>
      </c>
      <c r="P221" s="23" t="e">
        <f t="shared" ca="1" si="26"/>
        <v>#NAME?</v>
      </c>
      <c r="Q221" s="28" t="e">
        <f t="shared" ca="1" si="27"/>
        <v>#NAME?</v>
      </c>
    </row>
    <row r="222" spans="1:17" x14ac:dyDescent="0.35">
      <c r="A222" s="14" t="s">
        <v>90</v>
      </c>
      <c r="B222" s="14" t="str">
        <f t="shared" si="21"/>
        <v>EUR</v>
      </c>
      <c r="C222" s="14" t="str">
        <f t="shared" si="22"/>
        <v>JPY</v>
      </c>
      <c r="D222" s="14" t="s">
        <v>90</v>
      </c>
      <c r="E222" s="14" t="s">
        <v>19</v>
      </c>
      <c r="F222" s="14">
        <v>0.25</v>
      </c>
      <c r="G222" s="14" t="s">
        <v>5</v>
      </c>
      <c r="H222" s="14" t="str">
        <f t="shared" si="23"/>
        <v>EURJPY_25FLY_6M</v>
      </c>
      <c r="I222" s="14">
        <v>-219405.91</v>
      </c>
      <c r="J222" s="36">
        <v>0.39</v>
      </c>
      <c r="K222" s="37">
        <v>42784.152450000001</v>
      </c>
      <c r="L222" s="22" t="e">
        <f ca="1">+_xlfn.XLOOKUP(H222,Datos_Tradition!$J$2:$J$89,Datos_Tradition!$I$2:$I$89,"")</f>
        <v>#NAME?</v>
      </c>
      <c r="M222" s="23" t="e">
        <f t="shared" ca="1" si="24"/>
        <v>#NAME?</v>
      </c>
      <c r="N222" s="24" t="e">
        <f t="shared" ca="1" si="25"/>
        <v>#NAME?</v>
      </c>
      <c r="O222" s="22" t="e">
        <f ca="1">+_xlfn.XLOOKUP(H222,Datos_BGC!$J$2:$J$89,Datos_BGC!$I$2:$I$89,"")</f>
        <v>#NAME?</v>
      </c>
      <c r="P222" s="23" t="e">
        <f t="shared" ca="1" si="26"/>
        <v>#NAME?</v>
      </c>
      <c r="Q222" s="28" t="e">
        <f t="shared" ca="1" si="27"/>
        <v>#NAME?</v>
      </c>
    </row>
    <row r="223" spans="1:17" x14ac:dyDescent="0.35">
      <c r="A223" s="14" t="s">
        <v>90</v>
      </c>
      <c r="B223" s="14" t="str">
        <f t="shared" si="21"/>
        <v>EUR</v>
      </c>
      <c r="C223" s="14" t="str">
        <f t="shared" si="22"/>
        <v>JPY</v>
      </c>
      <c r="D223" s="14" t="s">
        <v>90</v>
      </c>
      <c r="E223" s="14" t="s">
        <v>18</v>
      </c>
      <c r="F223" s="14">
        <v>0.25</v>
      </c>
      <c r="G223" s="14" t="s">
        <v>5</v>
      </c>
      <c r="H223" s="14" t="str">
        <f t="shared" si="23"/>
        <v>EURJPY_25RR_6M</v>
      </c>
      <c r="I223" s="14">
        <v>-25786.06</v>
      </c>
      <c r="J223" s="36">
        <v>0.48</v>
      </c>
      <c r="K223" s="37">
        <v>6188.6544000000004</v>
      </c>
      <c r="L223" s="22" t="e">
        <f ca="1">+_xlfn.XLOOKUP(H223,Datos_Tradition!$J$2:$J$89,Datos_Tradition!$I$2:$I$89,"")</f>
        <v>#NAME?</v>
      </c>
      <c r="M223" s="23" t="e">
        <f t="shared" ca="1" si="24"/>
        <v>#NAME?</v>
      </c>
      <c r="N223" s="24" t="e">
        <f t="shared" ca="1" si="25"/>
        <v>#NAME?</v>
      </c>
      <c r="O223" s="22" t="e">
        <f ca="1">+_xlfn.XLOOKUP(H223,Datos_BGC!$J$2:$J$89,Datos_BGC!$I$2:$I$89,"")</f>
        <v>#NAME?</v>
      </c>
      <c r="P223" s="23" t="e">
        <f t="shared" ca="1" si="26"/>
        <v>#NAME?</v>
      </c>
      <c r="Q223" s="28" t="e">
        <f t="shared" ca="1" si="27"/>
        <v>#NAME?</v>
      </c>
    </row>
    <row r="224" spans="1:17" x14ac:dyDescent="0.35">
      <c r="A224" s="14" t="s">
        <v>90</v>
      </c>
      <c r="B224" s="14" t="str">
        <f t="shared" si="21"/>
        <v>EUR</v>
      </c>
      <c r="C224" s="14" t="str">
        <f t="shared" si="22"/>
        <v>JPY</v>
      </c>
      <c r="D224" s="14" t="s">
        <v>90</v>
      </c>
      <c r="E224" s="14" t="s">
        <v>9</v>
      </c>
      <c r="F224" s="14">
        <v>0.25</v>
      </c>
      <c r="G224" s="14" t="s">
        <v>5</v>
      </c>
      <c r="H224" s="14" t="str">
        <f t="shared" si="23"/>
        <v>EURJPY_ATM_6M</v>
      </c>
      <c r="I224" s="14">
        <v>-68304.529729999995</v>
      </c>
      <c r="J224" s="36">
        <v>0.75</v>
      </c>
      <c r="K224" s="37">
        <v>25614.198648749902</v>
      </c>
      <c r="L224" s="22" t="e">
        <f ca="1">+_xlfn.XLOOKUP(H224,Datos_Tradition!$J$2:$J$89,Datos_Tradition!$I$2:$I$89,"")</f>
        <v>#NAME?</v>
      </c>
      <c r="M224" s="23" t="e">
        <f t="shared" ca="1" si="24"/>
        <v>#NAME?</v>
      </c>
      <c r="N224" s="24" t="e">
        <f t="shared" ca="1" si="25"/>
        <v>#NAME?</v>
      </c>
      <c r="O224" s="22" t="e">
        <f ca="1">+_xlfn.XLOOKUP(H224,Datos_BGC!$J$2:$J$89,Datos_BGC!$I$2:$I$89,"")</f>
        <v>#NAME?</v>
      </c>
      <c r="P224" s="23" t="e">
        <f t="shared" ca="1" si="26"/>
        <v>#NAME?</v>
      </c>
      <c r="Q224" s="28" t="e">
        <f t="shared" ca="1" si="27"/>
        <v>#NAME?</v>
      </c>
    </row>
    <row r="225" spans="1:17" x14ac:dyDescent="0.35">
      <c r="A225" s="14" t="s">
        <v>90</v>
      </c>
      <c r="B225" s="14" t="str">
        <f t="shared" si="21"/>
        <v>EUR</v>
      </c>
      <c r="C225" s="14" t="str">
        <f t="shared" si="22"/>
        <v>JPY</v>
      </c>
      <c r="D225" s="14" t="s">
        <v>90</v>
      </c>
      <c r="E225" s="14" t="s">
        <v>17</v>
      </c>
      <c r="F225" s="14">
        <v>0.5</v>
      </c>
      <c r="G225" s="14" t="s">
        <v>7</v>
      </c>
      <c r="H225" s="14" t="str">
        <f t="shared" si="23"/>
        <v>EURJPY_10FLY_1Y</v>
      </c>
      <c r="I225" s="14">
        <v>10739.91</v>
      </c>
      <c r="J225" s="36">
        <v>0.5081</v>
      </c>
      <c r="K225" s="37">
        <v>2728.4741355000001</v>
      </c>
      <c r="L225" s="22" t="e">
        <f ca="1">+_xlfn.XLOOKUP(H225,Datos_Tradition!$J$2:$J$89,Datos_Tradition!$I$2:$I$89,"")</f>
        <v>#NAME?</v>
      </c>
      <c r="M225" s="23" t="e">
        <f t="shared" ca="1" si="24"/>
        <v>#NAME?</v>
      </c>
      <c r="N225" s="24" t="e">
        <f t="shared" ca="1" si="25"/>
        <v>#NAME?</v>
      </c>
      <c r="O225" s="22" t="e">
        <f ca="1">+_xlfn.XLOOKUP(H225,Datos_BGC!$J$2:$J$89,Datos_BGC!$I$2:$I$89,"")</f>
        <v>#NAME?</v>
      </c>
      <c r="P225" s="23" t="e">
        <f t="shared" ca="1" si="26"/>
        <v>#NAME?</v>
      </c>
      <c r="Q225" s="28" t="e">
        <f t="shared" ca="1" si="27"/>
        <v>#NAME?</v>
      </c>
    </row>
    <row r="226" spans="1:17" x14ac:dyDescent="0.35">
      <c r="A226" s="14" t="s">
        <v>90</v>
      </c>
      <c r="B226" s="14" t="str">
        <f t="shared" si="21"/>
        <v>EUR</v>
      </c>
      <c r="C226" s="14" t="str">
        <f t="shared" si="22"/>
        <v>JPY</v>
      </c>
      <c r="D226" s="14" t="s">
        <v>90</v>
      </c>
      <c r="E226" s="14" t="s">
        <v>16</v>
      </c>
      <c r="F226" s="14">
        <v>0.5</v>
      </c>
      <c r="G226" s="14" t="s">
        <v>7</v>
      </c>
      <c r="H226" s="14" t="str">
        <f t="shared" si="23"/>
        <v>EURJPY_10RR_1Y</v>
      </c>
      <c r="I226" s="14">
        <v>-6928.35</v>
      </c>
      <c r="J226" s="36">
        <v>0.81</v>
      </c>
      <c r="K226" s="37">
        <v>2805.9817499999999</v>
      </c>
      <c r="L226" s="22" t="e">
        <f ca="1">+_xlfn.XLOOKUP(H226,Datos_Tradition!$J$2:$J$89,Datos_Tradition!$I$2:$I$89,"")</f>
        <v>#NAME?</v>
      </c>
      <c r="M226" s="23" t="e">
        <f t="shared" ca="1" si="24"/>
        <v>#NAME?</v>
      </c>
      <c r="N226" s="24" t="e">
        <f t="shared" ca="1" si="25"/>
        <v>#NAME?</v>
      </c>
      <c r="O226" s="22" t="e">
        <f ca="1">+_xlfn.XLOOKUP(H226,Datos_BGC!$J$2:$J$89,Datos_BGC!$I$2:$I$89,"")</f>
        <v>#NAME?</v>
      </c>
      <c r="P226" s="23" t="e">
        <f t="shared" ca="1" si="26"/>
        <v>#NAME?</v>
      </c>
      <c r="Q226" s="28" t="e">
        <f t="shared" ca="1" si="27"/>
        <v>#NAME?</v>
      </c>
    </row>
    <row r="227" spans="1:17" x14ac:dyDescent="0.35">
      <c r="A227" s="14" t="s">
        <v>90</v>
      </c>
      <c r="B227" s="14" t="str">
        <f t="shared" si="21"/>
        <v>EUR</v>
      </c>
      <c r="C227" s="14" t="str">
        <f t="shared" si="22"/>
        <v>JPY</v>
      </c>
      <c r="D227" s="14" t="s">
        <v>90</v>
      </c>
      <c r="E227" s="14" t="s">
        <v>19</v>
      </c>
      <c r="F227" s="14">
        <v>0.5</v>
      </c>
      <c r="G227" s="14" t="s">
        <v>7</v>
      </c>
      <c r="H227" s="14" t="str">
        <f t="shared" si="23"/>
        <v>EURJPY_25FLY_1Y</v>
      </c>
      <c r="I227" s="14">
        <v>76472.77</v>
      </c>
      <c r="J227" s="36">
        <v>0.34</v>
      </c>
      <c r="K227" s="37">
        <v>13000.3709</v>
      </c>
      <c r="L227" s="22" t="e">
        <f ca="1">+_xlfn.XLOOKUP(H227,Datos_Tradition!$J$2:$J$89,Datos_Tradition!$I$2:$I$89,"")</f>
        <v>#NAME?</v>
      </c>
      <c r="M227" s="23" t="e">
        <f t="shared" ca="1" si="24"/>
        <v>#NAME?</v>
      </c>
      <c r="N227" s="24" t="e">
        <f t="shared" ca="1" si="25"/>
        <v>#NAME?</v>
      </c>
      <c r="O227" s="22" t="e">
        <f ca="1">+_xlfn.XLOOKUP(H227,Datos_BGC!$J$2:$J$89,Datos_BGC!$I$2:$I$89,"")</f>
        <v>#NAME?</v>
      </c>
      <c r="P227" s="23" t="e">
        <f t="shared" ca="1" si="26"/>
        <v>#NAME?</v>
      </c>
      <c r="Q227" s="28" t="e">
        <f t="shared" ca="1" si="27"/>
        <v>#NAME?</v>
      </c>
    </row>
    <row r="228" spans="1:17" x14ac:dyDescent="0.35">
      <c r="A228" s="14" t="s">
        <v>90</v>
      </c>
      <c r="B228" s="14" t="str">
        <f t="shared" si="21"/>
        <v>EUR</v>
      </c>
      <c r="C228" s="14" t="str">
        <f t="shared" si="22"/>
        <v>JPY</v>
      </c>
      <c r="D228" s="14" t="s">
        <v>90</v>
      </c>
      <c r="E228" s="14" t="s">
        <v>18</v>
      </c>
      <c r="F228" s="14">
        <v>0.5</v>
      </c>
      <c r="G228" s="14" t="s">
        <v>7</v>
      </c>
      <c r="H228" s="14" t="str">
        <f t="shared" si="23"/>
        <v>EURJPY_25RR_1Y</v>
      </c>
      <c r="I228" s="14">
        <v>-44580.63</v>
      </c>
      <c r="J228" s="36">
        <v>0.4446</v>
      </c>
      <c r="K228" s="37">
        <v>9910.2740489999996</v>
      </c>
      <c r="L228" s="22" t="e">
        <f ca="1">+_xlfn.XLOOKUP(H228,Datos_Tradition!$J$2:$J$89,Datos_Tradition!$I$2:$I$89,"")</f>
        <v>#NAME?</v>
      </c>
      <c r="M228" s="23" t="e">
        <f t="shared" ca="1" si="24"/>
        <v>#NAME?</v>
      </c>
      <c r="N228" s="24" t="e">
        <f t="shared" ca="1" si="25"/>
        <v>#NAME?</v>
      </c>
      <c r="O228" s="22" t="e">
        <f ca="1">+_xlfn.XLOOKUP(H228,Datos_BGC!$J$2:$J$89,Datos_BGC!$I$2:$I$89,"")</f>
        <v>#NAME?</v>
      </c>
      <c r="P228" s="23" t="e">
        <f t="shared" ca="1" si="26"/>
        <v>#NAME?</v>
      </c>
      <c r="Q228" s="28" t="e">
        <f t="shared" ca="1" si="27"/>
        <v>#NAME?</v>
      </c>
    </row>
    <row r="229" spans="1:17" x14ac:dyDescent="0.35">
      <c r="A229" s="14" t="s">
        <v>90</v>
      </c>
      <c r="B229" s="14" t="str">
        <f t="shared" si="21"/>
        <v>EUR</v>
      </c>
      <c r="C229" s="14" t="str">
        <f t="shared" si="22"/>
        <v>JPY</v>
      </c>
      <c r="D229" s="14" t="s">
        <v>90</v>
      </c>
      <c r="E229" s="14" t="s">
        <v>9</v>
      </c>
      <c r="F229" s="14">
        <v>0.5</v>
      </c>
      <c r="G229" s="14" t="s">
        <v>7</v>
      </c>
      <c r="H229" s="14" t="str">
        <f t="shared" si="23"/>
        <v>EURJPY_ATM_1Y</v>
      </c>
      <c r="I229" s="14">
        <v>80888.500100000005</v>
      </c>
      <c r="J229" s="36">
        <v>0.67500000000000004</v>
      </c>
      <c r="K229" s="37">
        <v>27299.86878375</v>
      </c>
      <c r="L229" s="22" t="e">
        <f ca="1">+_xlfn.XLOOKUP(H229,Datos_Tradition!$J$2:$J$89,Datos_Tradition!$I$2:$I$89,"")</f>
        <v>#NAME?</v>
      </c>
      <c r="M229" s="23" t="e">
        <f t="shared" ca="1" si="24"/>
        <v>#NAME?</v>
      </c>
      <c r="N229" s="24" t="e">
        <f t="shared" ca="1" si="25"/>
        <v>#NAME?</v>
      </c>
      <c r="O229" s="22" t="e">
        <f ca="1">+_xlfn.XLOOKUP(H229,Datos_BGC!$J$2:$J$89,Datos_BGC!$I$2:$I$89,"")</f>
        <v>#NAME?</v>
      </c>
      <c r="P229" s="23" t="e">
        <f t="shared" ca="1" si="26"/>
        <v>#NAME?</v>
      </c>
      <c r="Q229" s="28" t="e">
        <f t="shared" ca="1" si="27"/>
        <v>#NAME?</v>
      </c>
    </row>
    <row r="230" spans="1:17" x14ac:dyDescent="0.35">
      <c r="A230" s="14" t="s">
        <v>90</v>
      </c>
      <c r="B230" s="14" t="str">
        <f t="shared" si="21"/>
        <v>EUR</v>
      </c>
      <c r="C230" s="14" t="str">
        <f t="shared" si="22"/>
        <v>JPY</v>
      </c>
      <c r="D230" s="14" t="s">
        <v>90</v>
      </c>
      <c r="E230" s="14" t="s">
        <v>17</v>
      </c>
      <c r="F230" s="14">
        <v>0.75</v>
      </c>
      <c r="G230" s="14" t="s">
        <v>8</v>
      </c>
      <c r="H230" s="14" t="str">
        <f t="shared" si="23"/>
        <v>EURJPY_10FLY_2Y</v>
      </c>
      <c r="I230" s="14">
        <v>3546.1</v>
      </c>
      <c r="J230" s="36">
        <v>0.7</v>
      </c>
      <c r="K230" s="37">
        <v>1241.135</v>
      </c>
      <c r="L230" s="22" t="e">
        <f ca="1">+_xlfn.XLOOKUP(H230,Datos_Tradition!$J$2:$J$89,Datos_Tradition!$I$2:$I$89,"")</f>
        <v>#NAME?</v>
      </c>
      <c r="M230" s="23" t="e">
        <f t="shared" ca="1" si="24"/>
        <v>#NAME?</v>
      </c>
      <c r="N230" s="24" t="e">
        <f t="shared" ca="1" si="25"/>
        <v>#NAME?</v>
      </c>
      <c r="O230" s="22" t="e">
        <f ca="1">+_xlfn.XLOOKUP(H230,Datos_BGC!$J$2:$J$89,Datos_BGC!$I$2:$I$89,"")</f>
        <v>#NAME?</v>
      </c>
      <c r="P230" s="23" t="e">
        <f t="shared" ca="1" si="26"/>
        <v>#NAME?</v>
      </c>
      <c r="Q230" s="28" t="e">
        <f t="shared" ca="1" si="27"/>
        <v>#NAME?</v>
      </c>
    </row>
    <row r="231" spans="1:17" x14ac:dyDescent="0.35">
      <c r="A231" s="14" t="s">
        <v>90</v>
      </c>
      <c r="B231" s="14" t="str">
        <f t="shared" si="21"/>
        <v>EUR</v>
      </c>
      <c r="C231" s="14" t="str">
        <f t="shared" si="22"/>
        <v>JPY</v>
      </c>
      <c r="D231" s="14" t="s">
        <v>90</v>
      </c>
      <c r="E231" s="14" t="s">
        <v>16</v>
      </c>
      <c r="F231" s="14">
        <v>0.75</v>
      </c>
      <c r="G231" s="14" t="s">
        <v>8</v>
      </c>
      <c r="H231" s="14" t="str">
        <f t="shared" si="23"/>
        <v>EURJPY_10RR_2Y</v>
      </c>
      <c r="I231" s="14">
        <v>-1874.37</v>
      </c>
      <c r="J231" s="36">
        <v>1.05</v>
      </c>
      <c r="K231" s="37">
        <v>984.04425000000003</v>
      </c>
      <c r="L231" s="22" t="e">
        <f ca="1">+_xlfn.XLOOKUP(H231,Datos_Tradition!$J$2:$J$89,Datos_Tradition!$I$2:$I$89,"")</f>
        <v>#NAME?</v>
      </c>
      <c r="M231" s="23" t="e">
        <f t="shared" ca="1" si="24"/>
        <v>#NAME?</v>
      </c>
      <c r="N231" s="24" t="e">
        <f t="shared" ca="1" si="25"/>
        <v>#NAME?</v>
      </c>
      <c r="O231" s="22" t="e">
        <f ca="1">+_xlfn.XLOOKUP(H231,Datos_BGC!$J$2:$J$89,Datos_BGC!$I$2:$I$89,"")</f>
        <v>#NAME?</v>
      </c>
      <c r="P231" s="23" t="e">
        <f t="shared" ca="1" si="26"/>
        <v>#NAME?</v>
      </c>
      <c r="Q231" s="28" t="e">
        <f t="shared" ca="1" si="27"/>
        <v>#NAME?</v>
      </c>
    </row>
    <row r="232" spans="1:17" x14ac:dyDescent="0.35">
      <c r="A232" s="14" t="s">
        <v>90</v>
      </c>
      <c r="B232" s="14" t="str">
        <f t="shared" si="21"/>
        <v>EUR</v>
      </c>
      <c r="C232" s="14" t="str">
        <f t="shared" si="22"/>
        <v>JPY</v>
      </c>
      <c r="D232" s="14" t="s">
        <v>90</v>
      </c>
      <c r="E232" s="14" t="s">
        <v>19</v>
      </c>
      <c r="F232" s="14">
        <v>0.75</v>
      </c>
      <c r="G232" s="14" t="s">
        <v>8</v>
      </c>
      <c r="H232" s="14" t="str">
        <f t="shared" si="23"/>
        <v>EURJPY_25FLY_2Y</v>
      </c>
      <c r="I232" s="14">
        <v>45704.5</v>
      </c>
      <c r="J232" s="36">
        <v>0.371</v>
      </c>
      <c r="K232" s="37">
        <v>8478.1847500000003</v>
      </c>
      <c r="L232" s="22" t="e">
        <f ca="1">+_xlfn.XLOOKUP(H232,Datos_Tradition!$J$2:$J$89,Datos_Tradition!$I$2:$I$89,"")</f>
        <v>#NAME?</v>
      </c>
      <c r="M232" s="23" t="e">
        <f t="shared" ca="1" si="24"/>
        <v>#NAME?</v>
      </c>
      <c r="N232" s="24" t="e">
        <f t="shared" ca="1" si="25"/>
        <v>#NAME?</v>
      </c>
      <c r="O232" s="22" t="e">
        <f ca="1">+_xlfn.XLOOKUP(H232,Datos_BGC!$J$2:$J$89,Datos_BGC!$I$2:$I$89,"")</f>
        <v>#NAME?</v>
      </c>
      <c r="P232" s="23" t="e">
        <f t="shared" ca="1" si="26"/>
        <v>#NAME?</v>
      </c>
      <c r="Q232" s="28" t="e">
        <f t="shared" ca="1" si="27"/>
        <v>#NAME?</v>
      </c>
    </row>
    <row r="233" spans="1:17" x14ac:dyDescent="0.35">
      <c r="A233" s="14" t="s">
        <v>90</v>
      </c>
      <c r="B233" s="14" t="str">
        <f t="shared" si="21"/>
        <v>EUR</v>
      </c>
      <c r="C233" s="14" t="str">
        <f t="shared" si="22"/>
        <v>JPY</v>
      </c>
      <c r="D233" s="14" t="s">
        <v>90</v>
      </c>
      <c r="E233" s="14" t="s">
        <v>18</v>
      </c>
      <c r="F233" s="14">
        <v>0.75</v>
      </c>
      <c r="G233" s="14" t="s">
        <v>8</v>
      </c>
      <c r="H233" s="14" t="str">
        <f t="shared" si="23"/>
        <v>EURJPY_25RR_2Y</v>
      </c>
      <c r="I233" s="14">
        <v>-22219.75</v>
      </c>
      <c r="J233" s="36">
        <v>0.61499999999999999</v>
      </c>
      <c r="K233" s="37">
        <v>6832.5731249999999</v>
      </c>
      <c r="L233" s="22" t="e">
        <f ca="1">+_xlfn.XLOOKUP(H233,Datos_Tradition!$J$2:$J$89,Datos_Tradition!$I$2:$I$89,"")</f>
        <v>#NAME?</v>
      </c>
      <c r="M233" s="23" t="e">
        <f t="shared" ca="1" si="24"/>
        <v>#NAME?</v>
      </c>
      <c r="N233" s="24" t="e">
        <f t="shared" ca="1" si="25"/>
        <v>#NAME?</v>
      </c>
      <c r="O233" s="22" t="e">
        <f ca="1">+_xlfn.XLOOKUP(H233,Datos_BGC!$J$2:$J$89,Datos_BGC!$I$2:$I$89,"")</f>
        <v>#NAME?</v>
      </c>
      <c r="P233" s="23" t="e">
        <f t="shared" ca="1" si="26"/>
        <v>#NAME?</v>
      </c>
      <c r="Q233" s="28" t="e">
        <f t="shared" ca="1" si="27"/>
        <v>#NAME?</v>
      </c>
    </row>
    <row r="234" spans="1:17" x14ac:dyDescent="0.35">
      <c r="A234" s="14" t="s">
        <v>90</v>
      </c>
      <c r="B234" s="14" t="str">
        <f t="shared" si="21"/>
        <v>EUR</v>
      </c>
      <c r="C234" s="14" t="str">
        <f t="shared" si="22"/>
        <v>JPY</v>
      </c>
      <c r="D234" s="14" t="s">
        <v>90</v>
      </c>
      <c r="E234" s="14" t="s">
        <v>9</v>
      </c>
      <c r="F234" s="14">
        <v>0.75</v>
      </c>
      <c r="G234" s="14" t="s">
        <v>8</v>
      </c>
      <c r="H234" s="14" t="str">
        <f t="shared" si="23"/>
        <v>EURJPY_ATM_2Y</v>
      </c>
      <c r="I234" s="14">
        <v>45768.950539999998</v>
      </c>
      <c r="J234" s="36">
        <v>0.875</v>
      </c>
      <c r="K234" s="37">
        <v>20023.91586125</v>
      </c>
      <c r="L234" s="22" t="e">
        <f ca="1">+_xlfn.XLOOKUP(H234,Datos_Tradition!$J$2:$J$89,Datos_Tradition!$I$2:$I$89,"")</f>
        <v>#NAME?</v>
      </c>
      <c r="M234" s="23" t="e">
        <f t="shared" ca="1" si="24"/>
        <v>#NAME?</v>
      </c>
      <c r="N234" s="24" t="e">
        <f t="shared" ca="1" si="25"/>
        <v>#NAME?</v>
      </c>
      <c r="O234" s="22" t="e">
        <f ca="1">+_xlfn.XLOOKUP(H234,Datos_BGC!$J$2:$J$89,Datos_BGC!$I$2:$I$89,"")</f>
        <v>#NAME?</v>
      </c>
      <c r="P234" s="23" t="e">
        <f t="shared" ca="1" si="26"/>
        <v>#NAME?</v>
      </c>
      <c r="Q234" s="28" t="e">
        <f t="shared" ca="1" si="27"/>
        <v>#NAME?</v>
      </c>
    </row>
    <row r="235" spans="1:17" x14ac:dyDescent="0.35">
      <c r="A235" s="14" t="s">
        <v>30</v>
      </c>
      <c r="B235" s="14" t="str">
        <f t="shared" si="21"/>
        <v>EUR</v>
      </c>
      <c r="C235" s="14" t="str">
        <f t="shared" si="22"/>
        <v>MXN</v>
      </c>
      <c r="D235" s="14" t="s">
        <v>30</v>
      </c>
      <c r="E235" s="14" t="s">
        <v>17</v>
      </c>
      <c r="F235" s="14">
        <v>1</v>
      </c>
      <c r="G235" s="14" t="s">
        <v>20</v>
      </c>
      <c r="H235" s="14" t="str">
        <f t="shared" si="23"/>
        <v>EURMXN_10FLY_1D</v>
      </c>
      <c r="I235" s="14">
        <v>-150.61000000000001</v>
      </c>
      <c r="J235" s="36">
        <v>4.9000000000000004</v>
      </c>
      <c r="K235" s="37">
        <v>368.99450000000002</v>
      </c>
      <c r="L235" s="22" t="e">
        <f ca="1">+_xlfn.XLOOKUP(H235,Datos_Tradition!$J$2:$J$89,Datos_Tradition!$I$2:$I$89,"")</f>
        <v>#NAME?</v>
      </c>
      <c r="M235" s="23" t="e">
        <f t="shared" ca="1" si="24"/>
        <v>#NAME?</v>
      </c>
      <c r="N235" s="24" t="e">
        <f t="shared" ca="1" si="25"/>
        <v>#NAME?</v>
      </c>
      <c r="O235" s="22" t="e">
        <f ca="1">+_xlfn.XLOOKUP(H235,Datos_BGC!$J$2:$J$89,Datos_BGC!$I$2:$I$89,"")</f>
        <v>#NAME?</v>
      </c>
      <c r="P235" s="23" t="e">
        <f t="shared" ca="1" si="26"/>
        <v>#NAME?</v>
      </c>
      <c r="Q235" s="28" t="e">
        <f t="shared" ca="1" si="27"/>
        <v>#NAME?</v>
      </c>
    </row>
    <row r="236" spans="1:17" x14ac:dyDescent="0.35">
      <c r="A236" s="14" t="s">
        <v>30</v>
      </c>
      <c r="B236" s="14" t="str">
        <f t="shared" si="21"/>
        <v>EUR</v>
      </c>
      <c r="C236" s="14" t="str">
        <f t="shared" si="22"/>
        <v>MXN</v>
      </c>
      <c r="D236" s="14" t="s">
        <v>30</v>
      </c>
      <c r="E236" s="14" t="s">
        <v>16</v>
      </c>
      <c r="F236" s="14">
        <v>1</v>
      </c>
      <c r="G236" s="14" t="s">
        <v>20</v>
      </c>
      <c r="H236" s="14" t="str">
        <f t="shared" si="23"/>
        <v>EURMXN_10RR_1D</v>
      </c>
      <c r="I236" s="14">
        <v>-110.729999999999</v>
      </c>
      <c r="J236" s="36">
        <v>7.9275000000000002</v>
      </c>
      <c r="K236" s="37">
        <v>438.906037499999</v>
      </c>
      <c r="L236" s="22" t="e">
        <f ca="1">+_xlfn.XLOOKUP(H236,Datos_Tradition!$J$2:$J$89,Datos_Tradition!$I$2:$I$89,"")</f>
        <v>#NAME?</v>
      </c>
      <c r="M236" s="23" t="e">
        <f t="shared" ca="1" si="24"/>
        <v>#NAME?</v>
      </c>
      <c r="N236" s="24" t="e">
        <f t="shared" ca="1" si="25"/>
        <v>#NAME?</v>
      </c>
      <c r="O236" s="22" t="e">
        <f ca="1">+_xlfn.XLOOKUP(H236,Datos_BGC!$J$2:$J$89,Datos_BGC!$I$2:$I$89,"")</f>
        <v>#NAME?</v>
      </c>
      <c r="P236" s="23" t="e">
        <f t="shared" ca="1" si="26"/>
        <v>#NAME?</v>
      </c>
      <c r="Q236" s="28" t="e">
        <f t="shared" ca="1" si="27"/>
        <v>#NAME?</v>
      </c>
    </row>
    <row r="237" spans="1:17" x14ac:dyDescent="0.35">
      <c r="A237" s="14" t="s">
        <v>30</v>
      </c>
      <c r="B237" s="14" t="str">
        <f t="shared" si="21"/>
        <v>EUR</v>
      </c>
      <c r="C237" s="14" t="str">
        <f t="shared" si="22"/>
        <v>MXN</v>
      </c>
      <c r="D237" s="14" t="s">
        <v>30</v>
      </c>
      <c r="E237" s="14" t="s">
        <v>19</v>
      </c>
      <c r="F237" s="14">
        <v>1</v>
      </c>
      <c r="G237" s="14" t="s">
        <v>20</v>
      </c>
      <c r="H237" s="14" t="str">
        <f t="shared" si="23"/>
        <v>EURMXN_25FLY_1D</v>
      </c>
      <c r="I237" s="14">
        <v>1886.19999999999</v>
      </c>
      <c r="J237" s="36">
        <v>2.4</v>
      </c>
      <c r="K237" s="37">
        <v>2263.4399999999901</v>
      </c>
      <c r="L237" s="22" t="e">
        <f ca="1">+_xlfn.XLOOKUP(H237,Datos_Tradition!$J$2:$J$89,Datos_Tradition!$I$2:$I$89,"")</f>
        <v>#NAME?</v>
      </c>
      <c r="M237" s="23" t="e">
        <f t="shared" ca="1" si="24"/>
        <v>#NAME?</v>
      </c>
      <c r="N237" s="24" t="e">
        <f t="shared" ca="1" si="25"/>
        <v>#NAME?</v>
      </c>
      <c r="O237" s="22" t="e">
        <f ca="1">+_xlfn.XLOOKUP(H237,Datos_BGC!$J$2:$J$89,Datos_BGC!$I$2:$I$89,"")</f>
        <v>#NAME?</v>
      </c>
      <c r="P237" s="23" t="e">
        <f t="shared" ca="1" si="26"/>
        <v>#NAME?</v>
      </c>
      <c r="Q237" s="28" t="e">
        <f t="shared" ca="1" si="27"/>
        <v>#NAME?</v>
      </c>
    </row>
    <row r="238" spans="1:17" x14ac:dyDescent="0.35">
      <c r="A238" s="14" t="s">
        <v>30</v>
      </c>
      <c r="B238" s="14" t="str">
        <f t="shared" si="21"/>
        <v>EUR</v>
      </c>
      <c r="C238" s="14" t="str">
        <f t="shared" si="22"/>
        <v>MXN</v>
      </c>
      <c r="D238" s="14" t="s">
        <v>30</v>
      </c>
      <c r="E238" s="14" t="s">
        <v>18</v>
      </c>
      <c r="F238" s="14">
        <v>1</v>
      </c>
      <c r="G238" s="14" t="s">
        <v>20</v>
      </c>
      <c r="H238" s="14" t="str">
        <f t="shared" si="23"/>
        <v>EURMXN_25RR_1D</v>
      </c>
      <c r="I238" s="14">
        <v>1066.83</v>
      </c>
      <c r="J238" s="36">
        <v>3.9299999999999899</v>
      </c>
      <c r="K238" s="37">
        <v>2096.3209499999998</v>
      </c>
      <c r="L238" s="22" t="e">
        <f ca="1">+_xlfn.XLOOKUP(H238,Datos_Tradition!$J$2:$J$89,Datos_Tradition!$I$2:$I$89,"")</f>
        <v>#NAME?</v>
      </c>
      <c r="M238" s="23" t="e">
        <f t="shared" ca="1" si="24"/>
        <v>#NAME?</v>
      </c>
      <c r="N238" s="24" t="e">
        <f t="shared" ca="1" si="25"/>
        <v>#NAME?</v>
      </c>
      <c r="O238" s="22" t="e">
        <f ca="1">+_xlfn.XLOOKUP(H238,Datos_BGC!$J$2:$J$89,Datos_BGC!$I$2:$I$89,"")</f>
        <v>#NAME?</v>
      </c>
      <c r="P238" s="23" t="e">
        <f t="shared" ca="1" si="26"/>
        <v>#NAME?</v>
      </c>
      <c r="Q238" s="28" t="e">
        <f t="shared" ca="1" si="27"/>
        <v>#NAME?</v>
      </c>
    </row>
    <row r="239" spans="1:17" x14ac:dyDescent="0.35">
      <c r="A239" s="14" t="s">
        <v>30</v>
      </c>
      <c r="B239" s="14" t="str">
        <f t="shared" si="21"/>
        <v>EUR</v>
      </c>
      <c r="C239" s="14" t="str">
        <f t="shared" si="22"/>
        <v>MXN</v>
      </c>
      <c r="D239" s="14" t="s">
        <v>30</v>
      </c>
      <c r="E239" s="14" t="s">
        <v>9</v>
      </c>
      <c r="F239" s="14">
        <v>1</v>
      </c>
      <c r="G239" s="14" t="s">
        <v>20</v>
      </c>
      <c r="H239" s="14" t="str">
        <f t="shared" si="23"/>
        <v>EURMXN_ATM_1D</v>
      </c>
      <c r="I239" s="14">
        <v>2079.3416999999999</v>
      </c>
      <c r="J239" s="36">
        <v>3.8775499999999998</v>
      </c>
      <c r="K239" s="37">
        <v>4031.3757044174999</v>
      </c>
      <c r="L239" s="22" t="e">
        <f ca="1">+_xlfn.XLOOKUP(H239,Datos_Tradition!$J$2:$J$89,Datos_Tradition!$I$2:$I$89,"")</f>
        <v>#NAME?</v>
      </c>
      <c r="M239" s="23" t="e">
        <f t="shared" ca="1" si="24"/>
        <v>#NAME?</v>
      </c>
      <c r="N239" s="24" t="e">
        <f t="shared" ca="1" si="25"/>
        <v>#NAME?</v>
      </c>
      <c r="O239" s="22" t="e">
        <f ca="1">+_xlfn.XLOOKUP(H239,Datos_BGC!$J$2:$J$89,Datos_BGC!$I$2:$I$89,"")</f>
        <v>#NAME?</v>
      </c>
      <c r="P239" s="23" t="e">
        <f t="shared" ca="1" si="26"/>
        <v>#NAME?</v>
      </c>
      <c r="Q239" s="28" t="e">
        <f t="shared" ca="1" si="27"/>
        <v>#NAME?</v>
      </c>
    </row>
    <row r="240" spans="1:17" x14ac:dyDescent="0.35">
      <c r="A240" s="14" t="s">
        <v>30</v>
      </c>
      <c r="B240" s="14" t="str">
        <f t="shared" si="21"/>
        <v>EUR</v>
      </c>
      <c r="C240" s="14" t="str">
        <f t="shared" si="22"/>
        <v>MXN</v>
      </c>
      <c r="D240" s="14" t="s">
        <v>30</v>
      </c>
      <c r="E240" s="14" t="s">
        <v>17</v>
      </c>
      <c r="F240" s="14">
        <v>2</v>
      </c>
      <c r="G240" s="14" t="s">
        <v>3</v>
      </c>
      <c r="H240" s="14" t="str">
        <f t="shared" si="23"/>
        <v>EURMXN_10FLY_2M</v>
      </c>
      <c r="I240" s="14">
        <v>-42913.81</v>
      </c>
      <c r="J240" s="36">
        <v>0.64</v>
      </c>
      <c r="K240" s="37">
        <v>13732.4192</v>
      </c>
      <c r="L240" s="22" t="e">
        <f ca="1">+_xlfn.XLOOKUP(H240,Datos_Tradition!$J$2:$J$89,Datos_Tradition!$I$2:$I$89,"")</f>
        <v>#NAME?</v>
      </c>
      <c r="M240" s="23" t="e">
        <f t="shared" ca="1" si="24"/>
        <v>#NAME?</v>
      </c>
      <c r="N240" s="24" t="e">
        <f t="shared" ca="1" si="25"/>
        <v>#NAME?</v>
      </c>
      <c r="O240" s="22" t="e">
        <f ca="1">+_xlfn.XLOOKUP(H240,Datos_BGC!$J$2:$J$89,Datos_BGC!$I$2:$I$89,"")</f>
        <v>#NAME?</v>
      </c>
      <c r="P240" s="23" t="e">
        <f t="shared" ca="1" si="26"/>
        <v>#NAME?</v>
      </c>
      <c r="Q240" s="28" t="e">
        <f t="shared" ca="1" si="27"/>
        <v>#NAME?</v>
      </c>
    </row>
    <row r="241" spans="1:17" x14ac:dyDescent="0.35">
      <c r="A241" s="14" t="s">
        <v>30</v>
      </c>
      <c r="B241" s="14" t="str">
        <f t="shared" si="21"/>
        <v>EUR</v>
      </c>
      <c r="C241" s="14" t="str">
        <f t="shared" si="22"/>
        <v>MXN</v>
      </c>
      <c r="D241" s="14" t="s">
        <v>30</v>
      </c>
      <c r="E241" s="14" t="s">
        <v>16</v>
      </c>
      <c r="F241" s="14">
        <v>2</v>
      </c>
      <c r="G241" s="14" t="s">
        <v>3</v>
      </c>
      <c r="H241" s="14" t="str">
        <f t="shared" si="23"/>
        <v>EURMXN_10RR_2M</v>
      </c>
      <c r="I241" s="14">
        <v>-18589.14</v>
      </c>
      <c r="J241" s="36">
        <v>0.96</v>
      </c>
      <c r="K241" s="37">
        <v>8922.7871999999898</v>
      </c>
      <c r="L241" s="22" t="e">
        <f ca="1">+_xlfn.XLOOKUP(H241,Datos_Tradition!$J$2:$J$89,Datos_Tradition!$I$2:$I$89,"")</f>
        <v>#NAME?</v>
      </c>
      <c r="M241" s="23" t="e">
        <f t="shared" ca="1" si="24"/>
        <v>#NAME?</v>
      </c>
      <c r="N241" s="24" t="e">
        <f t="shared" ca="1" si="25"/>
        <v>#NAME?</v>
      </c>
      <c r="O241" s="22" t="e">
        <f ca="1">+_xlfn.XLOOKUP(H241,Datos_BGC!$J$2:$J$89,Datos_BGC!$I$2:$I$89,"")</f>
        <v>#NAME?</v>
      </c>
      <c r="P241" s="23" t="e">
        <f t="shared" ca="1" si="26"/>
        <v>#NAME?</v>
      </c>
      <c r="Q241" s="28" t="e">
        <f t="shared" ca="1" si="27"/>
        <v>#NAME?</v>
      </c>
    </row>
    <row r="242" spans="1:17" x14ac:dyDescent="0.35">
      <c r="A242" s="14" t="s">
        <v>30</v>
      </c>
      <c r="B242" s="14" t="str">
        <f t="shared" si="21"/>
        <v>EUR</v>
      </c>
      <c r="C242" s="14" t="str">
        <f t="shared" si="22"/>
        <v>MXN</v>
      </c>
      <c r="D242" s="14" t="s">
        <v>30</v>
      </c>
      <c r="E242" s="14" t="s">
        <v>19</v>
      </c>
      <c r="F242" s="14">
        <v>2</v>
      </c>
      <c r="G242" s="14" t="s">
        <v>3</v>
      </c>
      <c r="H242" s="14" t="str">
        <f t="shared" si="23"/>
        <v>EURMXN_25FLY_2M</v>
      </c>
      <c r="I242" s="14">
        <v>121044.59</v>
      </c>
      <c r="J242" s="36">
        <v>0.4</v>
      </c>
      <c r="K242" s="37">
        <v>24208.918000000001</v>
      </c>
      <c r="L242" s="22" t="e">
        <f ca="1">+_xlfn.XLOOKUP(H242,Datos_Tradition!$J$2:$J$89,Datos_Tradition!$I$2:$I$89,"")</f>
        <v>#NAME?</v>
      </c>
      <c r="M242" s="23" t="e">
        <f t="shared" ca="1" si="24"/>
        <v>#NAME?</v>
      </c>
      <c r="N242" s="24" t="e">
        <f t="shared" ca="1" si="25"/>
        <v>#NAME?</v>
      </c>
      <c r="O242" s="22" t="e">
        <f ca="1">+_xlfn.XLOOKUP(H242,Datos_BGC!$J$2:$J$89,Datos_BGC!$I$2:$I$89,"")</f>
        <v>#NAME?</v>
      </c>
      <c r="P242" s="23" t="e">
        <f t="shared" ca="1" si="26"/>
        <v>#NAME?</v>
      </c>
      <c r="Q242" s="28" t="e">
        <f t="shared" ca="1" si="27"/>
        <v>#NAME?</v>
      </c>
    </row>
    <row r="243" spans="1:17" x14ac:dyDescent="0.35">
      <c r="A243" s="14" t="s">
        <v>30</v>
      </c>
      <c r="B243" s="14" t="str">
        <f t="shared" si="21"/>
        <v>EUR</v>
      </c>
      <c r="C243" s="14" t="str">
        <f t="shared" si="22"/>
        <v>MXN</v>
      </c>
      <c r="D243" s="14" t="s">
        <v>30</v>
      </c>
      <c r="E243" s="14" t="s">
        <v>18</v>
      </c>
      <c r="F243" s="14">
        <v>2</v>
      </c>
      <c r="G243" s="14" t="s">
        <v>3</v>
      </c>
      <c r="H243" s="14" t="str">
        <f t="shared" si="23"/>
        <v>EURMXN_25RR_2M</v>
      </c>
      <c r="I243" s="14">
        <v>-35477.22</v>
      </c>
      <c r="J243" s="36">
        <v>1.07</v>
      </c>
      <c r="K243" s="37">
        <v>18980.312699999999</v>
      </c>
      <c r="L243" s="22" t="e">
        <f ca="1">+_xlfn.XLOOKUP(H243,Datos_Tradition!$J$2:$J$89,Datos_Tradition!$I$2:$I$89,"")</f>
        <v>#NAME?</v>
      </c>
      <c r="M243" s="23" t="e">
        <f t="shared" ca="1" si="24"/>
        <v>#NAME?</v>
      </c>
      <c r="N243" s="24" t="e">
        <f t="shared" ca="1" si="25"/>
        <v>#NAME?</v>
      </c>
      <c r="O243" s="22" t="e">
        <f ca="1">+_xlfn.XLOOKUP(H243,Datos_BGC!$J$2:$J$89,Datos_BGC!$I$2:$I$89,"")</f>
        <v>#NAME?</v>
      </c>
      <c r="P243" s="23" t="e">
        <f t="shared" ca="1" si="26"/>
        <v>#NAME?</v>
      </c>
      <c r="Q243" s="28" t="e">
        <f t="shared" ca="1" si="27"/>
        <v>#NAME?</v>
      </c>
    </row>
    <row r="244" spans="1:17" x14ac:dyDescent="0.35">
      <c r="A244" s="14" t="s">
        <v>30</v>
      </c>
      <c r="B244" s="14" t="str">
        <f t="shared" si="21"/>
        <v>EUR</v>
      </c>
      <c r="C244" s="14" t="str">
        <f t="shared" si="22"/>
        <v>MXN</v>
      </c>
      <c r="D244" s="14" t="s">
        <v>30</v>
      </c>
      <c r="E244" s="14" t="s">
        <v>9</v>
      </c>
      <c r="F244" s="14">
        <v>2</v>
      </c>
      <c r="G244" s="14" t="s">
        <v>3</v>
      </c>
      <c r="H244" s="14" t="str">
        <f t="shared" si="23"/>
        <v>EURMXN_ATM_2M</v>
      </c>
      <c r="I244" s="14">
        <v>81339.922779999994</v>
      </c>
      <c r="J244" s="36">
        <v>1.5249999999999999</v>
      </c>
      <c r="K244" s="37">
        <v>62021.691119749899</v>
      </c>
      <c r="L244" s="22" t="e">
        <f ca="1">+_xlfn.XLOOKUP(H244,Datos_Tradition!$J$2:$J$89,Datos_Tradition!$I$2:$I$89,"")</f>
        <v>#NAME?</v>
      </c>
      <c r="M244" s="23" t="e">
        <f t="shared" ca="1" si="24"/>
        <v>#NAME?</v>
      </c>
      <c r="N244" s="24" t="e">
        <f t="shared" ca="1" si="25"/>
        <v>#NAME?</v>
      </c>
      <c r="O244" s="22" t="e">
        <f ca="1">+_xlfn.XLOOKUP(H244,Datos_BGC!$J$2:$J$89,Datos_BGC!$I$2:$I$89,"")</f>
        <v>#NAME?</v>
      </c>
      <c r="P244" s="23" t="e">
        <f t="shared" ca="1" si="26"/>
        <v>#NAME?</v>
      </c>
      <c r="Q244" s="28" t="e">
        <f t="shared" ca="1" si="27"/>
        <v>#NAME?</v>
      </c>
    </row>
    <row r="245" spans="1:17" x14ac:dyDescent="0.35">
      <c r="A245" s="14" t="s">
        <v>30</v>
      </c>
      <c r="B245" s="14" t="str">
        <f t="shared" si="21"/>
        <v>EUR</v>
      </c>
      <c r="C245" s="14" t="str">
        <f t="shared" si="22"/>
        <v>MXN</v>
      </c>
      <c r="D245" s="14" t="s">
        <v>30</v>
      </c>
      <c r="E245" s="14" t="s">
        <v>17</v>
      </c>
      <c r="F245" s="14">
        <v>2.7777777777777701E-3</v>
      </c>
      <c r="G245" s="14" t="s">
        <v>4</v>
      </c>
      <c r="H245" s="14" t="str">
        <f t="shared" si="23"/>
        <v>EURMXN_10FLY_3M</v>
      </c>
      <c r="I245" s="14">
        <v>-39390.44</v>
      </c>
      <c r="J245" s="36">
        <v>0.64</v>
      </c>
      <c r="K245" s="37">
        <v>12604.9408</v>
      </c>
      <c r="L245" s="22" t="e">
        <f ca="1">+_xlfn.XLOOKUP(H245,Datos_Tradition!$J$2:$J$89,Datos_Tradition!$I$2:$I$89,"")</f>
        <v>#NAME?</v>
      </c>
      <c r="M245" s="23" t="e">
        <f t="shared" ca="1" si="24"/>
        <v>#NAME?</v>
      </c>
      <c r="N245" s="24" t="e">
        <f t="shared" ca="1" si="25"/>
        <v>#NAME?</v>
      </c>
      <c r="O245" s="22" t="e">
        <f ca="1">+_xlfn.XLOOKUP(H245,Datos_BGC!$J$2:$J$89,Datos_BGC!$I$2:$I$89,"")</f>
        <v>#NAME?</v>
      </c>
      <c r="P245" s="23" t="e">
        <f t="shared" ca="1" si="26"/>
        <v>#NAME?</v>
      </c>
      <c r="Q245" s="28" t="e">
        <f t="shared" ca="1" si="27"/>
        <v>#NAME?</v>
      </c>
    </row>
    <row r="246" spans="1:17" x14ac:dyDescent="0.35">
      <c r="A246" s="14" t="s">
        <v>30</v>
      </c>
      <c r="B246" s="14" t="str">
        <f t="shared" si="21"/>
        <v>EUR</v>
      </c>
      <c r="C246" s="14" t="str">
        <f t="shared" si="22"/>
        <v>MXN</v>
      </c>
      <c r="D246" s="14" t="s">
        <v>30</v>
      </c>
      <c r="E246" s="14" t="s">
        <v>16</v>
      </c>
      <c r="F246" s="14">
        <v>2.7777777777777701E-3</v>
      </c>
      <c r="G246" s="14" t="s">
        <v>4</v>
      </c>
      <c r="H246" s="14" t="str">
        <f t="shared" si="23"/>
        <v>EURMXN_10RR_3M</v>
      </c>
      <c r="I246" s="14">
        <v>-1093.03</v>
      </c>
      <c r="J246" s="36">
        <v>1.08</v>
      </c>
      <c r="K246" s="37">
        <v>590.23620000000005</v>
      </c>
      <c r="L246" s="22" t="e">
        <f ca="1">+_xlfn.XLOOKUP(H246,Datos_Tradition!$J$2:$J$89,Datos_Tradition!$I$2:$I$89,"")</f>
        <v>#NAME?</v>
      </c>
      <c r="M246" s="23" t="e">
        <f t="shared" ca="1" si="24"/>
        <v>#NAME?</v>
      </c>
      <c r="N246" s="24" t="e">
        <f t="shared" ca="1" si="25"/>
        <v>#NAME?</v>
      </c>
      <c r="O246" s="22" t="e">
        <f ca="1">+_xlfn.XLOOKUP(H246,Datos_BGC!$J$2:$J$89,Datos_BGC!$I$2:$I$89,"")</f>
        <v>#NAME?</v>
      </c>
      <c r="P246" s="23" t="e">
        <f t="shared" ca="1" si="26"/>
        <v>#NAME?</v>
      </c>
      <c r="Q246" s="28" t="e">
        <f t="shared" ca="1" si="27"/>
        <v>#NAME?</v>
      </c>
    </row>
    <row r="247" spans="1:17" x14ac:dyDescent="0.35">
      <c r="A247" s="14" t="s">
        <v>30</v>
      </c>
      <c r="B247" s="14" t="str">
        <f t="shared" si="21"/>
        <v>EUR</v>
      </c>
      <c r="C247" s="14" t="str">
        <f t="shared" si="22"/>
        <v>MXN</v>
      </c>
      <c r="D247" s="14" t="s">
        <v>30</v>
      </c>
      <c r="E247" s="14" t="s">
        <v>19</v>
      </c>
      <c r="F247" s="14">
        <v>2.7777777777777701E-3</v>
      </c>
      <c r="G247" s="14" t="s">
        <v>4</v>
      </c>
      <c r="H247" s="14" t="str">
        <f t="shared" si="23"/>
        <v>EURMXN_25FLY_3M</v>
      </c>
      <c r="I247" s="14">
        <v>-52615.609999999899</v>
      </c>
      <c r="J247" s="36">
        <v>0.32490000000000002</v>
      </c>
      <c r="K247" s="37">
        <v>8547.4058444999991</v>
      </c>
      <c r="L247" s="22" t="e">
        <f ca="1">+_xlfn.XLOOKUP(H247,Datos_Tradition!$J$2:$J$89,Datos_Tradition!$I$2:$I$89,"")</f>
        <v>#NAME?</v>
      </c>
      <c r="M247" s="23" t="e">
        <f t="shared" ca="1" si="24"/>
        <v>#NAME?</v>
      </c>
      <c r="N247" s="24" t="e">
        <f t="shared" ca="1" si="25"/>
        <v>#NAME?</v>
      </c>
      <c r="O247" s="22" t="e">
        <f ca="1">+_xlfn.XLOOKUP(H247,Datos_BGC!$J$2:$J$89,Datos_BGC!$I$2:$I$89,"")</f>
        <v>#NAME?</v>
      </c>
      <c r="P247" s="23" t="e">
        <f t="shared" ca="1" si="26"/>
        <v>#NAME?</v>
      </c>
      <c r="Q247" s="28" t="e">
        <f t="shared" ca="1" si="27"/>
        <v>#NAME?</v>
      </c>
    </row>
    <row r="248" spans="1:17" x14ac:dyDescent="0.35">
      <c r="A248" s="14" t="s">
        <v>30</v>
      </c>
      <c r="B248" s="14" t="str">
        <f t="shared" si="21"/>
        <v>EUR</v>
      </c>
      <c r="C248" s="14" t="str">
        <f t="shared" si="22"/>
        <v>MXN</v>
      </c>
      <c r="D248" s="14" t="s">
        <v>30</v>
      </c>
      <c r="E248" s="14" t="s">
        <v>18</v>
      </c>
      <c r="F248" s="14">
        <v>2.7777777777777701E-3</v>
      </c>
      <c r="G248" s="14" t="s">
        <v>4</v>
      </c>
      <c r="H248" s="14" t="str">
        <f t="shared" si="23"/>
        <v>EURMXN_25RR_3M</v>
      </c>
      <c r="I248" s="14">
        <v>61180.08</v>
      </c>
      <c r="J248" s="36">
        <v>1.0549999999999999</v>
      </c>
      <c r="K248" s="37">
        <v>32272.492200000001</v>
      </c>
      <c r="L248" s="22" t="e">
        <f ca="1">+_xlfn.XLOOKUP(H248,Datos_Tradition!$J$2:$J$89,Datos_Tradition!$I$2:$I$89,"")</f>
        <v>#NAME?</v>
      </c>
      <c r="M248" s="23" t="e">
        <f t="shared" ca="1" si="24"/>
        <v>#NAME?</v>
      </c>
      <c r="N248" s="24" t="e">
        <f t="shared" ca="1" si="25"/>
        <v>#NAME?</v>
      </c>
      <c r="O248" s="22" t="e">
        <f ca="1">+_xlfn.XLOOKUP(H248,Datos_BGC!$J$2:$J$89,Datos_BGC!$I$2:$I$89,"")</f>
        <v>#NAME?</v>
      </c>
      <c r="P248" s="23" t="e">
        <f t="shared" ca="1" si="26"/>
        <v>#NAME?</v>
      </c>
      <c r="Q248" s="28" t="e">
        <f t="shared" ca="1" si="27"/>
        <v>#NAME?</v>
      </c>
    </row>
    <row r="249" spans="1:17" x14ac:dyDescent="0.35">
      <c r="A249" s="14" t="s">
        <v>30</v>
      </c>
      <c r="B249" s="14" t="str">
        <f t="shared" si="21"/>
        <v>EUR</v>
      </c>
      <c r="C249" s="14" t="str">
        <f t="shared" si="22"/>
        <v>MXN</v>
      </c>
      <c r="D249" s="14" t="s">
        <v>30</v>
      </c>
      <c r="E249" s="14" t="s">
        <v>9</v>
      </c>
      <c r="F249" s="14">
        <v>2.7777777777777701E-3</v>
      </c>
      <c r="G249" s="14" t="s">
        <v>4</v>
      </c>
      <c r="H249" s="14" t="str">
        <f t="shared" si="23"/>
        <v>EURMXN_ATM_3M</v>
      </c>
      <c r="I249" s="14">
        <v>-153344.13488</v>
      </c>
      <c r="J249" s="36">
        <v>1.5</v>
      </c>
      <c r="K249" s="37">
        <v>115008.101159999</v>
      </c>
      <c r="L249" s="22" t="e">
        <f ca="1">+_xlfn.XLOOKUP(H249,Datos_Tradition!$J$2:$J$89,Datos_Tradition!$I$2:$I$89,"")</f>
        <v>#NAME?</v>
      </c>
      <c r="M249" s="23" t="e">
        <f t="shared" ca="1" si="24"/>
        <v>#NAME?</v>
      </c>
      <c r="N249" s="24" t="e">
        <f t="shared" ca="1" si="25"/>
        <v>#NAME?</v>
      </c>
      <c r="O249" s="22" t="e">
        <f ca="1">+_xlfn.XLOOKUP(H249,Datos_BGC!$J$2:$J$89,Datos_BGC!$I$2:$I$89,"")</f>
        <v>#NAME?</v>
      </c>
      <c r="P249" s="23" t="e">
        <f t="shared" ca="1" si="26"/>
        <v>#NAME?</v>
      </c>
      <c r="Q249" s="28" t="e">
        <f t="shared" ca="1" si="27"/>
        <v>#NAME?</v>
      </c>
    </row>
    <row r="250" spans="1:17" x14ac:dyDescent="0.35">
      <c r="A250" s="14" t="s">
        <v>30</v>
      </c>
      <c r="B250" s="14" t="str">
        <f t="shared" si="21"/>
        <v>EUR</v>
      </c>
      <c r="C250" s="14" t="str">
        <f t="shared" si="22"/>
        <v>MXN</v>
      </c>
      <c r="D250" s="14" t="s">
        <v>30</v>
      </c>
      <c r="E250" s="14" t="s">
        <v>17</v>
      </c>
      <c r="F250" s="14">
        <v>0.5</v>
      </c>
      <c r="G250" s="14" t="s">
        <v>5</v>
      </c>
      <c r="H250" s="14" t="str">
        <f t="shared" si="23"/>
        <v>EURMXN_10FLY_6M</v>
      </c>
      <c r="I250" s="14">
        <v>-19837.259999999998</v>
      </c>
      <c r="J250" s="36">
        <v>0.64</v>
      </c>
      <c r="K250" s="37">
        <v>6347.9231999999902</v>
      </c>
      <c r="L250" s="22" t="e">
        <f ca="1">+_xlfn.XLOOKUP(H250,Datos_Tradition!$J$2:$J$89,Datos_Tradition!$I$2:$I$89,"")</f>
        <v>#NAME?</v>
      </c>
      <c r="M250" s="23" t="e">
        <f t="shared" ca="1" si="24"/>
        <v>#NAME?</v>
      </c>
      <c r="N250" s="24" t="e">
        <f t="shared" ca="1" si="25"/>
        <v>#NAME?</v>
      </c>
      <c r="O250" s="22" t="e">
        <f ca="1">+_xlfn.XLOOKUP(H250,Datos_BGC!$J$2:$J$89,Datos_BGC!$I$2:$I$89,"")</f>
        <v>#NAME?</v>
      </c>
      <c r="P250" s="23" t="e">
        <f t="shared" ca="1" si="26"/>
        <v>#NAME?</v>
      </c>
      <c r="Q250" s="28" t="e">
        <f t="shared" ca="1" si="27"/>
        <v>#NAME?</v>
      </c>
    </row>
    <row r="251" spans="1:17" x14ac:dyDescent="0.35">
      <c r="A251" s="14" t="s">
        <v>30</v>
      </c>
      <c r="B251" s="14" t="str">
        <f t="shared" si="21"/>
        <v>EUR</v>
      </c>
      <c r="C251" s="14" t="str">
        <f t="shared" si="22"/>
        <v>MXN</v>
      </c>
      <c r="D251" s="14" t="s">
        <v>30</v>
      </c>
      <c r="E251" s="14" t="s">
        <v>16</v>
      </c>
      <c r="F251" s="14">
        <v>0.5</v>
      </c>
      <c r="G251" s="14" t="s">
        <v>5</v>
      </c>
      <c r="H251" s="14" t="str">
        <f t="shared" si="23"/>
        <v>EURMXN_10RR_6M</v>
      </c>
      <c r="I251" s="14">
        <v>-11289.539999999901</v>
      </c>
      <c r="J251" s="36">
        <v>0.84</v>
      </c>
      <c r="K251" s="37">
        <v>4741.6067999999996</v>
      </c>
      <c r="L251" s="22" t="e">
        <f ca="1">+_xlfn.XLOOKUP(H251,Datos_Tradition!$J$2:$J$89,Datos_Tradition!$I$2:$I$89,"")</f>
        <v>#NAME?</v>
      </c>
      <c r="M251" s="23" t="e">
        <f t="shared" ca="1" si="24"/>
        <v>#NAME?</v>
      </c>
      <c r="N251" s="24" t="e">
        <f t="shared" ca="1" si="25"/>
        <v>#NAME?</v>
      </c>
      <c r="O251" s="22" t="e">
        <f ca="1">+_xlfn.XLOOKUP(H251,Datos_BGC!$J$2:$J$89,Datos_BGC!$I$2:$I$89,"")</f>
        <v>#NAME?</v>
      </c>
      <c r="P251" s="23" t="e">
        <f t="shared" ca="1" si="26"/>
        <v>#NAME?</v>
      </c>
      <c r="Q251" s="28" t="e">
        <f t="shared" ca="1" si="27"/>
        <v>#NAME?</v>
      </c>
    </row>
    <row r="252" spans="1:17" x14ac:dyDescent="0.35">
      <c r="A252" s="14" t="s">
        <v>30</v>
      </c>
      <c r="B252" s="14" t="str">
        <f t="shared" si="21"/>
        <v>EUR</v>
      </c>
      <c r="C252" s="14" t="str">
        <f t="shared" si="22"/>
        <v>MXN</v>
      </c>
      <c r="D252" s="14" t="s">
        <v>30</v>
      </c>
      <c r="E252" s="14" t="s">
        <v>19</v>
      </c>
      <c r="F252" s="14">
        <v>0.5</v>
      </c>
      <c r="G252" s="14" t="s">
        <v>5</v>
      </c>
      <c r="H252" s="14" t="str">
        <f t="shared" si="23"/>
        <v>EURMXN_25FLY_6M</v>
      </c>
      <c r="I252" s="14">
        <v>-24239.68</v>
      </c>
      <c r="J252" s="36">
        <v>0.35</v>
      </c>
      <c r="K252" s="37">
        <v>4241.9439999999904</v>
      </c>
      <c r="L252" s="22" t="e">
        <f ca="1">+_xlfn.XLOOKUP(H252,Datos_Tradition!$J$2:$J$89,Datos_Tradition!$I$2:$I$89,"")</f>
        <v>#NAME?</v>
      </c>
      <c r="M252" s="23" t="e">
        <f t="shared" ca="1" si="24"/>
        <v>#NAME?</v>
      </c>
      <c r="N252" s="24" t="e">
        <f t="shared" ca="1" si="25"/>
        <v>#NAME?</v>
      </c>
      <c r="O252" s="22" t="e">
        <f ca="1">+_xlfn.XLOOKUP(H252,Datos_BGC!$J$2:$J$89,Datos_BGC!$I$2:$I$89,"")</f>
        <v>#NAME?</v>
      </c>
      <c r="P252" s="23" t="e">
        <f t="shared" ca="1" si="26"/>
        <v>#NAME?</v>
      </c>
      <c r="Q252" s="28" t="e">
        <f t="shared" ca="1" si="27"/>
        <v>#NAME?</v>
      </c>
    </row>
    <row r="253" spans="1:17" x14ac:dyDescent="0.35">
      <c r="A253" s="14" t="s">
        <v>30</v>
      </c>
      <c r="B253" s="14" t="str">
        <f t="shared" si="21"/>
        <v>EUR</v>
      </c>
      <c r="C253" s="14" t="str">
        <f t="shared" si="22"/>
        <v>MXN</v>
      </c>
      <c r="D253" s="14" t="s">
        <v>30</v>
      </c>
      <c r="E253" s="14" t="s">
        <v>18</v>
      </c>
      <c r="F253" s="14">
        <v>0.5</v>
      </c>
      <c r="G253" s="14" t="s">
        <v>5</v>
      </c>
      <c r="H253" s="14" t="str">
        <f t="shared" si="23"/>
        <v>EURMXN_25RR_6M</v>
      </c>
      <c r="I253" s="14">
        <v>12271.81</v>
      </c>
      <c r="J253" s="36">
        <v>1</v>
      </c>
      <c r="K253" s="37">
        <v>6135.9049999999997</v>
      </c>
      <c r="L253" s="22" t="e">
        <f ca="1">+_xlfn.XLOOKUP(H253,Datos_Tradition!$J$2:$J$89,Datos_Tradition!$I$2:$I$89,"")</f>
        <v>#NAME?</v>
      </c>
      <c r="M253" s="23" t="e">
        <f t="shared" ca="1" si="24"/>
        <v>#NAME?</v>
      </c>
      <c r="N253" s="24" t="e">
        <f t="shared" ca="1" si="25"/>
        <v>#NAME?</v>
      </c>
      <c r="O253" s="22" t="e">
        <f ca="1">+_xlfn.XLOOKUP(H253,Datos_BGC!$J$2:$J$89,Datos_BGC!$I$2:$I$89,"")</f>
        <v>#NAME?</v>
      </c>
      <c r="P253" s="23" t="e">
        <f t="shared" ca="1" si="26"/>
        <v>#NAME?</v>
      </c>
      <c r="Q253" s="28" t="e">
        <f t="shared" ca="1" si="27"/>
        <v>#NAME?</v>
      </c>
    </row>
    <row r="254" spans="1:17" x14ac:dyDescent="0.35">
      <c r="A254" s="14" t="s">
        <v>30</v>
      </c>
      <c r="B254" s="14" t="str">
        <f t="shared" si="21"/>
        <v>EUR</v>
      </c>
      <c r="C254" s="14" t="str">
        <f t="shared" si="22"/>
        <v>MXN</v>
      </c>
      <c r="D254" s="14" t="s">
        <v>30</v>
      </c>
      <c r="E254" s="14" t="s">
        <v>9</v>
      </c>
      <c r="F254" s="14">
        <v>0.5</v>
      </c>
      <c r="G254" s="14" t="s">
        <v>5</v>
      </c>
      <c r="H254" s="14" t="str">
        <f t="shared" si="23"/>
        <v>EURMXN_ATM_6M</v>
      </c>
      <c r="I254" s="14">
        <v>-46186.417909999996</v>
      </c>
      <c r="J254" s="36">
        <v>1.43</v>
      </c>
      <c r="K254" s="37">
        <v>33023.288805650001</v>
      </c>
      <c r="L254" s="22" t="e">
        <f ca="1">+_xlfn.XLOOKUP(H254,Datos_Tradition!$J$2:$J$89,Datos_Tradition!$I$2:$I$89,"")</f>
        <v>#NAME?</v>
      </c>
      <c r="M254" s="23" t="e">
        <f t="shared" ca="1" si="24"/>
        <v>#NAME?</v>
      </c>
      <c r="N254" s="24" t="e">
        <f t="shared" ca="1" si="25"/>
        <v>#NAME?</v>
      </c>
      <c r="O254" s="22" t="e">
        <f ca="1">+_xlfn.XLOOKUP(H254,Datos_BGC!$J$2:$J$89,Datos_BGC!$I$2:$I$89,"")</f>
        <v>#NAME?</v>
      </c>
      <c r="P254" s="23" t="e">
        <f t="shared" ca="1" si="26"/>
        <v>#NAME?</v>
      </c>
      <c r="Q254" s="28" t="e">
        <f t="shared" ca="1" si="27"/>
        <v>#NAME?</v>
      </c>
    </row>
    <row r="255" spans="1:17" x14ac:dyDescent="0.35">
      <c r="A255" s="14" t="s">
        <v>30</v>
      </c>
      <c r="B255" s="14" t="str">
        <f t="shared" si="21"/>
        <v>EUR</v>
      </c>
      <c r="C255" s="14" t="str">
        <f t="shared" si="22"/>
        <v>MXN</v>
      </c>
      <c r="D255" s="14" t="s">
        <v>30</v>
      </c>
      <c r="E255" s="14" t="s">
        <v>17</v>
      </c>
      <c r="F255" s="14">
        <v>1</v>
      </c>
      <c r="G255" s="14" t="s">
        <v>7</v>
      </c>
      <c r="H255" s="14" t="str">
        <f t="shared" si="23"/>
        <v>EURMXN_10FLY_1Y</v>
      </c>
      <c r="I255" s="14">
        <v>10472.219999999999</v>
      </c>
      <c r="J255" s="36">
        <v>0.65459999999999996</v>
      </c>
      <c r="K255" s="37">
        <v>3427.5576059999999</v>
      </c>
      <c r="L255" s="22" t="e">
        <f ca="1">+_xlfn.XLOOKUP(H255,Datos_Tradition!$J$2:$J$89,Datos_Tradition!$I$2:$I$89,"")</f>
        <v>#NAME?</v>
      </c>
      <c r="M255" s="23" t="e">
        <f t="shared" ca="1" si="24"/>
        <v>#NAME?</v>
      </c>
      <c r="N255" s="24" t="e">
        <f t="shared" ca="1" si="25"/>
        <v>#NAME?</v>
      </c>
      <c r="O255" s="22" t="e">
        <f ca="1">+_xlfn.XLOOKUP(H255,Datos_BGC!$J$2:$J$89,Datos_BGC!$I$2:$I$89,"")</f>
        <v>#NAME?</v>
      </c>
      <c r="P255" s="23" t="e">
        <f t="shared" ca="1" si="26"/>
        <v>#NAME?</v>
      </c>
      <c r="Q255" s="28" t="e">
        <f t="shared" ca="1" si="27"/>
        <v>#NAME?</v>
      </c>
    </row>
    <row r="256" spans="1:17" x14ac:dyDescent="0.35">
      <c r="A256" s="14" t="s">
        <v>30</v>
      </c>
      <c r="B256" s="14" t="str">
        <f t="shared" si="21"/>
        <v>EUR</v>
      </c>
      <c r="C256" s="14" t="str">
        <f t="shared" si="22"/>
        <v>MXN</v>
      </c>
      <c r="D256" s="14" t="s">
        <v>30</v>
      </c>
      <c r="E256" s="14" t="s">
        <v>16</v>
      </c>
      <c r="F256" s="14">
        <v>1</v>
      </c>
      <c r="G256" s="14" t="s">
        <v>7</v>
      </c>
      <c r="H256" s="14" t="str">
        <f t="shared" si="23"/>
        <v>EURMXN_10RR_1Y</v>
      </c>
      <c r="I256" s="14">
        <v>8401.1299999999992</v>
      </c>
      <c r="J256" s="36">
        <v>0.84</v>
      </c>
      <c r="K256" s="37">
        <v>3528.4746</v>
      </c>
      <c r="L256" s="22" t="e">
        <f ca="1">+_xlfn.XLOOKUP(H256,Datos_Tradition!$J$2:$J$89,Datos_Tradition!$I$2:$I$89,"")</f>
        <v>#NAME?</v>
      </c>
      <c r="M256" s="23" t="e">
        <f t="shared" ca="1" si="24"/>
        <v>#NAME?</v>
      </c>
      <c r="N256" s="24" t="e">
        <f t="shared" ca="1" si="25"/>
        <v>#NAME?</v>
      </c>
      <c r="O256" s="22" t="e">
        <f ca="1">+_xlfn.XLOOKUP(H256,Datos_BGC!$J$2:$J$89,Datos_BGC!$I$2:$I$89,"")</f>
        <v>#NAME?</v>
      </c>
      <c r="P256" s="23" t="e">
        <f t="shared" ca="1" si="26"/>
        <v>#NAME?</v>
      </c>
      <c r="Q256" s="28" t="e">
        <f t="shared" ca="1" si="27"/>
        <v>#NAME?</v>
      </c>
    </row>
    <row r="257" spans="1:17" x14ac:dyDescent="0.35">
      <c r="A257" s="14" t="s">
        <v>30</v>
      </c>
      <c r="B257" s="14" t="str">
        <f t="shared" si="21"/>
        <v>EUR</v>
      </c>
      <c r="C257" s="14" t="str">
        <f t="shared" si="22"/>
        <v>MXN</v>
      </c>
      <c r="D257" s="14" t="s">
        <v>30</v>
      </c>
      <c r="E257" s="14" t="s">
        <v>19</v>
      </c>
      <c r="F257" s="14">
        <v>1</v>
      </c>
      <c r="G257" s="14" t="s">
        <v>7</v>
      </c>
      <c r="H257" s="14" t="str">
        <f t="shared" si="23"/>
        <v>EURMXN_25FLY_1Y</v>
      </c>
      <c r="I257" s="14">
        <v>46105.5</v>
      </c>
      <c r="J257" s="36">
        <v>0.35</v>
      </c>
      <c r="K257" s="37">
        <v>8068.4624999999996</v>
      </c>
      <c r="L257" s="22" t="e">
        <f ca="1">+_xlfn.XLOOKUP(H257,Datos_Tradition!$J$2:$J$89,Datos_Tradition!$I$2:$I$89,"")</f>
        <v>#NAME?</v>
      </c>
      <c r="M257" s="23" t="e">
        <f t="shared" ca="1" si="24"/>
        <v>#NAME?</v>
      </c>
      <c r="N257" s="24" t="e">
        <f t="shared" ca="1" si="25"/>
        <v>#NAME?</v>
      </c>
      <c r="O257" s="22" t="e">
        <f ca="1">+_xlfn.XLOOKUP(H257,Datos_BGC!$J$2:$J$89,Datos_BGC!$I$2:$I$89,"")</f>
        <v>#NAME?</v>
      </c>
      <c r="P257" s="23" t="e">
        <f t="shared" ca="1" si="26"/>
        <v>#NAME?</v>
      </c>
      <c r="Q257" s="28" t="e">
        <f t="shared" ca="1" si="27"/>
        <v>#NAME?</v>
      </c>
    </row>
    <row r="258" spans="1:17" x14ac:dyDescent="0.35">
      <c r="A258" s="14" t="s">
        <v>30</v>
      </c>
      <c r="B258" s="14" t="str">
        <f t="shared" si="21"/>
        <v>EUR</v>
      </c>
      <c r="C258" s="14" t="str">
        <f t="shared" si="22"/>
        <v>MXN</v>
      </c>
      <c r="D258" s="14" t="s">
        <v>30</v>
      </c>
      <c r="E258" s="14" t="s">
        <v>18</v>
      </c>
      <c r="F258" s="14">
        <v>1</v>
      </c>
      <c r="G258" s="14" t="s">
        <v>7</v>
      </c>
      <c r="H258" s="14" t="str">
        <f t="shared" si="23"/>
        <v>EURMXN_25RR_1Y</v>
      </c>
      <c r="I258" s="14">
        <v>15247.78</v>
      </c>
      <c r="J258" s="36">
        <v>0.97</v>
      </c>
      <c r="K258" s="37">
        <v>7395.1733000000004</v>
      </c>
      <c r="L258" s="22" t="e">
        <f ca="1">+_xlfn.XLOOKUP(H258,Datos_Tradition!$J$2:$J$89,Datos_Tradition!$I$2:$I$89,"")</f>
        <v>#NAME?</v>
      </c>
      <c r="M258" s="23" t="e">
        <f t="shared" ca="1" si="24"/>
        <v>#NAME?</v>
      </c>
      <c r="N258" s="24" t="e">
        <f t="shared" ca="1" si="25"/>
        <v>#NAME?</v>
      </c>
      <c r="O258" s="22" t="e">
        <f ca="1">+_xlfn.XLOOKUP(H258,Datos_BGC!$J$2:$J$89,Datos_BGC!$I$2:$I$89,"")</f>
        <v>#NAME?</v>
      </c>
      <c r="P258" s="23" t="e">
        <f t="shared" ca="1" si="26"/>
        <v>#NAME?</v>
      </c>
      <c r="Q258" s="28" t="e">
        <f t="shared" ca="1" si="27"/>
        <v>#NAME?</v>
      </c>
    </row>
    <row r="259" spans="1:17" x14ac:dyDescent="0.35">
      <c r="A259" s="14" t="s">
        <v>30</v>
      </c>
      <c r="B259" s="14" t="str">
        <f t="shared" ref="B259:B322" si="28">+LEFT(A259,3)</f>
        <v>EUR</v>
      </c>
      <c r="C259" s="14" t="str">
        <f t="shared" ref="C259:C322" si="29">+RIGHT(A259,3)</f>
        <v>MXN</v>
      </c>
      <c r="D259" s="14" t="s">
        <v>30</v>
      </c>
      <c r="E259" s="14" t="s">
        <v>9</v>
      </c>
      <c r="F259" s="14">
        <v>1</v>
      </c>
      <c r="G259" s="14" t="s">
        <v>7</v>
      </c>
      <c r="H259" s="14" t="str">
        <f t="shared" ref="H259:H322" si="30">+D259&amp;"_"&amp;E259&amp;"_"&amp;G259</f>
        <v>EURMXN_ATM_1Y</v>
      </c>
      <c r="I259" s="14">
        <v>54755.179839999997</v>
      </c>
      <c r="J259" s="36">
        <v>1.385</v>
      </c>
      <c r="K259" s="37">
        <v>37917.9620392</v>
      </c>
      <c r="L259" s="22" t="e">
        <f ca="1">+_xlfn.XLOOKUP(H259,Datos_Tradition!$J$2:$J$89,Datos_Tradition!$I$2:$I$89,"")</f>
        <v>#NAME?</v>
      </c>
      <c r="M259" s="23" t="e">
        <f t="shared" ref="M259:M322" ca="1" si="31">+IF(OR(L259="",K259=0),K259,ABS(I259)*L259/2)</f>
        <v>#NAME?</v>
      </c>
      <c r="N259" s="24" t="e">
        <f t="shared" ref="N259:N322" ca="1" si="32">+IF(L259="","",M259&lt;$K259)</f>
        <v>#NAME?</v>
      </c>
      <c r="O259" s="22" t="e">
        <f ca="1">+_xlfn.XLOOKUP(H259,Datos_BGC!$J$2:$J$89,Datos_BGC!$I$2:$I$89,"")</f>
        <v>#NAME?</v>
      </c>
      <c r="P259" s="23" t="e">
        <f t="shared" ref="P259:P322" ca="1" si="33">+IF(OR(O259="",K259=0),K259,ABS(I259)*O259/2)</f>
        <v>#NAME?</v>
      </c>
      <c r="Q259" s="28" t="e">
        <f t="shared" ref="Q259:Q322" ca="1" si="34">+IF(O259="","",P259&lt;$K259)</f>
        <v>#NAME?</v>
      </c>
    </row>
    <row r="260" spans="1:17" x14ac:dyDescent="0.35">
      <c r="A260" s="14" t="s">
        <v>30</v>
      </c>
      <c r="B260" s="14" t="str">
        <f t="shared" si="28"/>
        <v>EUR</v>
      </c>
      <c r="C260" s="14" t="str">
        <f t="shared" si="29"/>
        <v>MXN</v>
      </c>
      <c r="D260" s="14" t="s">
        <v>30</v>
      </c>
      <c r="E260" s="14" t="s">
        <v>9</v>
      </c>
      <c r="F260" s="14">
        <v>2</v>
      </c>
      <c r="G260" s="14" t="s">
        <v>8</v>
      </c>
      <c r="H260" s="14" t="str">
        <f t="shared" si="30"/>
        <v>EURMXN_ATM_2Y</v>
      </c>
      <c r="I260" s="14">
        <v>-3629.88985</v>
      </c>
      <c r="J260" s="36">
        <v>0.99199999999999999</v>
      </c>
      <c r="K260" s="37">
        <v>1800.4253656000001</v>
      </c>
      <c r="L260" s="22" t="e">
        <f ca="1">+_xlfn.XLOOKUP(H260,Datos_Tradition!$J$2:$J$89,Datos_Tradition!$I$2:$I$89,"")</f>
        <v>#NAME?</v>
      </c>
      <c r="M260" s="23" t="e">
        <f t="shared" ca="1" si="31"/>
        <v>#NAME?</v>
      </c>
      <c r="N260" s="24" t="e">
        <f t="shared" ca="1" si="32"/>
        <v>#NAME?</v>
      </c>
      <c r="O260" s="22" t="e">
        <f ca="1">+_xlfn.XLOOKUP(H260,Datos_BGC!$J$2:$J$89,Datos_BGC!$I$2:$I$89,"")</f>
        <v>#NAME?</v>
      </c>
      <c r="P260" s="23" t="e">
        <f t="shared" ca="1" si="33"/>
        <v>#NAME?</v>
      </c>
      <c r="Q260" s="28" t="e">
        <f t="shared" ca="1" si="34"/>
        <v>#NAME?</v>
      </c>
    </row>
    <row r="261" spans="1:17" x14ac:dyDescent="0.35">
      <c r="A261" s="14" t="s">
        <v>30</v>
      </c>
      <c r="B261" s="14" t="str">
        <f t="shared" si="28"/>
        <v>EUR</v>
      </c>
      <c r="C261" s="14" t="str">
        <f t="shared" si="29"/>
        <v>MXN</v>
      </c>
      <c r="D261" s="14" t="s">
        <v>30</v>
      </c>
      <c r="E261" s="14" t="s">
        <v>9</v>
      </c>
      <c r="F261" s="14">
        <v>2</v>
      </c>
      <c r="G261" s="14" t="s">
        <v>24</v>
      </c>
      <c r="H261" s="14" t="str">
        <f t="shared" si="30"/>
        <v>EURMXN_ATM_5Y</v>
      </c>
      <c r="I261" s="14">
        <v>-1.209E-2</v>
      </c>
      <c r="J261" s="36">
        <v>1.9</v>
      </c>
      <c r="K261" s="37">
        <v>1.1485499999999999E-2</v>
      </c>
      <c r="L261" s="22" t="e">
        <f ca="1">+_xlfn.XLOOKUP(H261,Datos_Tradition!$J$2:$J$89,Datos_Tradition!$I$2:$I$89,"")</f>
        <v>#NAME?</v>
      </c>
      <c r="M261" s="23" t="e">
        <f t="shared" ca="1" si="31"/>
        <v>#NAME?</v>
      </c>
      <c r="N261" s="24" t="e">
        <f t="shared" ca="1" si="32"/>
        <v>#NAME?</v>
      </c>
      <c r="O261" s="22" t="e">
        <f ca="1">+_xlfn.XLOOKUP(H261,Datos_BGC!$J$2:$J$89,Datos_BGC!$I$2:$I$89,"")</f>
        <v>#NAME?</v>
      </c>
      <c r="P261" s="23" t="e">
        <f t="shared" ca="1" si="33"/>
        <v>#NAME?</v>
      </c>
      <c r="Q261" s="28" t="e">
        <f t="shared" ca="1" si="34"/>
        <v>#NAME?</v>
      </c>
    </row>
    <row r="262" spans="1:17" x14ac:dyDescent="0.35">
      <c r="A262" s="14" t="s">
        <v>91</v>
      </c>
      <c r="B262" s="14" t="str">
        <f t="shared" si="28"/>
        <v>EUR</v>
      </c>
      <c r="C262" s="14" t="str">
        <f t="shared" si="29"/>
        <v>NOK</v>
      </c>
      <c r="D262" s="14" t="s">
        <v>91</v>
      </c>
      <c r="E262" s="14" t="s">
        <v>9</v>
      </c>
      <c r="F262" s="14">
        <v>2</v>
      </c>
      <c r="G262" s="14" t="s">
        <v>20</v>
      </c>
      <c r="H262" s="14" t="str">
        <f t="shared" si="30"/>
        <v>EURNOK_ATM_1D</v>
      </c>
      <c r="I262" s="14">
        <v>4.4999999999999999E-4</v>
      </c>
      <c r="J262" s="36">
        <v>3.5</v>
      </c>
      <c r="K262" s="37">
        <v>7.8750000000000001E-4</v>
      </c>
      <c r="L262" s="22" t="e">
        <f ca="1">+_xlfn.XLOOKUP(H262,Datos_Tradition!$J$2:$J$89,Datos_Tradition!$I$2:$I$89,"")</f>
        <v>#NAME?</v>
      </c>
      <c r="M262" s="23" t="e">
        <f t="shared" ca="1" si="31"/>
        <v>#NAME?</v>
      </c>
      <c r="N262" s="24" t="e">
        <f t="shared" ca="1" si="32"/>
        <v>#NAME?</v>
      </c>
      <c r="O262" s="22" t="e">
        <f ca="1">+_xlfn.XLOOKUP(H262,Datos_BGC!$J$2:$J$89,Datos_BGC!$I$2:$I$89,"")</f>
        <v>#NAME?</v>
      </c>
      <c r="P262" s="23" t="e">
        <f t="shared" ca="1" si="33"/>
        <v>#NAME?</v>
      </c>
      <c r="Q262" s="28" t="e">
        <f t="shared" ca="1" si="34"/>
        <v>#NAME?</v>
      </c>
    </row>
    <row r="263" spans="1:17" x14ac:dyDescent="0.35">
      <c r="A263" s="14" t="s">
        <v>91</v>
      </c>
      <c r="B263" s="14" t="str">
        <f t="shared" si="28"/>
        <v>EUR</v>
      </c>
      <c r="C263" s="14" t="str">
        <f t="shared" si="29"/>
        <v>NOK</v>
      </c>
      <c r="D263" s="14" t="s">
        <v>91</v>
      </c>
      <c r="E263" s="14" t="s">
        <v>9</v>
      </c>
      <c r="F263" s="14">
        <v>2</v>
      </c>
      <c r="G263" s="14" t="s">
        <v>0</v>
      </c>
      <c r="H263" s="14" t="str">
        <f t="shared" si="30"/>
        <v>EURNOK_ATM_1W</v>
      </c>
      <c r="I263" s="14">
        <v>2.5000000000000001E-3</v>
      </c>
      <c r="J263" s="36">
        <v>1.9750000000000001</v>
      </c>
      <c r="K263" s="37">
        <v>2.46875E-3</v>
      </c>
      <c r="L263" s="22" t="e">
        <f ca="1">+_xlfn.XLOOKUP(H263,Datos_Tradition!$J$2:$J$89,Datos_Tradition!$I$2:$I$89,"")</f>
        <v>#NAME?</v>
      </c>
      <c r="M263" s="23" t="e">
        <f t="shared" ca="1" si="31"/>
        <v>#NAME?</v>
      </c>
      <c r="N263" s="24" t="e">
        <f t="shared" ca="1" si="32"/>
        <v>#NAME?</v>
      </c>
      <c r="O263" s="22" t="e">
        <f ca="1">+_xlfn.XLOOKUP(H263,Datos_BGC!$J$2:$J$89,Datos_BGC!$I$2:$I$89,"")</f>
        <v>#NAME?</v>
      </c>
      <c r="P263" s="23" t="e">
        <f t="shared" ca="1" si="33"/>
        <v>#NAME?</v>
      </c>
      <c r="Q263" s="28" t="e">
        <f t="shared" ca="1" si="34"/>
        <v>#NAME?</v>
      </c>
    </row>
    <row r="264" spans="1:17" x14ac:dyDescent="0.35">
      <c r="A264" s="14" t="s">
        <v>91</v>
      </c>
      <c r="B264" s="14" t="str">
        <f t="shared" si="28"/>
        <v>EUR</v>
      </c>
      <c r="C264" s="14" t="str">
        <f t="shared" si="29"/>
        <v>NOK</v>
      </c>
      <c r="D264" s="14" t="s">
        <v>91</v>
      </c>
      <c r="E264" s="14" t="s">
        <v>17</v>
      </c>
      <c r="F264" s="14">
        <v>2</v>
      </c>
      <c r="G264" s="14" t="s">
        <v>5</v>
      </c>
      <c r="H264" s="14" t="str">
        <f t="shared" si="30"/>
        <v>EURNOK_10FLY_6M</v>
      </c>
      <c r="I264" s="14">
        <v>53.26</v>
      </c>
      <c r="J264" s="36">
        <v>0.7</v>
      </c>
      <c r="K264" s="37">
        <v>18.640999999999998</v>
      </c>
      <c r="L264" s="22" t="e">
        <f ca="1">+_xlfn.XLOOKUP(H264,Datos_Tradition!$J$2:$J$89,Datos_Tradition!$I$2:$I$89,"")</f>
        <v>#NAME?</v>
      </c>
      <c r="M264" s="23" t="e">
        <f t="shared" ca="1" si="31"/>
        <v>#NAME?</v>
      </c>
      <c r="N264" s="24" t="e">
        <f t="shared" ca="1" si="32"/>
        <v>#NAME?</v>
      </c>
      <c r="O264" s="22" t="e">
        <f ca="1">+_xlfn.XLOOKUP(H264,Datos_BGC!$J$2:$J$89,Datos_BGC!$I$2:$I$89,"")</f>
        <v>#NAME?</v>
      </c>
      <c r="P264" s="23" t="e">
        <f t="shared" ca="1" si="33"/>
        <v>#NAME?</v>
      </c>
      <c r="Q264" s="28" t="e">
        <f t="shared" ca="1" si="34"/>
        <v>#NAME?</v>
      </c>
    </row>
    <row r="265" spans="1:17" x14ac:dyDescent="0.35">
      <c r="A265" s="14" t="s">
        <v>91</v>
      </c>
      <c r="B265" s="14" t="str">
        <f t="shared" si="28"/>
        <v>EUR</v>
      </c>
      <c r="C265" s="14" t="str">
        <f t="shared" si="29"/>
        <v>NOK</v>
      </c>
      <c r="D265" s="14" t="s">
        <v>91</v>
      </c>
      <c r="E265" s="14" t="s">
        <v>16</v>
      </c>
      <c r="F265" s="14">
        <v>3</v>
      </c>
      <c r="G265" s="14" t="s">
        <v>5</v>
      </c>
      <c r="H265" s="14" t="str">
        <f t="shared" si="30"/>
        <v>EURNOK_10RR_6M</v>
      </c>
      <c r="I265" s="14">
        <v>-496.86</v>
      </c>
      <c r="J265" s="36">
        <v>1.05</v>
      </c>
      <c r="K265" s="37">
        <v>260.85149999999999</v>
      </c>
      <c r="L265" s="22" t="e">
        <f ca="1">+_xlfn.XLOOKUP(H265,Datos_Tradition!$J$2:$J$89,Datos_Tradition!$I$2:$I$89,"")</f>
        <v>#NAME?</v>
      </c>
      <c r="M265" s="23" t="e">
        <f t="shared" ca="1" si="31"/>
        <v>#NAME?</v>
      </c>
      <c r="N265" s="24" t="e">
        <f t="shared" ca="1" si="32"/>
        <v>#NAME?</v>
      </c>
      <c r="O265" s="22" t="e">
        <f ca="1">+_xlfn.XLOOKUP(H265,Datos_BGC!$J$2:$J$89,Datos_BGC!$I$2:$I$89,"")</f>
        <v>#NAME?</v>
      </c>
      <c r="P265" s="23" t="e">
        <f t="shared" ca="1" si="33"/>
        <v>#NAME?</v>
      </c>
      <c r="Q265" s="28" t="e">
        <f t="shared" ca="1" si="34"/>
        <v>#NAME?</v>
      </c>
    </row>
    <row r="266" spans="1:17" x14ac:dyDescent="0.35">
      <c r="A266" s="14" t="s">
        <v>91</v>
      </c>
      <c r="B266" s="14" t="str">
        <f t="shared" si="28"/>
        <v>EUR</v>
      </c>
      <c r="C266" s="14" t="str">
        <f t="shared" si="29"/>
        <v>NOK</v>
      </c>
      <c r="D266" s="14" t="s">
        <v>91</v>
      </c>
      <c r="E266" s="14" t="s">
        <v>19</v>
      </c>
      <c r="F266" s="14">
        <v>3</v>
      </c>
      <c r="G266" s="14" t="s">
        <v>5</v>
      </c>
      <c r="H266" s="14" t="str">
        <f t="shared" si="30"/>
        <v>EURNOK_25FLY_6M</v>
      </c>
      <c r="I266" s="14">
        <v>3358.1499999999901</v>
      </c>
      <c r="J266" s="36">
        <v>0.41549999999999998</v>
      </c>
      <c r="K266" s="37">
        <v>697.65566249999904</v>
      </c>
      <c r="L266" s="22" t="e">
        <f ca="1">+_xlfn.XLOOKUP(H266,Datos_Tradition!$J$2:$J$89,Datos_Tradition!$I$2:$I$89,"")</f>
        <v>#NAME?</v>
      </c>
      <c r="M266" s="23" t="e">
        <f t="shared" ca="1" si="31"/>
        <v>#NAME?</v>
      </c>
      <c r="N266" s="24" t="e">
        <f t="shared" ca="1" si="32"/>
        <v>#NAME?</v>
      </c>
      <c r="O266" s="22" t="e">
        <f ca="1">+_xlfn.XLOOKUP(H266,Datos_BGC!$J$2:$J$89,Datos_BGC!$I$2:$I$89,"")</f>
        <v>#NAME?</v>
      </c>
      <c r="P266" s="23" t="e">
        <f t="shared" ca="1" si="33"/>
        <v>#NAME?</v>
      </c>
      <c r="Q266" s="28" t="e">
        <f t="shared" ca="1" si="34"/>
        <v>#NAME?</v>
      </c>
    </row>
    <row r="267" spans="1:17" x14ac:dyDescent="0.35">
      <c r="A267" s="14" t="s">
        <v>91</v>
      </c>
      <c r="B267" s="14" t="str">
        <f t="shared" si="28"/>
        <v>EUR</v>
      </c>
      <c r="C267" s="14" t="str">
        <f t="shared" si="29"/>
        <v>NOK</v>
      </c>
      <c r="D267" s="14" t="s">
        <v>91</v>
      </c>
      <c r="E267" s="14" t="s">
        <v>18</v>
      </c>
      <c r="F267" s="14">
        <v>3</v>
      </c>
      <c r="G267" s="14" t="s">
        <v>5</v>
      </c>
      <c r="H267" s="14" t="str">
        <f t="shared" si="30"/>
        <v>EURNOK_25RR_6M</v>
      </c>
      <c r="I267" s="14">
        <v>-2493.0299999999902</v>
      </c>
      <c r="J267" s="36">
        <v>0.56579999999999997</v>
      </c>
      <c r="K267" s="37">
        <v>705.27818699999898</v>
      </c>
      <c r="L267" s="22" t="e">
        <f ca="1">+_xlfn.XLOOKUP(H267,Datos_Tradition!$J$2:$J$89,Datos_Tradition!$I$2:$I$89,"")</f>
        <v>#NAME?</v>
      </c>
      <c r="M267" s="23" t="e">
        <f t="shared" ca="1" si="31"/>
        <v>#NAME?</v>
      </c>
      <c r="N267" s="24" t="e">
        <f t="shared" ca="1" si="32"/>
        <v>#NAME?</v>
      </c>
      <c r="O267" s="22" t="e">
        <f ca="1">+_xlfn.XLOOKUP(H267,Datos_BGC!$J$2:$J$89,Datos_BGC!$I$2:$I$89,"")</f>
        <v>#NAME?</v>
      </c>
      <c r="P267" s="23" t="e">
        <f t="shared" ca="1" si="33"/>
        <v>#NAME?</v>
      </c>
      <c r="Q267" s="28" t="e">
        <f t="shared" ca="1" si="34"/>
        <v>#NAME?</v>
      </c>
    </row>
    <row r="268" spans="1:17" x14ac:dyDescent="0.35">
      <c r="A268" s="14" t="s">
        <v>91</v>
      </c>
      <c r="B268" s="14" t="str">
        <f t="shared" si="28"/>
        <v>EUR</v>
      </c>
      <c r="C268" s="14" t="str">
        <f t="shared" si="29"/>
        <v>NOK</v>
      </c>
      <c r="D268" s="14" t="s">
        <v>91</v>
      </c>
      <c r="E268" s="14" t="s">
        <v>9</v>
      </c>
      <c r="F268" s="14">
        <v>3</v>
      </c>
      <c r="G268" s="14" t="s">
        <v>5</v>
      </c>
      <c r="H268" s="14" t="str">
        <f t="shared" si="30"/>
        <v>EURNOK_ATM_6M</v>
      </c>
      <c r="I268" s="14">
        <v>9076.6766000000007</v>
      </c>
      <c r="J268" s="36">
        <v>0.82840000000000003</v>
      </c>
      <c r="K268" s="37">
        <v>3759.5594477200002</v>
      </c>
      <c r="L268" s="22" t="e">
        <f ca="1">+_xlfn.XLOOKUP(H268,Datos_Tradition!$J$2:$J$89,Datos_Tradition!$I$2:$I$89,"")</f>
        <v>#NAME?</v>
      </c>
      <c r="M268" s="23" t="e">
        <f t="shared" ca="1" si="31"/>
        <v>#NAME?</v>
      </c>
      <c r="N268" s="24" t="e">
        <f t="shared" ca="1" si="32"/>
        <v>#NAME?</v>
      </c>
      <c r="O268" s="22" t="e">
        <f ca="1">+_xlfn.XLOOKUP(H268,Datos_BGC!$J$2:$J$89,Datos_BGC!$I$2:$I$89,"")</f>
        <v>#NAME?</v>
      </c>
      <c r="P268" s="23" t="e">
        <f t="shared" ca="1" si="33"/>
        <v>#NAME?</v>
      </c>
      <c r="Q268" s="28" t="e">
        <f t="shared" ca="1" si="34"/>
        <v>#NAME?</v>
      </c>
    </row>
    <row r="269" spans="1:17" x14ac:dyDescent="0.35">
      <c r="A269" s="14" t="s">
        <v>91</v>
      </c>
      <c r="B269" s="14" t="str">
        <f t="shared" si="28"/>
        <v>EUR</v>
      </c>
      <c r="C269" s="14" t="str">
        <f t="shared" si="29"/>
        <v>NOK</v>
      </c>
      <c r="D269" s="14" t="s">
        <v>91</v>
      </c>
      <c r="E269" s="14" t="s">
        <v>17</v>
      </c>
      <c r="F269" s="14">
        <v>3</v>
      </c>
      <c r="G269" s="14" t="s">
        <v>7</v>
      </c>
      <c r="H269" s="14" t="str">
        <f t="shared" si="30"/>
        <v>EURNOK_10FLY_1Y</v>
      </c>
      <c r="I269" s="14">
        <v>-741.84</v>
      </c>
      <c r="J269" s="36">
        <v>0.7</v>
      </c>
      <c r="K269" s="37">
        <v>259.64400000000001</v>
      </c>
      <c r="L269" s="22" t="e">
        <f ca="1">+_xlfn.XLOOKUP(H269,Datos_Tradition!$J$2:$J$89,Datos_Tradition!$I$2:$I$89,"")</f>
        <v>#NAME?</v>
      </c>
      <c r="M269" s="23" t="e">
        <f t="shared" ca="1" si="31"/>
        <v>#NAME?</v>
      </c>
      <c r="N269" s="24" t="e">
        <f t="shared" ca="1" si="32"/>
        <v>#NAME?</v>
      </c>
      <c r="O269" s="22" t="e">
        <f ca="1">+_xlfn.XLOOKUP(H269,Datos_BGC!$J$2:$J$89,Datos_BGC!$I$2:$I$89,"")</f>
        <v>#NAME?</v>
      </c>
      <c r="P269" s="23" t="e">
        <f t="shared" ca="1" si="33"/>
        <v>#NAME?</v>
      </c>
      <c r="Q269" s="28" t="e">
        <f t="shared" ca="1" si="34"/>
        <v>#NAME?</v>
      </c>
    </row>
    <row r="270" spans="1:17" x14ac:dyDescent="0.35">
      <c r="A270" s="14" t="s">
        <v>91</v>
      </c>
      <c r="B270" s="14" t="str">
        <f t="shared" si="28"/>
        <v>EUR</v>
      </c>
      <c r="C270" s="14" t="str">
        <f t="shared" si="29"/>
        <v>NOK</v>
      </c>
      <c r="D270" s="14" t="s">
        <v>91</v>
      </c>
      <c r="E270" s="14" t="s">
        <v>16</v>
      </c>
      <c r="F270" s="14">
        <v>1.94444444444444E-2</v>
      </c>
      <c r="G270" s="14" t="s">
        <v>7</v>
      </c>
      <c r="H270" s="14" t="str">
        <f t="shared" si="30"/>
        <v>EURNOK_10RR_1Y</v>
      </c>
      <c r="I270" s="14">
        <v>352.58</v>
      </c>
      <c r="J270" s="36">
        <v>1.0911</v>
      </c>
      <c r="K270" s="37">
        <v>192.35001899999901</v>
      </c>
      <c r="L270" s="22" t="e">
        <f ca="1">+_xlfn.XLOOKUP(H270,Datos_Tradition!$J$2:$J$89,Datos_Tradition!$I$2:$I$89,"")</f>
        <v>#NAME?</v>
      </c>
      <c r="M270" s="23" t="e">
        <f t="shared" ca="1" si="31"/>
        <v>#NAME?</v>
      </c>
      <c r="N270" s="24" t="e">
        <f t="shared" ca="1" si="32"/>
        <v>#NAME?</v>
      </c>
      <c r="O270" s="22" t="e">
        <f ca="1">+_xlfn.XLOOKUP(H270,Datos_BGC!$J$2:$J$89,Datos_BGC!$I$2:$I$89,"")</f>
        <v>#NAME?</v>
      </c>
      <c r="P270" s="23" t="e">
        <f t="shared" ca="1" si="33"/>
        <v>#NAME?</v>
      </c>
      <c r="Q270" s="28" t="e">
        <f t="shared" ca="1" si="34"/>
        <v>#NAME?</v>
      </c>
    </row>
    <row r="271" spans="1:17" x14ac:dyDescent="0.35">
      <c r="A271" s="14" t="s">
        <v>91</v>
      </c>
      <c r="B271" s="14" t="str">
        <f t="shared" si="28"/>
        <v>EUR</v>
      </c>
      <c r="C271" s="14" t="str">
        <f t="shared" si="29"/>
        <v>NOK</v>
      </c>
      <c r="D271" s="14" t="s">
        <v>91</v>
      </c>
      <c r="E271" s="14" t="s">
        <v>19</v>
      </c>
      <c r="F271" s="14">
        <v>1.94444444444444E-2</v>
      </c>
      <c r="G271" s="14" t="s">
        <v>7</v>
      </c>
      <c r="H271" s="14" t="str">
        <f t="shared" si="30"/>
        <v>EURNOK_25FLY_1Y</v>
      </c>
      <c r="I271" s="14">
        <v>3447.77</v>
      </c>
      <c r="J271" s="36">
        <v>0.42499999999999999</v>
      </c>
      <c r="K271" s="37">
        <v>732.65112499999998</v>
      </c>
      <c r="L271" s="22" t="e">
        <f ca="1">+_xlfn.XLOOKUP(H271,Datos_Tradition!$J$2:$J$89,Datos_Tradition!$I$2:$I$89,"")</f>
        <v>#NAME?</v>
      </c>
      <c r="M271" s="23" t="e">
        <f t="shared" ca="1" si="31"/>
        <v>#NAME?</v>
      </c>
      <c r="N271" s="24" t="e">
        <f t="shared" ca="1" si="32"/>
        <v>#NAME?</v>
      </c>
      <c r="O271" s="22" t="e">
        <f ca="1">+_xlfn.XLOOKUP(H271,Datos_BGC!$J$2:$J$89,Datos_BGC!$I$2:$I$89,"")</f>
        <v>#NAME?</v>
      </c>
      <c r="P271" s="23" t="e">
        <f t="shared" ca="1" si="33"/>
        <v>#NAME?</v>
      </c>
      <c r="Q271" s="28" t="e">
        <f t="shared" ca="1" si="34"/>
        <v>#NAME?</v>
      </c>
    </row>
    <row r="272" spans="1:17" x14ac:dyDescent="0.35">
      <c r="A272" s="14" t="s">
        <v>91</v>
      </c>
      <c r="B272" s="14" t="str">
        <f t="shared" si="28"/>
        <v>EUR</v>
      </c>
      <c r="C272" s="14" t="str">
        <f t="shared" si="29"/>
        <v>NOK</v>
      </c>
      <c r="D272" s="14" t="s">
        <v>91</v>
      </c>
      <c r="E272" s="14" t="s">
        <v>18</v>
      </c>
      <c r="F272" s="14">
        <v>1.94444444444444E-2</v>
      </c>
      <c r="G272" s="14" t="s">
        <v>7</v>
      </c>
      <c r="H272" s="14" t="str">
        <f t="shared" si="30"/>
        <v>EURNOK_25RR_1Y</v>
      </c>
      <c r="I272" s="14">
        <v>-1665.54</v>
      </c>
      <c r="J272" s="36">
        <v>0.57250000000000001</v>
      </c>
      <c r="K272" s="37">
        <v>476.76082500000001</v>
      </c>
      <c r="L272" s="22" t="e">
        <f ca="1">+_xlfn.XLOOKUP(H272,Datos_Tradition!$J$2:$J$89,Datos_Tradition!$I$2:$I$89,"")</f>
        <v>#NAME?</v>
      </c>
      <c r="M272" s="23" t="e">
        <f t="shared" ca="1" si="31"/>
        <v>#NAME?</v>
      </c>
      <c r="N272" s="24" t="e">
        <f t="shared" ca="1" si="32"/>
        <v>#NAME?</v>
      </c>
      <c r="O272" s="22" t="e">
        <f ca="1">+_xlfn.XLOOKUP(H272,Datos_BGC!$J$2:$J$89,Datos_BGC!$I$2:$I$89,"")</f>
        <v>#NAME?</v>
      </c>
      <c r="P272" s="23" t="e">
        <f t="shared" ca="1" si="33"/>
        <v>#NAME?</v>
      </c>
      <c r="Q272" s="28" t="e">
        <f t="shared" ca="1" si="34"/>
        <v>#NAME?</v>
      </c>
    </row>
    <row r="273" spans="1:17" x14ac:dyDescent="0.35">
      <c r="A273" s="14" t="s">
        <v>91</v>
      </c>
      <c r="B273" s="14" t="str">
        <f t="shared" si="28"/>
        <v>EUR</v>
      </c>
      <c r="C273" s="14" t="str">
        <f t="shared" si="29"/>
        <v>NOK</v>
      </c>
      <c r="D273" s="14" t="s">
        <v>91</v>
      </c>
      <c r="E273" s="14" t="s">
        <v>9</v>
      </c>
      <c r="F273" s="14">
        <v>1.94444444444444E-2</v>
      </c>
      <c r="G273" s="14" t="s">
        <v>7</v>
      </c>
      <c r="H273" s="14" t="str">
        <f t="shared" si="30"/>
        <v>EURNOK_ATM_1Y</v>
      </c>
      <c r="I273" s="14">
        <v>3744.52277</v>
      </c>
      <c r="J273" s="36">
        <v>0.85</v>
      </c>
      <c r="K273" s="37">
        <v>1591.42217725</v>
      </c>
      <c r="L273" s="22" t="e">
        <f ca="1">+_xlfn.XLOOKUP(H273,Datos_Tradition!$J$2:$J$89,Datos_Tradition!$I$2:$I$89,"")</f>
        <v>#NAME?</v>
      </c>
      <c r="M273" s="23" t="e">
        <f t="shared" ca="1" si="31"/>
        <v>#NAME?</v>
      </c>
      <c r="N273" s="24" t="e">
        <f t="shared" ca="1" si="32"/>
        <v>#NAME?</v>
      </c>
      <c r="O273" s="22" t="e">
        <f ca="1">+_xlfn.XLOOKUP(H273,Datos_BGC!$J$2:$J$89,Datos_BGC!$I$2:$I$89,"")</f>
        <v>#NAME?</v>
      </c>
      <c r="P273" s="23" t="e">
        <f t="shared" ca="1" si="33"/>
        <v>#NAME?</v>
      </c>
      <c r="Q273" s="28" t="e">
        <f t="shared" ca="1" si="34"/>
        <v>#NAME?</v>
      </c>
    </row>
    <row r="274" spans="1:17" x14ac:dyDescent="0.35">
      <c r="A274" s="14" t="s">
        <v>91</v>
      </c>
      <c r="B274" s="14" t="str">
        <f t="shared" si="28"/>
        <v>EUR</v>
      </c>
      <c r="C274" s="14" t="str">
        <f t="shared" si="29"/>
        <v>NOK</v>
      </c>
      <c r="D274" s="14" t="s">
        <v>91</v>
      </c>
      <c r="E274" s="14" t="s">
        <v>17</v>
      </c>
      <c r="F274" s="14">
        <v>1.94444444444444E-2</v>
      </c>
      <c r="G274" s="14" t="s">
        <v>8</v>
      </c>
      <c r="H274" s="14" t="str">
        <f t="shared" si="30"/>
        <v>EURNOK_10FLY_2Y</v>
      </c>
      <c r="I274" s="14">
        <v>-113.29</v>
      </c>
      <c r="J274" s="36">
        <v>0.81240000000000001</v>
      </c>
      <c r="K274" s="37">
        <v>46.018397999999998</v>
      </c>
      <c r="L274" s="22" t="e">
        <f ca="1">+_xlfn.XLOOKUP(H274,Datos_Tradition!$J$2:$J$89,Datos_Tradition!$I$2:$I$89,"")</f>
        <v>#NAME?</v>
      </c>
      <c r="M274" s="23" t="e">
        <f t="shared" ca="1" si="31"/>
        <v>#NAME?</v>
      </c>
      <c r="N274" s="24" t="e">
        <f t="shared" ca="1" si="32"/>
        <v>#NAME?</v>
      </c>
      <c r="O274" s="22" t="e">
        <f ca="1">+_xlfn.XLOOKUP(H274,Datos_BGC!$J$2:$J$89,Datos_BGC!$I$2:$I$89,"")</f>
        <v>#NAME?</v>
      </c>
      <c r="P274" s="23" t="e">
        <f t="shared" ca="1" si="33"/>
        <v>#NAME?</v>
      </c>
      <c r="Q274" s="28" t="e">
        <f t="shared" ca="1" si="34"/>
        <v>#NAME?</v>
      </c>
    </row>
    <row r="275" spans="1:17" x14ac:dyDescent="0.35">
      <c r="A275" s="14" t="s">
        <v>91</v>
      </c>
      <c r="B275" s="14" t="str">
        <f t="shared" si="28"/>
        <v>EUR</v>
      </c>
      <c r="C275" s="14" t="str">
        <f t="shared" si="29"/>
        <v>NOK</v>
      </c>
      <c r="D275" s="14" t="s">
        <v>91</v>
      </c>
      <c r="E275" s="14" t="s">
        <v>16</v>
      </c>
      <c r="F275" s="14">
        <v>3.8888888888888799E-2</v>
      </c>
      <c r="G275" s="14" t="s">
        <v>8</v>
      </c>
      <c r="H275" s="14" t="str">
        <f t="shared" si="30"/>
        <v>EURNOK_10RR_2Y</v>
      </c>
      <c r="I275" s="14">
        <v>52.959999999999901</v>
      </c>
      <c r="J275" s="36">
        <v>1.2185999999999999</v>
      </c>
      <c r="K275" s="37">
        <v>32.268527999999897</v>
      </c>
      <c r="L275" s="22" t="e">
        <f ca="1">+_xlfn.XLOOKUP(H275,Datos_Tradition!$J$2:$J$89,Datos_Tradition!$I$2:$I$89,"")</f>
        <v>#NAME?</v>
      </c>
      <c r="M275" s="23" t="e">
        <f t="shared" ca="1" si="31"/>
        <v>#NAME?</v>
      </c>
      <c r="N275" s="24" t="e">
        <f t="shared" ca="1" si="32"/>
        <v>#NAME?</v>
      </c>
      <c r="O275" s="22" t="e">
        <f ca="1">+_xlfn.XLOOKUP(H275,Datos_BGC!$J$2:$J$89,Datos_BGC!$I$2:$I$89,"")</f>
        <v>#NAME?</v>
      </c>
      <c r="P275" s="23" t="e">
        <f t="shared" ca="1" si="33"/>
        <v>#NAME?</v>
      </c>
      <c r="Q275" s="28" t="e">
        <f t="shared" ca="1" si="34"/>
        <v>#NAME?</v>
      </c>
    </row>
    <row r="276" spans="1:17" x14ac:dyDescent="0.35">
      <c r="A276" s="14" t="s">
        <v>91</v>
      </c>
      <c r="B276" s="14" t="str">
        <f t="shared" si="28"/>
        <v>EUR</v>
      </c>
      <c r="C276" s="14" t="str">
        <f t="shared" si="29"/>
        <v>NOK</v>
      </c>
      <c r="D276" s="14" t="s">
        <v>91</v>
      </c>
      <c r="E276" s="14" t="s">
        <v>19</v>
      </c>
      <c r="F276" s="14">
        <v>3.8888888888888799E-2</v>
      </c>
      <c r="G276" s="14" t="s">
        <v>8</v>
      </c>
      <c r="H276" s="14" t="str">
        <f t="shared" si="30"/>
        <v>EURNOK_25FLY_2Y</v>
      </c>
      <c r="I276" s="14">
        <v>413.33</v>
      </c>
      <c r="J276" s="36">
        <v>0.5</v>
      </c>
      <c r="K276" s="37">
        <v>103.3325</v>
      </c>
      <c r="L276" s="22" t="e">
        <f ca="1">+_xlfn.XLOOKUP(H276,Datos_Tradition!$J$2:$J$89,Datos_Tradition!$I$2:$I$89,"")</f>
        <v>#NAME?</v>
      </c>
      <c r="M276" s="23" t="e">
        <f t="shared" ca="1" si="31"/>
        <v>#NAME?</v>
      </c>
      <c r="N276" s="24" t="e">
        <f t="shared" ca="1" si="32"/>
        <v>#NAME?</v>
      </c>
      <c r="O276" s="22" t="e">
        <f ca="1">+_xlfn.XLOOKUP(H276,Datos_BGC!$J$2:$J$89,Datos_BGC!$I$2:$I$89,"")</f>
        <v>#NAME?</v>
      </c>
      <c r="P276" s="23" t="e">
        <f t="shared" ca="1" si="33"/>
        <v>#NAME?</v>
      </c>
      <c r="Q276" s="28" t="e">
        <f t="shared" ca="1" si="34"/>
        <v>#NAME?</v>
      </c>
    </row>
    <row r="277" spans="1:17" x14ac:dyDescent="0.35">
      <c r="A277" s="14" t="s">
        <v>91</v>
      </c>
      <c r="B277" s="14" t="str">
        <f t="shared" si="28"/>
        <v>EUR</v>
      </c>
      <c r="C277" s="14" t="str">
        <f t="shared" si="29"/>
        <v>NOK</v>
      </c>
      <c r="D277" s="14" t="s">
        <v>91</v>
      </c>
      <c r="E277" s="14" t="s">
        <v>18</v>
      </c>
      <c r="F277" s="14">
        <v>3.8888888888888799E-2</v>
      </c>
      <c r="G277" s="14" t="s">
        <v>8</v>
      </c>
      <c r="H277" s="14" t="str">
        <f t="shared" si="30"/>
        <v>EURNOK_25RR_2Y</v>
      </c>
      <c r="I277" s="14">
        <v>-218</v>
      </c>
      <c r="J277" s="36">
        <v>0.7</v>
      </c>
      <c r="K277" s="37">
        <v>76.3</v>
      </c>
      <c r="L277" s="22" t="e">
        <f ca="1">+_xlfn.XLOOKUP(H277,Datos_Tradition!$J$2:$J$89,Datos_Tradition!$I$2:$I$89,"")</f>
        <v>#NAME?</v>
      </c>
      <c r="M277" s="23" t="e">
        <f t="shared" ca="1" si="31"/>
        <v>#NAME?</v>
      </c>
      <c r="N277" s="24" t="e">
        <f t="shared" ca="1" si="32"/>
        <v>#NAME?</v>
      </c>
      <c r="O277" s="22" t="e">
        <f ca="1">+_xlfn.XLOOKUP(H277,Datos_BGC!$J$2:$J$89,Datos_BGC!$I$2:$I$89,"")</f>
        <v>#NAME?</v>
      </c>
      <c r="P277" s="23" t="e">
        <f t="shared" ca="1" si="33"/>
        <v>#NAME?</v>
      </c>
      <c r="Q277" s="28" t="e">
        <f t="shared" ca="1" si="34"/>
        <v>#NAME?</v>
      </c>
    </row>
    <row r="278" spans="1:17" x14ac:dyDescent="0.35">
      <c r="A278" s="14" t="s">
        <v>91</v>
      </c>
      <c r="B278" s="14" t="str">
        <f t="shared" si="28"/>
        <v>EUR</v>
      </c>
      <c r="C278" s="14" t="str">
        <f t="shared" si="29"/>
        <v>NOK</v>
      </c>
      <c r="D278" s="14" t="s">
        <v>91</v>
      </c>
      <c r="E278" s="14" t="s">
        <v>9</v>
      </c>
      <c r="F278" s="14">
        <v>3.8888888888888799E-2</v>
      </c>
      <c r="G278" s="14" t="s">
        <v>8</v>
      </c>
      <c r="H278" s="14" t="str">
        <f t="shared" si="30"/>
        <v>EURNOK_ATM_2Y</v>
      </c>
      <c r="I278" s="14">
        <v>565.53525000000002</v>
      </c>
      <c r="J278" s="36">
        <v>1</v>
      </c>
      <c r="K278" s="37">
        <v>282.76762500000001</v>
      </c>
      <c r="L278" s="22" t="e">
        <f ca="1">+_xlfn.XLOOKUP(H278,Datos_Tradition!$J$2:$J$89,Datos_Tradition!$I$2:$I$89,"")</f>
        <v>#NAME?</v>
      </c>
      <c r="M278" s="23" t="e">
        <f t="shared" ca="1" si="31"/>
        <v>#NAME?</v>
      </c>
      <c r="N278" s="24" t="e">
        <f t="shared" ca="1" si="32"/>
        <v>#NAME?</v>
      </c>
      <c r="O278" s="22" t="e">
        <f ca="1">+_xlfn.XLOOKUP(H278,Datos_BGC!$J$2:$J$89,Datos_BGC!$I$2:$I$89,"")</f>
        <v>#NAME?</v>
      </c>
      <c r="P278" s="23" t="e">
        <f t="shared" ca="1" si="33"/>
        <v>#NAME?</v>
      </c>
      <c r="Q278" s="28" t="e">
        <f t="shared" ca="1" si="34"/>
        <v>#NAME?</v>
      </c>
    </row>
    <row r="279" spans="1:17" x14ac:dyDescent="0.35">
      <c r="A279" s="14" t="s">
        <v>92</v>
      </c>
      <c r="B279" s="14" t="str">
        <f t="shared" si="28"/>
        <v>EUR</v>
      </c>
      <c r="C279" s="14" t="str">
        <f t="shared" si="29"/>
        <v>PLN</v>
      </c>
      <c r="D279" s="14" t="s">
        <v>92</v>
      </c>
      <c r="E279" s="14" t="s">
        <v>17</v>
      </c>
      <c r="F279" s="14">
        <v>3.8888888888888799E-2</v>
      </c>
      <c r="G279" s="14" t="s">
        <v>5</v>
      </c>
      <c r="H279" s="14" t="str">
        <f t="shared" si="30"/>
        <v>EURPLN_10FLY_6M</v>
      </c>
      <c r="I279" s="14">
        <v>-16946.759999999998</v>
      </c>
      <c r="J279" s="36">
        <v>0.64910000000000001</v>
      </c>
      <c r="K279" s="37">
        <v>0</v>
      </c>
      <c r="L279" s="22" t="e">
        <f ca="1">+_xlfn.XLOOKUP(H279,Datos_Tradition!$J$2:$J$89,Datos_Tradition!$I$2:$I$89,"")</f>
        <v>#NAME?</v>
      </c>
      <c r="M279" s="23" t="e">
        <f t="shared" ca="1" si="31"/>
        <v>#NAME?</v>
      </c>
      <c r="N279" s="24" t="e">
        <f t="shared" ca="1" si="32"/>
        <v>#NAME?</v>
      </c>
      <c r="O279" s="22" t="e">
        <f ca="1">+_xlfn.XLOOKUP(H279,Datos_BGC!$J$2:$J$89,Datos_BGC!$I$2:$I$89,"")</f>
        <v>#NAME?</v>
      </c>
      <c r="P279" s="23" t="e">
        <f t="shared" ca="1" si="33"/>
        <v>#NAME?</v>
      </c>
      <c r="Q279" s="28" t="e">
        <f t="shared" ca="1" si="34"/>
        <v>#NAME?</v>
      </c>
    </row>
    <row r="280" spans="1:17" x14ac:dyDescent="0.35">
      <c r="A280" s="14" t="s">
        <v>92</v>
      </c>
      <c r="B280" s="14" t="str">
        <f t="shared" si="28"/>
        <v>EUR</v>
      </c>
      <c r="C280" s="14" t="str">
        <f t="shared" si="29"/>
        <v>PLN</v>
      </c>
      <c r="D280" s="14" t="s">
        <v>92</v>
      </c>
      <c r="E280" s="14" t="s">
        <v>16</v>
      </c>
      <c r="F280" s="14">
        <v>5.83333333333333E-2</v>
      </c>
      <c r="G280" s="14" t="s">
        <v>5</v>
      </c>
      <c r="H280" s="14" t="str">
        <f t="shared" si="30"/>
        <v>EURPLN_10RR_6M</v>
      </c>
      <c r="I280" s="14">
        <v>24401.22</v>
      </c>
      <c r="J280" s="36">
        <v>0.97360000000000002</v>
      </c>
      <c r="K280" s="37">
        <v>0</v>
      </c>
      <c r="L280" s="22" t="e">
        <f ca="1">+_xlfn.XLOOKUP(H280,Datos_Tradition!$J$2:$J$89,Datos_Tradition!$I$2:$I$89,"")</f>
        <v>#NAME?</v>
      </c>
      <c r="M280" s="23" t="e">
        <f t="shared" ca="1" si="31"/>
        <v>#NAME?</v>
      </c>
      <c r="N280" s="24" t="e">
        <f t="shared" ca="1" si="32"/>
        <v>#NAME?</v>
      </c>
      <c r="O280" s="22" t="e">
        <f ca="1">+_xlfn.XLOOKUP(H280,Datos_BGC!$J$2:$J$89,Datos_BGC!$I$2:$I$89,"")</f>
        <v>#NAME?</v>
      </c>
      <c r="P280" s="23" t="e">
        <f t="shared" ca="1" si="33"/>
        <v>#NAME?</v>
      </c>
      <c r="Q280" s="28" t="e">
        <f t="shared" ca="1" si="34"/>
        <v>#NAME?</v>
      </c>
    </row>
    <row r="281" spans="1:17" x14ac:dyDescent="0.35">
      <c r="A281" s="14" t="s">
        <v>92</v>
      </c>
      <c r="B281" s="14" t="str">
        <f t="shared" si="28"/>
        <v>EUR</v>
      </c>
      <c r="C281" s="14" t="str">
        <f t="shared" si="29"/>
        <v>PLN</v>
      </c>
      <c r="D281" s="14" t="s">
        <v>92</v>
      </c>
      <c r="E281" s="14" t="s">
        <v>19</v>
      </c>
      <c r="F281" s="14">
        <v>5.83333333333333E-2</v>
      </c>
      <c r="G281" s="14" t="s">
        <v>5</v>
      </c>
      <c r="H281" s="14" t="str">
        <f t="shared" si="30"/>
        <v>EURPLN_25FLY_6M</v>
      </c>
      <c r="I281" s="14">
        <v>138519.79999999999</v>
      </c>
      <c r="J281" s="36">
        <v>0.39500000000000002</v>
      </c>
      <c r="K281" s="37">
        <v>0</v>
      </c>
      <c r="L281" s="22" t="e">
        <f ca="1">+_xlfn.XLOOKUP(H281,Datos_Tradition!$J$2:$J$89,Datos_Tradition!$I$2:$I$89,"")</f>
        <v>#NAME?</v>
      </c>
      <c r="M281" s="23" t="e">
        <f t="shared" ca="1" si="31"/>
        <v>#NAME?</v>
      </c>
      <c r="N281" s="24" t="e">
        <f t="shared" ca="1" si="32"/>
        <v>#NAME?</v>
      </c>
      <c r="O281" s="22" t="e">
        <f ca="1">+_xlfn.XLOOKUP(H281,Datos_BGC!$J$2:$J$89,Datos_BGC!$I$2:$I$89,"")</f>
        <v>#NAME?</v>
      </c>
      <c r="P281" s="23" t="e">
        <f t="shared" ca="1" si="33"/>
        <v>#NAME?</v>
      </c>
      <c r="Q281" s="28" t="e">
        <f t="shared" ca="1" si="34"/>
        <v>#NAME?</v>
      </c>
    </row>
    <row r="282" spans="1:17" x14ac:dyDescent="0.35">
      <c r="A282" s="14" t="s">
        <v>92</v>
      </c>
      <c r="B282" s="14" t="str">
        <f t="shared" si="28"/>
        <v>EUR</v>
      </c>
      <c r="C282" s="14" t="str">
        <f t="shared" si="29"/>
        <v>PLN</v>
      </c>
      <c r="D282" s="14" t="s">
        <v>92</v>
      </c>
      <c r="E282" s="14" t="s">
        <v>18</v>
      </c>
      <c r="F282" s="14">
        <v>5.83333333333333E-2</v>
      </c>
      <c r="G282" s="14" t="s">
        <v>5</v>
      </c>
      <c r="H282" s="14" t="str">
        <f t="shared" si="30"/>
        <v>EURPLN_25RR_6M</v>
      </c>
      <c r="I282" s="14">
        <v>-32487.769999999899</v>
      </c>
      <c r="J282" s="36">
        <v>0.56789999999999996</v>
      </c>
      <c r="K282" s="37">
        <v>0</v>
      </c>
      <c r="L282" s="22" t="e">
        <f ca="1">+_xlfn.XLOOKUP(H282,Datos_Tradition!$J$2:$J$89,Datos_Tradition!$I$2:$I$89,"")</f>
        <v>#NAME?</v>
      </c>
      <c r="M282" s="23" t="e">
        <f t="shared" ca="1" si="31"/>
        <v>#NAME?</v>
      </c>
      <c r="N282" s="24" t="e">
        <f t="shared" ca="1" si="32"/>
        <v>#NAME?</v>
      </c>
      <c r="O282" s="22" t="e">
        <f ca="1">+_xlfn.XLOOKUP(H282,Datos_BGC!$J$2:$J$89,Datos_BGC!$I$2:$I$89,"")</f>
        <v>#NAME?</v>
      </c>
      <c r="P282" s="23" t="e">
        <f t="shared" ca="1" si="33"/>
        <v>#NAME?</v>
      </c>
      <c r="Q282" s="28" t="e">
        <f t="shared" ca="1" si="34"/>
        <v>#NAME?</v>
      </c>
    </row>
    <row r="283" spans="1:17" x14ac:dyDescent="0.35">
      <c r="A283" s="14" t="s">
        <v>92</v>
      </c>
      <c r="B283" s="14" t="str">
        <f t="shared" si="28"/>
        <v>EUR</v>
      </c>
      <c r="C283" s="14" t="str">
        <f t="shared" si="29"/>
        <v>PLN</v>
      </c>
      <c r="D283" s="14" t="s">
        <v>92</v>
      </c>
      <c r="E283" s="14" t="s">
        <v>9</v>
      </c>
      <c r="F283" s="14">
        <v>5.83333333333333E-2</v>
      </c>
      <c r="G283" s="14" t="s">
        <v>5</v>
      </c>
      <c r="H283" s="14" t="str">
        <f t="shared" si="30"/>
        <v>EURPLN_ATM_6M</v>
      </c>
      <c r="I283" s="14">
        <v>13030.9410299999</v>
      </c>
      <c r="J283" s="36">
        <v>0.8</v>
      </c>
      <c r="K283" s="37">
        <v>0</v>
      </c>
      <c r="L283" s="22" t="e">
        <f ca="1">+_xlfn.XLOOKUP(H283,Datos_Tradition!$J$2:$J$89,Datos_Tradition!$I$2:$I$89,"")</f>
        <v>#NAME?</v>
      </c>
      <c r="M283" s="23" t="e">
        <f t="shared" ca="1" si="31"/>
        <v>#NAME?</v>
      </c>
      <c r="N283" s="24" t="e">
        <f t="shared" ca="1" si="32"/>
        <v>#NAME?</v>
      </c>
      <c r="O283" s="22" t="e">
        <f ca="1">+_xlfn.XLOOKUP(H283,Datos_BGC!$J$2:$J$89,Datos_BGC!$I$2:$I$89,"")</f>
        <v>#NAME?</v>
      </c>
      <c r="P283" s="23" t="e">
        <f t="shared" ca="1" si="33"/>
        <v>#NAME?</v>
      </c>
      <c r="Q283" s="28" t="e">
        <f t="shared" ca="1" si="34"/>
        <v>#NAME?</v>
      </c>
    </row>
    <row r="284" spans="1:17" x14ac:dyDescent="0.35">
      <c r="A284" s="14" t="s">
        <v>92</v>
      </c>
      <c r="B284" s="14" t="str">
        <f t="shared" si="28"/>
        <v>EUR</v>
      </c>
      <c r="C284" s="14" t="str">
        <f t="shared" si="29"/>
        <v>PLN</v>
      </c>
      <c r="D284" s="14" t="s">
        <v>92</v>
      </c>
      <c r="E284" s="14" t="s">
        <v>17</v>
      </c>
      <c r="F284" s="14">
        <v>5.83333333333333E-2</v>
      </c>
      <c r="G284" s="14" t="s">
        <v>7</v>
      </c>
      <c r="H284" s="14" t="str">
        <f t="shared" si="30"/>
        <v>EURPLN_10FLY_1Y</v>
      </c>
      <c r="I284" s="14">
        <v>-6539.5</v>
      </c>
      <c r="J284" s="36">
        <v>0.62919999999999998</v>
      </c>
      <c r="K284" s="37">
        <v>0</v>
      </c>
      <c r="L284" s="22" t="e">
        <f ca="1">+_xlfn.XLOOKUP(H284,Datos_Tradition!$J$2:$J$89,Datos_Tradition!$I$2:$I$89,"")</f>
        <v>#NAME?</v>
      </c>
      <c r="M284" s="23" t="e">
        <f t="shared" ca="1" si="31"/>
        <v>#NAME?</v>
      </c>
      <c r="N284" s="24" t="e">
        <f t="shared" ca="1" si="32"/>
        <v>#NAME?</v>
      </c>
      <c r="O284" s="22" t="e">
        <f ca="1">+_xlfn.XLOOKUP(H284,Datos_BGC!$J$2:$J$89,Datos_BGC!$I$2:$I$89,"")</f>
        <v>#NAME?</v>
      </c>
      <c r="P284" s="23" t="e">
        <f t="shared" ca="1" si="33"/>
        <v>#NAME?</v>
      </c>
      <c r="Q284" s="28" t="e">
        <f t="shared" ca="1" si="34"/>
        <v>#NAME?</v>
      </c>
    </row>
    <row r="285" spans="1:17" x14ac:dyDescent="0.35">
      <c r="A285" s="14" t="s">
        <v>92</v>
      </c>
      <c r="B285" s="14" t="str">
        <f t="shared" si="28"/>
        <v>EUR</v>
      </c>
      <c r="C285" s="14" t="str">
        <f t="shared" si="29"/>
        <v>PLN</v>
      </c>
      <c r="D285" s="14" t="s">
        <v>92</v>
      </c>
      <c r="E285" s="14" t="s">
        <v>16</v>
      </c>
      <c r="F285" s="14">
        <v>0.5</v>
      </c>
      <c r="G285" s="14" t="s">
        <v>7</v>
      </c>
      <c r="H285" s="14" t="str">
        <f t="shared" si="30"/>
        <v>EURPLN_10RR_1Y</v>
      </c>
      <c r="I285" s="14">
        <v>-438.17</v>
      </c>
      <c r="J285" s="36">
        <v>0.94379999999999997</v>
      </c>
      <c r="K285" s="37">
        <v>0</v>
      </c>
      <c r="L285" s="22" t="e">
        <f ca="1">+_xlfn.XLOOKUP(H285,Datos_Tradition!$J$2:$J$89,Datos_Tradition!$I$2:$I$89,"")</f>
        <v>#NAME?</v>
      </c>
      <c r="M285" s="23" t="e">
        <f t="shared" ca="1" si="31"/>
        <v>#NAME?</v>
      </c>
      <c r="N285" s="24" t="e">
        <f t="shared" ca="1" si="32"/>
        <v>#NAME?</v>
      </c>
      <c r="O285" s="22" t="e">
        <f ca="1">+_xlfn.XLOOKUP(H285,Datos_BGC!$J$2:$J$89,Datos_BGC!$I$2:$I$89,"")</f>
        <v>#NAME?</v>
      </c>
      <c r="P285" s="23" t="e">
        <f t="shared" ca="1" si="33"/>
        <v>#NAME?</v>
      </c>
      <c r="Q285" s="28" t="e">
        <f t="shared" ca="1" si="34"/>
        <v>#NAME?</v>
      </c>
    </row>
    <row r="286" spans="1:17" x14ac:dyDescent="0.35">
      <c r="A286" s="14" t="s">
        <v>92</v>
      </c>
      <c r="B286" s="14" t="str">
        <f t="shared" si="28"/>
        <v>EUR</v>
      </c>
      <c r="C286" s="14" t="str">
        <f t="shared" si="29"/>
        <v>PLN</v>
      </c>
      <c r="D286" s="14" t="s">
        <v>92</v>
      </c>
      <c r="E286" s="14" t="s">
        <v>19</v>
      </c>
      <c r="F286" s="14">
        <v>0.5</v>
      </c>
      <c r="G286" s="14" t="s">
        <v>7</v>
      </c>
      <c r="H286" s="14" t="str">
        <f t="shared" si="30"/>
        <v>EURPLN_25FLY_1Y</v>
      </c>
      <c r="I286" s="14">
        <v>69235.64</v>
      </c>
      <c r="J286" s="36">
        <v>0.39319999999999999</v>
      </c>
      <c r="K286" s="37">
        <v>0</v>
      </c>
      <c r="L286" s="22" t="e">
        <f ca="1">+_xlfn.XLOOKUP(H286,Datos_Tradition!$J$2:$J$89,Datos_Tradition!$I$2:$I$89,"")</f>
        <v>#NAME?</v>
      </c>
      <c r="M286" s="23" t="e">
        <f t="shared" ca="1" si="31"/>
        <v>#NAME?</v>
      </c>
      <c r="N286" s="24" t="e">
        <f t="shared" ca="1" si="32"/>
        <v>#NAME?</v>
      </c>
      <c r="O286" s="22" t="e">
        <f ca="1">+_xlfn.XLOOKUP(H286,Datos_BGC!$J$2:$J$89,Datos_BGC!$I$2:$I$89,"")</f>
        <v>#NAME?</v>
      </c>
      <c r="P286" s="23" t="e">
        <f t="shared" ca="1" si="33"/>
        <v>#NAME?</v>
      </c>
      <c r="Q286" s="28" t="e">
        <f t="shared" ca="1" si="34"/>
        <v>#NAME?</v>
      </c>
    </row>
    <row r="287" spans="1:17" x14ac:dyDescent="0.35">
      <c r="A287" s="14" t="s">
        <v>92</v>
      </c>
      <c r="B287" s="14" t="str">
        <f t="shared" si="28"/>
        <v>EUR</v>
      </c>
      <c r="C287" s="14" t="str">
        <f t="shared" si="29"/>
        <v>PLN</v>
      </c>
      <c r="D287" s="14" t="s">
        <v>92</v>
      </c>
      <c r="E287" s="14" t="s">
        <v>18</v>
      </c>
      <c r="F287" s="14">
        <v>0.5</v>
      </c>
      <c r="G287" s="14" t="s">
        <v>7</v>
      </c>
      <c r="H287" s="14" t="str">
        <f t="shared" si="30"/>
        <v>EURPLN_25RR_1Y</v>
      </c>
      <c r="I287" s="14">
        <v>-31172.42</v>
      </c>
      <c r="J287" s="36">
        <v>0.55049999999999999</v>
      </c>
      <c r="K287" s="37">
        <v>0</v>
      </c>
      <c r="L287" s="22" t="e">
        <f ca="1">+_xlfn.XLOOKUP(H287,Datos_Tradition!$J$2:$J$89,Datos_Tradition!$I$2:$I$89,"")</f>
        <v>#NAME?</v>
      </c>
      <c r="M287" s="23" t="e">
        <f t="shared" ca="1" si="31"/>
        <v>#NAME?</v>
      </c>
      <c r="N287" s="24" t="e">
        <f t="shared" ca="1" si="32"/>
        <v>#NAME?</v>
      </c>
      <c r="O287" s="22" t="e">
        <f ca="1">+_xlfn.XLOOKUP(H287,Datos_BGC!$J$2:$J$89,Datos_BGC!$I$2:$I$89,"")</f>
        <v>#NAME?</v>
      </c>
      <c r="P287" s="23" t="e">
        <f t="shared" ca="1" si="33"/>
        <v>#NAME?</v>
      </c>
      <c r="Q287" s="28" t="e">
        <f t="shared" ca="1" si="34"/>
        <v>#NAME?</v>
      </c>
    </row>
    <row r="288" spans="1:17" x14ac:dyDescent="0.35">
      <c r="A288" s="14" t="s">
        <v>92</v>
      </c>
      <c r="B288" s="14" t="str">
        <f t="shared" si="28"/>
        <v>EUR</v>
      </c>
      <c r="C288" s="14" t="str">
        <f t="shared" si="29"/>
        <v>PLN</v>
      </c>
      <c r="D288" s="14" t="s">
        <v>92</v>
      </c>
      <c r="E288" s="14" t="s">
        <v>9</v>
      </c>
      <c r="F288" s="14">
        <v>0.5</v>
      </c>
      <c r="G288" s="14" t="s">
        <v>7</v>
      </c>
      <c r="H288" s="14" t="str">
        <f t="shared" si="30"/>
        <v>EURPLN_ATM_1Y</v>
      </c>
      <c r="I288" s="14">
        <v>-34420.251979999899</v>
      </c>
      <c r="J288" s="36">
        <v>0.74109999999999998</v>
      </c>
      <c r="K288" s="37">
        <v>0</v>
      </c>
      <c r="L288" s="22" t="e">
        <f ca="1">+_xlfn.XLOOKUP(H288,Datos_Tradition!$J$2:$J$89,Datos_Tradition!$I$2:$I$89,"")</f>
        <v>#NAME?</v>
      </c>
      <c r="M288" s="23" t="e">
        <f t="shared" ca="1" si="31"/>
        <v>#NAME?</v>
      </c>
      <c r="N288" s="24" t="e">
        <f t="shared" ca="1" si="32"/>
        <v>#NAME?</v>
      </c>
      <c r="O288" s="22" t="e">
        <f ca="1">+_xlfn.XLOOKUP(H288,Datos_BGC!$J$2:$J$89,Datos_BGC!$I$2:$I$89,"")</f>
        <v>#NAME?</v>
      </c>
      <c r="P288" s="23" t="e">
        <f t="shared" ca="1" si="33"/>
        <v>#NAME?</v>
      </c>
      <c r="Q288" s="28" t="e">
        <f t="shared" ca="1" si="34"/>
        <v>#NAME?</v>
      </c>
    </row>
    <row r="289" spans="1:17" x14ac:dyDescent="0.35">
      <c r="A289" s="14" t="s">
        <v>92</v>
      </c>
      <c r="B289" s="14" t="str">
        <f t="shared" si="28"/>
        <v>EUR</v>
      </c>
      <c r="C289" s="14" t="str">
        <f t="shared" si="29"/>
        <v>PLN</v>
      </c>
      <c r="D289" s="14" t="s">
        <v>92</v>
      </c>
      <c r="E289" s="14" t="s">
        <v>17</v>
      </c>
      <c r="F289" s="14">
        <v>0.5</v>
      </c>
      <c r="G289" s="14" t="s">
        <v>8</v>
      </c>
      <c r="H289" s="14" t="str">
        <f t="shared" si="30"/>
        <v>EURPLN_10FLY_2Y</v>
      </c>
      <c r="I289" s="14">
        <v>63243.91</v>
      </c>
      <c r="J289" s="36">
        <v>0.74770000000000003</v>
      </c>
      <c r="K289" s="37">
        <v>0</v>
      </c>
      <c r="L289" s="22" t="e">
        <f ca="1">+_xlfn.XLOOKUP(H289,Datos_Tradition!$J$2:$J$89,Datos_Tradition!$I$2:$I$89,"")</f>
        <v>#NAME?</v>
      </c>
      <c r="M289" s="23" t="e">
        <f t="shared" ca="1" si="31"/>
        <v>#NAME?</v>
      </c>
      <c r="N289" s="24" t="e">
        <f t="shared" ca="1" si="32"/>
        <v>#NAME?</v>
      </c>
      <c r="O289" s="22" t="e">
        <f ca="1">+_xlfn.XLOOKUP(H289,Datos_BGC!$J$2:$J$89,Datos_BGC!$I$2:$I$89,"")</f>
        <v>#NAME?</v>
      </c>
      <c r="P289" s="23" t="e">
        <f t="shared" ca="1" si="33"/>
        <v>#NAME?</v>
      </c>
      <c r="Q289" s="28" t="e">
        <f t="shared" ca="1" si="34"/>
        <v>#NAME?</v>
      </c>
    </row>
    <row r="290" spans="1:17" x14ac:dyDescent="0.35">
      <c r="A290" s="14" t="s">
        <v>92</v>
      </c>
      <c r="B290" s="14" t="str">
        <f t="shared" si="28"/>
        <v>EUR</v>
      </c>
      <c r="C290" s="14" t="str">
        <f t="shared" si="29"/>
        <v>PLN</v>
      </c>
      <c r="D290" s="14" t="s">
        <v>92</v>
      </c>
      <c r="E290" s="14" t="s">
        <v>16</v>
      </c>
      <c r="F290" s="14">
        <v>1</v>
      </c>
      <c r="G290" s="14" t="s">
        <v>8</v>
      </c>
      <c r="H290" s="14" t="str">
        <f t="shared" si="30"/>
        <v>EURPLN_10RR_2Y</v>
      </c>
      <c r="I290" s="14">
        <v>-34074.93</v>
      </c>
      <c r="J290" s="36">
        <v>1.1214999999999999</v>
      </c>
      <c r="K290" s="37">
        <v>0</v>
      </c>
      <c r="L290" s="22" t="e">
        <f ca="1">+_xlfn.XLOOKUP(H290,Datos_Tradition!$J$2:$J$89,Datos_Tradition!$I$2:$I$89,"")</f>
        <v>#NAME?</v>
      </c>
      <c r="M290" s="23" t="e">
        <f t="shared" ca="1" si="31"/>
        <v>#NAME?</v>
      </c>
      <c r="N290" s="24" t="e">
        <f t="shared" ca="1" si="32"/>
        <v>#NAME?</v>
      </c>
      <c r="O290" s="22" t="e">
        <f ca="1">+_xlfn.XLOOKUP(H290,Datos_BGC!$J$2:$J$89,Datos_BGC!$I$2:$I$89,"")</f>
        <v>#NAME?</v>
      </c>
      <c r="P290" s="23" t="e">
        <f t="shared" ca="1" si="33"/>
        <v>#NAME?</v>
      </c>
      <c r="Q290" s="28" t="e">
        <f t="shared" ca="1" si="34"/>
        <v>#NAME?</v>
      </c>
    </row>
    <row r="291" spans="1:17" x14ac:dyDescent="0.35">
      <c r="A291" s="14" t="s">
        <v>92</v>
      </c>
      <c r="B291" s="14" t="str">
        <f t="shared" si="28"/>
        <v>EUR</v>
      </c>
      <c r="C291" s="14" t="str">
        <f t="shared" si="29"/>
        <v>PLN</v>
      </c>
      <c r="D291" s="14" t="s">
        <v>92</v>
      </c>
      <c r="E291" s="14" t="s">
        <v>19</v>
      </c>
      <c r="F291" s="14">
        <v>1</v>
      </c>
      <c r="G291" s="14" t="s">
        <v>8</v>
      </c>
      <c r="H291" s="14" t="str">
        <f t="shared" si="30"/>
        <v>EURPLN_25FLY_2Y</v>
      </c>
      <c r="I291" s="14">
        <v>16352.08</v>
      </c>
      <c r="J291" s="36">
        <v>0.46729999999999999</v>
      </c>
      <c r="K291" s="37">
        <v>0</v>
      </c>
      <c r="L291" s="22" t="e">
        <f ca="1">+_xlfn.XLOOKUP(H291,Datos_Tradition!$J$2:$J$89,Datos_Tradition!$I$2:$I$89,"")</f>
        <v>#NAME?</v>
      </c>
      <c r="M291" s="23" t="e">
        <f t="shared" ca="1" si="31"/>
        <v>#NAME?</v>
      </c>
      <c r="N291" s="24" t="e">
        <f t="shared" ca="1" si="32"/>
        <v>#NAME?</v>
      </c>
      <c r="O291" s="22" t="e">
        <f ca="1">+_xlfn.XLOOKUP(H291,Datos_BGC!$J$2:$J$89,Datos_BGC!$I$2:$I$89,"")</f>
        <v>#NAME?</v>
      </c>
      <c r="P291" s="23" t="e">
        <f t="shared" ca="1" si="33"/>
        <v>#NAME?</v>
      </c>
      <c r="Q291" s="28" t="e">
        <f t="shared" ca="1" si="34"/>
        <v>#NAME?</v>
      </c>
    </row>
    <row r="292" spans="1:17" x14ac:dyDescent="0.35">
      <c r="A292" s="14" t="s">
        <v>92</v>
      </c>
      <c r="B292" s="14" t="str">
        <f t="shared" si="28"/>
        <v>EUR</v>
      </c>
      <c r="C292" s="14" t="str">
        <f t="shared" si="29"/>
        <v>PLN</v>
      </c>
      <c r="D292" s="14" t="s">
        <v>92</v>
      </c>
      <c r="E292" s="14" t="s">
        <v>18</v>
      </c>
      <c r="F292" s="14">
        <v>1</v>
      </c>
      <c r="G292" s="14" t="s">
        <v>8</v>
      </c>
      <c r="H292" s="14" t="str">
        <f t="shared" si="30"/>
        <v>EURPLN_25RR_2Y</v>
      </c>
      <c r="I292" s="14">
        <v>-18043.53</v>
      </c>
      <c r="J292" s="36">
        <v>0.6542</v>
      </c>
      <c r="K292" s="37">
        <v>0</v>
      </c>
      <c r="L292" s="22" t="e">
        <f ca="1">+_xlfn.XLOOKUP(H292,Datos_Tradition!$J$2:$J$89,Datos_Tradition!$I$2:$I$89,"")</f>
        <v>#NAME?</v>
      </c>
      <c r="M292" s="23" t="e">
        <f t="shared" ca="1" si="31"/>
        <v>#NAME?</v>
      </c>
      <c r="N292" s="24" t="e">
        <f t="shared" ca="1" si="32"/>
        <v>#NAME?</v>
      </c>
      <c r="O292" s="22" t="e">
        <f ca="1">+_xlfn.XLOOKUP(H292,Datos_BGC!$J$2:$J$89,Datos_BGC!$I$2:$I$89,"")</f>
        <v>#NAME?</v>
      </c>
      <c r="P292" s="23" t="e">
        <f t="shared" ca="1" si="33"/>
        <v>#NAME?</v>
      </c>
      <c r="Q292" s="28" t="e">
        <f t="shared" ca="1" si="34"/>
        <v>#NAME?</v>
      </c>
    </row>
    <row r="293" spans="1:17" x14ac:dyDescent="0.35">
      <c r="A293" s="14" t="s">
        <v>92</v>
      </c>
      <c r="B293" s="14" t="str">
        <f t="shared" si="28"/>
        <v>EUR</v>
      </c>
      <c r="C293" s="14" t="str">
        <f t="shared" si="29"/>
        <v>PLN</v>
      </c>
      <c r="D293" s="14" t="s">
        <v>92</v>
      </c>
      <c r="E293" s="14" t="s">
        <v>9</v>
      </c>
      <c r="F293" s="14">
        <v>1</v>
      </c>
      <c r="G293" s="14" t="s">
        <v>8</v>
      </c>
      <c r="H293" s="14" t="str">
        <f t="shared" si="30"/>
        <v>EURPLN_ATM_2Y</v>
      </c>
      <c r="I293" s="14">
        <v>19767.579649999901</v>
      </c>
      <c r="J293" s="36">
        <v>0.75</v>
      </c>
      <c r="K293" s="37">
        <v>0</v>
      </c>
      <c r="L293" s="22" t="e">
        <f ca="1">+_xlfn.XLOOKUP(H293,Datos_Tradition!$J$2:$J$89,Datos_Tradition!$I$2:$I$89,"")</f>
        <v>#NAME?</v>
      </c>
      <c r="M293" s="23" t="e">
        <f t="shared" ca="1" si="31"/>
        <v>#NAME?</v>
      </c>
      <c r="N293" s="24" t="e">
        <f t="shared" ca="1" si="32"/>
        <v>#NAME?</v>
      </c>
      <c r="O293" s="22" t="e">
        <f ca="1">+_xlfn.XLOOKUP(H293,Datos_BGC!$J$2:$J$89,Datos_BGC!$I$2:$I$89,"")</f>
        <v>#NAME?</v>
      </c>
      <c r="P293" s="23" t="e">
        <f t="shared" ca="1" si="33"/>
        <v>#NAME?</v>
      </c>
      <c r="Q293" s="28" t="e">
        <f t="shared" ca="1" si="34"/>
        <v>#NAME?</v>
      </c>
    </row>
    <row r="294" spans="1:17" x14ac:dyDescent="0.35">
      <c r="A294" s="14" t="s">
        <v>93</v>
      </c>
      <c r="B294" s="14" t="str">
        <f t="shared" si="28"/>
        <v>EUR</v>
      </c>
      <c r="C294" s="14" t="str">
        <f t="shared" si="29"/>
        <v>SGD</v>
      </c>
      <c r="D294" s="14" t="s">
        <v>93</v>
      </c>
      <c r="E294" s="14" t="s">
        <v>17</v>
      </c>
      <c r="F294" s="14">
        <v>1</v>
      </c>
      <c r="G294" s="14" t="s">
        <v>5</v>
      </c>
      <c r="H294" s="14" t="str">
        <f t="shared" si="30"/>
        <v>EURSGD_10FLY_6M</v>
      </c>
      <c r="I294" s="14">
        <v>5245.41</v>
      </c>
      <c r="J294" s="36">
        <v>0.98</v>
      </c>
      <c r="K294" s="37">
        <v>2570.2509</v>
      </c>
      <c r="L294" s="22" t="e">
        <f ca="1">+_xlfn.XLOOKUP(H294,Datos_Tradition!$J$2:$J$89,Datos_Tradition!$I$2:$I$89,"")</f>
        <v>#NAME?</v>
      </c>
      <c r="M294" s="23" t="e">
        <f t="shared" ca="1" si="31"/>
        <v>#NAME?</v>
      </c>
      <c r="N294" s="24" t="e">
        <f t="shared" ca="1" si="32"/>
        <v>#NAME?</v>
      </c>
      <c r="O294" s="22" t="e">
        <f ca="1">+_xlfn.XLOOKUP(H294,Datos_BGC!$J$2:$J$89,Datos_BGC!$I$2:$I$89,"")</f>
        <v>#NAME?</v>
      </c>
      <c r="P294" s="23" t="e">
        <f t="shared" ca="1" si="33"/>
        <v>#NAME?</v>
      </c>
      <c r="Q294" s="28" t="e">
        <f t="shared" ca="1" si="34"/>
        <v>#NAME?</v>
      </c>
    </row>
    <row r="295" spans="1:17" x14ac:dyDescent="0.35">
      <c r="A295" s="14" t="s">
        <v>93</v>
      </c>
      <c r="B295" s="14" t="str">
        <f t="shared" si="28"/>
        <v>EUR</v>
      </c>
      <c r="C295" s="14" t="str">
        <f t="shared" si="29"/>
        <v>SGD</v>
      </c>
      <c r="D295" s="14" t="s">
        <v>93</v>
      </c>
      <c r="E295" s="14" t="s">
        <v>16</v>
      </c>
      <c r="F295" s="14">
        <v>2</v>
      </c>
      <c r="G295" s="14" t="s">
        <v>5</v>
      </c>
      <c r="H295" s="14" t="str">
        <f t="shared" si="30"/>
        <v>EURSGD_10RR_6M</v>
      </c>
      <c r="I295" s="14">
        <v>4567.74</v>
      </c>
      <c r="J295" s="36">
        <v>1.47</v>
      </c>
      <c r="K295" s="37">
        <v>3357.28889999999</v>
      </c>
      <c r="L295" s="22" t="e">
        <f ca="1">+_xlfn.XLOOKUP(H295,Datos_Tradition!$J$2:$J$89,Datos_Tradition!$I$2:$I$89,"")</f>
        <v>#NAME?</v>
      </c>
      <c r="M295" s="23" t="e">
        <f t="shared" ca="1" si="31"/>
        <v>#NAME?</v>
      </c>
      <c r="N295" s="24" t="e">
        <f t="shared" ca="1" si="32"/>
        <v>#NAME?</v>
      </c>
      <c r="O295" s="22" t="e">
        <f ca="1">+_xlfn.XLOOKUP(H295,Datos_BGC!$J$2:$J$89,Datos_BGC!$I$2:$I$89,"")</f>
        <v>#NAME?</v>
      </c>
      <c r="P295" s="23" t="e">
        <f t="shared" ca="1" si="33"/>
        <v>#NAME?</v>
      </c>
      <c r="Q295" s="28" t="e">
        <f t="shared" ca="1" si="34"/>
        <v>#NAME?</v>
      </c>
    </row>
    <row r="296" spans="1:17" x14ac:dyDescent="0.35">
      <c r="A296" s="14" t="s">
        <v>93</v>
      </c>
      <c r="B296" s="14" t="str">
        <f t="shared" si="28"/>
        <v>EUR</v>
      </c>
      <c r="C296" s="14" t="str">
        <f t="shared" si="29"/>
        <v>SGD</v>
      </c>
      <c r="D296" s="14" t="s">
        <v>93</v>
      </c>
      <c r="E296" s="14" t="s">
        <v>19</v>
      </c>
      <c r="F296" s="14">
        <v>2</v>
      </c>
      <c r="G296" s="14" t="s">
        <v>5</v>
      </c>
      <c r="H296" s="14" t="str">
        <f t="shared" si="30"/>
        <v>EURSGD_25FLY_6M</v>
      </c>
      <c r="I296" s="14">
        <v>-56.470000000000198</v>
      </c>
      <c r="J296" s="36">
        <v>0.61</v>
      </c>
      <c r="K296" s="37">
        <v>17.22335</v>
      </c>
      <c r="L296" s="22" t="e">
        <f ca="1">+_xlfn.XLOOKUP(H296,Datos_Tradition!$J$2:$J$89,Datos_Tradition!$I$2:$I$89,"")</f>
        <v>#NAME?</v>
      </c>
      <c r="M296" s="23" t="e">
        <f t="shared" ca="1" si="31"/>
        <v>#NAME?</v>
      </c>
      <c r="N296" s="24" t="e">
        <f t="shared" ca="1" si="32"/>
        <v>#NAME?</v>
      </c>
      <c r="O296" s="22" t="e">
        <f ca="1">+_xlfn.XLOOKUP(H296,Datos_BGC!$J$2:$J$89,Datos_BGC!$I$2:$I$89,"")</f>
        <v>#NAME?</v>
      </c>
      <c r="P296" s="23" t="e">
        <f t="shared" ca="1" si="33"/>
        <v>#NAME?</v>
      </c>
      <c r="Q296" s="28" t="e">
        <f t="shared" ca="1" si="34"/>
        <v>#NAME?</v>
      </c>
    </row>
    <row r="297" spans="1:17" x14ac:dyDescent="0.35">
      <c r="A297" s="14" t="s">
        <v>93</v>
      </c>
      <c r="B297" s="14" t="str">
        <f t="shared" si="28"/>
        <v>EUR</v>
      </c>
      <c r="C297" s="14" t="str">
        <f t="shared" si="29"/>
        <v>SGD</v>
      </c>
      <c r="D297" s="14" t="s">
        <v>93</v>
      </c>
      <c r="E297" s="14" t="s">
        <v>18</v>
      </c>
      <c r="F297" s="14">
        <v>2</v>
      </c>
      <c r="G297" s="14" t="s">
        <v>5</v>
      </c>
      <c r="H297" s="14" t="str">
        <f t="shared" si="30"/>
        <v>EURSGD_25RR_6M</v>
      </c>
      <c r="I297" s="14">
        <v>-6989.38</v>
      </c>
      <c r="J297" s="36">
        <v>0.86</v>
      </c>
      <c r="K297" s="37">
        <v>3005.4333999999999</v>
      </c>
      <c r="L297" s="22" t="e">
        <f ca="1">+_xlfn.XLOOKUP(H297,Datos_Tradition!$J$2:$J$89,Datos_Tradition!$I$2:$I$89,"")</f>
        <v>#NAME?</v>
      </c>
      <c r="M297" s="23" t="e">
        <f t="shared" ca="1" si="31"/>
        <v>#NAME?</v>
      </c>
      <c r="N297" s="24" t="e">
        <f t="shared" ca="1" si="32"/>
        <v>#NAME?</v>
      </c>
      <c r="O297" s="22" t="e">
        <f ca="1">+_xlfn.XLOOKUP(H297,Datos_BGC!$J$2:$J$89,Datos_BGC!$I$2:$I$89,"")</f>
        <v>#NAME?</v>
      </c>
      <c r="P297" s="23" t="e">
        <f t="shared" ca="1" si="33"/>
        <v>#NAME?</v>
      </c>
      <c r="Q297" s="28" t="e">
        <f t="shared" ca="1" si="34"/>
        <v>#NAME?</v>
      </c>
    </row>
    <row r="298" spans="1:17" x14ac:dyDescent="0.35">
      <c r="A298" s="14" t="s">
        <v>93</v>
      </c>
      <c r="B298" s="14" t="str">
        <f t="shared" si="28"/>
        <v>EUR</v>
      </c>
      <c r="C298" s="14" t="str">
        <f t="shared" si="29"/>
        <v>SGD</v>
      </c>
      <c r="D298" s="14" t="s">
        <v>93</v>
      </c>
      <c r="E298" s="14" t="s">
        <v>9</v>
      </c>
      <c r="F298" s="14">
        <v>2</v>
      </c>
      <c r="G298" s="14" t="s">
        <v>5</v>
      </c>
      <c r="H298" s="14" t="str">
        <f t="shared" si="30"/>
        <v>EURSGD_ATM_6M</v>
      </c>
      <c r="I298" s="14">
        <v>13976.721879999999</v>
      </c>
      <c r="J298" s="36">
        <v>0.7</v>
      </c>
      <c r="K298" s="37">
        <v>4891.8526579999998</v>
      </c>
      <c r="L298" s="22" t="e">
        <f ca="1">+_xlfn.XLOOKUP(H298,Datos_Tradition!$J$2:$J$89,Datos_Tradition!$I$2:$I$89,"")</f>
        <v>#NAME?</v>
      </c>
      <c r="M298" s="23" t="e">
        <f t="shared" ca="1" si="31"/>
        <v>#NAME?</v>
      </c>
      <c r="N298" s="24" t="e">
        <f t="shared" ca="1" si="32"/>
        <v>#NAME?</v>
      </c>
      <c r="O298" s="22" t="e">
        <f ca="1">+_xlfn.XLOOKUP(H298,Datos_BGC!$J$2:$J$89,Datos_BGC!$I$2:$I$89,"")</f>
        <v>#NAME?</v>
      </c>
      <c r="P298" s="23" t="e">
        <f t="shared" ca="1" si="33"/>
        <v>#NAME?</v>
      </c>
      <c r="Q298" s="28" t="e">
        <f t="shared" ca="1" si="34"/>
        <v>#NAME?</v>
      </c>
    </row>
    <row r="299" spans="1:17" x14ac:dyDescent="0.35">
      <c r="A299" s="14" t="s">
        <v>93</v>
      </c>
      <c r="B299" s="14" t="str">
        <f t="shared" si="28"/>
        <v>EUR</v>
      </c>
      <c r="C299" s="14" t="str">
        <f t="shared" si="29"/>
        <v>SGD</v>
      </c>
      <c r="D299" s="14" t="s">
        <v>93</v>
      </c>
      <c r="E299" s="14" t="s">
        <v>17</v>
      </c>
      <c r="F299" s="14">
        <v>2</v>
      </c>
      <c r="G299" s="14" t="s">
        <v>7</v>
      </c>
      <c r="H299" s="14" t="str">
        <f t="shared" si="30"/>
        <v>EURSGD_10FLY_1Y</v>
      </c>
      <c r="I299" s="14">
        <v>500.46</v>
      </c>
      <c r="J299" s="36">
        <v>0.98</v>
      </c>
      <c r="K299" s="37">
        <v>245.22539999999901</v>
      </c>
      <c r="L299" s="22" t="e">
        <f ca="1">+_xlfn.XLOOKUP(H299,Datos_Tradition!$J$2:$J$89,Datos_Tradition!$I$2:$I$89,"")</f>
        <v>#NAME?</v>
      </c>
      <c r="M299" s="23" t="e">
        <f t="shared" ca="1" si="31"/>
        <v>#NAME?</v>
      </c>
      <c r="N299" s="24" t="e">
        <f t="shared" ca="1" si="32"/>
        <v>#NAME?</v>
      </c>
      <c r="O299" s="22" t="e">
        <f ca="1">+_xlfn.XLOOKUP(H299,Datos_BGC!$J$2:$J$89,Datos_BGC!$I$2:$I$89,"")</f>
        <v>#NAME?</v>
      </c>
      <c r="P299" s="23" t="e">
        <f t="shared" ca="1" si="33"/>
        <v>#NAME?</v>
      </c>
      <c r="Q299" s="28" t="e">
        <f t="shared" ca="1" si="34"/>
        <v>#NAME?</v>
      </c>
    </row>
    <row r="300" spans="1:17" x14ac:dyDescent="0.35">
      <c r="A300" s="14" t="s">
        <v>93</v>
      </c>
      <c r="B300" s="14" t="str">
        <f t="shared" si="28"/>
        <v>EUR</v>
      </c>
      <c r="C300" s="14" t="str">
        <f t="shared" si="29"/>
        <v>SGD</v>
      </c>
      <c r="D300" s="14" t="s">
        <v>93</v>
      </c>
      <c r="E300" s="14" t="s">
        <v>16</v>
      </c>
      <c r="F300" s="14">
        <v>8.3333333333333301E-2</v>
      </c>
      <c r="G300" s="14" t="s">
        <v>7</v>
      </c>
      <c r="H300" s="14" t="str">
        <f t="shared" si="30"/>
        <v>EURSGD_10RR_1Y</v>
      </c>
      <c r="I300" s="14">
        <v>2959.08</v>
      </c>
      <c r="J300" s="36">
        <v>1.47</v>
      </c>
      <c r="K300" s="37">
        <v>2174.9238</v>
      </c>
      <c r="L300" s="22" t="e">
        <f ca="1">+_xlfn.XLOOKUP(H300,Datos_Tradition!$J$2:$J$89,Datos_Tradition!$I$2:$I$89,"")</f>
        <v>#NAME?</v>
      </c>
      <c r="M300" s="23" t="e">
        <f t="shared" ca="1" si="31"/>
        <v>#NAME?</v>
      </c>
      <c r="N300" s="24" t="e">
        <f t="shared" ca="1" si="32"/>
        <v>#NAME?</v>
      </c>
      <c r="O300" s="22" t="e">
        <f ca="1">+_xlfn.XLOOKUP(H300,Datos_BGC!$J$2:$J$89,Datos_BGC!$I$2:$I$89,"")</f>
        <v>#NAME?</v>
      </c>
      <c r="P300" s="23" t="e">
        <f t="shared" ca="1" si="33"/>
        <v>#NAME?</v>
      </c>
      <c r="Q300" s="28" t="e">
        <f t="shared" ca="1" si="34"/>
        <v>#NAME?</v>
      </c>
    </row>
    <row r="301" spans="1:17" x14ac:dyDescent="0.35">
      <c r="A301" s="14" t="s">
        <v>93</v>
      </c>
      <c r="B301" s="14" t="str">
        <f t="shared" si="28"/>
        <v>EUR</v>
      </c>
      <c r="C301" s="14" t="str">
        <f t="shared" si="29"/>
        <v>SGD</v>
      </c>
      <c r="D301" s="14" t="s">
        <v>93</v>
      </c>
      <c r="E301" s="14" t="s">
        <v>19</v>
      </c>
      <c r="F301" s="14">
        <v>8.3333333333333301E-2</v>
      </c>
      <c r="G301" s="14" t="s">
        <v>7</v>
      </c>
      <c r="H301" s="14" t="str">
        <f t="shared" si="30"/>
        <v>EURSGD_25FLY_1Y</v>
      </c>
      <c r="I301" s="14">
        <v>-8519.1199999999899</v>
      </c>
      <c r="J301" s="36">
        <v>0.61499999999999999</v>
      </c>
      <c r="K301" s="37">
        <v>2619.6293999999998</v>
      </c>
      <c r="L301" s="22" t="e">
        <f ca="1">+_xlfn.XLOOKUP(H301,Datos_Tradition!$J$2:$J$89,Datos_Tradition!$I$2:$I$89,"")</f>
        <v>#NAME?</v>
      </c>
      <c r="M301" s="23" t="e">
        <f t="shared" ca="1" si="31"/>
        <v>#NAME?</v>
      </c>
      <c r="N301" s="24" t="e">
        <f t="shared" ca="1" si="32"/>
        <v>#NAME?</v>
      </c>
      <c r="O301" s="22" t="e">
        <f ca="1">+_xlfn.XLOOKUP(H301,Datos_BGC!$J$2:$J$89,Datos_BGC!$I$2:$I$89,"")</f>
        <v>#NAME?</v>
      </c>
      <c r="P301" s="23" t="e">
        <f t="shared" ca="1" si="33"/>
        <v>#NAME?</v>
      </c>
      <c r="Q301" s="28" t="e">
        <f t="shared" ca="1" si="34"/>
        <v>#NAME?</v>
      </c>
    </row>
    <row r="302" spans="1:17" x14ac:dyDescent="0.35">
      <c r="A302" s="14" t="s">
        <v>93</v>
      </c>
      <c r="B302" s="14" t="str">
        <f t="shared" si="28"/>
        <v>EUR</v>
      </c>
      <c r="C302" s="14" t="str">
        <f t="shared" si="29"/>
        <v>SGD</v>
      </c>
      <c r="D302" s="14" t="s">
        <v>93</v>
      </c>
      <c r="E302" s="14" t="s">
        <v>18</v>
      </c>
      <c r="F302" s="14">
        <v>8.3333333333333301E-2</v>
      </c>
      <c r="G302" s="14" t="s">
        <v>7</v>
      </c>
      <c r="H302" s="14" t="str">
        <f t="shared" si="30"/>
        <v>EURSGD_25RR_1Y</v>
      </c>
      <c r="I302" s="14">
        <v>-14341.3999999999</v>
      </c>
      <c r="J302" s="36">
        <v>0.85499999999999998</v>
      </c>
      <c r="K302" s="37">
        <v>6130.9484999999904</v>
      </c>
      <c r="L302" s="22" t="e">
        <f ca="1">+_xlfn.XLOOKUP(H302,Datos_Tradition!$J$2:$J$89,Datos_Tradition!$I$2:$I$89,"")</f>
        <v>#NAME?</v>
      </c>
      <c r="M302" s="23" t="e">
        <f t="shared" ca="1" si="31"/>
        <v>#NAME?</v>
      </c>
      <c r="N302" s="24" t="e">
        <f t="shared" ca="1" si="32"/>
        <v>#NAME?</v>
      </c>
      <c r="O302" s="22" t="e">
        <f ca="1">+_xlfn.XLOOKUP(H302,Datos_BGC!$J$2:$J$89,Datos_BGC!$I$2:$I$89,"")</f>
        <v>#NAME?</v>
      </c>
      <c r="P302" s="23" t="e">
        <f t="shared" ca="1" si="33"/>
        <v>#NAME?</v>
      </c>
      <c r="Q302" s="28" t="e">
        <f t="shared" ca="1" si="34"/>
        <v>#NAME?</v>
      </c>
    </row>
    <row r="303" spans="1:17" x14ac:dyDescent="0.35">
      <c r="A303" s="14" t="s">
        <v>93</v>
      </c>
      <c r="B303" s="14" t="str">
        <f t="shared" si="28"/>
        <v>EUR</v>
      </c>
      <c r="C303" s="14" t="str">
        <f t="shared" si="29"/>
        <v>SGD</v>
      </c>
      <c r="D303" s="14" t="s">
        <v>93</v>
      </c>
      <c r="E303" s="14" t="s">
        <v>9</v>
      </c>
      <c r="F303" s="14">
        <v>8.3333333333333301E-2</v>
      </c>
      <c r="G303" s="14" t="s">
        <v>7</v>
      </c>
      <c r="H303" s="14" t="str">
        <f t="shared" si="30"/>
        <v>EURSGD_ATM_1Y</v>
      </c>
      <c r="I303" s="14">
        <v>-5251.0155199999999</v>
      </c>
      <c r="J303" s="36">
        <v>0.7</v>
      </c>
      <c r="K303" s="37">
        <v>1837.8554319999901</v>
      </c>
      <c r="L303" s="22" t="e">
        <f ca="1">+_xlfn.XLOOKUP(H303,Datos_Tradition!$J$2:$J$89,Datos_Tradition!$I$2:$I$89,"")</f>
        <v>#NAME?</v>
      </c>
      <c r="M303" s="23" t="e">
        <f t="shared" ca="1" si="31"/>
        <v>#NAME?</v>
      </c>
      <c r="N303" s="24" t="e">
        <f t="shared" ca="1" si="32"/>
        <v>#NAME?</v>
      </c>
      <c r="O303" s="22" t="e">
        <f ca="1">+_xlfn.XLOOKUP(H303,Datos_BGC!$J$2:$J$89,Datos_BGC!$I$2:$I$89,"")</f>
        <v>#NAME?</v>
      </c>
      <c r="P303" s="23" t="e">
        <f t="shared" ca="1" si="33"/>
        <v>#NAME?</v>
      </c>
      <c r="Q303" s="28" t="e">
        <f t="shared" ca="1" si="34"/>
        <v>#NAME?</v>
      </c>
    </row>
    <row r="304" spans="1:17" x14ac:dyDescent="0.35">
      <c r="A304" s="14" t="s">
        <v>93</v>
      </c>
      <c r="B304" s="14" t="str">
        <f t="shared" si="28"/>
        <v>EUR</v>
      </c>
      <c r="C304" s="14" t="str">
        <f t="shared" si="29"/>
        <v>SGD</v>
      </c>
      <c r="D304" s="14" t="s">
        <v>93</v>
      </c>
      <c r="E304" s="14" t="s">
        <v>17</v>
      </c>
      <c r="F304" s="14">
        <v>8.3333333333333301E-2</v>
      </c>
      <c r="G304" s="14" t="s">
        <v>8</v>
      </c>
      <c r="H304" s="14" t="str">
        <f t="shared" si="30"/>
        <v>EURSGD_10FLY_2Y</v>
      </c>
      <c r="I304" s="14">
        <v>69.959999999999994</v>
      </c>
      <c r="J304" s="36">
        <v>0.39290000000000003</v>
      </c>
      <c r="K304" s="37">
        <v>13.743641999999999</v>
      </c>
      <c r="L304" s="22" t="e">
        <f ca="1">+_xlfn.XLOOKUP(H304,Datos_Tradition!$J$2:$J$89,Datos_Tradition!$I$2:$I$89,"")</f>
        <v>#NAME?</v>
      </c>
      <c r="M304" s="23" t="e">
        <f t="shared" ca="1" si="31"/>
        <v>#NAME?</v>
      </c>
      <c r="N304" s="24" t="e">
        <f t="shared" ca="1" si="32"/>
        <v>#NAME?</v>
      </c>
      <c r="O304" s="22" t="e">
        <f ca="1">+_xlfn.XLOOKUP(H304,Datos_BGC!$J$2:$J$89,Datos_BGC!$I$2:$I$89,"")</f>
        <v>#NAME?</v>
      </c>
      <c r="P304" s="23" t="e">
        <f t="shared" ca="1" si="33"/>
        <v>#NAME?</v>
      </c>
      <c r="Q304" s="28" t="e">
        <f t="shared" ca="1" si="34"/>
        <v>#NAME?</v>
      </c>
    </row>
    <row r="305" spans="1:17" x14ac:dyDescent="0.35">
      <c r="A305" s="14" t="s">
        <v>93</v>
      </c>
      <c r="B305" s="14" t="str">
        <f t="shared" si="28"/>
        <v>EUR</v>
      </c>
      <c r="C305" s="14" t="str">
        <f t="shared" si="29"/>
        <v>SGD</v>
      </c>
      <c r="D305" s="14" t="s">
        <v>93</v>
      </c>
      <c r="E305" s="14" t="s">
        <v>16</v>
      </c>
      <c r="F305" s="14">
        <v>0.16666666666666599</v>
      </c>
      <c r="G305" s="14" t="s">
        <v>8</v>
      </c>
      <c r="H305" s="14" t="str">
        <f t="shared" si="30"/>
        <v>EURSGD_10RR_2Y</v>
      </c>
      <c r="I305" s="14">
        <v>470.479999999999</v>
      </c>
      <c r="J305" s="36">
        <v>0.58940000000000003</v>
      </c>
      <c r="K305" s="37">
        <v>138.65045599999999</v>
      </c>
      <c r="L305" s="22" t="e">
        <f ca="1">+_xlfn.XLOOKUP(H305,Datos_Tradition!$J$2:$J$89,Datos_Tradition!$I$2:$I$89,"")</f>
        <v>#NAME?</v>
      </c>
      <c r="M305" s="23" t="e">
        <f t="shared" ca="1" si="31"/>
        <v>#NAME?</v>
      </c>
      <c r="N305" s="24" t="e">
        <f t="shared" ca="1" si="32"/>
        <v>#NAME?</v>
      </c>
      <c r="O305" s="22" t="e">
        <f ca="1">+_xlfn.XLOOKUP(H305,Datos_BGC!$J$2:$J$89,Datos_BGC!$I$2:$I$89,"")</f>
        <v>#NAME?</v>
      </c>
      <c r="P305" s="23" t="e">
        <f t="shared" ca="1" si="33"/>
        <v>#NAME?</v>
      </c>
      <c r="Q305" s="28" t="e">
        <f t="shared" ca="1" si="34"/>
        <v>#NAME?</v>
      </c>
    </row>
    <row r="306" spans="1:17" x14ac:dyDescent="0.35">
      <c r="A306" s="14" t="s">
        <v>93</v>
      </c>
      <c r="B306" s="14" t="str">
        <f t="shared" si="28"/>
        <v>EUR</v>
      </c>
      <c r="C306" s="14" t="str">
        <f t="shared" si="29"/>
        <v>SGD</v>
      </c>
      <c r="D306" s="14" t="s">
        <v>93</v>
      </c>
      <c r="E306" s="14" t="s">
        <v>19</v>
      </c>
      <c r="F306" s="14">
        <v>0.16666666666666599</v>
      </c>
      <c r="G306" s="14" t="s">
        <v>8</v>
      </c>
      <c r="H306" s="14" t="str">
        <f t="shared" si="30"/>
        <v>EURSGD_25FLY_2Y</v>
      </c>
      <c r="I306" s="14">
        <v>-1597.68</v>
      </c>
      <c r="J306" s="36">
        <v>0.24560000000000001</v>
      </c>
      <c r="K306" s="37">
        <v>196.19510399999999</v>
      </c>
      <c r="L306" s="22" t="e">
        <f ca="1">+_xlfn.XLOOKUP(H306,Datos_Tradition!$J$2:$J$89,Datos_Tradition!$I$2:$I$89,"")</f>
        <v>#NAME?</v>
      </c>
      <c r="M306" s="23" t="e">
        <f t="shared" ca="1" si="31"/>
        <v>#NAME?</v>
      </c>
      <c r="N306" s="24" t="e">
        <f t="shared" ca="1" si="32"/>
        <v>#NAME?</v>
      </c>
      <c r="O306" s="22" t="e">
        <f ca="1">+_xlfn.XLOOKUP(H306,Datos_BGC!$J$2:$J$89,Datos_BGC!$I$2:$I$89,"")</f>
        <v>#NAME?</v>
      </c>
      <c r="P306" s="23" t="e">
        <f t="shared" ca="1" si="33"/>
        <v>#NAME?</v>
      </c>
      <c r="Q306" s="28" t="e">
        <f t="shared" ca="1" si="34"/>
        <v>#NAME?</v>
      </c>
    </row>
    <row r="307" spans="1:17" x14ac:dyDescent="0.35">
      <c r="A307" s="14" t="s">
        <v>93</v>
      </c>
      <c r="B307" s="14" t="str">
        <f t="shared" si="28"/>
        <v>EUR</v>
      </c>
      <c r="C307" s="14" t="str">
        <f t="shared" si="29"/>
        <v>SGD</v>
      </c>
      <c r="D307" s="14" t="s">
        <v>93</v>
      </c>
      <c r="E307" s="14" t="s">
        <v>18</v>
      </c>
      <c r="F307" s="14">
        <v>0.16666666666666599</v>
      </c>
      <c r="G307" s="14" t="s">
        <v>8</v>
      </c>
      <c r="H307" s="14" t="str">
        <f t="shared" si="30"/>
        <v>EURSGD_25RR_2Y</v>
      </c>
      <c r="I307" s="14">
        <v>-2338.06</v>
      </c>
      <c r="J307" s="36">
        <v>0.34379999999999999</v>
      </c>
      <c r="K307" s="37">
        <v>401.91251399999999</v>
      </c>
      <c r="L307" s="22" t="e">
        <f ca="1">+_xlfn.XLOOKUP(H307,Datos_Tradition!$J$2:$J$89,Datos_Tradition!$I$2:$I$89,"")</f>
        <v>#NAME?</v>
      </c>
      <c r="M307" s="23" t="e">
        <f t="shared" ca="1" si="31"/>
        <v>#NAME?</v>
      </c>
      <c r="N307" s="24" t="e">
        <f t="shared" ca="1" si="32"/>
        <v>#NAME?</v>
      </c>
      <c r="O307" s="22" t="e">
        <f ca="1">+_xlfn.XLOOKUP(H307,Datos_BGC!$J$2:$J$89,Datos_BGC!$I$2:$I$89,"")</f>
        <v>#NAME?</v>
      </c>
      <c r="P307" s="23" t="e">
        <f t="shared" ca="1" si="33"/>
        <v>#NAME?</v>
      </c>
      <c r="Q307" s="28" t="e">
        <f t="shared" ca="1" si="34"/>
        <v>#NAME?</v>
      </c>
    </row>
    <row r="308" spans="1:17" x14ac:dyDescent="0.35">
      <c r="A308" s="14" t="s">
        <v>93</v>
      </c>
      <c r="B308" s="14" t="str">
        <f t="shared" si="28"/>
        <v>EUR</v>
      </c>
      <c r="C308" s="14" t="str">
        <f t="shared" si="29"/>
        <v>SGD</v>
      </c>
      <c r="D308" s="14" t="s">
        <v>93</v>
      </c>
      <c r="E308" s="14" t="s">
        <v>9</v>
      </c>
      <c r="F308" s="14">
        <v>0.16666666666666599</v>
      </c>
      <c r="G308" s="14" t="s">
        <v>8</v>
      </c>
      <c r="H308" s="14" t="str">
        <f t="shared" si="30"/>
        <v>EURSGD_ATM_2Y</v>
      </c>
      <c r="I308" s="14">
        <v>-1550.9066399999999</v>
      </c>
      <c r="J308" s="36">
        <v>0.4</v>
      </c>
      <c r="K308" s="37">
        <v>310.18132800000001</v>
      </c>
      <c r="L308" s="22" t="e">
        <f ca="1">+_xlfn.XLOOKUP(H308,Datos_Tradition!$J$2:$J$89,Datos_Tradition!$I$2:$I$89,"")</f>
        <v>#NAME?</v>
      </c>
      <c r="M308" s="23" t="e">
        <f t="shared" ca="1" si="31"/>
        <v>#NAME?</v>
      </c>
      <c r="N308" s="24" t="e">
        <f t="shared" ca="1" si="32"/>
        <v>#NAME?</v>
      </c>
      <c r="O308" s="22" t="e">
        <f ca="1">+_xlfn.XLOOKUP(H308,Datos_BGC!$J$2:$J$89,Datos_BGC!$I$2:$I$89,"")</f>
        <v>#NAME?</v>
      </c>
      <c r="P308" s="23" t="e">
        <f t="shared" ca="1" si="33"/>
        <v>#NAME?</v>
      </c>
      <c r="Q308" s="28" t="e">
        <f t="shared" ca="1" si="34"/>
        <v>#NAME?</v>
      </c>
    </row>
    <row r="309" spans="1:17" x14ac:dyDescent="0.35">
      <c r="A309" s="14" t="s">
        <v>78</v>
      </c>
      <c r="B309" s="14" t="str">
        <f t="shared" si="28"/>
        <v>EUR</v>
      </c>
      <c r="C309" s="14" t="str">
        <f t="shared" si="29"/>
        <v>USD</v>
      </c>
      <c r="D309" s="14" t="s">
        <v>78</v>
      </c>
      <c r="E309" s="14" t="s">
        <v>17</v>
      </c>
      <c r="F309" s="14">
        <v>0.16666666666666599</v>
      </c>
      <c r="G309" s="14" t="s">
        <v>20</v>
      </c>
      <c r="H309" s="14" t="str">
        <f t="shared" si="30"/>
        <v>EURUSD_10FLY_1D</v>
      </c>
      <c r="I309" s="14">
        <v>-32495.49</v>
      </c>
      <c r="J309" s="36">
        <v>4</v>
      </c>
      <c r="K309" s="37">
        <v>0</v>
      </c>
      <c r="L309" s="22" t="e">
        <f ca="1">+_xlfn.XLOOKUP(H309,Datos_Tradition!$J$2:$J$89,Datos_Tradition!$I$2:$I$89,"")</f>
        <v>#NAME?</v>
      </c>
      <c r="M309" s="23" t="e">
        <f t="shared" ca="1" si="31"/>
        <v>#NAME?</v>
      </c>
      <c r="N309" s="24" t="e">
        <f t="shared" ca="1" si="32"/>
        <v>#NAME?</v>
      </c>
      <c r="O309" s="22" t="e">
        <f ca="1">+_xlfn.XLOOKUP(H309,Datos_BGC!$J$2:$J$89,Datos_BGC!$I$2:$I$89,"")</f>
        <v>#NAME?</v>
      </c>
      <c r="P309" s="23" t="e">
        <f t="shared" ca="1" si="33"/>
        <v>#NAME?</v>
      </c>
      <c r="Q309" s="28" t="e">
        <f t="shared" ca="1" si="34"/>
        <v>#NAME?</v>
      </c>
    </row>
    <row r="310" spans="1:17" x14ac:dyDescent="0.35">
      <c r="A310" s="14" t="s">
        <v>78</v>
      </c>
      <c r="B310" s="14" t="str">
        <f t="shared" si="28"/>
        <v>EUR</v>
      </c>
      <c r="C310" s="14" t="str">
        <f t="shared" si="29"/>
        <v>USD</v>
      </c>
      <c r="D310" s="14" t="s">
        <v>78</v>
      </c>
      <c r="E310" s="14" t="s">
        <v>16</v>
      </c>
      <c r="F310" s="14">
        <v>0.25</v>
      </c>
      <c r="G310" s="14" t="s">
        <v>20</v>
      </c>
      <c r="H310" s="14" t="str">
        <f t="shared" si="30"/>
        <v>EURUSD_10RR_1D</v>
      </c>
      <c r="I310" s="14">
        <v>9099.66</v>
      </c>
      <c r="J310" s="36">
        <v>7.9</v>
      </c>
      <c r="K310" s="37">
        <v>0</v>
      </c>
      <c r="L310" s="22" t="e">
        <f ca="1">+_xlfn.XLOOKUP(H310,Datos_Tradition!$J$2:$J$89,Datos_Tradition!$I$2:$I$89,"")</f>
        <v>#NAME?</v>
      </c>
      <c r="M310" s="23" t="e">
        <f t="shared" ca="1" si="31"/>
        <v>#NAME?</v>
      </c>
      <c r="N310" s="24" t="e">
        <f t="shared" ca="1" si="32"/>
        <v>#NAME?</v>
      </c>
      <c r="O310" s="22" t="e">
        <f ca="1">+_xlfn.XLOOKUP(H310,Datos_BGC!$J$2:$J$89,Datos_BGC!$I$2:$I$89,"")</f>
        <v>#NAME?</v>
      </c>
      <c r="P310" s="23" t="e">
        <f t="shared" ca="1" si="33"/>
        <v>#NAME?</v>
      </c>
      <c r="Q310" s="28" t="e">
        <f t="shared" ca="1" si="34"/>
        <v>#NAME?</v>
      </c>
    </row>
    <row r="311" spans="1:17" x14ac:dyDescent="0.35">
      <c r="A311" s="14" t="s">
        <v>78</v>
      </c>
      <c r="B311" s="14" t="str">
        <f t="shared" si="28"/>
        <v>EUR</v>
      </c>
      <c r="C311" s="14" t="str">
        <f t="shared" si="29"/>
        <v>USD</v>
      </c>
      <c r="D311" s="14" t="s">
        <v>78</v>
      </c>
      <c r="E311" s="14" t="s">
        <v>19</v>
      </c>
      <c r="F311" s="14">
        <v>0.25</v>
      </c>
      <c r="G311" s="14" t="s">
        <v>20</v>
      </c>
      <c r="H311" s="14" t="str">
        <f t="shared" si="30"/>
        <v>EURUSD_25FLY_1D</v>
      </c>
      <c r="I311" s="14">
        <v>-56763.040000000001</v>
      </c>
      <c r="J311" s="36">
        <v>1.4</v>
      </c>
      <c r="K311" s="37">
        <v>0</v>
      </c>
      <c r="L311" s="22" t="e">
        <f ca="1">+_xlfn.XLOOKUP(H311,Datos_Tradition!$J$2:$J$89,Datos_Tradition!$I$2:$I$89,"")</f>
        <v>#NAME?</v>
      </c>
      <c r="M311" s="23" t="e">
        <f t="shared" ca="1" si="31"/>
        <v>#NAME?</v>
      </c>
      <c r="N311" s="24" t="e">
        <f t="shared" ca="1" si="32"/>
        <v>#NAME?</v>
      </c>
      <c r="O311" s="22" t="e">
        <f ca="1">+_xlfn.XLOOKUP(H311,Datos_BGC!$J$2:$J$89,Datos_BGC!$I$2:$I$89,"")</f>
        <v>#NAME?</v>
      </c>
      <c r="P311" s="23" t="e">
        <f t="shared" ca="1" si="33"/>
        <v>#NAME?</v>
      </c>
      <c r="Q311" s="28" t="e">
        <f t="shared" ca="1" si="34"/>
        <v>#NAME?</v>
      </c>
    </row>
    <row r="312" spans="1:17" x14ac:dyDescent="0.35">
      <c r="A312" s="14" t="s">
        <v>78</v>
      </c>
      <c r="B312" s="14" t="str">
        <f t="shared" si="28"/>
        <v>EUR</v>
      </c>
      <c r="C312" s="14" t="str">
        <f t="shared" si="29"/>
        <v>USD</v>
      </c>
      <c r="D312" s="14" t="s">
        <v>78</v>
      </c>
      <c r="E312" s="14" t="s">
        <v>18</v>
      </c>
      <c r="F312" s="14">
        <v>0.25</v>
      </c>
      <c r="G312" s="14" t="s">
        <v>20</v>
      </c>
      <c r="H312" s="14" t="str">
        <f t="shared" si="30"/>
        <v>EURUSD_25RR_1D</v>
      </c>
      <c r="I312" s="14">
        <v>7957.93</v>
      </c>
      <c r="J312" s="36">
        <v>2.9</v>
      </c>
      <c r="K312" s="37">
        <v>0</v>
      </c>
      <c r="L312" s="22" t="e">
        <f ca="1">+_xlfn.XLOOKUP(H312,Datos_Tradition!$J$2:$J$89,Datos_Tradition!$I$2:$I$89,"")</f>
        <v>#NAME?</v>
      </c>
      <c r="M312" s="23" t="e">
        <f t="shared" ca="1" si="31"/>
        <v>#NAME?</v>
      </c>
      <c r="N312" s="24" t="e">
        <f t="shared" ca="1" si="32"/>
        <v>#NAME?</v>
      </c>
      <c r="O312" s="22" t="e">
        <f ca="1">+_xlfn.XLOOKUP(H312,Datos_BGC!$J$2:$J$89,Datos_BGC!$I$2:$I$89,"")</f>
        <v>#NAME?</v>
      </c>
      <c r="P312" s="23" t="e">
        <f t="shared" ca="1" si="33"/>
        <v>#NAME?</v>
      </c>
      <c r="Q312" s="28" t="e">
        <f t="shared" ca="1" si="34"/>
        <v>#NAME?</v>
      </c>
    </row>
    <row r="313" spans="1:17" x14ac:dyDescent="0.35">
      <c r="A313" s="14" t="s">
        <v>78</v>
      </c>
      <c r="B313" s="14" t="str">
        <f t="shared" si="28"/>
        <v>EUR</v>
      </c>
      <c r="C313" s="14" t="str">
        <f t="shared" si="29"/>
        <v>USD</v>
      </c>
      <c r="D313" s="14" t="s">
        <v>78</v>
      </c>
      <c r="E313" s="14" t="s">
        <v>9</v>
      </c>
      <c r="F313" s="14">
        <v>0.25</v>
      </c>
      <c r="G313" s="14" t="s">
        <v>20</v>
      </c>
      <c r="H313" s="14" t="str">
        <f t="shared" si="30"/>
        <v>EURUSD_ATM_1D</v>
      </c>
      <c r="I313" s="14">
        <v>10586.625459999899</v>
      </c>
      <c r="J313" s="36">
        <v>2.875</v>
      </c>
      <c r="K313" s="37">
        <v>0</v>
      </c>
      <c r="L313" s="22" t="e">
        <f ca="1">+_xlfn.XLOOKUP(H313,Datos_Tradition!$J$2:$J$89,Datos_Tradition!$I$2:$I$89,"")</f>
        <v>#NAME?</v>
      </c>
      <c r="M313" s="23" t="e">
        <f t="shared" ca="1" si="31"/>
        <v>#NAME?</v>
      </c>
      <c r="N313" s="24" t="e">
        <f t="shared" ca="1" si="32"/>
        <v>#NAME?</v>
      </c>
      <c r="O313" s="22" t="e">
        <f ca="1">+_xlfn.XLOOKUP(H313,Datos_BGC!$J$2:$J$89,Datos_BGC!$I$2:$I$89,"")</f>
        <v>#NAME?</v>
      </c>
      <c r="P313" s="23" t="e">
        <f t="shared" ca="1" si="33"/>
        <v>#NAME?</v>
      </c>
      <c r="Q313" s="28" t="e">
        <f t="shared" ca="1" si="34"/>
        <v>#NAME?</v>
      </c>
    </row>
    <row r="314" spans="1:17" x14ac:dyDescent="0.35">
      <c r="A314" s="14" t="s">
        <v>78</v>
      </c>
      <c r="B314" s="14" t="str">
        <f t="shared" si="28"/>
        <v>EUR</v>
      </c>
      <c r="C314" s="14" t="str">
        <f t="shared" si="29"/>
        <v>USD</v>
      </c>
      <c r="D314" s="14" t="s">
        <v>78</v>
      </c>
      <c r="E314" s="14" t="s">
        <v>17</v>
      </c>
      <c r="F314" s="14">
        <v>0.25</v>
      </c>
      <c r="G314" s="14" t="s">
        <v>0</v>
      </c>
      <c r="H314" s="14" t="str">
        <f t="shared" si="30"/>
        <v>EURUSD_10FLY_1W</v>
      </c>
      <c r="I314" s="14">
        <v>-89517.7</v>
      </c>
      <c r="J314" s="36">
        <v>0.83750000000000002</v>
      </c>
      <c r="K314" s="37">
        <v>0</v>
      </c>
      <c r="L314" s="22" t="e">
        <f ca="1">+_xlfn.XLOOKUP(H314,Datos_Tradition!$J$2:$J$89,Datos_Tradition!$I$2:$I$89,"")</f>
        <v>#NAME?</v>
      </c>
      <c r="M314" s="23" t="e">
        <f t="shared" ca="1" si="31"/>
        <v>#NAME?</v>
      </c>
      <c r="N314" s="24" t="e">
        <f t="shared" ca="1" si="32"/>
        <v>#NAME?</v>
      </c>
      <c r="O314" s="22" t="e">
        <f ca="1">+_xlfn.XLOOKUP(H314,Datos_BGC!$J$2:$J$89,Datos_BGC!$I$2:$I$89,"")</f>
        <v>#NAME?</v>
      </c>
      <c r="P314" s="23" t="e">
        <f t="shared" ca="1" si="33"/>
        <v>#NAME?</v>
      </c>
      <c r="Q314" s="28" t="e">
        <f t="shared" ca="1" si="34"/>
        <v>#NAME?</v>
      </c>
    </row>
    <row r="315" spans="1:17" x14ac:dyDescent="0.35">
      <c r="A315" s="14" t="s">
        <v>78</v>
      </c>
      <c r="B315" s="14" t="str">
        <f t="shared" si="28"/>
        <v>EUR</v>
      </c>
      <c r="C315" s="14" t="str">
        <f t="shared" si="29"/>
        <v>USD</v>
      </c>
      <c r="D315" s="14" t="s">
        <v>78</v>
      </c>
      <c r="E315" s="14" t="s">
        <v>16</v>
      </c>
      <c r="F315" s="14">
        <v>0.5</v>
      </c>
      <c r="G315" s="14" t="s">
        <v>0</v>
      </c>
      <c r="H315" s="14" t="str">
        <f t="shared" si="30"/>
        <v>EURUSD_10RR_1W</v>
      </c>
      <c r="I315" s="14">
        <v>-48206.34</v>
      </c>
      <c r="J315" s="36">
        <v>2.2999999999999998</v>
      </c>
      <c r="K315" s="37">
        <v>0</v>
      </c>
      <c r="L315" s="22" t="e">
        <f ca="1">+_xlfn.XLOOKUP(H315,Datos_Tradition!$J$2:$J$89,Datos_Tradition!$I$2:$I$89,"")</f>
        <v>#NAME?</v>
      </c>
      <c r="M315" s="23" t="e">
        <f t="shared" ca="1" si="31"/>
        <v>#NAME?</v>
      </c>
      <c r="N315" s="24" t="e">
        <f t="shared" ca="1" si="32"/>
        <v>#NAME?</v>
      </c>
      <c r="O315" s="22" t="e">
        <f ca="1">+_xlfn.XLOOKUP(H315,Datos_BGC!$J$2:$J$89,Datos_BGC!$I$2:$I$89,"")</f>
        <v>#NAME?</v>
      </c>
      <c r="P315" s="23" t="e">
        <f t="shared" ca="1" si="33"/>
        <v>#NAME?</v>
      </c>
      <c r="Q315" s="28" t="e">
        <f t="shared" ca="1" si="34"/>
        <v>#NAME?</v>
      </c>
    </row>
    <row r="316" spans="1:17" x14ac:dyDescent="0.35">
      <c r="A316" s="14" t="s">
        <v>78</v>
      </c>
      <c r="B316" s="14" t="str">
        <f t="shared" si="28"/>
        <v>EUR</v>
      </c>
      <c r="C316" s="14" t="str">
        <f t="shared" si="29"/>
        <v>USD</v>
      </c>
      <c r="D316" s="14" t="s">
        <v>78</v>
      </c>
      <c r="E316" s="14" t="s">
        <v>19</v>
      </c>
      <c r="F316" s="14">
        <v>0.5</v>
      </c>
      <c r="G316" s="14" t="s">
        <v>0</v>
      </c>
      <c r="H316" s="14" t="str">
        <f t="shared" si="30"/>
        <v>EURUSD_25FLY_1W</v>
      </c>
      <c r="I316" s="14">
        <v>172209.81</v>
      </c>
      <c r="J316" s="36">
        <v>0.52500000000000002</v>
      </c>
      <c r="K316" s="37">
        <v>0</v>
      </c>
      <c r="L316" s="22" t="e">
        <f ca="1">+_xlfn.XLOOKUP(H316,Datos_Tradition!$J$2:$J$89,Datos_Tradition!$I$2:$I$89,"")</f>
        <v>#NAME?</v>
      </c>
      <c r="M316" s="23" t="e">
        <f t="shared" ca="1" si="31"/>
        <v>#NAME?</v>
      </c>
      <c r="N316" s="24" t="e">
        <f t="shared" ca="1" si="32"/>
        <v>#NAME?</v>
      </c>
      <c r="O316" s="22" t="e">
        <f ca="1">+_xlfn.XLOOKUP(H316,Datos_BGC!$J$2:$J$89,Datos_BGC!$I$2:$I$89,"")</f>
        <v>#NAME?</v>
      </c>
      <c r="P316" s="23" t="e">
        <f t="shared" ca="1" si="33"/>
        <v>#NAME?</v>
      </c>
      <c r="Q316" s="28" t="e">
        <f t="shared" ca="1" si="34"/>
        <v>#NAME?</v>
      </c>
    </row>
    <row r="317" spans="1:17" x14ac:dyDescent="0.35">
      <c r="A317" s="14" t="s">
        <v>78</v>
      </c>
      <c r="B317" s="14" t="str">
        <f t="shared" si="28"/>
        <v>EUR</v>
      </c>
      <c r="C317" s="14" t="str">
        <f t="shared" si="29"/>
        <v>USD</v>
      </c>
      <c r="D317" s="14" t="s">
        <v>78</v>
      </c>
      <c r="E317" s="14" t="s">
        <v>18</v>
      </c>
      <c r="F317" s="14">
        <v>0.5</v>
      </c>
      <c r="G317" s="14" t="s">
        <v>0</v>
      </c>
      <c r="H317" s="14" t="str">
        <f t="shared" si="30"/>
        <v>EURUSD_25RR_1W</v>
      </c>
      <c r="I317" s="14">
        <v>67293.75</v>
      </c>
      <c r="J317" s="36">
        <v>1.0175000000000001</v>
      </c>
      <c r="K317" s="37">
        <v>0</v>
      </c>
      <c r="L317" s="22" t="e">
        <f ca="1">+_xlfn.XLOOKUP(H317,Datos_Tradition!$J$2:$J$89,Datos_Tradition!$I$2:$I$89,"")</f>
        <v>#NAME?</v>
      </c>
      <c r="M317" s="23" t="e">
        <f t="shared" ca="1" si="31"/>
        <v>#NAME?</v>
      </c>
      <c r="N317" s="24" t="e">
        <f t="shared" ca="1" si="32"/>
        <v>#NAME?</v>
      </c>
      <c r="O317" s="22" t="e">
        <f ca="1">+_xlfn.XLOOKUP(H317,Datos_BGC!$J$2:$J$89,Datos_BGC!$I$2:$I$89,"")</f>
        <v>#NAME?</v>
      </c>
      <c r="P317" s="23" t="e">
        <f t="shared" ca="1" si="33"/>
        <v>#NAME?</v>
      </c>
      <c r="Q317" s="28" t="e">
        <f t="shared" ca="1" si="34"/>
        <v>#NAME?</v>
      </c>
    </row>
    <row r="318" spans="1:17" x14ac:dyDescent="0.35">
      <c r="A318" s="14" t="s">
        <v>78</v>
      </c>
      <c r="B318" s="14" t="str">
        <f t="shared" si="28"/>
        <v>EUR</v>
      </c>
      <c r="C318" s="14" t="str">
        <f t="shared" si="29"/>
        <v>USD</v>
      </c>
      <c r="D318" s="14" t="s">
        <v>78</v>
      </c>
      <c r="E318" s="14" t="s">
        <v>9</v>
      </c>
      <c r="F318" s="14">
        <v>0.5</v>
      </c>
      <c r="G318" s="14" t="s">
        <v>0</v>
      </c>
      <c r="H318" s="14" t="str">
        <f t="shared" si="30"/>
        <v>EURUSD_ATM_1W</v>
      </c>
      <c r="I318" s="14">
        <v>123688.97171</v>
      </c>
      <c r="J318" s="36">
        <v>1.875</v>
      </c>
      <c r="K318" s="37">
        <v>0</v>
      </c>
      <c r="L318" s="22" t="e">
        <f ca="1">+_xlfn.XLOOKUP(H318,Datos_Tradition!$J$2:$J$89,Datos_Tradition!$I$2:$I$89,"")</f>
        <v>#NAME?</v>
      </c>
      <c r="M318" s="23" t="e">
        <f t="shared" ca="1" si="31"/>
        <v>#NAME?</v>
      </c>
      <c r="N318" s="24" t="e">
        <f t="shared" ca="1" si="32"/>
        <v>#NAME?</v>
      </c>
      <c r="O318" s="22" t="e">
        <f ca="1">+_xlfn.XLOOKUP(H318,Datos_BGC!$J$2:$J$89,Datos_BGC!$I$2:$I$89,"")</f>
        <v>#NAME?</v>
      </c>
      <c r="P318" s="23" t="e">
        <f t="shared" ca="1" si="33"/>
        <v>#NAME?</v>
      </c>
      <c r="Q318" s="28" t="e">
        <f t="shared" ca="1" si="34"/>
        <v>#NAME?</v>
      </c>
    </row>
    <row r="319" spans="1:17" x14ac:dyDescent="0.35">
      <c r="A319" s="14" t="s">
        <v>78</v>
      </c>
      <c r="B319" s="14" t="str">
        <f t="shared" si="28"/>
        <v>EUR</v>
      </c>
      <c r="C319" s="14" t="str">
        <f t="shared" si="29"/>
        <v>USD</v>
      </c>
      <c r="D319" s="14" t="s">
        <v>78</v>
      </c>
      <c r="E319" s="14" t="s">
        <v>17</v>
      </c>
      <c r="F319" s="14">
        <v>0.5</v>
      </c>
      <c r="G319" s="14" t="s">
        <v>21</v>
      </c>
      <c r="H319" s="14" t="str">
        <f t="shared" si="30"/>
        <v>EURUSD_10FLY_3W</v>
      </c>
      <c r="I319" s="14">
        <v>-130576.63</v>
      </c>
      <c r="J319" s="36">
        <v>0.49070000000000003</v>
      </c>
      <c r="K319" s="37">
        <v>0</v>
      </c>
      <c r="L319" s="22" t="e">
        <f ca="1">+_xlfn.XLOOKUP(H319,Datos_Tradition!$J$2:$J$89,Datos_Tradition!$I$2:$I$89,"")</f>
        <v>#NAME?</v>
      </c>
      <c r="M319" s="23" t="e">
        <f t="shared" ca="1" si="31"/>
        <v>#NAME?</v>
      </c>
      <c r="N319" s="24" t="e">
        <f t="shared" ca="1" si="32"/>
        <v>#NAME?</v>
      </c>
      <c r="O319" s="22" t="e">
        <f ca="1">+_xlfn.XLOOKUP(H319,Datos_BGC!$J$2:$J$89,Datos_BGC!$I$2:$I$89,"")</f>
        <v>#NAME?</v>
      </c>
      <c r="P319" s="23" t="e">
        <f t="shared" ca="1" si="33"/>
        <v>#NAME?</v>
      </c>
      <c r="Q319" s="28" t="e">
        <f t="shared" ca="1" si="34"/>
        <v>#NAME?</v>
      </c>
    </row>
    <row r="320" spans="1:17" x14ac:dyDescent="0.35">
      <c r="A320" s="14" t="s">
        <v>78</v>
      </c>
      <c r="B320" s="14" t="str">
        <f t="shared" si="28"/>
        <v>EUR</v>
      </c>
      <c r="C320" s="14" t="str">
        <f t="shared" si="29"/>
        <v>USD</v>
      </c>
      <c r="D320" s="14" t="s">
        <v>78</v>
      </c>
      <c r="E320" s="14" t="s">
        <v>16</v>
      </c>
      <c r="F320" s="14">
        <v>1</v>
      </c>
      <c r="G320" s="14" t="s">
        <v>21</v>
      </c>
      <c r="H320" s="14" t="str">
        <f t="shared" si="30"/>
        <v>EURUSD_10RR_3W</v>
      </c>
      <c r="I320" s="14">
        <v>-89259.93</v>
      </c>
      <c r="J320" s="36">
        <v>0.73599999999999999</v>
      </c>
      <c r="K320" s="37">
        <v>0</v>
      </c>
      <c r="L320" s="22" t="e">
        <f ca="1">+_xlfn.XLOOKUP(H320,Datos_Tradition!$J$2:$J$89,Datos_Tradition!$I$2:$I$89,"")</f>
        <v>#NAME?</v>
      </c>
      <c r="M320" s="23" t="e">
        <f t="shared" ca="1" si="31"/>
        <v>#NAME?</v>
      </c>
      <c r="N320" s="24" t="e">
        <f t="shared" ca="1" si="32"/>
        <v>#NAME?</v>
      </c>
      <c r="O320" s="22" t="e">
        <f ca="1">+_xlfn.XLOOKUP(H320,Datos_BGC!$J$2:$J$89,Datos_BGC!$I$2:$I$89,"")</f>
        <v>#NAME?</v>
      </c>
      <c r="P320" s="23" t="e">
        <f t="shared" ca="1" si="33"/>
        <v>#NAME?</v>
      </c>
      <c r="Q320" s="28" t="e">
        <f t="shared" ca="1" si="34"/>
        <v>#NAME?</v>
      </c>
    </row>
    <row r="321" spans="1:17" x14ac:dyDescent="0.35">
      <c r="A321" s="14" t="s">
        <v>78</v>
      </c>
      <c r="B321" s="14" t="str">
        <f t="shared" si="28"/>
        <v>EUR</v>
      </c>
      <c r="C321" s="14" t="str">
        <f t="shared" si="29"/>
        <v>USD</v>
      </c>
      <c r="D321" s="14" t="s">
        <v>78</v>
      </c>
      <c r="E321" s="14" t="s">
        <v>19</v>
      </c>
      <c r="F321" s="14">
        <v>1</v>
      </c>
      <c r="G321" s="14" t="s">
        <v>21</v>
      </c>
      <c r="H321" s="14" t="str">
        <f t="shared" si="30"/>
        <v>EURUSD_25FLY_3W</v>
      </c>
      <c r="I321" s="14">
        <v>-172617.92</v>
      </c>
      <c r="J321" s="36">
        <v>0.25199220466159</v>
      </c>
      <c r="K321" s="37">
        <v>0</v>
      </c>
      <c r="L321" s="22" t="e">
        <f ca="1">+_xlfn.XLOOKUP(H321,Datos_Tradition!$J$2:$J$89,Datos_Tradition!$I$2:$I$89,"")</f>
        <v>#NAME?</v>
      </c>
      <c r="M321" s="23" t="e">
        <f t="shared" ca="1" si="31"/>
        <v>#NAME?</v>
      </c>
      <c r="N321" s="24" t="e">
        <f t="shared" ca="1" si="32"/>
        <v>#NAME?</v>
      </c>
      <c r="O321" s="22" t="e">
        <f ca="1">+_xlfn.XLOOKUP(H321,Datos_BGC!$J$2:$J$89,Datos_BGC!$I$2:$I$89,"")</f>
        <v>#NAME?</v>
      </c>
      <c r="P321" s="23" t="e">
        <f t="shared" ca="1" si="33"/>
        <v>#NAME?</v>
      </c>
      <c r="Q321" s="28" t="e">
        <f t="shared" ca="1" si="34"/>
        <v>#NAME?</v>
      </c>
    </row>
    <row r="322" spans="1:17" x14ac:dyDescent="0.35">
      <c r="A322" s="14" t="s">
        <v>78</v>
      </c>
      <c r="B322" s="14" t="str">
        <f t="shared" si="28"/>
        <v>EUR</v>
      </c>
      <c r="C322" s="14" t="str">
        <f t="shared" si="29"/>
        <v>USD</v>
      </c>
      <c r="D322" s="14" t="s">
        <v>78</v>
      </c>
      <c r="E322" s="14" t="s">
        <v>18</v>
      </c>
      <c r="F322" s="14">
        <v>1</v>
      </c>
      <c r="G322" s="14" t="s">
        <v>21</v>
      </c>
      <c r="H322" s="14" t="str">
        <f t="shared" si="30"/>
        <v>EURUSD_25RR_3W</v>
      </c>
      <c r="I322" s="14">
        <v>-52370.65</v>
      </c>
      <c r="J322" s="36">
        <v>0.42930000000000001</v>
      </c>
      <c r="K322" s="37">
        <v>0</v>
      </c>
      <c r="L322" s="22" t="e">
        <f ca="1">+_xlfn.XLOOKUP(H322,Datos_Tradition!$J$2:$J$89,Datos_Tradition!$I$2:$I$89,"")</f>
        <v>#NAME?</v>
      </c>
      <c r="M322" s="23" t="e">
        <f t="shared" ca="1" si="31"/>
        <v>#NAME?</v>
      </c>
      <c r="N322" s="24" t="e">
        <f t="shared" ca="1" si="32"/>
        <v>#NAME?</v>
      </c>
      <c r="O322" s="22" t="e">
        <f ca="1">+_xlfn.XLOOKUP(H322,Datos_BGC!$J$2:$J$89,Datos_BGC!$I$2:$I$89,"")</f>
        <v>#NAME?</v>
      </c>
      <c r="P322" s="23" t="e">
        <f t="shared" ca="1" si="33"/>
        <v>#NAME?</v>
      </c>
      <c r="Q322" s="28" t="e">
        <f t="shared" ca="1" si="34"/>
        <v>#NAME?</v>
      </c>
    </row>
    <row r="323" spans="1:17" x14ac:dyDescent="0.35">
      <c r="A323" s="14" t="s">
        <v>78</v>
      </c>
      <c r="B323" s="14" t="str">
        <f t="shared" ref="B323:B386" si="35">+LEFT(A323,3)</f>
        <v>EUR</v>
      </c>
      <c r="C323" s="14" t="str">
        <f t="shared" ref="C323:C386" si="36">+RIGHT(A323,3)</f>
        <v>USD</v>
      </c>
      <c r="D323" s="14" t="s">
        <v>78</v>
      </c>
      <c r="E323" s="14" t="s">
        <v>9</v>
      </c>
      <c r="F323" s="14">
        <v>1</v>
      </c>
      <c r="G323" s="14" t="s">
        <v>21</v>
      </c>
      <c r="H323" s="14" t="str">
        <f t="shared" ref="H323:H386" si="37">+D323&amp;"_"&amp;E323&amp;"_"&amp;G323</f>
        <v>EURUSD_ATM_3W</v>
      </c>
      <c r="I323" s="14">
        <v>-35485.662360000002</v>
      </c>
      <c r="J323" s="36">
        <v>0.80669999999999997</v>
      </c>
      <c r="K323" s="37">
        <v>0</v>
      </c>
      <c r="L323" s="22" t="e">
        <f ca="1">+_xlfn.XLOOKUP(H323,Datos_Tradition!$J$2:$J$89,Datos_Tradition!$I$2:$I$89,"")</f>
        <v>#NAME?</v>
      </c>
      <c r="M323" s="23" t="e">
        <f t="shared" ref="M323:M386" ca="1" si="38">+IF(OR(L323="",K323=0),K323,ABS(I323)*L323/2)</f>
        <v>#NAME?</v>
      </c>
      <c r="N323" s="24" t="e">
        <f t="shared" ref="N323:N386" ca="1" si="39">+IF(L323="","",M323&lt;$K323)</f>
        <v>#NAME?</v>
      </c>
      <c r="O323" s="22" t="e">
        <f ca="1">+_xlfn.XLOOKUP(H323,Datos_BGC!$J$2:$J$89,Datos_BGC!$I$2:$I$89,"")</f>
        <v>#NAME?</v>
      </c>
      <c r="P323" s="23" t="e">
        <f t="shared" ref="P323:P386" ca="1" si="40">+IF(OR(O323="",K323=0),K323,ABS(I323)*O323/2)</f>
        <v>#NAME?</v>
      </c>
      <c r="Q323" s="28" t="e">
        <f t="shared" ref="Q323:Q386" ca="1" si="41">+IF(O323="","",P323&lt;$K323)</f>
        <v>#NAME?</v>
      </c>
    </row>
    <row r="324" spans="1:17" x14ac:dyDescent="0.35">
      <c r="A324" s="14" t="s">
        <v>78</v>
      </c>
      <c r="B324" s="14" t="str">
        <f t="shared" si="35"/>
        <v>EUR</v>
      </c>
      <c r="C324" s="14" t="str">
        <f t="shared" si="36"/>
        <v>USD</v>
      </c>
      <c r="D324" s="14" t="s">
        <v>78</v>
      </c>
      <c r="E324" s="14" t="s">
        <v>17</v>
      </c>
      <c r="F324" s="14">
        <v>1</v>
      </c>
      <c r="G324" s="14" t="s">
        <v>4</v>
      </c>
      <c r="H324" s="14" t="str">
        <f t="shared" si="37"/>
        <v>EURUSD_10FLY_3M</v>
      </c>
      <c r="I324" s="14">
        <v>-190771.5</v>
      </c>
      <c r="J324" s="36">
        <v>0.4</v>
      </c>
      <c r="K324" s="37">
        <v>0</v>
      </c>
      <c r="L324" s="22" t="e">
        <f ca="1">+_xlfn.XLOOKUP(H324,Datos_Tradition!$J$2:$J$89,Datos_Tradition!$I$2:$I$89,"")</f>
        <v>#NAME?</v>
      </c>
      <c r="M324" s="23" t="e">
        <f t="shared" ca="1" si="38"/>
        <v>#NAME?</v>
      </c>
      <c r="N324" s="24" t="e">
        <f t="shared" ca="1" si="39"/>
        <v>#NAME?</v>
      </c>
      <c r="O324" s="22" t="e">
        <f ca="1">+_xlfn.XLOOKUP(H324,Datos_BGC!$J$2:$J$89,Datos_BGC!$I$2:$I$89,"")</f>
        <v>#NAME?</v>
      </c>
      <c r="P324" s="23" t="e">
        <f t="shared" ca="1" si="40"/>
        <v>#NAME?</v>
      </c>
      <c r="Q324" s="28" t="e">
        <f t="shared" ca="1" si="41"/>
        <v>#NAME?</v>
      </c>
    </row>
    <row r="325" spans="1:17" x14ac:dyDescent="0.35">
      <c r="A325" s="14" t="s">
        <v>78</v>
      </c>
      <c r="B325" s="14" t="str">
        <f t="shared" si="35"/>
        <v>EUR</v>
      </c>
      <c r="C325" s="14" t="str">
        <f t="shared" si="36"/>
        <v>USD</v>
      </c>
      <c r="D325" s="14" t="s">
        <v>78</v>
      </c>
      <c r="E325" s="14" t="s">
        <v>16</v>
      </c>
      <c r="F325" s="14">
        <v>2</v>
      </c>
      <c r="G325" s="14" t="s">
        <v>4</v>
      </c>
      <c r="H325" s="14" t="str">
        <f t="shared" si="37"/>
        <v>EURUSD_10RR_3M</v>
      </c>
      <c r="I325" s="14">
        <v>-37199.749999999898</v>
      </c>
      <c r="J325" s="36">
        <v>0.8</v>
      </c>
      <c r="K325" s="37">
        <v>0</v>
      </c>
      <c r="L325" s="22" t="e">
        <f ca="1">+_xlfn.XLOOKUP(H325,Datos_Tradition!$J$2:$J$89,Datos_Tradition!$I$2:$I$89,"")</f>
        <v>#NAME?</v>
      </c>
      <c r="M325" s="23" t="e">
        <f t="shared" ca="1" si="38"/>
        <v>#NAME?</v>
      </c>
      <c r="N325" s="24" t="e">
        <f t="shared" ca="1" si="39"/>
        <v>#NAME?</v>
      </c>
      <c r="O325" s="22" t="e">
        <f ca="1">+_xlfn.XLOOKUP(H325,Datos_BGC!$J$2:$J$89,Datos_BGC!$I$2:$I$89,"")</f>
        <v>#NAME?</v>
      </c>
      <c r="P325" s="23" t="e">
        <f t="shared" ca="1" si="40"/>
        <v>#NAME?</v>
      </c>
      <c r="Q325" s="28" t="e">
        <f t="shared" ca="1" si="41"/>
        <v>#NAME?</v>
      </c>
    </row>
    <row r="326" spans="1:17" x14ac:dyDescent="0.35">
      <c r="A326" s="14" t="s">
        <v>78</v>
      </c>
      <c r="B326" s="14" t="str">
        <f t="shared" si="35"/>
        <v>EUR</v>
      </c>
      <c r="C326" s="14" t="str">
        <f t="shared" si="36"/>
        <v>USD</v>
      </c>
      <c r="D326" s="14" t="s">
        <v>78</v>
      </c>
      <c r="E326" s="14" t="s">
        <v>19</v>
      </c>
      <c r="F326" s="14">
        <v>2</v>
      </c>
      <c r="G326" s="14" t="s">
        <v>4</v>
      </c>
      <c r="H326" s="14" t="str">
        <f t="shared" si="37"/>
        <v>EURUSD_25FLY_3M</v>
      </c>
      <c r="I326" s="14">
        <v>-1135155.43</v>
      </c>
      <c r="J326" s="36">
        <v>0.13</v>
      </c>
      <c r="K326" s="37">
        <v>0</v>
      </c>
      <c r="L326" s="22" t="e">
        <f ca="1">+_xlfn.XLOOKUP(H326,Datos_Tradition!$J$2:$J$89,Datos_Tradition!$I$2:$I$89,"")</f>
        <v>#NAME?</v>
      </c>
      <c r="M326" s="23" t="e">
        <f t="shared" ca="1" si="38"/>
        <v>#NAME?</v>
      </c>
      <c r="N326" s="24" t="e">
        <f t="shared" ca="1" si="39"/>
        <v>#NAME?</v>
      </c>
      <c r="O326" s="22" t="e">
        <f ca="1">+_xlfn.XLOOKUP(H326,Datos_BGC!$J$2:$J$89,Datos_BGC!$I$2:$I$89,"")</f>
        <v>#NAME?</v>
      </c>
      <c r="P326" s="23" t="e">
        <f t="shared" ca="1" si="40"/>
        <v>#NAME?</v>
      </c>
      <c r="Q326" s="28" t="e">
        <f t="shared" ca="1" si="41"/>
        <v>#NAME?</v>
      </c>
    </row>
    <row r="327" spans="1:17" x14ac:dyDescent="0.35">
      <c r="A327" s="14" t="s">
        <v>78</v>
      </c>
      <c r="B327" s="14" t="str">
        <f t="shared" si="35"/>
        <v>EUR</v>
      </c>
      <c r="C327" s="14" t="str">
        <f t="shared" si="36"/>
        <v>USD</v>
      </c>
      <c r="D327" s="14" t="s">
        <v>78</v>
      </c>
      <c r="E327" s="14" t="s">
        <v>18</v>
      </c>
      <c r="F327" s="14">
        <v>2</v>
      </c>
      <c r="G327" s="14" t="s">
        <v>4</v>
      </c>
      <c r="H327" s="14" t="str">
        <f t="shared" si="37"/>
        <v>EURUSD_25RR_3M</v>
      </c>
      <c r="I327" s="14">
        <v>-572001.51</v>
      </c>
      <c r="J327" s="36">
        <v>0.375</v>
      </c>
      <c r="K327" s="37">
        <v>0</v>
      </c>
      <c r="L327" s="22" t="e">
        <f ca="1">+_xlfn.XLOOKUP(H327,Datos_Tradition!$J$2:$J$89,Datos_Tradition!$I$2:$I$89,"")</f>
        <v>#NAME?</v>
      </c>
      <c r="M327" s="23" t="e">
        <f t="shared" ca="1" si="38"/>
        <v>#NAME?</v>
      </c>
      <c r="N327" s="24" t="e">
        <f t="shared" ca="1" si="39"/>
        <v>#NAME?</v>
      </c>
      <c r="O327" s="22" t="e">
        <f ca="1">+_xlfn.XLOOKUP(H327,Datos_BGC!$J$2:$J$89,Datos_BGC!$I$2:$I$89,"")</f>
        <v>#NAME?</v>
      </c>
      <c r="P327" s="23" t="e">
        <f t="shared" ca="1" si="40"/>
        <v>#NAME?</v>
      </c>
      <c r="Q327" s="28" t="e">
        <f t="shared" ca="1" si="41"/>
        <v>#NAME?</v>
      </c>
    </row>
    <row r="328" spans="1:17" x14ac:dyDescent="0.35">
      <c r="A328" s="14" t="s">
        <v>78</v>
      </c>
      <c r="B328" s="14" t="str">
        <f t="shared" si="35"/>
        <v>EUR</v>
      </c>
      <c r="C328" s="14" t="str">
        <f t="shared" si="36"/>
        <v>USD</v>
      </c>
      <c r="D328" s="14" t="s">
        <v>78</v>
      </c>
      <c r="E328" s="14" t="s">
        <v>9</v>
      </c>
      <c r="F328" s="14">
        <v>2</v>
      </c>
      <c r="G328" s="14" t="s">
        <v>4</v>
      </c>
      <c r="H328" s="14" t="str">
        <f t="shared" si="37"/>
        <v>EURUSD_ATM_3M</v>
      </c>
      <c r="I328" s="14">
        <v>-859421.35468999995</v>
      </c>
      <c r="J328" s="36">
        <v>0.67500000000000004</v>
      </c>
      <c r="K328" s="37">
        <v>0</v>
      </c>
      <c r="L328" s="22" t="e">
        <f ca="1">+_xlfn.XLOOKUP(H328,Datos_Tradition!$J$2:$J$89,Datos_Tradition!$I$2:$I$89,"")</f>
        <v>#NAME?</v>
      </c>
      <c r="M328" s="23" t="e">
        <f t="shared" ca="1" si="38"/>
        <v>#NAME?</v>
      </c>
      <c r="N328" s="24" t="e">
        <f t="shared" ca="1" si="39"/>
        <v>#NAME?</v>
      </c>
      <c r="O328" s="22" t="e">
        <f ca="1">+_xlfn.XLOOKUP(H328,Datos_BGC!$J$2:$J$89,Datos_BGC!$I$2:$I$89,"")</f>
        <v>#NAME?</v>
      </c>
      <c r="P328" s="23" t="e">
        <f t="shared" ca="1" si="40"/>
        <v>#NAME?</v>
      </c>
      <c r="Q328" s="28" t="e">
        <f t="shared" ca="1" si="41"/>
        <v>#NAME?</v>
      </c>
    </row>
    <row r="329" spans="1:17" x14ac:dyDescent="0.35">
      <c r="A329" s="14" t="s">
        <v>78</v>
      </c>
      <c r="B329" s="14" t="str">
        <f t="shared" si="35"/>
        <v>EUR</v>
      </c>
      <c r="C329" s="14" t="str">
        <f t="shared" si="36"/>
        <v>USD</v>
      </c>
      <c r="D329" s="14" t="s">
        <v>78</v>
      </c>
      <c r="E329" s="14" t="s">
        <v>17</v>
      </c>
      <c r="F329" s="14">
        <v>2</v>
      </c>
      <c r="G329" s="14" t="s">
        <v>5</v>
      </c>
      <c r="H329" s="14" t="str">
        <f t="shared" si="37"/>
        <v>EURUSD_10FLY_6M</v>
      </c>
      <c r="I329" s="14">
        <v>42426.37</v>
      </c>
      <c r="J329" s="36">
        <v>0.31</v>
      </c>
      <c r="K329" s="37">
        <v>0</v>
      </c>
      <c r="L329" s="22" t="e">
        <f ca="1">+_xlfn.XLOOKUP(H329,Datos_Tradition!$J$2:$J$89,Datos_Tradition!$I$2:$I$89,"")</f>
        <v>#NAME?</v>
      </c>
      <c r="M329" s="23" t="e">
        <f t="shared" ca="1" si="38"/>
        <v>#NAME?</v>
      </c>
      <c r="N329" s="24" t="e">
        <f t="shared" ca="1" si="39"/>
        <v>#NAME?</v>
      </c>
      <c r="O329" s="22" t="e">
        <f ca="1">+_xlfn.XLOOKUP(H329,Datos_BGC!$J$2:$J$89,Datos_BGC!$I$2:$I$89,"")</f>
        <v>#NAME?</v>
      </c>
      <c r="P329" s="23" t="e">
        <f t="shared" ca="1" si="40"/>
        <v>#NAME?</v>
      </c>
      <c r="Q329" s="28" t="e">
        <f t="shared" ca="1" si="41"/>
        <v>#NAME?</v>
      </c>
    </row>
    <row r="330" spans="1:17" x14ac:dyDescent="0.35">
      <c r="A330" s="14" t="s">
        <v>78</v>
      </c>
      <c r="B330" s="14" t="str">
        <f t="shared" si="35"/>
        <v>EUR</v>
      </c>
      <c r="C330" s="14" t="str">
        <f t="shared" si="36"/>
        <v>USD</v>
      </c>
      <c r="D330" s="14" t="s">
        <v>78</v>
      </c>
      <c r="E330" s="14" t="s">
        <v>16</v>
      </c>
      <c r="F330" s="14">
        <v>10</v>
      </c>
      <c r="G330" s="14" t="s">
        <v>5</v>
      </c>
      <c r="H330" s="14" t="str">
        <f t="shared" si="37"/>
        <v>EURUSD_10RR_6M</v>
      </c>
      <c r="I330" s="14">
        <v>42367.28</v>
      </c>
      <c r="J330" s="36">
        <v>0.81269999999999998</v>
      </c>
      <c r="K330" s="37">
        <v>0</v>
      </c>
      <c r="L330" s="22" t="e">
        <f ca="1">+_xlfn.XLOOKUP(H330,Datos_Tradition!$J$2:$J$89,Datos_Tradition!$I$2:$I$89,"")</f>
        <v>#NAME?</v>
      </c>
      <c r="M330" s="23" t="e">
        <f t="shared" ca="1" si="38"/>
        <v>#NAME?</v>
      </c>
      <c r="N330" s="24" t="e">
        <f t="shared" ca="1" si="39"/>
        <v>#NAME?</v>
      </c>
      <c r="O330" s="22" t="e">
        <f ca="1">+_xlfn.XLOOKUP(H330,Datos_BGC!$J$2:$J$89,Datos_BGC!$I$2:$I$89,"")</f>
        <v>#NAME?</v>
      </c>
      <c r="P330" s="23" t="e">
        <f t="shared" ca="1" si="40"/>
        <v>#NAME?</v>
      </c>
      <c r="Q330" s="28" t="e">
        <f t="shared" ca="1" si="41"/>
        <v>#NAME?</v>
      </c>
    </row>
    <row r="331" spans="1:17" x14ac:dyDescent="0.35">
      <c r="A331" s="14" t="s">
        <v>78</v>
      </c>
      <c r="B331" s="14" t="str">
        <f t="shared" si="35"/>
        <v>EUR</v>
      </c>
      <c r="C331" s="14" t="str">
        <f t="shared" si="36"/>
        <v>USD</v>
      </c>
      <c r="D331" s="14" t="s">
        <v>78</v>
      </c>
      <c r="E331" s="14" t="s">
        <v>19</v>
      </c>
      <c r="F331" s="14">
        <v>8.3333333333333301E-2</v>
      </c>
      <c r="G331" s="14" t="s">
        <v>5</v>
      </c>
      <c r="H331" s="14" t="str">
        <f t="shared" si="37"/>
        <v>EURUSD_25FLY_6M</v>
      </c>
      <c r="I331" s="14">
        <v>-105467.519999999</v>
      </c>
      <c r="J331" s="36">
        <v>0.11749999999999999</v>
      </c>
      <c r="K331" s="37">
        <v>0</v>
      </c>
      <c r="L331" s="22" t="e">
        <f ca="1">+_xlfn.XLOOKUP(H331,Datos_Tradition!$J$2:$J$89,Datos_Tradition!$I$2:$I$89,"")</f>
        <v>#NAME?</v>
      </c>
      <c r="M331" s="23" t="e">
        <f t="shared" ca="1" si="38"/>
        <v>#NAME?</v>
      </c>
      <c r="N331" s="24" t="e">
        <f t="shared" ca="1" si="39"/>
        <v>#NAME?</v>
      </c>
      <c r="O331" s="22" t="e">
        <f ca="1">+_xlfn.XLOOKUP(H331,Datos_BGC!$J$2:$J$89,Datos_BGC!$I$2:$I$89,"")</f>
        <v>#NAME?</v>
      </c>
      <c r="P331" s="23" t="e">
        <f t="shared" ca="1" si="40"/>
        <v>#NAME?</v>
      </c>
      <c r="Q331" s="28" t="e">
        <f t="shared" ca="1" si="41"/>
        <v>#NAME?</v>
      </c>
    </row>
    <row r="332" spans="1:17" x14ac:dyDescent="0.35">
      <c r="A332" s="14" t="s">
        <v>78</v>
      </c>
      <c r="B332" s="14" t="str">
        <f t="shared" si="35"/>
        <v>EUR</v>
      </c>
      <c r="C332" s="14" t="str">
        <f t="shared" si="36"/>
        <v>USD</v>
      </c>
      <c r="D332" s="14" t="s">
        <v>78</v>
      </c>
      <c r="E332" s="14" t="s">
        <v>18</v>
      </c>
      <c r="F332" s="14">
        <v>0.16666666666666599</v>
      </c>
      <c r="G332" s="14" t="s">
        <v>5</v>
      </c>
      <c r="H332" s="14" t="str">
        <f t="shared" si="37"/>
        <v>EURUSD_25RR_6M</v>
      </c>
      <c r="I332" s="14">
        <v>-43369.59</v>
      </c>
      <c r="J332" s="36">
        <v>0.27250000000000002</v>
      </c>
      <c r="K332" s="37">
        <v>0</v>
      </c>
      <c r="L332" s="22" t="e">
        <f ca="1">+_xlfn.XLOOKUP(H332,Datos_Tradition!$J$2:$J$89,Datos_Tradition!$I$2:$I$89,"")</f>
        <v>#NAME?</v>
      </c>
      <c r="M332" s="23" t="e">
        <f t="shared" ca="1" si="38"/>
        <v>#NAME?</v>
      </c>
      <c r="N332" s="24" t="e">
        <f t="shared" ca="1" si="39"/>
        <v>#NAME?</v>
      </c>
      <c r="O332" s="22" t="e">
        <f ca="1">+_xlfn.XLOOKUP(H332,Datos_BGC!$J$2:$J$89,Datos_BGC!$I$2:$I$89,"")</f>
        <v>#NAME?</v>
      </c>
      <c r="P332" s="23" t="e">
        <f t="shared" ca="1" si="40"/>
        <v>#NAME?</v>
      </c>
      <c r="Q332" s="28" t="e">
        <f t="shared" ca="1" si="41"/>
        <v>#NAME?</v>
      </c>
    </row>
    <row r="333" spans="1:17" x14ac:dyDescent="0.35">
      <c r="A333" s="14" t="s">
        <v>78</v>
      </c>
      <c r="B333" s="14" t="str">
        <f t="shared" si="35"/>
        <v>EUR</v>
      </c>
      <c r="C333" s="14" t="str">
        <f t="shared" si="36"/>
        <v>USD</v>
      </c>
      <c r="D333" s="14" t="s">
        <v>78</v>
      </c>
      <c r="E333" s="14" t="s">
        <v>9</v>
      </c>
      <c r="F333" s="14">
        <v>0.25</v>
      </c>
      <c r="G333" s="14" t="s">
        <v>5</v>
      </c>
      <c r="H333" s="14" t="str">
        <f t="shared" si="37"/>
        <v>EURUSD_ATM_6M</v>
      </c>
      <c r="I333" s="14">
        <v>163637.92968999999</v>
      </c>
      <c r="J333" s="36">
        <v>0.53859999999999997</v>
      </c>
      <c r="K333" s="37">
        <v>0</v>
      </c>
      <c r="L333" s="22" t="e">
        <f ca="1">+_xlfn.XLOOKUP(H333,Datos_Tradition!$J$2:$J$89,Datos_Tradition!$I$2:$I$89,"")</f>
        <v>#NAME?</v>
      </c>
      <c r="M333" s="23" t="e">
        <f t="shared" ca="1" si="38"/>
        <v>#NAME?</v>
      </c>
      <c r="N333" s="24" t="e">
        <f t="shared" ca="1" si="39"/>
        <v>#NAME?</v>
      </c>
      <c r="O333" s="22" t="e">
        <f ca="1">+_xlfn.XLOOKUP(H333,Datos_BGC!$J$2:$J$89,Datos_BGC!$I$2:$I$89,"")</f>
        <v>#NAME?</v>
      </c>
      <c r="P333" s="23" t="e">
        <f t="shared" ca="1" si="40"/>
        <v>#NAME?</v>
      </c>
      <c r="Q333" s="28" t="e">
        <f t="shared" ca="1" si="41"/>
        <v>#NAME?</v>
      </c>
    </row>
    <row r="334" spans="1:17" x14ac:dyDescent="0.35">
      <c r="A334" s="14" t="s">
        <v>78</v>
      </c>
      <c r="B334" s="14" t="str">
        <f t="shared" si="35"/>
        <v>EUR</v>
      </c>
      <c r="C334" s="14" t="str">
        <f t="shared" si="36"/>
        <v>USD</v>
      </c>
      <c r="D334" s="14" t="s">
        <v>78</v>
      </c>
      <c r="E334" s="14" t="s">
        <v>17</v>
      </c>
      <c r="F334" s="14">
        <v>0.5</v>
      </c>
      <c r="G334" s="14" t="s">
        <v>7</v>
      </c>
      <c r="H334" s="14" t="str">
        <f t="shared" si="37"/>
        <v>EURUSD_10FLY_1Y</v>
      </c>
      <c r="I334" s="14">
        <v>353748.11</v>
      </c>
      <c r="J334" s="36">
        <v>0.45529999999999998</v>
      </c>
      <c r="K334" s="37">
        <v>0</v>
      </c>
      <c r="L334" s="22" t="e">
        <f ca="1">+_xlfn.XLOOKUP(H334,Datos_Tradition!$J$2:$J$89,Datos_Tradition!$I$2:$I$89,"")</f>
        <v>#NAME?</v>
      </c>
      <c r="M334" s="23" t="e">
        <f t="shared" ca="1" si="38"/>
        <v>#NAME?</v>
      </c>
      <c r="N334" s="24" t="e">
        <f t="shared" ca="1" si="39"/>
        <v>#NAME?</v>
      </c>
      <c r="O334" s="22" t="e">
        <f ca="1">+_xlfn.XLOOKUP(H334,Datos_BGC!$J$2:$J$89,Datos_BGC!$I$2:$I$89,"")</f>
        <v>#NAME?</v>
      </c>
      <c r="P334" s="23" t="e">
        <f t="shared" ca="1" si="40"/>
        <v>#NAME?</v>
      </c>
      <c r="Q334" s="28" t="e">
        <f t="shared" ca="1" si="41"/>
        <v>#NAME?</v>
      </c>
    </row>
    <row r="335" spans="1:17" x14ac:dyDescent="0.35">
      <c r="A335" s="14" t="s">
        <v>78</v>
      </c>
      <c r="B335" s="14" t="str">
        <f t="shared" si="35"/>
        <v>EUR</v>
      </c>
      <c r="C335" s="14" t="str">
        <f t="shared" si="36"/>
        <v>USD</v>
      </c>
      <c r="D335" s="14" t="s">
        <v>78</v>
      </c>
      <c r="E335" s="14" t="s">
        <v>16</v>
      </c>
      <c r="F335" s="14">
        <v>0.75</v>
      </c>
      <c r="G335" s="14" t="s">
        <v>7</v>
      </c>
      <c r="H335" s="14" t="str">
        <f t="shared" si="37"/>
        <v>EURUSD_10RR_1Y</v>
      </c>
      <c r="I335" s="14">
        <v>161332.99999999901</v>
      </c>
      <c r="J335" s="36">
        <v>0.68289999999999995</v>
      </c>
      <c r="K335" s="37">
        <v>0</v>
      </c>
      <c r="L335" s="22" t="e">
        <f ca="1">+_xlfn.XLOOKUP(H335,Datos_Tradition!$J$2:$J$89,Datos_Tradition!$I$2:$I$89,"")</f>
        <v>#NAME?</v>
      </c>
      <c r="M335" s="23" t="e">
        <f t="shared" ca="1" si="38"/>
        <v>#NAME?</v>
      </c>
      <c r="N335" s="24" t="e">
        <f t="shared" ca="1" si="39"/>
        <v>#NAME?</v>
      </c>
      <c r="O335" s="22" t="e">
        <f ca="1">+_xlfn.XLOOKUP(H335,Datos_BGC!$J$2:$J$89,Datos_BGC!$I$2:$I$89,"")</f>
        <v>#NAME?</v>
      </c>
      <c r="P335" s="23" t="e">
        <f t="shared" ca="1" si="40"/>
        <v>#NAME?</v>
      </c>
      <c r="Q335" s="28" t="e">
        <f t="shared" ca="1" si="41"/>
        <v>#NAME?</v>
      </c>
    </row>
    <row r="336" spans="1:17" x14ac:dyDescent="0.35">
      <c r="A336" s="14" t="s">
        <v>78</v>
      </c>
      <c r="B336" s="14" t="str">
        <f t="shared" si="35"/>
        <v>EUR</v>
      </c>
      <c r="C336" s="14" t="str">
        <f t="shared" si="36"/>
        <v>USD</v>
      </c>
      <c r="D336" s="14" t="s">
        <v>78</v>
      </c>
      <c r="E336" s="14" t="s">
        <v>19</v>
      </c>
      <c r="F336" s="14">
        <v>1</v>
      </c>
      <c r="G336" s="14" t="s">
        <v>7</v>
      </c>
      <c r="H336" s="14" t="str">
        <f t="shared" si="37"/>
        <v>EURUSD_25FLY_1Y</v>
      </c>
      <c r="I336" s="14">
        <v>-1572849.01</v>
      </c>
      <c r="J336" s="36">
        <v>0.13500000000000001</v>
      </c>
      <c r="K336" s="37">
        <v>0</v>
      </c>
      <c r="L336" s="22" t="e">
        <f ca="1">+_xlfn.XLOOKUP(H336,Datos_Tradition!$J$2:$J$89,Datos_Tradition!$I$2:$I$89,"")</f>
        <v>#NAME?</v>
      </c>
      <c r="M336" s="23" t="e">
        <f t="shared" ca="1" si="38"/>
        <v>#NAME?</v>
      </c>
      <c r="N336" s="24" t="e">
        <f t="shared" ca="1" si="39"/>
        <v>#NAME?</v>
      </c>
      <c r="O336" s="22" t="e">
        <f ca="1">+_xlfn.XLOOKUP(H336,Datos_BGC!$J$2:$J$89,Datos_BGC!$I$2:$I$89,"")</f>
        <v>#NAME?</v>
      </c>
      <c r="P336" s="23" t="e">
        <f t="shared" ca="1" si="40"/>
        <v>#NAME?</v>
      </c>
      <c r="Q336" s="28" t="e">
        <f t="shared" ca="1" si="41"/>
        <v>#NAME?</v>
      </c>
    </row>
    <row r="337" spans="1:17" x14ac:dyDescent="0.35">
      <c r="A337" s="14" t="s">
        <v>78</v>
      </c>
      <c r="B337" s="14" t="str">
        <f t="shared" si="35"/>
        <v>EUR</v>
      </c>
      <c r="C337" s="14" t="str">
        <f t="shared" si="36"/>
        <v>USD</v>
      </c>
      <c r="D337" s="14" t="s">
        <v>78</v>
      </c>
      <c r="E337" s="14" t="s">
        <v>18</v>
      </c>
      <c r="F337" s="14">
        <v>2</v>
      </c>
      <c r="G337" s="14" t="s">
        <v>7</v>
      </c>
      <c r="H337" s="14" t="str">
        <f t="shared" si="37"/>
        <v>EURUSD_25RR_1Y</v>
      </c>
      <c r="I337" s="14">
        <v>-323029.48</v>
      </c>
      <c r="J337" s="36">
        <v>0.27</v>
      </c>
      <c r="K337" s="37">
        <v>0</v>
      </c>
      <c r="L337" s="22" t="e">
        <f ca="1">+_xlfn.XLOOKUP(H337,Datos_Tradition!$J$2:$J$89,Datos_Tradition!$I$2:$I$89,"")</f>
        <v>#NAME?</v>
      </c>
      <c r="M337" s="23" t="e">
        <f t="shared" ca="1" si="38"/>
        <v>#NAME?</v>
      </c>
      <c r="N337" s="24" t="e">
        <f t="shared" ca="1" si="39"/>
        <v>#NAME?</v>
      </c>
      <c r="O337" s="22" t="e">
        <f ca="1">+_xlfn.XLOOKUP(H337,Datos_BGC!$J$2:$J$89,Datos_BGC!$I$2:$I$89,"")</f>
        <v>#NAME?</v>
      </c>
      <c r="P337" s="23" t="e">
        <f t="shared" ca="1" si="40"/>
        <v>#NAME?</v>
      </c>
      <c r="Q337" s="28" t="e">
        <f t="shared" ca="1" si="41"/>
        <v>#NAME?</v>
      </c>
    </row>
    <row r="338" spans="1:17" x14ac:dyDescent="0.35">
      <c r="A338" s="14" t="s">
        <v>78</v>
      </c>
      <c r="B338" s="14" t="str">
        <f t="shared" si="35"/>
        <v>EUR</v>
      </c>
      <c r="C338" s="14" t="str">
        <f t="shared" si="36"/>
        <v>USD</v>
      </c>
      <c r="D338" s="14" t="s">
        <v>78</v>
      </c>
      <c r="E338" s="14" t="s">
        <v>9</v>
      </c>
      <c r="F338" s="14">
        <v>2.7777777777777701E-3</v>
      </c>
      <c r="G338" s="14" t="s">
        <v>7</v>
      </c>
      <c r="H338" s="14" t="str">
        <f t="shared" si="37"/>
        <v>EURUSD_ATM_1Y</v>
      </c>
      <c r="I338" s="14">
        <v>-93296.248500000103</v>
      </c>
      <c r="J338" s="36">
        <v>0.42199999999999999</v>
      </c>
      <c r="K338" s="37">
        <v>0</v>
      </c>
      <c r="L338" s="22" t="e">
        <f ca="1">+_xlfn.XLOOKUP(H338,Datos_Tradition!$J$2:$J$89,Datos_Tradition!$I$2:$I$89,"")</f>
        <v>#NAME?</v>
      </c>
      <c r="M338" s="23" t="e">
        <f t="shared" ca="1" si="38"/>
        <v>#NAME?</v>
      </c>
      <c r="N338" s="24" t="e">
        <f t="shared" ca="1" si="39"/>
        <v>#NAME?</v>
      </c>
      <c r="O338" s="22" t="e">
        <f ca="1">+_xlfn.XLOOKUP(H338,Datos_BGC!$J$2:$J$89,Datos_BGC!$I$2:$I$89,"")</f>
        <v>#NAME?</v>
      </c>
      <c r="P338" s="23" t="e">
        <f t="shared" ca="1" si="40"/>
        <v>#NAME?</v>
      </c>
      <c r="Q338" s="28" t="e">
        <f t="shared" ca="1" si="41"/>
        <v>#NAME?</v>
      </c>
    </row>
    <row r="339" spans="1:17" x14ac:dyDescent="0.35">
      <c r="A339" s="14" t="s">
        <v>78</v>
      </c>
      <c r="B339" s="14" t="str">
        <f t="shared" si="35"/>
        <v>EUR</v>
      </c>
      <c r="C339" s="14" t="str">
        <f t="shared" si="36"/>
        <v>USD</v>
      </c>
      <c r="D339" s="14" t="s">
        <v>78</v>
      </c>
      <c r="E339" s="14" t="s">
        <v>17</v>
      </c>
      <c r="F339" s="14">
        <v>2.7777777777777701E-3</v>
      </c>
      <c r="G339" s="14" t="s">
        <v>8</v>
      </c>
      <c r="H339" s="14" t="str">
        <f t="shared" si="37"/>
        <v>EURUSD_10FLY_2Y</v>
      </c>
      <c r="I339" s="14">
        <v>-23217.41</v>
      </c>
      <c r="J339" s="36">
        <v>0.32</v>
      </c>
      <c r="K339" s="37">
        <v>0</v>
      </c>
      <c r="L339" s="22" t="e">
        <f ca="1">+_xlfn.XLOOKUP(H339,Datos_Tradition!$J$2:$J$89,Datos_Tradition!$I$2:$I$89,"")</f>
        <v>#NAME?</v>
      </c>
      <c r="M339" s="23" t="e">
        <f t="shared" ca="1" si="38"/>
        <v>#NAME?</v>
      </c>
      <c r="N339" s="24" t="e">
        <f t="shared" ca="1" si="39"/>
        <v>#NAME?</v>
      </c>
      <c r="O339" s="22" t="e">
        <f ca="1">+_xlfn.XLOOKUP(H339,Datos_BGC!$J$2:$J$89,Datos_BGC!$I$2:$I$89,"")</f>
        <v>#NAME?</v>
      </c>
      <c r="P339" s="23" t="e">
        <f t="shared" ca="1" si="40"/>
        <v>#NAME?</v>
      </c>
      <c r="Q339" s="28" t="e">
        <f t="shared" ca="1" si="41"/>
        <v>#NAME?</v>
      </c>
    </row>
    <row r="340" spans="1:17" x14ac:dyDescent="0.35">
      <c r="A340" s="14" t="s">
        <v>78</v>
      </c>
      <c r="B340" s="14" t="str">
        <f t="shared" si="35"/>
        <v>EUR</v>
      </c>
      <c r="C340" s="14" t="str">
        <f t="shared" si="36"/>
        <v>USD</v>
      </c>
      <c r="D340" s="14" t="s">
        <v>78</v>
      </c>
      <c r="E340" s="14" t="s">
        <v>16</v>
      </c>
      <c r="F340" s="14">
        <v>2.7777777777777701E-3</v>
      </c>
      <c r="G340" s="14" t="s">
        <v>8</v>
      </c>
      <c r="H340" s="14" t="str">
        <f t="shared" si="37"/>
        <v>EURUSD_10RR_2Y</v>
      </c>
      <c r="I340" s="14">
        <v>-8243.3199999999906</v>
      </c>
      <c r="J340" s="36">
        <v>0.90380000000000005</v>
      </c>
      <c r="K340" s="37">
        <v>0</v>
      </c>
      <c r="L340" s="22" t="e">
        <f ca="1">+_xlfn.XLOOKUP(H340,Datos_Tradition!$J$2:$J$89,Datos_Tradition!$I$2:$I$89,"")</f>
        <v>#NAME?</v>
      </c>
      <c r="M340" s="23" t="e">
        <f t="shared" ca="1" si="38"/>
        <v>#NAME?</v>
      </c>
      <c r="N340" s="24" t="e">
        <f t="shared" ca="1" si="39"/>
        <v>#NAME?</v>
      </c>
      <c r="O340" s="22" t="e">
        <f ca="1">+_xlfn.XLOOKUP(H340,Datos_BGC!$J$2:$J$89,Datos_BGC!$I$2:$I$89,"")</f>
        <v>#NAME?</v>
      </c>
      <c r="P340" s="23" t="e">
        <f t="shared" ca="1" si="40"/>
        <v>#NAME?</v>
      </c>
      <c r="Q340" s="28" t="e">
        <f t="shared" ca="1" si="41"/>
        <v>#NAME?</v>
      </c>
    </row>
    <row r="341" spans="1:17" x14ac:dyDescent="0.35">
      <c r="A341" s="14" t="s">
        <v>78</v>
      </c>
      <c r="B341" s="14" t="str">
        <f t="shared" si="35"/>
        <v>EUR</v>
      </c>
      <c r="C341" s="14" t="str">
        <f t="shared" si="36"/>
        <v>USD</v>
      </c>
      <c r="D341" s="14" t="s">
        <v>78</v>
      </c>
      <c r="E341" s="14" t="s">
        <v>19</v>
      </c>
      <c r="F341" s="14">
        <v>2.7777777777777701E-3</v>
      </c>
      <c r="G341" s="14" t="s">
        <v>8</v>
      </c>
      <c r="H341" s="14" t="str">
        <f t="shared" si="37"/>
        <v>EURUSD_25FLY_2Y</v>
      </c>
      <c r="I341" s="14">
        <v>152082.65</v>
      </c>
      <c r="J341" s="36">
        <v>0.2</v>
      </c>
      <c r="K341" s="37">
        <v>0</v>
      </c>
      <c r="L341" s="22" t="e">
        <f ca="1">+_xlfn.XLOOKUP(H341,Datos_Tradition!$J$2:$J$89,Datos_Tradition!$I$2:$I$89,"")</f>
        <v>#NAME?</v>
      </c>
      <c r="M341" s="23" t="e">
        <f t="shared" ca="1" si="38"/>
        <v>#NAME?</v>
      </c>
      <c r="N341" s="24" t="e">
        <f t="shared" ca="1" si="39"/>
        <v>#NAME?</v>
      </c>
      <c r="O341" s="22" t="e">
        <f ca="1">+_xlfn.XLOOKUP(H341,Datos_BGC!$J$2:$J$89,Datos_BGC!$I$2:$I$89,"")</f>
        <v>#NAME?</v>
      </c>
      <c r="P341" s="23" t="e">
        <f t="shared" ca="1" si="40"/>
        <v>#NAME?</v>
      </c>
      <c r="Q341" s="28" t="e">
        <f t="shared" ca="1" si="41"/>
        <v>#NAME?</v>
      </c>
    </row>
    <row r="342" spans="1:17" x14ac:dyDescent="0.35">
      <c r="A342" s="14" t="s">
        <v>78</v>
      </c>
      <c r="B342" s="14" t="str">
        <f t="shared" si="35"/>
        <v>EUR</v>
      </c>
      <c r="C342" s="14" t="str">
        <f t="shared" si="36"/>
        <v>USD</v>
      </c>
      <c r="D342" s="14" t="s">
        <v>78</v>
      </c>
      <c r="E342" s="14" t="s">
        <v>18</v>
      </c>
      <c r="F342" s="14">
        <v>2.7777777777777701E-3</v>
      </c>
      <c r="G342" s="14" t="s">
        <v>8</v>
      </c>
      <c r="H342" s="14" t="str">
        <f t="shared" si="37"/>
        <v>EURUSD_25RR_2Y</v>
      </c>
      <c r="I342" s="14">
        <v>209329.1</v>
      </c>
      <c r="J342" s="36">
        <v>0.4</v>
      </c>
      <c r="K342" s="37">
        <v>0</v>
      </c>
      <c r="L342" s="22" t="e">
        <f ca="1">+_xlfn.XLOOKUP(H342,Datos_Tradition!$J$2:$J$89,Datos_Tradition!$I$2:$I$89,"")</f>
        <v>#NAME?</v>
      </c>
      <c r="M342" s="23" t="e">
        <f t="shared" ca="1" si="38"/>
        <v>#NAME?</v>
      </c>
      <c r="N342" s="24" t="e">
        <f t="shared" ca="1" si="39"/>
        <v>#NAME?</v>
      </c>
      <c r="O342" s="22" t="e">
        <f ca="1">+_xlfn.XLOOKUP(H342,Datos_BGC!$J$2:$J$89,Datos_BGC!$I$2:$I$89,"")</f>
        <v>#NAME?</v>
      </c>
      <c r="P342" s="23" t="e">
        <f t="shared" ca="1" si="40"/>
        <v>#NAME?</v>
      </c>
      <c r="Q342" s="28" t="e">
        <f t="shared" ca="1" si="41"/>
        <v>#NAME?</v>
      </c>
    </row>
    <row r="343" spans="1:17" x14ac:dyDescent="0.35">
      <c r="A343" s="14" t="s">
        <v>78</v>
      </c>
      <c r="B343" s="14" t="str">
        <f t="shared" si="35"/>
        <v>EUR</v>
      </c>
      <c r="C343" s="14" t="str">
        <f t="shared" si="36"/>
        <v>USD</v>
      </c>
      <c r="D343" s="14" t="s">
        <v>78</v>
      </c>
      <c r="E343" s="14" t="s">
        <v>9</v>
      </c>
      <c r="F343" s="14">
        <v>1.94444444444444E-2</v>
      </c>
      <c r="G343" s="14" t="s">
        <v>8</v>
      </c>
      <c r="H343" s="14" t="str">
        <f t="shared" si="37"/>
        <v>EURUSD_ATM_2Y</v>
      </c>
      <c r="I343" s="14">
        <v>231926.75378</v>
      </c>
      <c r="J343" s="36">
        <v>0.4</v>
      </c>
      <c r="K343" s="37">
        <v>0</v>
      </c>
      <c r="L343" s="22" t="e">
        <f ca="1">+_xlfn.XLOOKUP(H343,Datos_Tradition!$J$2:$J$89,Datos_Tradition!$I$2:$I$89,"")</f>
        <v>#NAME?</v>
      </c>
      <c r="M343" s="23" t="e">
        <f t="shared" ca="1" si="38"/>
        <v>#NAME?</v>
      </c>
      <c r="N343" s="24" t="e">
        <f t="shared" ca="1" si="39"/>
        <v>#NAME?</v>
      </c>
      <c r="O343" s="22" t="e">
        <f ca="1">+_xlfn.XLOOKUP(H343,Datos_BGC!$J$2:$J$89,Datos_BGC!$I$2:$I$89,"")</f>
        <v>#NAME?</v>
      </c>
      <c r="P343" s="23" t="e">
        <f t="shared" ca="1" si="40"/>
        <v>#NAME?</v>
      </c>
      <c r="Q343" s="28" t="e">
        <f t="shared" ca="1" si="41"/>
        <v>#NAME?</v>
      </c>
    </row>
    <row r="344" spans="1:17" x14ac:dyDescent="0.35">
      <c r="A344" s="14" t="s">
        <v>78</v>
      </c>
      <c r="B344" s="14" t="str">
        <f t="shared" si="35"/>
        <v>EUR</v>
      </c>
      <c r="C344" s="14" t="str">
        <f t="shared" si="36"/>
        <v>USD</v>
      </c>
      <c r="D344" s="14" t="s">
        <v>78</v>
      </c>
      <c r="E344" s="14" t="s">
        <v>17</v>
      </c>
      <c r="F344" s="14">
        <v>1.94444444444444E-2</v>
      </c>
      <c r="G344" s="14" t="s">
        <v>24</v>
      </c>
      <c r="H344" s="14" t="str">
        <f t="shared" si="37"/>
        <v>EURUSD_10FLY_5Y</v>
      </c>
      <c r="I344" s="14">
        <v>380762.69</v>
      </c>
      <c r="J344" s="36">
        <v>0.8</v>
      </c>
      <c r="K344" s="37">
        <v>0</v>
      </c>
      <c r="L344" s="22" t="e">
        <f ca="1">+_xlfn.XLOOKUP(H344,Datos_Tradition!$J$2:$J$89,Datos_Tradition!$I$2:$I$89,"")</f>
        <v>#NAME?</v>
      </c>
      <c r="M344" s="23" t="e">
        <f t="shared" ca="1" si="38"/>
        <v>#NAME?</v>
      </c>
      <c r="N344" s="24" t="e">
        <f t="shared" ca="1" si="39"/>
        <v>#NAME?</v>
      </c>
      <c r="O344" s="22" t="e">
        <f ca="1">+_xlfn.XLOOKUP(H344,Datos_BGC!$J$2:$J$89,Datos_BGC!$I$2:$I$89,"")</f>
        <v>#NAME?</v>
      </c>
      <c r="P344" s="23" t="e">
        <f t="shared" ca="1" si="40"/>
        <v>#NAME?</v>
      </c>
      <c r="Q344" s="28" t="e">
        <f t="shared" ca="1" si="41"/>
        <v>#NAME?</v>
      </c>
    </row>
    <row r="345" spans="1:17" x14ac:dyDescent="0.35">
      <c r="A345" s="14" t="s">
        <v>78</v>
      </c>
      <c r="B345" s="14" t="str">
        <f t="shared" si="35"/>
        <v>EUR</v>
      </c>
      <c r="C345" s="14" t="str">
        <f t="shared" si="36"/>
        <v>USD</v>
      </c>
      <c r="D345" s="14" t="s">
        <v>78</v>
      </c>
      <c r="E345" s="14" t="s">
        <v>16</v>
      </c>
      <c r="F345" s="14">
        <v>1.94444444444444E-2</v>
      </c>
      <c r="G345" s="14" t="s">
        <v>24</v>
      </c>
      <c r="H345" s="14" t="str">
        <f t="shared" si="37"/>
        <v>EURUSD_10RR_5Y</v>
      </c>
      <c r="I345" s="14">
        <v>194180.65</v>
      </c>
      <c r="J345" s="36">
        <v>1.2</v>
      </c>
      <c r="K345" s="37">
        <v>0</v>
      </c>
      <c r="L345" s="22" t="e">
        <f ca="1">+_xlfn.XLOOKUP(H345,Datos_Tradition!$J$2:$J$89,Datos_Tradition!$I$2:$I$89,"")</f>
        <v>#NAME?</v>
      </c>
      <c r="M345" s="23" t="e">
        <f t="shared" ca="1" si="38"/>
        <v>#NAME?</v>
      </c>
      <c r="N345" s="24" t="e">
        <f t="shared" ca="1" si="39"/>
        <v>#NAME?</v>
      </c>
      <c r="O345" s="22" t="e">
        <f ca="1">+_xlfn.XLOOKUP(H345,Datos_BGC!$J$2:$J$89,Datos_BGC!$I$2:$I$89,"")</f>
        <v>#NAME?</v>
      </c>
      <c r="P345" s="23" t="e">
        <f t="shared" ca="1" si="40"/>
        <v>#NAME?</v>
      </c>
      <c r="Q345" s="28" t="e">
        <f t="shared" ca="1" si="41"/>
        <v>#NAME?</v>
      </c>
    </row>
    <row r="346" spans="1:17" x14ac:dyDescent="0.35">
      <c r="A346" s="14" t="s">
        <v>78</v>
      </c>
      <c r="B346" s="14" t="str">
        <f t="shared" si="35"/>
        <v>EUR</v>
      </c>
      <c r="C346" s="14" t="str">
        <f t="shared" si="36"/>
        <v>USD</v>
      </c>
      <c r="D346" s="14" t="s">
        <v>78</v>
      </c>
      <c r="E346" s="14" t="s">
        <v>19</v>
      </c>
      <c r="F346" s="14">
        <v>1.94444444444444E-2</v>
      </c>
      <c r="G346" s="14" t="s">
        <v>24</v>
      </c>
      <c r="H346" s="14" t="str">
        <f t="shared" si="37"/>
        <v>EURUSD_25FLY_5Y</v>
      </c>
      <c r="I346" s="14">
        <v>-96934.37</v>
      </c>
      <c r="J346" s="36">
        <v>0.5</v>
      </c>
      <c r="K346" s="37">
        <v>0</v>
      </c>
      <c r="L346" s="22" t="e">
        <f ca="1">+_xlfn.XLOOKUP(H346,Datos_Tradition!$J$2:$J$89,Datos_Tradition!$I$2:$I$89,"")</f>
        <v>#NAME?</v>
      </c>
      <c r="M346" s="23" t="e">
        <f t="shared" ca="1" si="38"/>
        <v>#NAME?</v>
      </c>
      <c r="N346" s="24" t="e">
        <f t="shared" ca="1" si="39"/>
        <v>#NAME?</v>
      </c>
      <c r="O346" s="22" t="e">
        <f ca="1">+_xlfn.XLOOKUP(H346,Datos_BGC!$J$2:$J$89,Datos_BGC!$I$2:$I$89,"")</f>
        <v>#NAME?</v>
      </c>
      <c r="P346" s="23" t="e">
        <f t="shared" ca="1" si="40"/>
        <v>#NAME?</v>
      </c>
      <c r="Q346" s="28" t="e">
        <f t="shared" ca="1" si="41"/>
        <v>#NAME?</v>
      </c>
    </row>
    <row r="347" spans="1:17" x14ac:dyDescent="0.35">
      <c r="A347" s="14" t="s">
        <v>78</v>
      </c>
      <c r="B347" s="14" t="str">
        <f t="shared" si="35"/>
        <v>EUR</v>
      </c>
      <c r="C347" s="14" t="str">
        <f t="shared" si="36"/>
        <v>USD</v>
      </c>
      <c r="D347" s="14" t="s">
        <v>78</v>
      </c>
      <c r="E347" s="14" t="s">
        <v>18</v>
      </c>
      <c r="F347" s="14">
        <v>1.94444444444444E-2</v>
      </c>
      <c r="G347" s="14" t="s">
        <v>24</v>
      </c>
      <c r="H347" s="14" t="str">
        <f t="shared" si="37"/>
        <v>EURUSD_25RR_5Y</v>
      </c>
      <c r="I347" s="14">
        <v>-61605.53</v>
      </c>
      <c r="J347" s="36">
        <v>0.4</v>
      </c>
      <c r="K347" s="37">
        <v>0</v>
      </c>
      <c r="L347" s="22" t="e">
        <f ca="1">+_xlfn.XLOOKUP(H347,Datos_Tradition!$J$2:$J$89,Datos_Tradition!$I$2:$I$89,"")</f>
        <v>#NAME?</v>
      </c>
      <c r="M347" s="23" t="e">
        <f t="shared" ca="1" si="38"/>
        <v>#NAME?</v>
      </c>
      <c r="N347" s="24" t="e">
        <f t="shared" ca="1" si="39"/>
        <v>#NAME?</v>
      </c>
      <c r="O347" s="22" t="e">
        <f ca="1">+_xlfn.XLOOKUP(H347,Datos_BGC!$J$2:$J$89,Datos_BGC!$I$2:$I$89,"")</f>
        <v>#NAME?</v>
      </c>
      <c r="P347" s="23" t="e">
        <f t="shared" ca="1" si="40"/>
        <v>#NAME?</v>
      </c>
      <c r="Q347" s="28" t="e">
        <f t="shared" ca="1" si="41"/>
        <v>#NAME?</v>
      </c>
    </row>
    <row r="348" spans="1:17" x14ac:dyDescent="0.35">
      <c r="A348" s="14" t="s">
        <v>78</v>
      </c>
      <c r="B348" s="14" t="str">
        <f t="shared" si="35"/>
        <v>EUR</v>
      </c>
      <c r="C348" s="14" t="str">
        <f t="shared" si="36"/>
        <v>USD</v>
      </c>
      <c r="D348" s="14" t="s">
        <v>78</v>
      </c>
      <c r="E348" s="14" t="s">
        <v>9</v>
      </c>
      <c r="F348" s="14">
        <v>2.7777777777777701E-3</v>
      </c>
      <c r="G348" s="14" t="s">
        <v>24</v>
      </c>
      <c r="H348" s="14" t="str">
        <f t="shared" si="37"/>
        <v>EURUSD_ATM_5Y</v>
      </c>
      <c r="I348" s="14">
        <v>144616.33385999899</v>
      </c>
      <c r="J348" s="36">
        <v>0.5</v>
      </c>
      <c r="K348" s="37">
        <v>0</v>
      </c>
      <c r="L348" s="22" t="e">
        <f ca="1">+_xlfn.XLOOKUP(H348,Datos_Tradition!$J$2:$J$89,Datos_Tradition!$I$2:$I$89,"")</f>
        <v>#NAME?</v>
      </c>
      <c r="M348" s="23" t="e">
        <f t="shared" ca="1" si="38"/>
        <v>#NAME?</v>
      </c>
      <c r="N348" s="24" t="e">
        <f t="shared" ca="1" si="39"/>
        <v>#NAME?</v>
      </c>
      <c r="O348" s="22" t="e">
        <f ca="1">+_xlfn.XLOOKUP(H348,Datos_BGC!$J$2:$J$89,Datos_BGC!$I$2:$I$89,"")</f>
        <v>#NAME?</v>
      </c>
      <c r="P348" s="23" t="e">
        <f t="shared" ca="1" si="40"/>
        <v>#NAME?</v>
      </c>
      <c r="Q348" s="28" t="e">
        <f t="shared" ca="1" si="41"/>
        <v>#NAME?</v>
      </c>
    </row>
    <row r="349" spans="1:17" x14ac:dyDescent="0.35">
      <c r="A349" s="14" t="s">
        <v>78</v>
      </c>
      <c r="B349" s="14" t="str">
        <f t="shared" si="35"/>
        <v>EUR</v>
      </c>
      <c r="C349" s="14" t="str">
        <f t="shared" si="36"/>
        <v>USD</v>
      </c>
      <c r="D349" s="14" t="s">
        <v>78</v>
      </c>
      <c r="E349" s="14" t="s">
        <v>9</v>
      </c>
      <c r="F349" s="14">
        <v>1.94444444444444E-2</v>
      </c>
      <c r="G349" s="14" t="s">
        <v>26</v>
      </c>
      <c r="H349" s="14" t="str">
        <f t="shared" si="37"/>
        <v>EURUSD_ATM_10Y</v>
      </c>
      <c r="I349" s="14">
        <v>2.4932300000000001</v>
      </c>
      <c r="J349" s="36">
        <v>0.8</v>
      </c>
      <c r="K349" s="37">
        <v>0</v>
      </c>
      <c r="L349" s="22" t="e">
        <f ca="1">+_xlfn.XLOOKUP(H349,Datos_Tradition!$J$2:$J$89,Datos_Tradition!$I$2:$I$89,"")</f>
        <v>#NAME?</v>
      </c>
      <c r="M349" s="23" t="e">
        <f t="shared" ca="1" si="38"/>
        <v>#NAME?</v>
      </c>
      <c r="N349" s="24" t="e">
        <f t="shared" ca="1" si="39"/>
        <v>#NAME?</v>
      </c>
      <c r="O349" s="22" t="e">
        <f ca="1">+_xlfn.XLOOKUP(H349,Datos_BGC!$J$2:$J$89,Datos_BGC!$I$2:$I$89,"")</f>
        <v>#NAME?</v>
      </c>
      <c r="P349" s="23" t="e">
        <f t="shared" ca="1" si="40"/>
        <v>#NAME?</v>
      </c>
      <c r="Q349" s="28" t="e">
        <f t="shared" ca="1" si="41"/>
        <v>#NAME?</v>
      </c>
    </row>
    <row r="350" spans="1:17" x14ac:dyDescent="0.35">
      <c r="A350" s="14" t="s">
        <v>94</v>
      </c>
      <c r="B350" s="14" t="str">
        <f t="shared" si="35"/>
        <v>GBP</v>
      </c>
      <c r="C350" s="14" t="str">
        <f t="shared" si="36"/>
        <v>AUD</v>
      </c>
      <c r="D350" s="14" t="s">
        <v>94</v>
      </c>
      <c r="E350" s="14" t="s">
        <v>9</v>
      </c>
      <c r="F350" s="14">
        <v>8.3333333333333301E-2</v>
      </c>
      <c r="G350" s="14" t="s">
        <v>21</v>
      </c>
      <c r="H350" s="14" t="str">
        <f t="shared" si="37"/>
        <v>GBPAUD_ATM_3W</v>
      </c>
      <c r="I350" s="14">
        <v>-1.294E-2</v>
      </c>
      <c r="J350" s="36">
        <v>1.2524999999999999</v>
      </c>
      <c r="K350" s="37">
        <v>8.1036749999999994E-3</v>
      </c>
      <c r="L350" s="22" t="e">
        <f ca="1">+_xlfn.XLOOKUP(H350,Datos_Tradition!$J$2:$J$89,Datos_Tradition!$I$2:$I$89,"")</f>
        <v>#NAME?</v>
      </c>
      <c r="M350" s="23" t="e">
        <f t="shared" ca="1" si="38"/>
        <v>#NAME?</v>
      </c>
      <c r="N350" s="24" t="e">
        <f t="shared" ca="1" si="39"/>
        <v>#NAME?</v>
      </c>
      <c r="O350" s="22" t="e">
        <f ca="1">+_xlfn.XLOOKUP(H350,Datos_BGC!$J$2:$J$89,Datos_BGC!$I$2:$I$89,"")</f>
        <v>#NAME?</v>
      </c>
      <c r="P350" s="23" t="e">
        <f t="shared" ca="1" si="40"/>
        <v>#NAME?</v>
      </c>
      <c r="Q350" s="28" t="e">
        <f t="shared" ca="1" si="41"/>
        <v>#NAME?</v>
      </c>
    </row>
    <row r="351" spans="1:17" x14ac:dyDescent="0.35">
      <c r="A351" s="14" t="s">
        <v>94</v>
      </c>
      <c r="B351" s="14" t="str">
        <f t="shared" si="35"/>
        <v>GBP</v>
      </c>
      <c r="C351" s="14" t="str">
        <f t="shared" si="36"/>
        <v>AUD</v>
      </c>
      <c r="D351" s="14" t="s">
        <v>94</v>
      </c>
      <c r="E351" s="14" t="s">
        <v>9</v>
      </c>
      <c r="F351" s="14">
        <v>0.5</v>
      </c>
      <c r="G351" s="14" t="s">
        <v>2</v>
      </c>
      <c r="H351" s="14" t="str">
        <f t="shared" si="37"/>
        <v>GBPAUD_ATM_1M</v>
      </c>
      <c r="I351" s="14">
        <v>-0.40405999999999997</v>
      </c>
      <c r="J351" s="36">
        <v>1</v>
      </c>
      <c r="K351" s="37">
        <v>0.20202999999999999</v>
      </c>
      <c r="L351" s="22" t="e">
        <f ca="1">+_xlfn.XLOOKUP(H351,Datos_Tradition!$J$2:$J$89,Datos_Tradition!$I$2:$I$89,"")</f>
        <v>#NAME?</v>
      </c>
      <c r="M351" s="23" t="e">
        <f t="shared" ca="1" si="38"/>
        <v>#NAME?</v>
      </c>
      <c r="N351" s="24" t="e">
        <f t="shared" ca="1" si="39"/>
        <v>#NAME?</v>
      </c>
      <c r="O351" s="22" t="e">
        <f ca="1">+_xlfn.XLOOKUP(H351,Datos_BGC!$J$2:$J$89,Datos_BGC!$I$2:$I$89,"")</f>
        <v>#NAME?</v>
      </c>
      <c r="P351" s="23" t="e">
        <f t="shared" ca="1" si="40"/>
        <v>#NAME?</v>
      </c>
      <c r="Q351" s="28" t="e">
        <f t="shared" ca="1" si="41"/>
        <v>#NAME?</v>
      </c>
    </row>
    <row r="352" spans="1:17" x14ac:dyDescent="0.35">
      <c r="A352" s="14" t="s">
        <v>94</v>
      </c>
      <c r="B352" s="14" t="str">
        <f t="shared" si="35"/>
        <v>GBP</v>
      </c>
      <c r="C352" s="14" t="str">
        <f t="shared" si="36"/>
        <v>AUD</v>
      </c>
      <c r="D352" s="14" t="s">
        <v>94</v>
      </c>
      <c r="E352" s="14" t="s">
        <v>9</v>
      </c>
      <c r="F352" s="14">
        <v>1</v>
      </c>
      <c r="G352" s="14" t="s">
        <v>3</v>
      </c>
      <c r="H352" s="14" t="str">
        <f t="shared" si="37"/>
        <v>GBPAUD_ATM_2M</v>
      </c>
      <c r="I352" s="14">
        <v>-0.13730000000000001</v>
      </c>
      <c r="J352" s="36">
        <v>1.0249999999999999</v>
      </c>
      <c r="K352" s="37">
        <v>7.0366249999999894E-2</v>
      </c>
      <c r="L352" s="22" t="e">
        <f ca="1">+_xlfn.XLOOKUP(H352,Datos_Tradition!$J$2:$J$89,Datos_Tradition!$I$2:$I$89,"")</f>
        <v>#NAME?</v>
      </c>
      <c r="M352" s="23" t="e">
        <f t="shared" ca="1" si="38"/>
        <v>#NAME?</v>
      </c>
      <c r="N352" s="24" t="e">
        <f t="shared" ca="1" si="39"/>
        <v>#NAME?</v>
      </c>
      <c r="O352" s="22" t="e">
        <f ca="1">+_xlfn.XLOOKUP(H352,Datos_BGC!$J$2:$J$89,Datos_BGC!$I$2:$I$89,"")</f>
        <v>#NAME?</v>
      </c>
      <c r="P352" s="23" t="e">
        <f t="shared" ca="1" si="40"/>
        <v>#NAME?</v>
      </c>
      <c r="Q352" s="28" t="e">
        <f t="shared" ca="1" si="41"/>
        <v>#NAME?</v>
      </c>
    </row>
    <row r="353" spans="1:17" x14ac:dyDescent="0.35">
      <c r="A353" s="14" t="s">
        <v>94</v>
      </c>
      <c r="B353" s="14" t="str">
        <f t="shared" si="35"/>
        <v>GBP</v>
      </c>
      <c r="C353" s="14" t="str">
        <f t="shared" si="36"/>
        <v>AUD</v>
      </c>
      <c r="D353" s="14" t="s">
        <v>94</v>
      </c>
      <c r="E353" s="14" t="s">
        <v>9</v>
      </c>
      <c r="F353" s="14">
        <v>2</v>
      </c>
      <c r="G353" s="14" t="s">
        <v>4</v>
      </c>
      <c r="H353" s="14" t="str">
        <f t="shared" si="37"/>
        <v>GBPAUD_ATM_3M</v>
      </c>
      <c r="I353" s="14">
        <v>-0.23197000000000001</v>
      </c>
      <c r="J353" s="36">
        <v>1</v>
      </c>
      <c r="K353" s="37">
        <v>0.115985</v>
      </c>
      <c r="L353" s="22" t="e">
        <f ca="1">+_xlfn.XLOOKUP(H353,Datos_Tradition!$J$2:$J$89,Datos_Tradition!$I$2:$I$89,"")</f>
        <v>#NAME?</v>
      </c>
      <c r="M353" s="23" t="e">
        <f t="shared" ca="1" si="38"/>
        <v>#NAME?</v>
      </c>
      <c r="N353" s="24" t="e">
        <f t="shared" ca="1" si="39"/>
        <v>#NAME?</v>
      </c>
      <c r="O353" s="22" t="e">
        <f ca="1">+_xlfn.XLOOKUP(H353,Datos_BGC!$J$2:$J$89,Datos_BGC!$I$2:$I$89,"")</f>
        <v>#NAME?</v>
      </c>
      <c r="P353" s="23" t="e">
        <f t="shared" ca="1" si="40"/>
        <v>#NAME?</v>
      </c>
      <c r="Q353" s="28" t="e">
        <f t="shared" ca="1" si="41"/>
        <v>#NAME?</v>
      </c>
    </row>
    <row r="354" spans="1:17" x14ac:dyDescent="0.35">
      <c r="A354" s="14" t="s">
        <v>94</v>
      </c>
      <c r="B354" s="14" t="str">
        <f t="shared" si="35"/>
        <v>GBP</v>
      </c>
      <c r="C354" s="14" t="str">
        <f t="shared" si="36"/>
        <v>AUD</v>
      </c>
      <c r="D354" s="14" t="s">
        <v>94</v>
      </c>
      <c r="E354" s="14" t="s">
        <v>9</v>
      </c>
      <c r="F354" s="14">
        <v>3</v>
      </c>
      <c r="G354" s="14" t="s">
        <v>5</v>
      </c>
      <c r="H354" s="14" t="str">
        <f t="shared" si="37"/>
        <v>GBPAUD_ATM_6M</v>
      </c>
      <c r="I354" s="14">
        <v>-0.53188000000000002</v>
      </c>
      <c r="J354" s="36">
        <v>1</v>
      </c>
      <c r="K354" s="37">
        <v>0.26594000000000001</v>
      </c>
      <c r="L354" s="22" t="e">
        <f ca="1">+_xlfn.XLOOKUP(H354,Datos_Tradition!$J$2:$J$89,Datos_Tradition!$I$2:$I$89,"")</f>
        <v>#NAME?</v>
      </c>
      <c r="M354" s="23" t="e">
        <f t="shared" ca="1" si="38"/>
        <v>#NAME?</v>
      </c>
      <c r="N354" s="24" t="e">
        <f t="shared" ca="1" si="39"/>
        <v>#NAME?</v>
      </c>
      <c r="O354" s="22" t="e">
        <f ca="1">+_xlfn.XLOOKUP(H354,Datos_BGC!$J$2:$J$89,Datos_BGC!$I$2:$I$89,"")</f>
        <v>#NAME?</v>
      </c>
      <c r="P354" s="23" t="e">
        <f t="shared" ca="1" si="40"/>
        <v>#NAME?</v>
      </c>
      <c r="Q354" s="28" t="e">
        <f t="shared" ca="1" si="41"/>
        <v>#NAME?</v>
      </c>
    </row>
    <row r="355" spans="1:17" x14ac:dyDescent="0.35">
      <c r="A355" s="14" t="s">
        <v>94</v>
      </c>
      <c r="B355" s="14" t="str">
        <f t="shared" si="35"/>
        <v>GBP</v>
      </c>
      <c r="C355" s="14" t="str">
        <f t="shared" si="36"/>
        <v>AUD</v>
      </c>
      <c r="D355" s="14" t="s">
        <v>94</v>
      </c>
      <c r="E355" s="14" t="s">
        <v>9</v>
      </c>
      <c r="F355" s="14">
        <v>4</v>
      </c>
      <c r="G355" s="14" t="s">
        <v>6</v>
      </c>
      <c r="H355" s="14" t="str">
        <f t="shared" si="37"/>
        <v>GBPAUD_ATM_9M</v>
      </c>
      <c r="I355" s="14">
        <v>-4.7806499999999996</v>
      </c>
      <c r="J355" s="36">
        <v>0.85</v>
      </c>
      <c r="K355" s="37">
        <v>2.0317762499999898</v>
      </c>
      <c r="L355" s="22" t="e">
        <f ca="1">+_xlfn.XLOOKUP(H355,Datos_Tradition!$J$2:$J$89,Datos_Tradition!$I$2:$I$89,"")</f>
        <v>#NAME?</v>
      </c>
      <c r="M355" s="23" t="e">
        <f t="shared" ca="1" si="38"/>
        <v>#NAME?</v>
      </c>
      <c r="N355" s="24" t="e">
        <f t="shared" ca="1" si="39"/>
        <v>#NAME?</v>
      </c>
      <c r="O355" s="22" t="e">
        <f ca="1">+_xlfn.XLOOKUP(H355,Datos_BGC!$J$2:$J$89,Datos_BGC!$I$2:$I$89,"")</f>
        <v>#NAME?</v>
      </c>
      <c r="P355" s="23" t="e">
        <f t="shared" ca="1" si="40"/>
        <v>#NAME?</v>
      </c>
      <c r="Q355" s="28" t="e">
        <f t="shared" ca="1" si="41"/>
        <v>#NAME?</v>
      </c>
    </row>
    <row r="356" spans="1:17" x14ac:dyDescent="0.35">
      <c r="A356" s="14" t="s">
        <v>94</v>
      </c>
      <c r="B356" s="14" t="str">
        <f t="shared" si="35"/>
        <v>GBP</v>
      </c>
      <c r="C356" s="14" t="str">
        <f t="shared" si="36"/>
        <v>AUD</v>
      </c>
      <c r="D356" s="14" t="s">
        <v>94</v>
      </c>
      <c r="E356" s="14" t="s">
        <v>9</v>
      </c>
      <c r="F356" s="14">
        <v>5</v>
      </c>
      <c r="G356" s="14" t="s">
        <v>7</v>
      </c>
      <c r="H356" s="14" t="str">
        <f t="shared" si="37"/>
        <v>GBPAUD_ATM_1Y</v>
      </c>
      <c r="I356" s="14">
        <v>-26.1692</v>
      </c>
      <c r="J356" s="36">
        <v>0.95</v>
      </c>
      <c r="K356" s="37">
        <v>12.43037</v>
      </c>
      <c r="L356" s="22" t="e">
        <f ca="1">+_xlfn.XLOOKUP(H356,Datos_Tradition!$J$2:$J$89,Datos_Tradition!$I$2:$I$89,"")</f>
        <v>#NAME?</v>
      </c>
      <c r="M356" s="23" t="e">
        <f t="shared" ca="1" si="38"/>
        <v>#NAME?</v>
      </c>
      <c r="N356" s="24" t="e">
        <f t="shared" ca="1" si="39"/>
        <v>#NAME?</v>
      </c>
      <c r="O356" s="22" t="e">
        <f ca="1">+_xlfn.XLOOKUP(H356,Datos_BGC!$J$2:$J$89,Datos_BGC!$I$2:$I$89,"")</f>
        <v>#NAME?</v>
      </c>
      <c r="P356" s="23" t="e">
        <f t="shared" ca="1" si="40"/>
        <v>#NAME?</v>
      </c>
      <c r="Q356" s="28" t="e">
        <f t="shared" ca="1" si="41"/>
        <v>#NAME?</v>
      </c>
    </row>
    <row r="357" spans="1:17" x14ac:dyDescent="0.35">
      <c r="A357" s="14" t="s">
        <v>94</v>
      </c>
      <c r="B357" s="14" t="str">
        <f t="shared" si="35"/>
        <v>GBP</v>
      </c>
      <c r="C357" s="14" t="str">
        <f t="shared" si="36"/>
        <v>AUD</v>
      </c>
      <c r="D357" s="14" t="s">
        <v>94</v>
      </c>
      <c r="E357" s="14" t="s">
        <v>9</v>
      </c>
      <c r="F357" s="14">
        <v>0.5</v>
      </c>
      <c r="G357" s="14" t="s">
        <v>8</v>
      </c>
      <c r="H357" s="14" t="str">
        <f t="shared" si="37"/>
        <v>GBPAUD_ATM_2Y</v>
      </c>
      <c r="I357" s="14">
        <v>-12.45101</v>
      </c>
      <c r="J357" s="36">
        <v>0.85</v>
      </c>
      <c r="K357" s="37">
        <v>5.2916792499999996</v>
      </c>
      <c r="L357" s="22" t="e">
        <f ca="1">+_xlfn.XLOOKUP(H357,Datos_Tradition!$J$2:$J$89,Datos_Tradition!$I$2:$I$89,"")</f>
        <v>#NAME?</v>
      </c>
      <c r="M357" s="23" t="e">
        <f t="shared" ca="1" si="38"/>
        <v>#NAME?</v>
      </c>
      <c r="N357" s="24" t="e">
        <f t="shared" ca="1" si="39"/>
        <v>#NAME?</v>
      </c>
      <c r="O357" s="22" t="e">
        <f ca="1">+_xlfn.XLOOKUP(H357,Datos_BGC!$J$2:$J$89,Datos_BGC!$I$2:$I$89,"")</f>
        <v>#NAME?</v>
      </c>
      <c r="P357" s="23" t="e">
        <f t="shared" ca="1" si="40"/>
        <v>#NAME?</v>
      </c>
      <c r="Q357" s="28" t="e">
        <f t="shared" ca="1" si="41"/>
        <v>#NAME?</v>
      </c>
    </row>
    <row r="358" spans="1:17" x14ac:dyDescent="0.35">
      <c r="A358" s="14" t="s">
        <v>95</v>
      </c>
      <c r="B358" s="14" t="str">
        <f t="shared" si="35"/>
        <v>GBP</v>
      </c>
      <c r="C358" s="14" t="str">
        <f t="shared" si="36"/>
        <v>JPY</v>
      </c>
      <c r="D358" s="14" t="s">
        <v>95</v>
      </c>
      <c r="E358" s="14" t="s">
        <v>9</v>
      </c>
      <c r="F358" s="14">
        <v>0.5</v>
      </c>
      <c r="G358" s="14" t="s">
        <v>20</v>
      </c>
      <c r="H358" s="14" t="str">
        <f t="shared" si="37"/>
        <v>GBPJPY_ATM_1D</v>
      </c>
      <c r="I358" s="14">
        <v>-0.43242999999999998</v>
      </c>
      <c r="J358" s="36">
        <v>6</v>
      </c>
      <c r="K358" s="37">
        <v>1.2972899999999901</v>
      </c>
      <c r="L358" s="22" t="e">
        <f ca="1">+_xlfn.XLOOKUP(H358,Datos_Tradition!$J$2:$J$89,Datos_Tradition!$I$2:$I$89,"")</f>
        <v>#NAME?</v>
      </c>
      <c r="M358" s="23" t="e">
        <f t="shared" ca="1" si="38"/>
        <v>#NAME?</v>
      </c>
      <c r="N358" s="24" t="e">
        <f t="shared" ca="1" si="39"/>
        <v>#NAME?</v>
      </c>
      <c r="O358" s="22" t="e">
        <f ca="1">+_xlfn.XLOOKUP(H358,Datos_BGC!$J$2:$J$89,Datos_BGC!$I$2:$I$89,"")</f>
        <v>#NAME?</v>
      </c>
      <c r="P358" s="23" t="e">
        <f t="shared" ca="1" si="40"/>
        <v>#NAME?</v>
      </c>
      <c r="Q358" s="28" t="e">
        <f t="shared" ca="1" si="41"/>
        <v>#NAME?</v>
      </c>
    </row>
    <row r="359" spans="1:17" x14ac:dyDescent="0.35">
      <c r="A359" s="14" t="s">
        <v>95</v>
      </c>
      <c r="B359" s="14" t="str">
        <f t="shared" si="35"/>
        <v>GBP</v>
      </c>
      <c r="C359" s="14" t="str">
        <f t="shared" si="36"/>
        <v>JPY</v>
      </c>
      <c r="D359" s="14" t="s">
        <v>95</v>
      </c>
      <c r="E359" s="14" t="s">
        <v>9</v>
      </c>
      <c r="F359" s="14">
        <v>0.5</v>
      </c>
      <c r="G359" s="14" t="s">
        <v>0</v>
      </c>
      <c r="H359" s="14" t="str">
        <f t="shared" si="37"/>
        <v>GBPJPY_ATM_1W</v>
      </c>
      <c r="I359" s="14">
        <v>-4.8090000000000001E-2</v>
      </c>
      <c r="J359" s="36">
        <v>3.45</v>
      </c>
      <c r="K359" s="37">
        <v>8.2955249999999994E-2</v>
      </c>
      <c r="L359" s="22" t="e">
        <f ca="1">+_xlfn.XLOOKUP(H359,Datos_Tradition!$J$2:$J$89,Datos_Tradition!$I$2:$I$89,"")</f>
        <v>#NAME?</v>
      </c>
      <c r="M359" s="23" t="e">
        <f t="shared" ca="1" si="38"/>
        <v>#NAME?</v>
      </c>
      <c r="N359" s="24" t="e">
        <f t="shared" ca="1" si="39"/>
        <v>#NAME?</v>
      </c>
      <c r="O359" s="22" t="e">
        <f ca="1">+_xlfn.XLOOKUP(H359,Datos_BGC!$J$2:$J$89,Datos_BGC!$I$2:$I$89,"")</f>
        <v>#NAME?</v>
      </c>
      <c r="P359" s="23" t="e">
        <f t="shared" ca="1" si="40"/>
        <v>#NAME?</v>
      </c>
      <c r="Q359" s="28" t="e">
        <f t="shared" ca="1" si="41"/>
        <v>#NAME?</v>
      </c>
    </row>
    <row r="360" spans="1:17" x14ac:dyDescent="0.35">
      <c r="A360" s="14" t="s">
        <v>95</v>
      </c>
      <c r="B360" s="14" t="str">
        <f t="shared" si="35"/>
        <v>GBP</v>
      </c>
      <c r="C360" s="14" t="str">
        <f t="shared" si="36"/>
        <v>JPY</v>
      </c>
      <c r="D360" s="14" t="s">
        <v>95</v>
      </c>
      <c r="E360" s="14" t="s">
        <v>9</v>
      </c>
      <c r="F360" s="14">
        <v>0.5</v>
      </c>
      <c r="G360" s="14" t="s">
        <v>2</v>
      </c>
      <c r="H360" s="14" t="str">
        <f t="shared" si="37"/>
        <v>GBPJPY_ATM_1M</v>
      </c>
      <c r="I360" s="14">
        <v>-0.41021999999999997</v>
      </c>
      <c r="J360" s="36">
        <v>0.9</v>
      </c>
      <c r="K360" s="37">
        <v>0.18459899999999901</v>
      </c>
      <c r="L360" s="22" t="e">
        <f ca="1">+_xlfn.XLOOKUP(H360,Datos_Tradition!$J$2:$J$89,Datos_Tradition!$I$2:$I$89,"")</f>
        <v>#NAME?</v>
      </c>
      <c r="M360" s="23" t="e">
        <f t="shared" ca="1" si="38"/>
        <v>#NAME?</v>
      </c>
      <c r="N360" s="24" t="e">
        <f t="shared" ca="1" si="39"/>
        <v>#NAME?</v>
      </c>
      <c r="O360" s="22" t="e">
        <f ca="1">+_xlfn.XLOOKUP(H360,Datos_BGC!$J$2:$J$89,Datos_BGC!$I$2:$I$89,"")</f>
        <v>#NAME?</v>
      </c>
      <c r="P360" s="23" t="e">
        <f t="shared" ca="1" si="40"/>
        <v>#NAME?</v>
      </c>
      <c r="Q360" s="28" t="e">
        <f t="shared" ca="1" si="41"/>
        <v>#NAME?</v>
      </c>
    </row>
    <row r="361" spans="1:17" x14ac:dyDescent="0.35">
      <c r="A361" s="14" t="s">
        <v>95</v>
      </c>
      <c r="B361" s="14" t="str">
        <f t="shared" si="35"/>
        <v>GBP</v>
      </c>
      <c r="C361" s="14" t="str">
        <f t="shared" si="36"/>
        <v>JPY</v>
      </c>
      <c r="D361" s="14" t="s">
        <v>95</v>
      </c>
      <c r="E361" s="14" t="s">
        <v>9</v>
      </c>
      <c r="F361" s="14">
        <v>0.5</v>
      </c>
      <c r="G361" s="14" t="s">
        <v>4</v>
      </c>
      <c r="H361" s="14" t="str">
        <f t="shared" si="37"/>
        <v>GBPJPY_ATM_3M</v>
      </c>
      <c r="I361" s="14">
        <v>-1.49658</v>
      </c>
      <c r="J361" s="36">
        <v>0.7</v>
      </c>
      <c r="K361" s="37">
        <v>0.52380300000000002</v>
      </c>
      <c r="L361" s="22" t="e">
        <f ca="1">+_xlfn.XLOOKUP(H361,Datos_Tradition!$J$2:$J$89,Datos_Tradition!$I$2:$I$89,"")</f>
        <v>#NAME?</v>
      </c>
      <c r="M361" s="23" t="e">
        <f t="shared" ca="1" si="38"/>
        <v>#NAME?</v>
      </c>
      <c r="N361" s="24" t="e">
        <f t="shared" ca="1" si="39"/>
        <v>#NAME?</v>
      </c>
      <c r="O361" s="22" t="e">
        <f ca="1">+_xlfn.XLOOKUP(H361,Datos_BGC!$J$2:$J$89,Datos_BGC!$I$2:$I$89,"")</f>
        <v>#NAME?</v>
      </c>
      <c r="P361" s="23" t="e">
        <f t="shared" ca="1" si="40"/>
        <v>#NAME?</v>
      </c>
      <c r="Q361" s="28" t="e">
        <f t="shared" ca="1" si="41"/>
        <v>#NAME?</v>
      </c>
    </row>
    <row r="362" spans="1:17" x14ac:dyDescent="0.35">
      <c r="A362" s="14" t="s">
        <v>95</v>
      </c>
      <c r="B362" s="14" t="str">
        <f t="shared" si="35"/>
        <v>GBP</v>
      </c>
      <c r="C362" s="14" t="str">
        <f t="shared" si="36"/>
        <v>JPY</v>
      </c>
      <c r="D362" s="14" t="s">
        <v>95</v>
      </c>
      <c r="E362" s="14" t="s">
        <v>9</v>
      </c>
      <c r="F362" s="14">
        <v>1</v>
      </c>
      <c r="G362" s="14" t="s">
        <v>5</v>
      </c>
      <c r="H362" s="14" t="str">
        <f t="shared" si="37"/>
        <v>GBPJPY_ATM_6M</v>
      </c>
      <c r="I362" s="14">
        <v>-1.64002</v>
      </c>
      <c r="J362" s="36">
        <v>1.1499999999999999</v>
      </c>
      <c r="K362" s="37">
        <v>0.943011499999999</v>
      </c>
      <c r="L362" s="22" t="e">
        <f ca="1">+_xlfn.XLOOKUP(H362,Datos_Tradition!$J$2:$J$89,Datos_Tradition!$I$2:$I$89,"")</f>
        <v>#NAME?</v>
      </c>
      <c r="M362" s="23" t="e">
        <f t="shared" ca="1" si="38"/>
        <v>#NAME?</v>
      </c>
      <c r="N362" s="24" t="e">
        <f t="shared" ca="1" si="39"/>
        <v>#NAME?</v>
      </c>
      <c r="O362" s="22" t="e">
        <f ca="1">+_xlfn.XLOOKUP(H362,Datos_BGC!$J$2:$J$89,Datos_BGC!$I$2:$I$89,"")</f>
        <v>#NAME?</v>
      </c>
      <c r="P362" s="23" t="e">
        <f t="shared" ca="1" si="40"/>
        <v>#NAME?</v>
      </c>
      <c r="Q362" s="28" t="e">
        <f t="shared" ca="1" si="41"/>
        <v>#NAME?</v>
      </c>
    </row>
    <row r="363" spans="1:17" x14ac:dyDescent="0.35">
      <c r="A363" s="14" t="s">
        <v>95</v>
      </c>
      <c r="B363" s="14" t="str">
        <f t="shared" si="35"/>
        <v>GBP</v>
      </c>
      <c r="C363" s="14" t="str">
        <f t="shared" si="36"/>
        <v>JPY</v>
      </c>
      <c r="D363" s="14" t="s">
        <v>95</v>
      </c>
      <c r="E363" s="14" t="s">
        <v>9</v>
      </c>
      <c r="F363" s="14">
        <v>1</v>
      </c>
      <c r="G363" s="14" t="s">
        <v>6</v>
      </c>
      <c r="H363" s="14" t="str">
        <f t="shared" si="37"/>
        <v>GBPJPY_ATM_9M</v>
      </c>
      <c r="I363" s="14">
        <v>-15.57563</v>
      </c>
      <c r="J363" s="36">
        <v>0.95</v>
      </c>
      <c r="K363" s="37">
        <v>7.3984242499999997</v>
      </c>
      <c r="L363" s="22" t="e">
        <f ca="1">+_xlfn.XLOOKUP(H363,Datos_Tradition!$J$2:$J$89,Datos_Tradition!$I$2:$I$89,"")</f>
        <v>#NAME?</v>
      </c>
      <c r="M363" s="23" t="e">
        <f t="shared" ca="1" si="38"/>
        <v>#NAME?</v>
      </c>
      <c r="N363" s="24" t="e">
        <f t="shared" ca="1" si="39"/>
        <v>#NAME?</v>
      </c>
      <c r="O363" s="22" t="e">
        <f ca="1">+_xlfn.XLOOKUP(H363,Datos_BGC!$J$2:$J$89,Datos_BGC!$I$2:$I$89,"")</f>
        <v>#NAME?</v>
      </c>
      <c r="P363" s="23" t="e">
        <f t="shared" ca="1" si="40"/>
        <v>#NAME?</v>
      </c>
      <c r="Q363" s="28" t="e">
        <f t="shared" ca="1" si="41"/>
        <v>#NAME?</v>
      </c>
    </row>
    <row r="364" spans="1:17" x14ac:dyDescent="0.35">
      <c r="A364" s="14" t="s">
        <v>95</v>
      </c>
      <c r="B364" s="14" t="str">
        <f t="shared" si="35"/>
        <v>GBP</v>
      </c>
      <c r="C364" s="14" t="str">
        <f t="shared" si="36"/>
        <v>JPY</v>
      </c>
      <c r="D364" s="14" t="s">
        <v>95</v>
      </c>
      <c r="E364" s="14" t="s">
        <v>9</v>
      </c>
      <c r="F364" s="14">
        <v>1</v>
      </c>
      <c r="G364" s="14" t="s">
        <v>7</v>
      </c>
      <c r="H364" s="14" t="str">
        <f t="shared" si="37"/>
        <v>GBPJPY_ATM_1Y</v>
      </c>
      <c r="I364" s="14">
        <v>-11.61876</v>
      </c>
      <c r="J364" s="36">
        <v>0.98499999999999999</v>
      </c>
      <c r="K364" s="37">
        <v>5.7222393</v>
      </c>
      <c r="L364" s="22" t="e">
        <f ca="1">+_xlfn.XLOOKUP(H364,Datos_Tradition!$J$2:$J$89,Datos_Tradition!$I$2:$I$89,"")</f>
        <v>#NAME?</v>
      </c>
      <c r="M364" s="23" t="e">
        <f t="shared" ca="1" si="38"/>
        <v>#NAME?</v>
      </c>
      <c r="N364" s="24" t="e">
        <f t="shared" ca="1" si="39"/>
        <v>#NAME?</v>
      </c>
      <c r="O364" s="22" t="e">
        <f ca="1">+_xlfn.XLOOKUP(H364,Datos_BGC!$J$2:$J$89,Datos_BGC!$I$2:$I$89,"")</f>
        <v>#NAME?</v>
      </c>
      <c r="P364" s="23" t="e">
        <f t="shared" ca="1" si="40"/>
        <v>#NAME?</v>
      </c>
      <c r="Q364" s="28" t="e">
        <f t="shared" ca="1" si="41"/>
        <v>#NAME?</v>
      </c>
    </row>
    <row r="365" spans="1:17" x14ac:dyDescent="0.35">
      <c r="A365" s="14" t="s">
        <v>95</v>
      </c>
      <c r="B365" s="14" t="str">
        <f t="shared" si="35"/>
        <v>GBP</v>
      </c>
      <c r="C365" s="14" t="str">
        <f t="shared" si="36"/>
        <v>JPY</v>
      </c>
      <c r="D365" s="14" t="s">
        <v>95</v>
      </c>
      <c r="E365" s="14" t="s">
        <v>9</v>
      </c>
      <c r="F365" s="14">
        <v>1</v>
      </c>
      <c r="G365" s="14" t="s">
        <v>8</v>
      </c>
      <c r="H365" s="14" t="str">
        <f t="shared" si="37"/>
        <v>GBPJPY_ATM_2Y</v>
      </c>
      <c r="I365" s="14">
        <v>-28.618839999999999</v>
      </c>
      <c r="J365" s="36">
        <v>1.2</v>
      </c>
      <c r="K365" s="37">
        <v>17.171303999999999</v>
      </c>
      <c r="L365" s="22" t="e">
        <f ca="1">+_xlfn.XLOOKUP(H365,Datos_Tradition!$J$2:$J$89,Datos_Tradition!$I$2:$I$89,"")</f>
        <v>#NAME?</v>
      </c>
      <c r="M365" s="23" t="e">
        <f t="shared" ca="1" si="38"/>
        <v>#NAME?</v>
      </c>
      <c r="N365" s="24" t="e">
        <f t="shared" ca="1" si="39"/>
        <v>#NAME?</v>
      </c>
      <c r="O365" s="22" t="e">
        <f ca="1">+_xlfn.XLOOKUP(H365,Datos_BGC!$J$2:$J$89,Datos_BGC!$I$2:$I$89,"")</f>
        <v>#NAME?</v>
      </c>
      <c r="P365" s="23" t="e">
        <f t="shared" ca="1" si="40"/>
        <v>#NAME?</v>
      </c>
      <c r="Q365" s="28" t="e">
        <f t="shared" ca="1" si="41"/>
        <v>#NAME?</v>
      </c>
    </row>
    <row r="366" spans="1:17" x14ac:dyDescent="0.35">
      <c r="A366" s="14" t="s">
        <v>95</v>
      </c>
      <c r="B366" s="14" t="str">
        <f t="shared" si="35"/>
        <v>GBP</v>
      </c>
      <c r="C366" s="14" t="str">
        <f t="shared" si="36"/>
        <v>JPY</v>
      </c>
      <c r="D366" s="14" t="s">
        <v>95</v>
      </c>
      <c r="E366" s="14" t="s">
        <v>9</v>
      </c>
      <c r="F366" s="14">
        <v>1</v>
      </c>
      <c r="G366" s="14" t="s">
        <v>22</v>
      </c>
      <c r="H366" s="14" t="str">
        <f t="shared" si="37"/>
        <v>GBPJPY_ATM_3Y</v>
      </c>
      <c r="I366" s="14">
        <v>-3.5299999999999998E-2</v>
      </c>
      <c r="J366" s="36">
        <v>2.7</v>
      </c>
      <c r="K366" s="37">
        <v>4.7655000000000003E-2</v>
      </c>
      <c r="L366" s="22" t="e">
        <f ca="1">+_xlfn.XLOOKUP(H366,Datos_Tradition!$J$2:$J$89,Datos_Tradition!$I$2:$I$89,"")</f>
        <v>#NAME?</v>
      </c>
      <c r="M366" s="23" t="e">
        <f t="shared" ca="1" si="38"/>
        <v>#NAME?</v>
      </c>
      <c r="N366" s="24" t="e">
        <f t="shared" ca="1" si="39"/>
        <v>#NAME?</v>
      </c>
      <c r="O366" s="22" t="e">
        <f ca="1">+_xlfn.XLOOKUP(H366,Datos_BGC!$J$2:$J$89,Datos_BGC!$I$2:$I$89,"")</f>
        <v>#NAME?</v>
      </c>
      <c r="P366" s="23" t="e">
        <f t="shared" ca="1" si="40"/>
        <v>#NAME?</v>
      </c>
      <c r="Q366" s="28" t="e">
        <f t="shared" ca="1" si="41"/>
        <v>#NAME?</v>
      </c>
    </row>
    <row r="367" spans="1:17" x14ac:dyDescent="0.35">
      <c r="A367" s="14" t="s">
        <v>95</v>
      </c>
      <c r="B367" s="14" t="str">
        <f t="shared" si="35"/>
        <v>GBP</v>
      </c>
      <c r="C367" s="14" t="str">
        <f t="shared" si="36"/>
        <v>JPY</v>
      </c>
      <c r="D367" s="14" t="s">
        <v>95</v>
      </c>
      <c r="E367" s="14" t="s">
        <v>9</v>
      </c>
      <c r="F367" s="14">
        <v>2</v>
      </c>
      <c r="G367" s="14" t="s">
        <v>23</v>
      </c>
      <c r="H367" s="14" t="str">
        <f t="shared" si="37"/>
        <v>GBPJPY_ATM_4Y</v>
      </c>
      <c r="I367" s="14">
        <v>-4.4200000000000003E-3</v>
      </c>
      <c r="J367" s="36">
        <v>2.85</v>
      </c>
      <c r="K367" s="37">
        <v>6.2985000000000003E-3</v>
      </c>
      <c r="L367" s="22" t="e">
        <f ca="1">+_xlfn.XLOOKUP(H367,Datos_Tradition!$J$2:$J$89,Datos_Tradition!$I$2:$I$89,"")</f>
        <v>#NAME?</v>
      </c>
      <c r="M367" s="23" t="e">
        <f t="shared" ca="1" si="38"/>
        <v>#NAME?</v>
      </c>
      <c r="N367" s="24" t="e">
        <f t="shared" ca="1" si="39"/>
        <v>#NAME?</v>
      </c>
      <c r="O367" s="22" t="e">
        <f ca="1">+_xlfn.XLOOKUP(H367,Datos_BGC!$J$2:$J$89,Datos_BGC!$I$2:$I$89,"")</f>
        <v>#NAME?</v>
      </c>
      <c r="P367" s="23" t="e">
        <f t="shared" ca="1" si="40"/>
        <v>#NAME?</v>
      </c>
      <c r="Q367" s="28" t="e">
        <f t="shared" ca="1" si="41"/>
        <v>#NAME?</v>
      </c>
    </row>
    <row r="368" spans="1:17" x14ac:dyDescent="0.35">
      <c r="A368" s="14" t="s">
        <v>95</v>
      </c>
      <c r="B368" s="14" t="str">
        <f t="shared" si="35"/>
        <v>GBP</v>
      </c>
      <c r="C368" s="14" t="str">
        <f t="shared" si="36"/>
        <v>JPY</v>
      </c>
      <c r="D368" s="14" t="s">
        <v>95</v>
      </c>
      <c r="E368" s="14" t="s">
        <v>9</v>
      </c>
      <c r="F368" s="14">
        <v>2</v>
      </c>
      <c r="G368" s="14" t="s">
        <v>24</v>
      </c>
      <c r="H368" s="14" t="str">
        <f t="shared" si="37"/>
        <v>GBPJPY_ATM_5Y</v>
      </c>
      <c r="I368" s="14">
        <v>-3.5400000000000002E-3</v>
      </c>
      <c r="J368" s="36">
        <v>2.9</v>
      </c>
      <c r="K368" s="37">
        <v>5.1330000000000004E-3</v>
      </c>
      <c r="L368" s="22" t="e">
        <f ca="1">+_xlfn.XLOOKUP(H368,Datos_Tradition!$J$2:$J$89,Datos_Tradition!$I$2:$I$89,"")</f>
        <v>#NAME?</v>
      </c>
      <c r="M368" s="23" t="e">
        <f t="shared" ca="1" si="38"/>
        <v>#NAME?</v>
      </c>
      <c r="N368" s="24" t="e">
        <f t="shared" ca="1" si="39"/>
        <v>#NAME?</v>
      </c>
      <c r="O368" s="22" t="e">
        <f ca="1">+_xlfn.XLOOKUP(H368,Datos_BGC!$J$2:$J$89,Datos_BGC!$I$2:$I$89,"")</f>
        <v>#NAME?</v>
      </c>
      <c r="P368" s="23" t="e">
        <f t="shared" ca="1" si="40"/>
        <v>#NAME?</v>
      </c>
      <c r="Q368" s="28" t="e">
        <f t="shared" ca="1" si="41"/>
        <v>#NAME?</v>
      </c>
    </row>
    <row r="369" spans="1:17" x14ac:dyDescent="0.35">
      <c r="A369" s="14" t="s">
        <v>96</v>
      </c>
      <c r="B369" s="14" t="str">
        <f t="shared" si="35"/>
        <v>GBP</v>
      </c>
      <c r="C369" s="14" t="str">
        <f t="shared" si="36"/>
        <v>PLN</v>
      </c>
      <c r="D369" s="14" t="s">
        <v>96</v>
      </c>
      <c r="E369" s="14" t="s">
        <v>17</v>
      </c>
      <c r="F369" s="14">
        <v>2</v>
      </c>
      <c r="G369" s="14" t="s">
        <v>5</v>
      </c>
      <c r="H369" s="14" t="str">
        <f t="shared" si="37"/>
        <v>GBPPLN_10FLY_6M</v>
      </c>
      <c r="I369" s="14">
        <v>-16.72</v>
      </c>
      <c r="J369" s="36">
        <v>0.63539999999999996</v>
      </c>
      <c r="K369" s="37">
        <v>5.3119440000000004</v>
      </c>
      <c r="L369" s="22" t="e">
        <f ca="1">+_xlfn.XLOOKUP(H369,Datos_Tradition!$J$2:$J$89,Datos_Tradition!$I$2:$I$89,"")</f>
        <v>#NAME?</v>
      </c>
      <c r="M369" s="23" t="e">
        <f t="shared" ca="1" si="38"/>
        <v>#NAME?</v>
      </c>
      <c r="N369" s="24" t="e">
        <f t="shared" ca="1" si="39"/>
        <v>#NAME?</v>
      </c>
      <c r="O369" s="22" t="e">
        <f ca="1">+_xlfn.XLOOKUP(H369,Datos_BGC!$J$2:$J$89,Datos_BGC!$I$2:$I$89,"")</f>
        <v>#NAME?</v>
      </c>
      <c r="P369" s="23" t="e">
        <f t="shared" ca="1" si="40"/>
        <v>#NAME?</v>
      </c>
      <c r="Q369" s="28" t="e">
        <f t="shared" ca="1" si="41"/>
        <v>#NAME?</v>
      </c>
    </row>
    <row r="370" spans="1:17" x14ac:dyDescent="0.35">
      <c r="A370" s="14" t="s">
        <v>96</v>
      </c>
      <c r="B370" s="14" t="str">
        <f t="shared" si="35"/>
        <v>GBP</v>
      </c>
      <c r="C370" s="14" t="str">
        <f t="shared" si="36"/>
        <v>PLN</v>
      </c>
      <c r="D370" s="14" t="s">
        <v>96</v>
      </c>
      <c r="E370" s="14" t="s">
        <v>16</v>
      </c>
      <c r="F370" s="14">
        <v>2</v>
      </c>
      <c r="G370" s="14" t="s">
        <v>5</v>
      </c>
      <c r="H370" s="14" t="str">
        <f t="shared" si="37"/>
        <v>GBPPLN_10RR_6M</v>
      </c>
      <c r="I370" s="14">
        <v>447.83</v>
      </c>
      <c r="J370" s="36">
        <v>0.79</v>
      </c>
      <c r="K370" s="37">
        <v>176.89285000000001</v>
      </c>
      <c r="L370" s="22" t="e">
        <f ca="1">+_xlfn.XLOOKUP(H370,Datos_Tradition!$J$2:$J$89,Datos_Tradition!$I$2:$I$89,"")</f>
        <v>#NAME?</v>
      </c>
      <c r="M370" s="23" t="e">
        <f t="shared" ca="1" si="38"/>
        <v>#NAME?</v>
      </c>
      <c r="N370" s="24" t="e">
        <f t="shared" ca="1" si="39"/>
        <v>#NAME?</v>
      </c>
      <c r="O370" s="22" t="e">
        <f ca="1">+_xlfn.XLOOKUP(H370,Datos_BGC!$J$2:$J$89,Datos_BGC!$I$2:$I$89,"")</f>
        <v>#NAME?</v>
      </c>
      <c r="P370" s="23" t="e">
        <f t="shared" ca="1" si="40"/>
        <v>#NAME?</v>
      </c>
      <c r="Q370" s="28" t="e">
        <f t="shared" ca="1" si="41"/>
        <v>#NAME?</v>
      </c>
    </row>
    <row r="371" spans="1:17" x14ac:dyDescent="0.35">
      <c r="A371" s="14" t="s">
        <v>96</v>
      </c>
      <c r="B371" s="14" t="str">
        <f t="shared" si="35"/>
        <v>GBP</v>
      </c>
      <c r="C371" s="14" t="str">
        <f t="shared" si="36"/>
        <v>PLN</v>
      </c>
      <c r="D371" s="14" t="s">
        <v>96</v>
      </c>
      <c r="E371" s="14" t="s">
        <v>19</v>
      </c>
      <c r="F371" s="14">
        <v>2</v>
      </c>
      <c r="G371" s="14" t="s">
        <v>5</v>
      </c>
      <c r="H371" s="14" t="str">
        <f t="shared" si="37"/>
        <v>GBPPLN_25FLY_6M</v>
      </c>
      <c r="I371" s="14">
        <v>-4387.5099999999902</v>
      </c>
      <c r="J371" s="36">
        <v>0.27957542240892802</v>
      </c>
      <c r="K371" s="37">
        <v>613.31998078669801</v>
      </c>
      <c r="L371" s="22" t="e">
        <f ca="1">+_xlfn.XLOOKUP(H371,Datos_Tradition!$J$2:$J$89,Datos_Tradition!$I$2:$I$89,"")</f>
        <v>#NAME?</v>
      </c>
      <c r="M371" s="23" t="e">
        <f t="shared" ca="1" si="38"/>
        <v>#NAME?</v>
      </c>
      <c r="N371" s="24" t="e">
        <f t="shared" ca="1" si="39"/>
        <v>#NAME?</v>
      </c>
      <c r="O371" s="22" t="e">
        <f ca="1">+_xlfn.XLOOKUP(H371,Datos_BGC!$J$2:$J$89,Datos_BGC!$I$2:$I$89,"")</f>
        <v>#NAME?</v>
      </c>
      <c r="P371" s="23" t="e">
        <f t="shared" ca="1" si="40"/>
        <v>#NAME?</v>
      </c>
      <c r="Q371" s="28" t="e">
        <f t="shared" ca="1" si="41"/>
        <v>#NAME?</v>
      </c>
    </row>
    <row r="372" spans="1:17" x14ac:dyDescent="0.35">
      <c r="A372" s="14" t="s">
        <v>96</v>
      </c>
      <c r="B372" s="14" t="str">
        <f t="shared" si="35"/>
        <v>GBP</v>
      </c>
      <c r="C372" s="14" t="str">
        <f t="shared" si="36"/>
        <v>PLN</v>
      </c>
      <c r="D372" s="14" t="s">
        <v>96</v>
      </c>
      <c r="E372" s="14" t="s">
        <v>18</v>
      </c>
      <c r="F372" s="14">
        <v>3.8888888888888799E-2</v>
      </c>
      <c r="G372" s="14" t="s">
        <v>5</v>
      </c>
      <c r="H372" s="14" t="str">
        <f t="shared" si="37"/>
        <v>GBPPLN_25RR_6M</v>
      </c>
      <c r="I372" s="14">
        <v>-1682.92</v>
      </c>
      <c r="J372" s="36">
        <v>0.46</v>
      </c>
      <c r="K372" s="37">
        <v>387.07159999999999</v>
      </c>
      <c r="L372" s="22" t="e">
        <f ca="1">+_xlfn.XLOOKUP(H372,Datos_Tradition!$J$2:$J$89,Datos_Tradition!$I$2:$I$89,"")</f>
        <v>#NAME?</v>
      </c>
      <c r="M372" s="23" t="e">
        <f t="shared" ca="1" si="38"/>
        <v>#NAME?</v>
      </c>
      <c r="N372" s="24" t="e">
        <f t="shared" ca="1" si="39"/>
        <v>#NAME?</v>
      </c>
      <c r="O372" s="22" t="e">
        <f ca="1">+_xlfn.XLOOKUP(H372,Datos_BGC!$J$2:$J$89,Datos_BGC!$I$2:$I$89,"")</f>
        <v>#NAME?</v>
      </c>
      <c r="P372" s="23" t="e">
        <f t="shared" ca="1" si="40"/>
        <v>#NAME?</v>
      </c>
      <c r="Q372" s="28" t="e">
        <f t="shared" ca="1" si="41"/>
        <v>#NAME?</v>
      </c>
    </row>
    <row r="373" spans="1:17" x14ac:dyDescent="0.35">
      <c r="A373" s="14" t="s">
        <v>96</v>
      </c>
      <c r="B373" s="14" t="str">
        <f t="shared" si="35"/>
        <v>GBP</v>
      </c>
      <c r="C373" s="14" t="str">
        <f t="shared" si="36"/>
        <v>PLN</v>
      </c>
      <c r="D373" s="14" t="s">
        <v>96</v>
      </c>
      <c r="E373" s="14" t="s">
        <v>9</v>
      </c>
      <c r="F373" s="14">
        <v>3.8888888888888799E-2</v>
      </c>
      <c r="G373" s="14" t="s">
        <v>5</v>
      </c>
      <c r="H373" s="14" t="str">
        <f t="shared" si="37"/>
        <v>GBPPLN_ATM_6M</v>
      </c>
      <c r="I373" s="14">
        <v>2135.0010499999999</v>
      </c>
      <c r="J373" s="36">
        <v>1.1499999999999999</v>
      </c>
      <c r="K373" s="37">
        <v>1227.62560375</v>
      </c>
      <c r="L373" s="22" t="e">
        <f ca="1">+_xlfn.XLOOKUP(H373,Datos_Tradition!$J$2:$J$89,Datos_Tradition!$I$2:$I$89,"")</f>
        <v>#NAME?</v>
      </c>
      <c r="M373" s="23" t="e">
        <f t="shared" ca="1" si="38"/>
        <v>#NAME?</v>
      </c>
      <c r="N373" s="24" t="e">
        <f t="shared" ca="1" si="39"/>
        <v>#NAME?</v>
      </c>
      <c r="O373" s="22" t="e">
        <f ca="1">+_xlfn.XLOOKUP(H373,Datos_BGC!$J$2:$J$89,Datos_BGC!$I$2:$I$89,"")</f>
        <v>#NAME?</v>
      </c>
      <c r="P373" s="23" t="e">
        <f t="shared" ca="1" si="40"/>
        <v>#NAME?</v>
      </c>
      <c r="Q373" s="28" t="e">
        <f t="shared" ca="1" si="41"/>
        <v>#NAME?</v>
      </c>
    </row>
    <row r="374" spans="1:17" x14ac:dyDescent="0.35">
      <c r="A374" s="14" t="s">
        <v>96</v>
      </c>
      <c r="B374" s="14" t="str">
        <f t="shared" si="35"/>
        <v>GBP</v>
      </c>
      <c r="C374" s="14" t="str">
        <f t="shared" si="36"/>
        <v>PLN</v>
      </c>
      <c r="D374" s="14" t="s">
        <v>96</v>
      </c>
      <c r="E374" s="14" t="s">
        <v>17</v>
      </c>
      <c r="F374" s="14">
        <v>3.8888888888888799E-2</v>
      </c>
      <c r="G374" s="14" t="s">
        <v>7</v>
      </c>
      <c r="H374" s="14" t="str">
        <f t="shared" si="37"/>
        <v>GBPPLN_10FLY_1Y</v>
      </c>
      <c r="I374" s="14">
        <v>-215.64</v>
      </c>
      <c r="J374" s="36">
        <v>0.62692416797115702</v>
      </c>
      <c r="K374" s="37">
        <v>67.594963790650098</v>
      </c>
      <c r="L374" s="22" t="e">
        <f ca="1">+_xlfn.XLOOKUP(H374,Datos_Tradition!$J$2:$J$89,Datos_Tradition!$I$2:$I$89,"")</f>
        <v>#NAME?</v>
      </c>
      <c r="M374" s="23" t="e">
        <f t="shared" ca="1" si="38"/>
        <v>#NAME?</v>
      </c>
      <c r="N374" s="24" t="e">
        <f t="shared" ca="1" si="39"/>
        <v>#NAME?</v>
      </c>
      <c r="O374" s="22" t="e">
        <f ca="1">+_xlfn.XLOOKUP(H374,Datos_BGC!$J$2:$J$89,Datos_BGC!$I$2:$I$89,"")</f>
        <v>#NAME?</v>
      </c>
      <c r="P374" s="23" t="e">
        <f t="shared" ca="1" si="40"/>
        <v>#NAME?</v>
      </c>
      <c r="Q374" s="28" t="e">
        <f t="shared" ca="1" si="41"/>
        <v>#NAME?</v>
      </c>
    </row>
    <row r="375" spans="1:17" x14ac:dyDescent="0.35">
      <c r="A375" s="14" t="s">
        <v>96</v>
      </c>
      <c r="B375" s="14" t="str">
        <f t="shared" si="35"/>
        <v>GBP</v>
      </c>
      <c r="C375" s="14" t="str">
        <f t="shared" si="36"/>
        <v>PLN</v>
      </c>
      <c r="D375" s="14" t="s">
        <v>96</v>
      </c>
      <c r="E375" s="14" t="s">
        <v>16</v>
      </c>
      <c r="F375" s="14">
        <v>3.8888888888888799E-2</v>
      </c>
      <c r="G375" s="14" t="s">
        <v>7</v>
      </c>
      <c r="H375" s="14" t="str">
        <f t="shared" si="37"/>
        <v>GBPPLN_10RR_1Y</v>
      </c>
      <c r="I375" s="14">
        <v>356.32</v>
      </c>
      <c r="J375" s="36">
        <v>0.76500000000000001</v>
      </c>
      <c r="K375" s="37">
        <v>136.29239999999999</v>
      </c>
      <c r="L375" s="22" t="e">
        <f ca="1">+_xlfn.XLOOKUP(H375,Datos_Tradition!$J$2:$J$89,Datos_Tradition!$I$2:$I$89,"")</f>
        <v>#NAME?</v>
      </c>
      <c r="M375" s="23" t="e">
        <f t="shared" ca="1" si="38"/>
        <v>#NAME?</v>
      </c>
      <c r="N375" s="24" t="e">
        <f t="shared" ca="1" si="39"/>
        <v>#NAME?</v>
      </c>
      <c r="O375" s="22" t="e">
        <f ca="1">+_xlfn.XLOOKUP(H375,Datos_BGC!$J$2:$J$89,Datos_BGC!$I$2:$I$89,"")</f>
        <v>#NAME?</v>
      </c>
      <c r="P375" s="23" t="e">
        <f t="shared" ca="1" si="40"/>
        <v>#NAME?</v>
      </c>
      <c r="Q375" s="28" t="e">
        <f t="shared" ca="1" si="41"/>
        <v>#NAME?</v>
      </c>
    </row>
    <row r="376" spans="1:17" x14ac:dyDescent="0.35">
      <c r="A376" s="14" t="s">
        <v>96</v>
      </c>
      <c r="B376" s="14" t="str">
        <f t="shared" si="35"/>
        <v>GBP</v>
      </c>
      <c r="C376" s="14" t="str">
        <f t="shared" si="36"/>
        <v>PLN</v>
      </c>
      <c r="D376" s="14" t="s">
        <v>96</v>
      </c>
      <c r="E376" s="14" t="s">
        <v>19</v>
      </c>
      <c r="F376" s="14">
        <v>3.8888888888888799E-2</v>
      </c>
      <c r="G376" s="14" t="s">
        <v>7</v>
      </c>
      <c r="H376" s="14" t="str">
        <f t="shared" si="37"/>
        <v>GBPPLN_25FLY_1Y</v>
      </c>
      <c r="I376" s="14">
        <v>-748.78</v>
      </c>
      <c r="J376" s="36">
        <v>0.267731409339384</v>
      </c>
      <c r="K376" s="37">
        <v>100.23596234257199</v>
      </c>
      <c r="L376" s="22" t="e">
        <f ca="1">+_xlfn.XLOOKUP(H376,Datos_Tradition!$J$2:$J$89,Datos_Tradition!$I$2:$I$89,"")</f>
        <v>#NAME?</v>
      </c>
      <c r="M376" s="23" t="e">
        <f t="shared" ca="1" si="38"/>
        <v>#NAME?</v>
      </c>
      <c r="N376" s="24" t="e">
        <f t="shared" ca="1" si="39"/>
        <v>#NAME?</v>
      </c>
      <c r="O376" s="22" t="e">
        <f ca="1">+_xlfn.XLOOKUP(H376,Datos_BGC!$J$2:$J$89,Datos_BGC!$I$2:$I$89,"")</f>
        <v>#NAME?</v>
      </c>
      <c r="P376" s="23" t="e">
        <f t="shared" ca="1" si="40"/>
        <v>#NAME?</v>
      </c>
      <c r="Q376" s="28" t="e">
        <f t="shared" ca="1" si="41"/>
        <v>#NAME?</v>
      </c>
    </row>
    <row r="377" spans="1:17" x14ac:dyDescent="0.35">
      <c r="A377" s="14" t="s">
        <v>96</v>
      </c>
      <c r="B377" s="14" t="str">
        <f t="shared" si="35"/>
        <v>GBP</v>
      </c>
      <c r="C377" s="14" t="str">
        <f t="shared" si="36"/>
        <v>PLN</v>
      </c>
      <c r="D377" s="14" t="s">
        <v>96</v>
      </c>
      <c r="E377" s="14" t="s">
        <v>18</v>
      </c>
      <c r="F377" s="14">
        <v>5.83333333333333E-2</v>
      </c>
      <c r="G377" s="14" t="s">
        <v>7</v>
      </c>
      <c r="H377" s="14" t="str">
        <f t="shared" si="37"/>
        <v>GBPPLN_25RR_1Y</v>
      </c>
      <c r="I377" s="14">
        <v>-947.34</v>
      </c>
      <c r="J377" s="36">
        <v>0.44500000000000001</v>
      </c>
      <c r="K377" s="37">
        <v>210.78315000000001</v>
      </c>
      <c r="L377" s="22" t="e">
        <f ca="1">+_xlfn.XLOOKUP(H377,Datos_Tradition!$J$2:$J$89,Datos_Tradition!$I$2:$I$89,"")</f>
        <v>#NAME?</v>
      </c>
      <c r="M377" s="23" t="e">
        <f t="shared" ca="1" si="38"/>
        <v>#NAME?</v>
      </c>
      <c r="N377" s="24" t="e">
        <f t="shared" ca="1" si="39"/>
        <v>#NAME?</v>
      </c>
      <c r="O377" s="22" t="e">
        <f ca="1">+_xlfn.XLOOKUP(H377,Datos_BGC!$J$2:$J$89,Datos_BGC!$I$2:$I$89,"")</f>
        <v>#NAME?</v>
      </c>
      <c r="P377" s="23" t="e">
        <f t="shared" ca="1" si="40"/>
        <v>#NAME?</v>
      </c>
      <c r="Q377" s="28" t="e">
        <f t="shared" ca="1" si="41"/>
        <v>#NAME?</v>
      </c>
    </row>
    <row r="378" spans="1:17" x14ac:dyDescent="0.35">
      <c r="A378" s="14" t="s">
        <v>96</v>
      </c>
      <c r="B378" s="14" t="str">
        <f t="shared" si="35"/>
        <v>GBP</v>
      </c>
      <c r="C378" s="14" t="str">
        <f t="shared" si="36"/>
        <v>PLN</v>
      </c>
      <c r="D378" s="14" t="s">
        <v>96</v>
      </c>
      <c r="E378" s="14" t="s">
        <v>9</v>
      </c>
      <c r="F378" s="14">
        <v>5.83333333333333E-2</v>
      </c>
      <c r="G378" s="14" t="s">
        <v>7</v>
      </c>
      <c r="H378" s="14" t="str">
        <f t="shared" si="37"/>
        <v>GBPPLN_ATM_1Y</v>
      </c>
      <c r="I378" s="14">
        <v>400.41530999999998</v>
      </c>
      <c r="J378" s="36">
        <v>0.98499999999999999</v>
      </c>
      <c r="K378" s="37">
        <v>197.20454017500001</v>
      </c>
      <c r="L378" s="22" t="e">
        <f ca="1">+_xlfn.XLOOKUP(H378,Datos_Tradition!$J$2:$J$89,Datos_Tradition!$I$2:$I$89,"")</f>
        <v>#NAME?</v>
      </c>
      <c r="M378" s="23" t="e">
        <f t="shared" ca="1" si="38"/>
        <v>#NAME?</v>
      </c>
      <c r="N378" s="24" t="e">
        <f t="shared" ca="1" si="39"/>
        <v>#NAME?</v>
      </c>
      <c r="O378" s="22" t="e">
        <f ca="1">+_xlfn.XLOOKUP(H378,Datos_BGC!$J$2:$J$89,Datos_BGC!$I$2:$I$89,"")</f>
        <v>#NAME?</v>
      </c>
      <c r="P378" s="23" t="e">
        <f t="shared" ca="1" si="40"/>
        <v>#NAME?</v>
      </c>
      <c r="Q378" s="28" t="e">
        <f t="shared" ca="1" si="41"/>
        <v>#NAME?</v>
      </c>
    </row>
    <row r="379" spans="1:17" x14ac:dyDescent="0.35">
      <c r="A379" s="14" t="s">
        <v>96</v>
      </c>
      <c r="B379" s="14" t="str">
        <f t="shared" si="35"/>
        <v>GBP</v>
      </c>
      <c r="C379" s="14" t="str">
        <f t="shared" si="36"/>
        <v>PLN</v>
      </c>
      <c r="D379" s="14" t="s">
        <v>96</v>
      </c>
      <c r="E379" s="14" t="s">
        <v>17</v>
      </c>
      <c r="F379" s="14">
        <v>5.83333333333333E-2</v>
      </c>
      <c r="G379" s="14" t="s">
        <v>8</v>
      </c>
      <c r="H379" s="14" t="str">
        <f t="shared" si="37"/>
        <v>GBPPLN_10FLY_2Y</v>
      </c>
      <c r="I379" s="14">
        <v>-50.38</v>
      </c>
      <c r="J379" s="36">
        <v>0.67330000000000001</v>
      </c>
      <c r="K379" s="37">
        <v>16.960426999999999</v>
      </c>
      <c r="L379" s="22" t="e">
        <f ca="1">+_xlfn.XLOOKUP(H379,Datos_Tradition!$J$2:$J$89,Datos_Tradition!$I$2:$I$89,"")</f>
        <v>#NAME?</v>
      </c>
      <c r="M379" s="23" t="e">
        <f t="shared" ca="1" si="38"/>
        <v>#NAME?</v>
      </c>
      <c r="N379" s="24" t="e">
        <f t="shared" ca="1" si="39"/>
        <v>#NAME?</v>
      </c>
      <c r="O379" s="22" t="e">
        <f ca="1">+_xlfn.XLOOKUP(H379,Datos_BGC!$J$2:$J$89,Datos_BGC!$I$2:$I$89,"")</f>
        <v>#NAME?</v>
      </c>
      <c r="P379" s="23" t="e">
        <f t="shared" ca="1" si="40"/>
        <v>#NAME?</v>
      </c>
      <c r="Q379" s="28" t="e">
        <f t="shared" ca="1" si="41"/>
        <v>#NAME?</v>
      </c>
    </row>
    <row r="380" spans="1:17" x14ac:dyDescent="0.35">
      <c r="A380" s="14" t="s">
        <v>96</v>
      </c>
      <c r="B380" s="14" t="str">
        <f t="shared" si="35"/>
        <v>GBP</v>
      </c>
      <c r="C380" s="14" t="str">
        <f t="shared" si="36"/>
        <v>PLN</v>
      </c>
      <c r="D380" s="14" t="s">
        <v>96</v>
      </c>
      <c r="E380" s="14" t="s">
        <v>16</v>
      </c>
      <c r="F380" s="14">
        <v>5.83333333333333E-2</v>
      </c>
      <c r="G380" s="14" t="s">
        <v>8</v>
      </c>
      <c r="H380" s="14" t="str">
        <f t="shared" si="37"/>
        <v>GBPPLN_10RR_2Y</v>
      </c>
      <c r="I380" s="14">
        <v>64.84</v>
      </c>
      <c r="J380" s="36">
        <v>0.77</v>
      </c>
      <c r="K380" s="37">
        <v>24.9634</v>
      </c>
      <c r="L380" s="22" t="e">
        <f ca="1">+_xlfn.XLOOKUP(H380,Datos_Tradition!$J$2:$J$89,Datos_Tradition!$I$2:$I$89,"")</f>
        <v>#NAME?</v>
      </c>
      <c r="M380" s="23" t="e">
        <f t="shared" ca="1" si="38"/>
        <v>#NAME?</v>
      </c>
      <c r="N380" s="24" t="e">
        <f t="shared" ca="1" si="39"/>
        <v>#NAME?</v>
      </c>
      <c r="O380" s="22" t="e">
        <f ca="1">+_xlfn.XLOOKUP(H380,Datos_BGC!$J$2:$J$89,Datos_BGC!$I$2:$I$89,"")</f>
        <v>#NAME?</v>
      </c>
      <c r="P380" s="23" t="e">
        <f t="shared" ca="1" si="40"/>
        <v>#NAME?</v>
      </c>
      <c r="Q380" s="28" t="e">
        <f t="shared" ca="1" si="41"/>
        <v>#NAME?</v>
      </c>
    </row>
    <row r="381" spans="1:17" x14ac:dyDescent="0.35">
      <c r="A381" s="14" t="s">
        <v>96</v>
      </c>
      <c r="B381" s="14" t="str">
        <f t="shared" si="35"/>
        <v>GBP</v>
      </c>
      <c r="C381" s="14" t="str">
        <f t="shared" si="36"/>
        <v>PLN</v>
      </c>
      <c r="D381" s="14" t="s">
        <v>96</v>
      </c>
      <c r="E381" s="14" t="s">
        <v>19</v>
      </c>
      <c r="F381" s="14">
        <v>5.83333333333333E-2</v>
      </c>
      <c r="G381" s="14" t="s">
        <v>8</v>
      </c>
      <c r="H381" s="14" t="str">
        <f t="shared" si="37"/>
        <v>GBPPLN_25FLY_2Y</v>
      </c>
      <c r="I381" s="14">
        <v>72.849999999999994</v>
      </c>
      <c r="J381" s="36">
        <v>0.32</v>
      </c>
      <c r="K381" s="37">
        <v>11.656000000000001</v>
      </c>
      <c r="L381" s="22" t="e">
        <f ca="1">+_xlfn.XLOOKUP(H381,Datos_Tradition!$J$2:$J$89,Datos_Tradition!$I$2:$I$89,"")</f>
        <v>#NAME?</v>
      </c>
      <c r="M381" s="23" t="e">
        <f t="shared" ca="1" si="38"/>
        <v>#NAME?</v>
      </c>
      <c r="N381" s="24" t="e">
        <f t="shared" ca="1" si="39"/>
        <v>#NAME?</v>
      </c>
      <c r="O381" s="22" t="e">
        <f ca="1">+_xlfn.XLOOKUP(H381,Datos_BGC!$J$2:$J$89,Datos_BGC!$I$2:$I$89,"")</f>
        <v>#NAME?</v>
      </c>
      <c r="P381" s="23" t="e">
        <f t="shared" ca="1" si="40"/>
        <v>#NAME?</v>
      </c>
      <c r="Q381" s="28" t="e">
        <f t="shared" ca="1" si="41"/>
        <v>#NAME?</v>
      </c>
    </row>
    <row r="382" spans="1:17" x14ac:dyDescent="0.35">
      <c r="A382" s="14" t="s">
        <v>96</v>
      </c>
      <c r="B382" s="14" t="str">
        <f t="shared" si="35"/>
        <v>GBP</v>
      </c>
      <c r="C382" s="14" t="str">
        <f t="shared" si="36"/>
        <v>PLN</v>
      </c>
      <c r="D382" s="14" t="s">
        <v>96</v>
      </c>
      <c r="E382" s="14" t="s">
        <v>18</v>
      </c>
      <c r="F382" s="14">
        <v>8.3333333333333301E-2</v>
      </c>
      <c r="G382" s="14" t="s">
        <v>8</v>
      </c>
      <c r="H382" s="14" t="str">
        <f t="shared" si="37"/>
        <v>GBPPLN_25RR_2Y</v>
      </c>
      <c r="I382" s="14">
        <v>-251.27</v>
      </c>
      <c r="J382" s="36">
        <v>0.45</v>
      </c>
      <c r="K382" s="37">
        <v>56.53575</v>
      </c>
      <c r="L382" s="22" t="e">
        <f ca="1">+_xlfn.XLOOKUP(H382,Datos_Tradition!$J$2:$J$89,Datos_Tradition!$I$2:$I$89,"")</f>
        <v>#NAME?</v>
      </c>
      <c r="M382" s="23" t="e">
        <f t="shared" ca="1" si="38"/>
        <v>#NAME?</v>
      </c>
      <c r="N382" s="24" t="e">
        <f t="shared" ca="1" si="39"/>
        <v>#NAME?</v>
      </c>
      <c r="O382" s="22" t="e">
        <f ca="1">+_xlfn.XLOOKUP(H382,Datos_BGC!$J$2:$J$89,Datos_BGC!$I$2:$I$89,"")</f>
        <v>#NAME?</v>
      </c>
      <c r="P382" s="23" t="e">
        <f t="shared" ca="1" si="40"/>
        <v>#NAME?</v>
      </c>
      <c r="Q382" s="28" t="e">
        <f t="shared" ca="1" si="41"/>
        <v>#NAME?</v>
      </c>
    </row>
    <row r="383" spans="1:17" x14ac:dyDescent="0.35">
      <c r="A383" s="14" t="s">
        <v>96</v>
      </c>
      <c r="B383" s="14" t="str">
        <f t="shared" si="35"/>
        <v>GBP</v>
      </c>
      <c r="C383" s="14" t="str">
        <f t="shared" si="36"/>
        <v>PLN</v>
      </c>
      <c r="D383" s="14" t="s">
        <v>96</v>
      </c>
      <c r="E383" s="14" t="s">
        <v>9</v>
      </c>
      <c r="F383" s="14">
        <v>8.3333333333333301E-2</v>
      </c>
      <c r="G383" s="14" t="s">
        <v>8</v>
      </c>
      <c r="H383" s="14" t="str">
        <f t="shared" si="37"/>
        <v>GBPPLN_ATM_2Y</v>
      </c>
      <c r="I383" s="14">
        <v>241.838809999999</v>
      </c>
      <c r="J383" s="36">
        <v>0.64</v>
      </c>
      <c r="K383" s="37">
        <v>77.388419199999902</v>
      </c>
      <c r="L383" s="22" t="e">
        <f ca="1">+_xlfn.XLOOKUP(H383,Datos_Tradition!$J$2:$J$89,Datos_Tradition!$I$2:$I$89,"")</f>
        <v>#NAME?</v>
      </c>
      <c r="M383" s="23" t="e">
        <f t="shared" ca="1" si="38"/>
        <v>#NAME?</v>
      </c>
      <c r="N383" s="24" t="e">
        <f t="shared" ca="1" si="39"/>
        <v>#NAME?</v>
      </c>
      <c r="O383" s="22" t="e">
        <f ca="1">+_xlfn.XLOOKUP(H383,Datos_BGC!$J$2:$J$89,Datos_BGC!$I$2:$I$89,"")</f>
        <v>#NAME?</v>
      </c>
      <c r="P383" s="23" t="e">
        <f t="shared" ca="1" si="40"/>
        <v>#NAME?</v>
      </c>
      <c r="Q383" s="28" t="e">
        <f t="shared" ca="1" si="41"/>
        <v>#NAME?</v>
      </c>
    </row>
    <row r="384" spans="1:17" x14ac:dyDescent="0.35">
      <c r="A384" s="14" t="s">
        <v>97</v>
      </c>
      <c r="B384" s="14" t="str">
        <f t="shared" si="35"/>
        <v>GBP</v>
      </c>
      <c r="C384" s="14" t="str">
        <f t="shared" si="36"/>
        <v>USD</v>
      </c>
      <c r="D384" s="14" t="s">
        <v>97</v>
      </c>
      <c r="E384" s="14" t="s">
        <v>17</v>
      </c>
      <c r="F384" s="14">
        <v>8.3333333333333301E-2</v>
      </c>
      <c r="G384" s="14" t="s">
        <v>20</v>
      </c>
      <c r="H384" s="14" t="str">
        <f t="shared" si="37"/>
        <v>GBPUSD_10FLY_1D</v>
      </c>
      <c r="I384" s="14">
        <v>-5298.07</v>
      </c>
      <c r="J384" s="36">
        <v>6.3</v>
      </c>
      <c r="K384" s="37">
        <v>0</v>
      </c>
      <c r="L384" s="22" t="e">
        <f ca="1">+_xlfn.XLOOKUP(H384,Datos_Tradition!$J$2:$J$89,Datos_Tradition!$I$2:$I$89,"")</f>
        <v>#NAME?</v>
      </c>
      <c r="M384" s="23" t="e">
        <f t="shared" ca="1" si="38"/>
        <v>#NAME?</v>
      </c>
      <c r="N384" s="24" t="e">
        <f t="shared" ca="1" si="39"/>
        <v>#NAME?</v>
      </c>
      <c r="O384" s="22" t="e">
        <f ca="1">+_xlfn.XLOOKUP(H384,Datos_BGC!$J$2:$J$89,Datos_BGC!$I$2:$I$89,"")</f>
        <v>#NAME?</v>
      </c>
      <c r="P384" s="23" t="e">
        <f t="shared" ca="1" si="40"/>
        <v>#NAME?</v>
      </c>
      <c r="Q384" s="28" t="e">
        <f t="shared" ca="1" si="41"/>
        <v>#NAME?</v>
      </c>
    </row>
    <row r="385" spans="1:17" x14ac:dyDescent="0.35">
      <c r="A385" s="14" t="s">
        <v>97</v>
      </c>
      <c r="B385" s="14" t="str">
        <f t="shared" si="35"/>
        <v>GBP</v>
      </c>
      <c r="C385" s="14" t="str">
        <f t="shared" si="36"/>
        <v>USD</v>
      </c>
      <c r="D385" s="14" t="s">
        <v>97</v>
      </c>
      <c r="E385" s="14" t="s">
        <v>16</v>
      </c>
      <c r="F385" s="14">
        <v>8.3333333333333301E-2</v>
      </c>
      <c r="G385" s="14" t="s">
        <v>20</v>
      </c>
      <c r="H385" s="14" t="str">
        <f t="shared" si="37"/>
        <v>GBPUSD_10RR_1D</v>
      </c>
      <c r="I385" s="14">
        <v>-2596.9399999999901</v>
      </c>
      <c r="J385" s="36">
        <v>11.723100000000001</v>
      </c>
      <c r="K385" s="37">
        <v>0</v>
      </c>
      <c r="L385" s="22" t="e">
        <f ca="1">+_xlfn.XLOOKUP(H385,Datos_Tradition!$J$2:$J$89,Datos_Tradition!$I$2:$I$89,"")</f>
        <v>#NAME?</v>
      </c>
      <c r="M385" s="23" t="e">
        <f t="shared" ca="1" si="38"/>
        <v>#NAME?</v>
      </c>
      <c r="N385" s="24" t="e">
        <f t="shared" ca="1" si="39"/>
        <v>#NAME?</v>
      </c>
      <c r="O385" s="22" t="e">
        <f ca="1">+_xlfn.XLOOKUP(H385,Datos_BGC!$J$2:$J$89,Datos_BGC!$I$2:$I$89,"")</f>
        <v>#NAME?</v>
      </c>
      <c r="P385" s="23" t="e">
        <f t="shared" ca="1" si="40"/>
        <v>#NAME?</v>
      </c>
      <c r="Q385" s="28" t="e">
        <f t="shared" ca="1" si="41"/>
        <v>#NAME?</v>
      </c>
    </row>
    <row r="386" spans="1:17" x14ac:dyDescent="0.35">
      <c r="A386" s="14" t="s">
        <v>97</v>
      </c>
      <c r="B386" s="14" t="str">
        <f t="shared" si="35"/>
        <v>GBP</v>
      </c>
      <c r="C386" s="14" t="str">
        <f t="shared" si="36"/>
        <v>USD</v>
      </c>
      <c r="D386" s="14" t="s">
        <v>97</v>
      </c>
      <c r="E386" s="14" t="s">
        <v>19</v>
      </c>
      <c r="F386" s="14">
        <v>8.3333333333333301E-2</v>
      </c>
      <c r="G386" s="14" t="s">
        <v>20</v>
      </c>
      <c r="H386" s="14" t="str">
        <f t="shared" si="37"/>
        <v>GBPUSD_25FLY_1D</v>
      </c>
      <c r="I386" s="14">
        <v>2239.65</v>
      </c>
      <c r="J386" s="36">
        <v>3.3250000000000002</v>
      </c>
      <c r="K386" s="37">
        <v>0</v>
      </c>
      <c r="L386" s="22" t="e">
        <f ca="1">+_xlfn.XLOOKUP(H386,Datos_Tradition!$J$2:$J$89,Datos_Tradition!$I$2:$I$89,"")</f>
        <v>#NAME?</v>
      </c>
      <c r="M386" s="23" t="e">
        <f t="shared" ca="1" si="38"/>
        <v>#NAME?</v>
      </c>
      <c r="N386" s="24" t="e">
        <f t="shared" ca="1" si="39"/>
        <v>#NAME?</v>
      </c>
      <c r="O386" s="22" t="e">
        <f ca="1">+_xlfn.XLOOKUP(H386,Datos_BGC!$J$2:$J$89,Datos_BGC!$I$2:$I$89,"")</f>
        <v>#NAME?</v>
      </c>
      <c r="P386" s="23" t="e">
        <f t="shared" ca="1" si="40"/>
        <v>#NAME?</v>
      </c>
      <c r="Q386" s="28" t="e">
        <f t="shared" ca="1" si="41"/>
        <v>#NAME?</v>
      </c>
    </row>
    <row r="387" spans="1:17" x14ac:dyDescent="0.35">
      <c r="A387" s="14" t="s">
        <v>97</v>
      </c>
      <c r="B387" s="14" t="str">
        <f t="shared" ref="B387:B450" si="42">+LEFT(A387,3)</f>
        <v>GBP</v>
      </c>
      <c r="C387" s="14" t="str">
        <f t="shared" ref="C387:C450" si="43">+RIGHT(A387,3)</f>
        <v>USD</v>
      </c>
      <c r="D387" s="14" t="s">
        <v>97</v>
      </c>
      <c r="E387" s="14" t="s">
        <v>18</v>
      </c>
      <c r="F387" s="14">
        <v>0.5</v>
      </c>
      <c r="G387" s="14" t="s">
        <v>20</v>
      </c>
      <c r="H387" s="14" t="str">
        <f t="shared" ref="H387:H450" si="44">+D387&amp;"_"&amp;E387&amp;"_"&amp;G387</f>
        <v>GBPUSD_25RR_1D</v>
      </c>
      <c r="I387" s="14">
        <v>4625.67</v>
      </c>
      <c r="J387" s="36">
        <v>4.6550000000000002</v>
      </c>
      <c r="K387" s="37">
        <v>0</v>
      </c>
      <c r="L387" s="22" t="e">
        <f ca="1">+_xlfn.XLOOKUP(H387,Datos_Tradition!$J$2:$J$89,Datos_Tradition!$I$2:$I$89,"")</f>
        <v>#NAME?</v>
      </c>
      <c r="M387" s="23" t="e">
        <f t="shared" ref="M387:M450" ca="1" si="45">+IF(OR(L387="",K387=0),K387,ABS(I387)*L387/2)</f>
        <v>#NAME?</v>
      </c>
      <c r="N387" s="24" t="e">
        <f t="shared" ref="N387:N450" ca="1" si="46">+IF(L387="","",M387&lt;$K387)</f>
        <v>#NAME?</v>
      </c>
      <c r="O387" s="22" t="e">
        <f ca="1">+_xlfn.XLOOKUP(H387,Datos_BGC!$J$2:$J$89,Datos_BGC!$I$2:$I$89,"")</f>
        <v>#NAME?</v>
      </c>
      <c r="P387" s="23" t="e">
        <f t="shared" ref="P387:P450" ca="1" si="47">+IF(OR(O387="",K387=0),K387,ABS(I387)*O387/2)</f>
        <v>#NAME?</v>
      </c>
      <c r="Q387" s="28" t="e">
        <f t="shared" ref="Q387:Q450" ca="1" si="48">+IF(O387="","",P387&lt;$K387)</f>
        <v>#NAME?</v>
      </c>
    </row>
    <row r="388" spans="1:17" x14ac:dyDescent="0.35">
      <c r="A388" s="14" t="s">
        <v>97</v>
      </c>
      <c r="B388" s="14" t="str">
        <f t="shared" si="42"/>
        <v>GBP</v>
      </c>
      <c r="C388" s="14" t="str">
        <f t="shared" si="43"/>
        <v>USD</v>
      </c>
      <c r="D388" s="14" t="s">
        <v>97</v>
      </c>
      <c r="E388" s="14" t="s">
        <v>9</v>
      </c>
      <c r="F388" s="14">
        <v>0.5</v>
      </c>
      <c r="G388" s="14" t="s">
        <v>20</v>
      </c>
      <c r="H388" s="14" t="str">
        <f t="shared" si="44"/>
        <v>GBPUSD_ATM_1D</v>
      </c>
      <c r="I388" s="14">
        <v>-1246.7242699999999</v>
      </c>
      <c r="J388" s="36">
        <v>7.3250000000000002</v>
      </c>
      <c r="K388" s="37">
        <v>0</v>
      </c>
      <c r="L388" s="22" t="e">
        <f ca="1">+_xlfn.XLOOKUP(H388,Datos_Tradition!$J$2:$J$89,Datos_Tradition!$I$2:$I$89,"")</f>
        <v>#NAME?</v>
      </c>
      <c r="M388" s="23" t="e">
        <f t="shared" ca="1" si="45"/>
        <v>#NAME?</v>
      </c>
      <c r="N388" s="24" t="e">
        <f t="shared" ca="1" si="46"/>
        <v>#NAME?</v>
      </c>
      <c r="O388" s="22" t="e">
        <f ca="1">+_xlfn.XLOOKUP(H388,Datos_BGC!$J$2:$J$89,Datos_BGC!$I$2:$I$89,"")</f>
        <v>#NAME?</v>
      </c>
      <c r="P388" s="23" t="e">
        <f t="shared" ca="1" si="47"/>
        <v>#NAME?</v>
      </c>
      <c r="Q388" s="28" t="e">
        <f t="shared" ca="1" si="48"/>
        <v>#NAME?</v>
      </c>
    </row>
    <row r="389" spans="1:17" x14ac:dyDescent="0.35">
      <c r="A389" s="14" t="s">
        <v>97</v>
      </c>
      <c r="B389" s="14" t="str">
        <f t="shared" si="42"/>
        <v>GBP</v>
      </c>
      <c r="C389" s="14" t="str">
        <f t="shared" si="43"/>
        <v>USD</v>
      </c>
      <c r="D389" s="14" t="s">
        <v>97</v>
      </c>
      <c r="E389" s="14" t="s">
        <v>17</v>
      </c>
      <c r="F389" s="14">
        <v>0.5</v>
      </c>
      <c r="G389" s="14" t="s">
        <v>1</v>
      </c>
      <c r="H389" s="14" t="str">
        <f t="shared" si="44"/>
        <v>GBPUSD_10FLY_2W</v>
      </c>
      <c r="I389" s="14">
        <v>-12773.9899999999</v>
      </c>
      <c r="J389" s="36">
        <v>2.4</v>
      </c>
      <c r="K389" s="37">
        <v>0</v>
      </c>
      <c r="L389" s="22" t="e">
        <f ca="1">+_xlfn.XLOOKUP(H389,Datos_Tradition!$J$2:$J$89,Datos_Tradition!$I$2:$I$89,"")</f>
        <v>#NAME?</v>
      </c>
      <c r="M389" s="23" t="e">
        <f t="shared" ca="1" si="45"/>
        <v>#NAME?</v>
      </c>
      <c r="N389" s="24" t="e">
        <f t="shared" ca="1" si="46"/>
        <v>#NAME?</v>
      </c>
      <c r="O389" s="22" t="e">
        <f ca="1">+_xlfn.XLOOKUP(H389,Datos_BGC!$J$2:$J$89,Datos_BGC!$I$2:$I$89,"")</f>
        <v>#NAME?</v>
      </c>
      <c r="P389" s="23" t="e">
        <f t="shared" ca="1" si="47"/>
        <v>#NAME?</v>
      </c>
      <c r="Q389" s="28" t="e">
        <f t="shared" ca="1" si="48"/>
        <v>#NAME?</v>
      </c>
    </row>
    <row r="390" spans="1:17" x14ac:dyDescent="0.35">
      <c r="A390" s="14" t="s">
        <v>97</v>
      </c>
      <c r="B390" s="14" t="str">
        <f t="shared" si="42"/>
        <v>GBP</v>
      </c>
      <c r="C390" s="14" t="str">
        <f t="shared" si="43"/>
        <v>USD</v>
      </c>
      <c r="D390" s="14" t="s">
        <v>97</v>
      </c>
      <c r="E390" s="14" t="s">
        <v>16</v>
      </c>
      <c r="F390" s="14">
        <v>0.5</v>
      </c>
      <c r="G390" s="14" t="s">
        <v>1</v>
      </c>
      <c r="H390" s="14" t="str">
        <f t="shared" si="44"/>
        <v>GBPUSD_10RR_2W</v>
      </c>
      <c r="I390" s="14">
        <v>147.26999999999899</v>
      </c>
      <c r="J390" s="36">
        <v>3.6</v>
      </c>
      <c r="K390" s="37">
        <v>0</v>
      </c>
      <c r="L390" s="22" t="e">
        <f ca="1">+_xlfn.XLOOKUP(H390,Datos_Tradition!$J$2:$J$89,Datos_Tradition!$I$2:$I$89,"")</f>
        <v>#NAME?</v>
      </c>
      <c r="M390" s="23" t="e">
        <f t="shared" ca="1" si="45"/>
        <v>#NAME?</v>
      </c>
      <c r="N390" s="24" t="e">
        <f t="shared" ca="1" si="46"/>
        <v>#NAME?</v>
      </c>
      <c r="O390" s="22" t="e">
        <f ca="1">+_xlfn.XLOOKUP(H390,Datos_BGC!$J$2:$J$89,Datos_BGC!$I$2:$I$89,"")</f>
        <v>#NAME?</v>
      </c>
      <c r="P390" s="23" t="e">
        <f t="shared" ca="1" si="47"/>
        <v>#NAME?</v>
      </c>
      <c r="Q390" s="28" t="e">
        <f t="shared" ca="1" si="48"/>
        <v>#NAME?</v>
      </c>
    </row>
    <row r="391" spans="1:17" x14ac:dyDescent="0.35">
      <c r="A391" s="14" t="s">
        <v>97</v>
      </c>
      <c r="B391" s="14" t="str">
        <f t="shared" si="42"/>
        <v>GBP</v>
      </c>
      <c r="C391" s="14" t="str">
        <f t="shared" si="43"/>
        <v>USD</v>
      </c>
      <c r="D391" s="14" t="s">
        <v>97</v>
      </c>
      <c r="E391" s="14" t="s">
        <v>19</v>
      </c>
      <c r="F391" s="14">
        <v>0.5</v>
      </c>
      <c r="G391" s="14" t="s">
        <v>1</v>
      </c>
      <c r="H391" s="14" t="str">
        <f t="shared" si="44"/>
        <v>GBPUSD_25FLY_2W</v>
      </c>
      <c r="I391" s="14">
        <v>45244.479999999901</v>
      </c>
      <c r="J391" s="36">
        <v>1.5</v>
      </c>
      <c r="K391" s="37">
        <v>0</v>
      </c>
      <c r="L391" s="22" t="e">
        <f ca="1">+_xlfn.XLOOKUP(H391,Datos_Tradition!$J$2:$J$89,Datos_Tradition!$I$2:$I$89,"")</f>
        <v>#NAME?</v>
      </c>
      <c r="M391" s="23" t="e">
        <f t="shared" ca="1" si="45"/>
        <v>#NAME?</v>
      </c>
      <c r="N391" s="24" t="e">
        <f t="shared" ca="1" si="46"/>
        <v>#NAME?</v>
      </c>
      <c r="O391" s="22" t="e">
        <f ca="1">+_xlfn.XLOOKUP(H391,Datos_BGC!$J$2:$J$89,Datos_BGC!$I$2:$I$89,"")</f>
        <v>#NAME?</v>
      </c>
      <c r="P391" s="23" t="e">
        <f t="shared" ca="1" si="47"/>
        <v>#NAME?</v>
      </c>
      <c r="Q391" s="28" t="e">
        <f t="shared" ca="1" si="48"/>
        <v>#NAME?</v>
      </c>
    </row>
    <row r="392" spans="1:17" x14ac:dyDescent="0.35">
      <c r="A392" s="14" t="s">
        <v>97</v>
      </c>
      <c r="B392" s="14" t="str">
        <f t="shared" si="42"/>
        <v>GBP</v>
      </c>
      <c r="C392" s="14" t="str">
        <f t="shared" si="43"/>
        <v>USD</v>
      </c>
      <c r="D392" s="14" t="s">
        <v>97</v>
      </c>
      <c r="E392" s="14" t="s">
        <v>18</v>
      </c>
      <c r="F392" s="14">
        <v>1</v>
      </c>
      <c r="G392" s="14" t="s">
        <v>1</v>
      </c>
      <c r="H392" s="14" t="str">
        <f t="shared" si="44"/>
        <v>GBPUSD_25RR_2W</v>
      </c>
      <c r="I392" s="14">
        <v>18323.259999999998</v>
      </c>
      <c r="J392" s="36">
        <v>2.1</v>
      </c>
      <c r="K392" s="37">
        <v>0</v>
      </c>
      <c r="L392" s="22" t="e">
        <f ca="1">+_xlfn.XLOOKUP(H392,Datos_Tradition!$J$2:$J$89,Datos_Tradition!$I$2:$I$89,"")</f>
        <v>#NAME?</v>
      </c>
      <c r="M392" s="23" t="e">
        <f t="shared" ca="1" si="45"/>
        <v>#NAME?</v>
      </c>
      <c r="N392" s="24" t="e">
        <f t="shared" ca="1" si="46"/>
        <v>#NAME?</v>
      </c>
      <c r="O392" s="22" t="e">
        <f ca="1">+_xlfn.XLOOKUP(H392,Datos_BGC!$J$2:$J$89,Datos_BGC!$I$2:$I$89,"")</f>
        <v>#NAME?</v>
      </c>
      <c r="P392" s="23" t="e">
        <f t="shared" ca="1" si="47"/>
        <v>#NAME?</v>
      </c>
      <c r="Q392" s="28" t="e">
        <f t="shared" ca="1" si="48"/>
        <v>#NAME?</v>
      </c>
    </row>
    <row r="393" spans="1:17" x14ac:dyDescent="0.35">
      <c r="A393" s="14" t="s">
        <v>97</v>
      </c>
      <c r="B393" s="14" t="str">
        <f t="shared" si="42"/>
        <v>GBP</v>
      </c>
      <c r="C393" s="14" t="str">
        <f t="shared" si="43"/>
        <v>USD</v>
      </c>
      <c r="D393" s="14" t="s">
        <v>97</v>
      </c>
      <c r="E393" s="14" t="s">
        <v>9</v>
      </c>
      <c r="F393" s="14">
        <v>1</v>
      </c>
      <c r="G393" s="14" t="s">
        <v>1</v>
      </c>
      <c r="H393" s="14" t="str">
        <f t="shared" si="44"/>
        <v>GBPUSD_ATM_2W</v>
      </c>
      <c r="I393" s="14">
        <v>24681.080750000001</v>
      </c>
      <c r="J393" s="36">
        <v>3</v>
      </c>
      <c r="K393" s="37">
        <v>0</v>
      </c>
      <c r="L393" s="22" t="e">
        <f ca="1">+_xlfn.XLOOKUP(H393,Datos_Tradition!$J$2:$J$89,Datos_Tradition!$I$2:$I$89,"")</f>
        <v>#NAME?</v>
      </c>
      <c r="M393" s="23" t="e">
        <f t="shared" ca="1" si="45"/>
        <v>#NAME?</v>
      </c>
      <c r="N393" s="24" t="e">
        <f t="shared" ca="1" si="46"/>
        <v>#NAME?</v>
      </c>
      <c r="O393" s="22" t="e">
        <f ca="1">+_xlfn.XLOOKUP(H393,Datos_BGC!$J$2:$J$89,Datos_BGC!$I$2:$I$89,"")</f>
        <v>#NAME?</v>
      </c>
      <c r="P393" s="23" t="e">
        <f t="shared" ca="1" si="47"/>
        <v>#NAME?</v>
      </c>
      <c r="Q393" s="28" t="e">
        <f t="shared" ca="1" si="48"/>
        <v>#NAME?</v>
      </c>
    </row>
    <row r="394" spans="1:17" x14ac:dyDescent="0.35">
      <c r="A394" s="14" t="s">
        <v>97</v>
      </c>
      <c r="B394" s="14" t="str">
        <f t="shared" si="42"/>
        <v>GBP</v>
      </c>
      <c r="C394" s="14" t="str">
        <f t="shared" si="43"/>
        <v>USD</v>
      </c>
      <c r="D394" s="14" t="s">
        <v>97</v>
      </c>
      <c r="E394" s="14" t="s">
        <v>17</v>
      </c>
      <c r="F394" s="14">
        <v>1</v>
      </c>
      <c r="G394" s="14" t="s">
        <v>21</v>
      </c>
      <c r="H394" s="14" t="str">
        <f t="shared" si="44"/>
        <v>GBPUSD_10FLY_3W</v>
      </c>
      <c r="I394" s="14">
        <v>-4501.2599999999902</v>
      </c>
      <c r="J394" s="36">
        <v>1.6507812499999901</v>
      </c>
      <c r="K394" s="37">
        <v>0</v>
      </c>
      <c r="L394" s="22" t="e">
        <f ca="1">+_xlfn.XLOOKUP(H394,Datos_Tradition!$J$2:$J$89,Datos_Tradition!$I$2:$I$89,"")</f>
        <v>#NAME?</v>
      </c>
      <c r="M394" s="23" t="e">
        <f t="shared" ca="1" si="45"/>
        <v>#NAME?</v>
      </c>
      <c r="N394" s="24" t="e">
        <f t="shared" ca="1" si="46"/>
        <v>#NAME?</v>
      </c>
      <c r="O394" s="22" t="e">
        <f ca="1">+_xlfn.XLOOKUP(H394,Datos_BGC!$J$2:$J$89,Datos_BGC!$I$2:$I$89,"")</f>
        <v>#NAME?</v>
      </c>
      <c r="P394" s="23" t="e">
        <f t="shared" ca="1" si="47"/>
        <v>#NAME?</v>
      </c>
      <c r="Q394" s="28" t="e">
        <f t="shared" ca="1" si="48"/>
        <v>#NAME?</v>
      </c>
    </row>
    <row r="395" spans="1:17" x14ac:dyDescent="0.35">
      <c r="A395" s="14" t="s">
        <v>97</v>
      </c>
      <c r="B395" s="14" t="str">
        <f t="shared" si="42"/>
        <v>GBP</v>
      </c>
      <c r="C395" s="14" t="str">
        <f t="shared" si="43"/>
        <v>USD</v>
      </c>
      <c r="D395" s="14" t="s">
        <v>97</v>
      </c>
      <c r="E395" s="14" t="s">
        <v>16</v>
      </c>
      <c r="F395" s="14">
        <v>1</v>
      </c>
      <c r="G395" s="14" t="s">
        <v>21</v>
      </c>
      <c r="H395" s="14" t="str">
        <f t="shared" si="44"/>
        <v>GBPUSD_10RR_3W</v>
      </c>
      <c r="I395" s="14">
        <v>3939.13</v>
      </c>
      <c r="J395" s="36">
        <v>1.02</v>
      </c>
      <c r="K395" s="37">
        <v>0</v>
      </c>
      <c r="L395" s="22" t="e">
        <f ca="1">+_xlfn.XLOOKUP(H395,Datos_Tradition!$J$2:$J$89,Datos_Tradition!$I$2:$I$89,"")</f>
        <v>#NAME?</v>
      </c>
      <c r="M395" s="23" t="e">
        <f t="shared" ca="1" si="45"/>
        <v>#NAME?</v>
      </c>
      <c r="N395" s="24" t="e">
        <f t="shared" ca="1" si="46"/>
        <v>#NAME?</v>
      </c>
      <c r="O395" s="22" t="e">
        <f ca="1">+_xlfn.XLOOKUP(H395,Datos_BGC!$J$2:$J$89,Datos_BGC!$I$2:$I$89,"")</f>
        <v>#NAME?</v>
      </c>
      <c r="P395" s="23" t="e">
        <f t="shared" ca="1" si="47"/>
        <v>#NAME?</v>
      </c>
      <c r="Q395" s="28" t="e">
        <f t="shared" ca="1" si="48"/>
        <v>#NAME?</v>
      </c>
    </row>
    <row r="396" spans="1:17" x14ac:dyDescent="0.35">
      <c r="A396" s="14" t="s">
        <v>97</v>
      </c>
      <c r="B396" s="14" t="str">
        <f t="shared" si="42"/>
        <v>GBP</v>
      </c>
      <c r="C396" s="14" t="str">
        <f t="shared" si="43"/>
        <v>USD</v>
      </c>
      <c r="D396" s="14" t="s">
        <v>97</v>
      </c>
      <c r="E396" s="14" t="s">
        <v>19</v>
      </c>
      <c r="F396" s="14">
        <v>1</v>
      </c>
      <c r="G396" s="14" t="s">
        <v>21</v>
      </c>
      <c r="H396" s="14" t="str">
        <f t="shared" si="44"/>
        <v>GBPUSD_25FLY_3W</v>
      </c>
      <c r="I396" s="14">
        <v>9602.4699999999903</v>
      </c>
      <c r="J396" s="36">
        <v>0.6</v>
      </c>
      <c r="K396" s="37">
        <v>0</v>
      </c>
      <c r="L396" s="22" t="e">
        <f ca="1">+_xlfn.XLOOKUP(H396,Datos_Tradition!$J$2:$J$89,Datos_Tradition!$I$2:$I$89,"")</f>
        <v>#NAME?</v>
      </c>
      <c r="M396" s="23" t="e">
        <f t="shared" ca="1" si="45"/>
        <v>#NAME?</v>
      </c>
      <c r="N396" s="24" t="e">
        <f t="shared" ca="1" si="46"/>
        <v>#NAME?</v>
      </c>
      <c r="O396" s="22" t="e">
        <f ca="1">+_xlfn.XLOOKUP(H396,Datos_BGC!$J$2:$J$89,Datos_BGC!$I$2:$I$89,"")</f>
        <v>#NAME?</v>
      </c>
      <c r="P396" s="23" t="e">
        <f t="shared" ca="1" si="47"/>
        <v>#NAME?</v>
      </c>
      <c r="Q396" s="28" t="e">
        <f t="shared" ca="1" si="48"/>
        <v>#NAME?</v>
      </c>
    </row>
    <row r="397" spans="1:17" x14ac:dyDescent="0.35">
      <c r="A397" s="14" t="s">
        <v>97</v>
      </c>
      <c r="B397" s="14" t="str">
        <f t="shared" si="42"/>
        <v>GBP</v>
      </c>
      <c r="C397" s="14" t="str">
        <f t="shared" si="43"/>
        <v>USD</v>
      </c>
      <c r="D397" s="14" t="s">
        <v>97</v>
      </c>
      <c r="E397" s="14" t="s">
        <v>18</v>
      </c>
      <c r="F397" s="14">
        <v>2</v>
      </c>
      <c r="G397" s="14" t="s">
        <v>21</v>
      </c>
      <c r="H397" s="14" t="str">
        <f t="shared" si="44"/>
        <v>GBPUSD_25RR_3W</v>
      </c>
      <c r="I397" s="14">
        <v>-78262.64</v>
      </c>
      <c r="J397" s="36">
        <v>0.89843783911812503</v>
      </c>
      <c r="K397" s="37">
        <v>0</v>
      </c>
      <c r="L397" s="22" t="e">
        <f ca="1">+_xlfn.XLOOKUP(H397,Datos_Tradition!$J$2:$J$89,Datos_Tradition!$I$2:$I$89,"")</f>
        <v>#NAME?</v>
      </c>
      <c r="M397" s="23" t="e">
        <f t="shared" ca="1" si="45"/>
        <v>#NAME?</v>
      </c>
      <c r="N397" s="24" t="e">
        <f t="shared" ca="1" si="46"/>
        <v>#NAME?</v>
      </c>
      <c r="O397" s="22" t="e">
        <f ca="1">+_xlfn.XLOOKUP(H397,Datos_BGC!$J$2:$J$89,Datos_BGC!$I$2:$I$89,"")</f>
        <v>#NAME?</v>
      </c>
      <c r="P397" s="23" t="e">
        <f t="shared" ca="1" si="47"/>
        <v>#NAME?</v>
      </c>
      <c r="Q397" s="28" t="e">
        <f t="shared" ca="1" si="48"/>
        <v>#NAME?</v>
      </c>
    </row>
    <row r="398" spans="1:17" x14ac:dyDescent="0.35">
      <c r="A398" s="14" t="s">
        <v>97</v>
      </c>
      <c r="B398" s="14" t="str">
        <f t="shared" si="42"/>
        <v>GBP</v>
      </c>
      <c r="C398" s="14" t="str">
        <f t="shared" si="43"/>
        <v>USD</v>
      </c>
      <c r="D398" s="14" t="s">
        <v>97</v>
      </c>
      <c r="E398" s="14" t="s">
        <v>9</v>
      </c>
      <c r="F398" s="14">
        <v>2</v>
      </c>
      <c r="G398" s="14" t="s">
        <v>21</v>
      </c>
      <c r="H398" s="14" t="str">
        <f t="shared" si="44"/>
        <v>GBPUSD_ATM_3W</v>
      </c>
      <c r="I398" s="14">
        <v>-24317.41761</v>
      </c>
      <c r="J398" s="36">
        <v>2</v>
      </c>
      <c r="K398" s="37">
        <v>0</v>
      </c>
      <c r="L398" s="22" t="e">
        <f ca="1">+_xlfn.XLOOKUP(H398,Datos_Tradition!$J$2:$J$89,Datos_Tradition!$I$2:$I$89,"")</f>
        <v>#NAME?</v>
      </c>
      <c r="M398" s="23" t="e">
        <f t="shared" ca="1" si="45"/>
        <v>#NAME?</v>
      </c>
      <c r="N398" s="24" t="e">
        <f t="shared" ca="1" si="46"/>
        <v>#NAME?</v>
      </c>
      <c r="O398" s="22" t="e">
        <f ca="1">+_xlfn.XLOOKUP(H398,Datos_BGC!$J$2:$J$89,Datos_BGC!$I$2:$I$89,"")</f>
        <v>#NAME?</v>
      </c>
      <c r="P398" s="23" t="e">
        <f t="shared" ca="1" si="47"/>
        <v>#NAME?</v>
      </c>
      <c r="Q398" s="28" t="e">
        <f t="shared" ca="1" si="48"/>
        <v>#NAME?</v>
      </c>
    </row>
    <row r="399" spans="1:17" x14ac:dyDescent="0.35">
      <c r="A399" s="14" t="s">
        <v>97</v>
      </c>
      <c r="B399" s="14" t="str">
        <f t="shared" si="42"/>
        <v>GBP</v>
      </c>
      <c r="C399" s="14" t="str">
        <f t="shared" si="43"/>
        <v>USD</v>
      </c>
      <c r="D399" s="14" t="s">
        <v>97</v>
      </c>
      <c r="E399" s="14" t="s">
        <v>17</v>
      </c>
      <c r="F399" s="14">
        <v>2</v>
      </c>
      <c r="G399" s="14" t="s">
        <v>5</v>
      </c>
      <c r="H399" s="14" t="str">
        <f t="shared" si="44"/>
        <v>GBPUSD_10FLY_6M</v>
      </c>
      <c r="I399" s="14">
        <v>-2634.25</v>
      </c>
      <c r="J399" s="36">
        <v>0.8</v>
      </c>
      <c r="K399" s="37">
        <v>0</v>
      </c>
      <c r="L399" s="22" t="e">
        <f ca="1">+_xlfn.XLOOKUP(H399,Datos_Tradition!$J$2:$J$89,Datos_Tradition!$I$2:$I$89,"")</f>
        <v>#NAME?</v>
      </c>
      <c r="M399" s="23" t="e">
        <f t="shared" ca="1" si="45"/>
        <v>#NAME?</v>
      </c>
      <c r="N399" s="24" t="e">
        <f t="shared" ca="1" si="46"/>
        <v>#NAME?</v>
      </c>
      <c r="O399" s="22" t="e">
        <f ca="1">+_xlfn.XLOOKUP(H399,Datos_BGC!$J$2:$J$89,Datos_BGC!$I$2:$I$89,"")</f>
        <v>#NAME?</v>
      </c>
      <c r="P399" s="23" t="e">
        <f t="shared" ca="1" si="47"/>
        <v>#NAME?</v>
      </c>
      <c r="Q399" s="28" t="e">
        <f t="shared" ca="1" si="48"/>
        <v>#NAME?</v>
      </c>
    </row>
    <row r="400" spans="1:17" x14ac:dyDescent="0.35">
      <c r="A400" s="14" t="s">
        <v>97</v>
      </c>
      <c r="B400" s="14" t="str">
        <f t="shared" si="42"/>
        <v>GBP</v>
      </c>
      <c r="C400" s="14" t="str">
        <f t="shared" si="43"/>
        <v>USD</v>
      </c>
      <c r="D400" s="14" t="s">
        <v>97</v>
      </c>
      <c r="E400" s="14" t="s">
        <v>16</v>
      </c>
      <c r="F400" s="14">
        <v>2</v>
      </c>
      <c r="G400" s="14" t="s">
        <v>5</v>
      </c>
      <c r="H400" s="14" t="str">
        <f t="shared" si="44"/>
        <v>GBPUSD_10RR_6M</v>
      </c>
      <c r="I400" s="14">
        <v>-9767.2199999999993</v>
      </c>
      <c r="J400" s="36">
        <v>1.2685999999999999</v>
      </c>
      <c r="K400" s="37">
        <v>0</v>
      </c>
      <c r="L400" s="22" t="e">
        <f ca="1">+_xlfn.XLOOKUP(H400,Datos_Tradition!$J$2:$J$89,Datos_Tradition!$I$2:$I$89,"")</f>
        <v>#NAME?</v>
      </c>
      <c r="M400" s="23" t="e">
        <f t="shared" ca="1" si="45"/>
        <v>#NAME?</v>
      </c>
      <c r="N400" s="24" t="e">
        <f t="shared" ca="1" si="46"/>
        <v>#NAME?</v>
      </c>
      <c r="O400" s="22" t="e">
        <f ca="1">+_xlfn.XLOOKUP(H400,Datos_BGC!$J$2:$J$89,Datos_BGC!$I$2:$I$89,"")</f>
        <v>#NAME?</v>
      </c>
      <c r="P400" s="23" t="e">
        <f t="shared" ca="1" si="47"/>
        <v>#NAME?</v>
      </c>
      <c r="Q400" s="28" t="e">
        <f t="shared" ca="1" si="48"/>
        <v>#NAME?</v>
      </c>
    </row>
    <row r="401" spans="1:17" x14ac:dyDescent="0.35">
      <c r="A401" s="14" t="s">
        <v>97</v>
      </c>
      <c r="B401" s="14" t="str">
        <f t="shared" si="42"/>
        <v>GBP</v>
      </c>
      <c r="C401" s="14" t="str">
        <f t="shared" si="43"/>
        <v>USD</v>
      </c>
      <c r="D401" s="14" t="s">
        <v>97</v>
      </c>
      <c r="E401" s="14" t="s">
        <v>19</v>
      </c>
      <c r="F401" s="14">
        <v>2</v>
      </c>
      <c r="G401" s="14" t="s">
        <v>5</v>
      </c>
      <c r="H401" s="14" t="str">
        <f t="shared" si="44"/>
        <v>GBPUSD_25FLY_6M</v>
      </c>
      <c r="I401" s="14">
        <v>-94013.359999999899</v>
      </c>
      <c r="J401" s="36">
        <v>0.52859999999999996</v>
      </c>
      <c r="K401" s="37">
        <v>0</v>
      </c>
      <c r="L401" s="22" t="e">
        <f ca="1">+_xlfn.XLOOKUP(H401,Datos_Tradition!$J$2:$J$89,Datos_Tradition!$I$2:$I$89,"")</f>
        <v>#NAME?</v>
      </c>
      <c r="M401" s="23" t="e">
        <f t="shared" ca="1" si="45"/>
        <v>#NAME?</v>
      </c>
      <c r="N401" s="24" t="e">
        <f t="shared" ca="1" si="46"/>
        <v>#NAME?</v>
      </c>
      <c r="O401" s="22" t="e">
        <f ca="1">+_xlfn.XLOOKUP(H401,Datos_BGC!$J$2:$J$89,Datos_BGC!$I$2:$I$89,"")</f>
        <v>#NAME?</v>
      </c>
      <c r="P401" s="23" t="e">
        <f t="shared" ca="1" si="47"/>
        <v>#NAME?</v>
      </c>
      <c r="Q401" s="28" t="e">
        <f t="shared" ca="1" si="48"/>
        <v>#NAME?</v>
      </c>
    </row>
    <row r="402" spans="1:17" x14ac:dyDescent="0.35">
      <c r="A402" s="14" t="s">
        <v>97</v>
      </c>
      <c r="B402" s="14" t="str">
        <f t="shared" si="42"/>
        <v>GBP</v>
      </c>
      <c r="C402" s="14" t="str">
        <f t="shared" si="43"/>
        <v>USD</v>
      </c>
      <c r="D402" s="14" t="s">
        <v>97</v>
      </c>
      <c r="E402" s="14" t="s">
        <v>18</v>
      </c>
      <c r="F402" s="14">
        <v>7</v>
      </c>
      <c r="G402" s="14" t="s">
        <v>5</v>
      </c>
      <c r="H402" s="14" t="str">
        <f t="shared" si="44"/>
        <v>GBPUSD_25RR_6M</v>
      </c>
      <c r="I402" s="14">
        <v>46840.62</v>
      </c>
      <c r="J402" s="36">
        <v>0.63249999999999995</v>
      </c>
      <c r="K402" s="37">
        <v>0</v>
      </c>
      <c r="L402" s="22" t="e">
        <f ca="1">+_xlfn.XLOOKUP(H402,Datos_Tradition!$J$2:$J$89,Datos_Tradition!$I$2:$I$89,"")</f>
        <v>#NAME?</v>
      </c>
      <c r="M402" s="23" t="e">
        <f t="shared" ca="1" si="45"/>
        <v>#NAME?</v>
      </c>
      <c r="N402" s="24" t="e">
        <f t="shared" ca="1" si="46"/>
        <v>#NAME?</v>
      </c>
      <c r="O402" s="22" t="e">
        <f ca="1">+_xlfn.XLOOKUP(H402,Datos_BGC!$J$2:$J$89,Datos_BGC!$I$2:$I$89,"")</f>
        <v>#NAME?</v>
      </c>
      <c r="P402" s="23" t="e">
        <f t="shared" ca="1" si="47"/>
        <v>#NAME?</v>
      </c>
      <c r="Q402" s="28" t="e">
        <f t="shared" ca="1" si="48"/>
        <v>#NAME?</v>
      </c>
    </row>
    <row r="403" spans="1:17" x14ac:dyDescent="0.35">
      <c r="A403" s="14" t="s">
        <v>97</v>
      </c>
      <c r="B403" s="14" t="str">
        <f t="shared" si="42"/>
        <v>GBP</v>
      </c>
      <c r="C403" s="14" t="str">
        <f t="shared" si="43"/>
        <v>USD</v>
      </c>
      <c r="D403" s="14" t="s">
        <v>97</v>
      </c>
      <c r="E403" s="14" t="s">
        <v>9</v>
      </c>
      <c r="F403" s="14">
        <v>10</v>
      </c>
      <c r="G403" s="14" t="s">
        <v>5</v>
      </c>
      <c r="H403" s="14" t="str">
        <f t="shared" si="44"/>
        <v>GBPUSD_ATM_6M</v>
      </c>
      <c r="I403" s="14">
        <v>-2977.4391099999998</v>
      </c>
      <c r="J403" s="36">
        <v>0.75</v>
      </c>
      <c r="K403" s="37">
        <v>0</v>
      </c>
      <c r="L403" s="22" t="e">
        <f ca="1">+_xlfn.XLOOKUP(H403,Datos_Tradition!$J$2:$J$89,Datos_Tradition!$I$2:$I$89,"")</f>
        <v>#NAME?</v>
      </c>
      <c r="M403" s="23" t="e">
        <f t="shared" ca="1" si="45"/>
        <v>#NAME?</v>
      </c>
      <c r="N403" s="24" t="e">
        <f t="shared" ca="1" si="46"/>
        <v>#NAME?</v>
      </c>
      <c r="O403" s="22" t="e">
        <f ca="1">+_xlfn.XLOOKUP(H403,Datos_BGC!$J$2:$J$89,Datos_BGC!$I$2:$I$89,"")</f>
        <v>#NAME?</v>
      </c>
      <c r="P403" s="23" t="e">
        <f t="shared" ca="1" si="47"/>
        <v>#NAME?</v>
      </c>
      <c r="Q403" s="28" t="e">
        <f t="shared" ca="1" si="48"/>
        <v>#NAME?</v>
      </c>
    </row>
    <row r="404" spans="1:17" x14ac:dyDescent="0.35">
      <c r="A404" s="14" t="s">
        <v>97</v>
      </c>
      <c r="B404" s="14" t="str">
        <f t="shared" si="42"/>
        <v>GBP</v>
      </c>
      <c r="C404" s="14" t="str">
        <f t="shared" si="43"/>
        <v>USD</v>
      </c>
      <c r="D404" s="14" t="s">
        <v>97</v>
      </c>
      <c r="E404" s="14" t="s">
        <v>17</v>
      </c>
      <c r="F404" s="14">
        <v>3.8888888888888799E-2</v>
      </c>
      <c r="G404" s="14" t="s">
        <v>7</v>
      </c>
      <c r="H404" s="14" t="str">
        <f t="shared" si="44"/>
        <v>GBPUSD_10FLY_1Y</v>
      </c>
      <c r="I404" s="14">
        <v>-4111.28999999997</v>
      </c>
      <c r="J404" s="36">
        <v>0.6</v>
      </c>
      <c r="K404" s="37">
        <v>0</v>
      </c>
      <c r="L404" s="22" t="e">
        <f ca="1">+_xlfn.XLOOKUP(H404,Datos_Tradition!$J$2:$J$89,Datos_Tradition!$I$2:$I$89,"")</f>
        <v>#NAME?</v>
      </c>
      <c r="M404" s="23" t="e">
        <f t="shared" ca="1" si="45"/>
        <v>#NAME?</v>
      </c>
      <c r="N404" s="24" t="e">
        <f t="shared" ca="1" si="46"/>
        <v>#NAME?</v>
      </c>
      <c r="O404" s="22" t="e">
        <f ca="1">+_xlfn.XLOOKUP(H404,Datos_BGC!$J$2:$J$89,Datos_BGC!$I$2:$I$89,"")</f>
        <v>#NAME?</v>
      </c>
      <c r="P404" s="23" t="e">
        <f t="shared" ca="1" si="47"/>
        <v>#NAME?</v>
      </c>
      <c r="Q404" s="28" t="e">
        <f t="shared" ca="1" si="48"/>
        <v>#NAME?</v>
      </c>
    </row>
    <row r="405" spans="1:17" x14ac:dyDescent="0.35">
      <c r="A405" s="14" t="s">
        <v>97</v>
      </c>
      <c r="B405" s="14" t="str">
        <f t="shared" si="42"/>
        <v>GBP</v>
      </c>
      <c r="C405" s="14" t="str">
        <f t="shared" si="43"/>
        <v>USD</v>
      </c>
      <c r="D405" s="14" t="s">
        <v>97</v>
      </c>
      <c r="E405" s="14" t="s">
        <v>16</v>
      </c>
      <c r="F405" s="14">
        <v>3.8888888888888799E-2</v>
      </c>
      <c r="G405" s="14" t="s">
        <v>7</v>
      </c>
      <c r="H405" s="14" t="str">
        <f t="shared" si="44"/>
        <v>GBPUSD_10RR_1Y</v>
      </c>
      <c r="I405" s="14">
        <v>11768.4199999999</v>
      </c>
      <c r="J405" s="36">
        <v>1.2506999999999999</v>
      </c>
      <c r="K405" s="37">
        <v>0</v>
      </c>
      <c r="L405" s="22" t="e">
        <f ca="1">+_xlfn.XLOOKUP(H405,Datos_Tradition!$J$2:$J$89,Datos_Tradition!$I$2:$I$89,"")</f>
        <v>#NAME?</v>
      </c>
      <c r="M405" s="23" t="e">
        <f t="shared" ca="1" si="45"/>
        <v>#NAME?</v>
      </c>
      <c r="N405" s="24" t="e">
        <f t="shared" ca="1" si="46"/>
        <v>#NAME?</v>
      </c>
      <c r="O405" s="22" t="e">
        <f ca="1">+_xlfn.XLOOKUP(H405,Datos_BGC!$J$2:$J$89,Datos_BGC!$I$2:$I$89,"")</f>
        <v>#NAME?</v>
      </c>
      <c r="P405" s="23" t="e">
        <f t="shared" ca="1" si="47"/>
        <v>#NAME?</v>
      </c>
      <c r="Q405" s="28" t="e">
        <f t="shared" ca="1" si="48"/>
        <v>#NAME?</v>
      </c>
    </row>
    <row r="406" spans="1:17" x14ac:dyDescent="0.35">
      <c r="A406" s="14" t="s">
        <v>97</v>
      </c>
      <c r="B406" s="14" t="str">
        <f t="shared" si="42"/>
        <v>GBP</v>
      </c>
      <c r="C406" s="14" t="str">
        <f t="shared" si="43"/>
        <v>USD</v>
      </c>
      <c r="D406" s="14" t="s">
        <v>97</v>
      </c>
      <c r="E406" s="14" t="s">
        <v>19</v>
      </c>
      <c r="F406" s="14">
        <v>3.8888888888888799E-2</v>
      </c>
      <c r="G406" s="14" t="s">
        <v>7</v>
      </c>
      <c r="H406" s="14" t="str">
        <f t="shared" si="44"/>
        <v>GBPUSD_25FLY_1Y</v>
      </c>
      <c r="I406" s="14">
        <v>-127111.91</v>
      </c>
      <c r="J406" s="36">
        <v>0.5</v>
      </c>
      <c r="K406" s="37">
        <v>0</v>
      </c>
      <c r="L406" s="22" t="e">
        <f ca="1">+_xlfn.XLOOKUP(H406,Datos_Tradition!$J$2:$J$89,Datos_Tradition!$I$2:$I$89,"")</f>
        <v>#NAME?</v>
      </c>
      <c r="M406" s="23" t="e">
        <f t="shared" ca="1" si="45"/>
        <v>#NAME?</v>
      </c>
      <c r="N406" s="24" t="e">
        <f t="shared" ca="1" si="46"/>
        <v>#NAME?</v>
      </c>
      <c r="O406" s="22" t="e">
        <f ca="1">+_xlfn.XLOOKUP(H406,Datos_BGC!$J$2:$J$89,Datos_BGC!$I$2:$I$89,"")</f>
        <v>#NAME?</v>
      </c>
      <c r="P406" s="23" t="e">
        <f t="shared" ca="1" si="47"/>
        <v>#NAME?</v>
      </c>
      <c r="Q406" s="28" t="e">
        <f t="shared" ca="1" si="48"/>
        <v>#NAME?</v>
      </c>
    </row>
    <row r="407" spans="1:17" x14ac:dyDescent="0.35">
      <c r="A407" s="14" t="s">
        <v>97</v>
      </c>
      <c r="B407" s="14" t="str">
        <f t="shared" si="42"/>
        <v>GBP</v>
      </c>
      <c r="C407" s="14" t="str">
        <f t="shared" si="43"/>
        <v>USD</v>
      </c>
      <c r="D407" s="14" t="s">
        <v>97</v>
      </c>
      <c r="E407" s="14" t="s">
        <v>18</v>
      </c>
      <c r="F407" s="14">
        <v>3.8888888888888799E-2</v>
      </c>
      <c r="G407" s="14" t="s">
        <v>7</v>
      </c>
      <c r="H407" s="14" t="str">
        <f t="shared" si="44"/>
        <v>GBPUSD_25RR_1Y</v>
      </c>
      <c r="I407" s="14">
        <v>-118903.47</v>
      </c>
      <c r="J407" s="36">
        <v>0.62729999999999997</v>
      </c>
      <c r="K407" s="37">
        <v>0</v>
      </c>
      <c r="L407" s="22" t="e">
        <f ca="1">+_xlfn.XLOOKUP(H407,Datos_Tradition!$J$2:$J$89,Datos_Tradition!$I$2:$I$89,"")</f>
        <v>#NAME?</v>
      </c>
      <c r="M407" s="23" t="e">
        <f t="shared" ca="1" si="45"/>
        <v>#NAME?</v>
      </c>
      <c r="N407" s="24" t="e">
        <f t="shared" ca="1" si="46"/>
        <v>#NAME?</v>
      </c>
      <c r="O407" s="22" t="e">
        <f ca="1">+_xlfn.XLOOKUP(H407,Datos_BGC!$J$2:$J$89,Datos_BGC!$I$2:$I$89,"")</f>
        <v>#NAME?</v>
      </c>
      <c r="P407" s="23" t="e">
        <f t="shared" ca="1" si="47"/>
        <v>#NAME?</v>
      </c>
      <c r="Q407" s="28" t="e">
        <f t="shared" ca="1" si="48"/>
        <v>#NAME?</v>
      </c>
    </row>
    <row r="408" spans="1:17" x14ac:dyDescent="0.35">
      <c r="A408" s="14" t="s">
        <v>97</v>
      </c>
      <c r="B408" s="14" t="str">
        <f t="shared" si="42"/>
        <v>GBP</v>
      </c>
      <c r="C408" s="14" t="str">
        <f t="shared" si="43"/>
        <v>USD</v>
      </c>
      <c r="D408" s="14" t="s">
        <v>97</v>
      </c>
      <c r="E408" s="14" t="s">
        <v>9</v>
      </c>
      <c r="F408" s="14">
        <v>3.8888888888888799E-2</v>
      </c>
      <c r="G408" s="14" t="s">
        <v>7</v>
      </c>
      <c r="H408" s="14" t="str">
        <f t="shared" si="44"/>
        <v>GBPUSD_ATM_1Y</v>
      </c>
      <c r="I408" s="14">
        <v>-89494.158209999907</v>
      </c>
      <c r="J408" s="36">
        <v>0.5</v>
      </c>
      <c r="K408" s="37">
        <v>0</v>
      </c>
      <c r="L408" s="22" t="e">
        <f ca="1">+_xlfn.XLOOKUP(H408,Datos_Tradition!$J$2:$J$89,Datos_Tradition!$I$2:$I$89,"")</f>
        <v>#NAME?</v>
      </c>
      <c r="M408" s="23" t="e">
        <f t="shared" ca="1" si="45"/>
        <v>#NAME?</v>
      </c>
      <c r="N408" s="24" t="e">
        <f t="shared" ca="1" si="46"/>
        <v>#NAME?</v>
      </c>
      <c r="O408" s="22" t="e">
        <f ca="1">+_xlfn.XLOOKUP(H408,Datos_BGC!$J$2:$J$89,Datos_BGC!$I$2:$I$89,"")</f>
        <v>#NAME?</v>
      </c>
      <c r="P408" s="23" t="e">
        <f t="shared" ca="1" si="47"/>
        <v>#NAME?</v>
      </c>
      <c r="Q408" s="28" t="e">
        <f t="shared" ca="1" si="48"/>
        <v>#NAME?</v>
      </c>
    </row>
    <row r="409" spans="1:17" x14ac:dyDescent="0.35">
      <c r="A409" s="14" t="s">
        <v>97</v>
      </c>
      <c r="B409" s="14" t="str">
        <f t="shared" si="42"/>
        <v>GBP</v>
      </c>
      <c r="C409" s="14" t="str">
        <f t="shared" si="43"/>
        <v>USD</v>
      </c>
      <c r="D409" s="14" t="s">
        <v>97</v>
      </c>
      <c r="E409" s="14" t="s">
        <v>17</v>
      </c>
      <c r="F409" s="14">
        <v>5.83333333333333E-2</v>
      </c>
      <c r="G409" s="14" t="s">
        <v>8</v>
      </c>
      <c r="H409" s="14" t="str">
        <f t="shared" si="44"/>
        <v>GBPUSD_10FLY_2Y</v>
      </c>
      <c r="I409" s="14">
        <v>18929.05</v>
      </c>
      <c r="J409" s="36">
        <v>1.1085</v>
      </c>
      <c r="K409" s="37">
        <v>0</v>
      </c>
      <c r="L409" s="22" t="e">
        <f ca="1">+_xlfn.XLOOKUP(H409,Datos_Tradition!$J$2:$J$89,Datos_Tradition!$I$2:$I$89,"")</f>
        <v>#NAME?</v>
      </c>
      <c r="M409" s="23" t="e">
        <f t="shared" ca="1" si="45"/>
        <v>#NAME?</v>
      </c>
      <c r="N409" s="24" t="e">
        <f t="shared" ca="1" si="46"/>
        <v>#NAME?</v>
      </c>
      <c r="O409" s="22" t="e">
        <f ca="1">+_xlfn.XLOOKUP(H409,Datos_BGC!$J$2:$J$89,Datos_BGC!$I$2:$I$89,"")</f>
        <v>#NAME?</v>
      </c>
      <c r="P409" s="23" t="e">
        <f t="shared" ca="1" si="47"/>
        <v>#NAME?</v>
      </c>
      <c r="Q409" s="28" t="e">
        <f t="shared" ca="1" si="48"/>
        <v>#NAME?</v>
      </c>
    </row>
    <row r="410" spans="1:17" x14ac:dyDescent="0.35">
      <c r="A410" s="14" t="s">
        <v>97</v>
      </c>
      <c r="B410" s="14" t="str">
        <f t="shared" si="42"/>
        <v>GBP</v>
      </c>
      <c r="C410" s="14" t="str">
        <f t="shared" si="43"/>
        <v>USD</v>
      </c>
      <c r="D410" s="14" t="s">
        <v>97</v>
      </c>
      <c r="E410" s="14" t="s">
        <v>16</v>
      </c>
      <c r="F410" s="14">
        <v>5.83333333333333E-2</v>
      </c>
      <c r="G410" s="14" t="s">
        <v>8</v>
      </c>
      <c r="H410" s="14" t="str">
        <f t="shared" si="44"/>
        <v>GBPUSD_10RR_2Y</v>
      </c>
      <c r="I410" s="14">
        <v>10440.01</v>
      </c>
      <c r="J410" s="36">
        <v>1.6628000000000001</v>
      </c>
      <c r="K410" s="37">
        <v>0</v>
      </c>
      <c r="L410" s="22" t="e">
        <f ca="1">+_xlfn.XLOOKUP(H410,Datos_Tradition!$J$2:$J$89,Datos_Tradition!$I$2:$I$89,"")</f>
        <v>#NAME?</v>
      </c>
      <c r="M410" s="23" t="e">
        <f t="shared" ca="1" si="45"/>
        <v>#NAME?</v>
      </c>
      <c r="N410" s="24" t="e">
        <f t="shared" ca="1" si="46"/>
        <v>#NAME?</v>
      </c>
      <c r="O410" s="22" t="e">
        <f ca="1">+_xlfn.XLOOKUP(H410,Datos_BGC!$J$2:$J$89,Datos_BGC!$I$2:$I$89,"")</f>
        <v>#NAME?</v>
      </c>
      <c r="P410" s="23" t="e">
        <f t="shared" ca="1" si="47"/>
        <v>#NAME?</v>
      </c>
      <c r="Q410" s="28" t="e">
        <f t="shared" ca="1" si="48"/>
        <v>#NAME?</v>
      </c>
    </row>
    <row r="411" spans="1:17" x14ac:dyDescent="0.35">
      <c r="A411" s="14" t="s">
        <v>97</v>
      </c>
      <c r="B411" s="14" t="str">
        <f t="shared" si="42"/>
        <v>GBP</v>
      </c>
      <c r="C411" s="14" t="str">
        <f t="shared" si="43"/>
        <v>USD</v>
      </c>
      <c r="D411" s="14" t="s">
        <v>97</v>
      </c>
      <c r="E411" s="14" t="s">
        <v>19</v>
      </c>
      <c r="F411" s="14">
        <v>5.83333333333333E-2</v>
      </c>
      <c r="G411" s="14" t="s">
        <v>8</v>
      </c>
      <c r="H411" s="14" t="str">
        <f t="shared" si="44"/>
        <v>GBPUSD_25FLY_2Y</v>
      </c>
      <c r="I411" s="14">
        <v>-10468.619999999901</v>
      </c>
      <c r="J411" s="36">
        <v>0.46310000000000001</v>
      </c>
      <c r="K411" s="37">
        <v>0</v>
      </c>
      <c r="L411" s="22" t="e">
        <f ca="1">+_xlfn.XLOOKUP(H411,Datos_Tradition!$J$2:$J$89,Datos_Tradition!$I$2:$I$89,"")</f>
        <v>#NAME?</v>
      </c>
      <c r="M411" s="23" t="e">
        <f t="shared" ca="1" si="45"/>
        <v>#NAME?</v>
      </c>
      <c r="N411" s="24" t="e">
        <f t="shared" ca="1" si="46"/>
        <v>#NAME?</v>
      </c>
      <c r="O411" s="22" t="e">
        <f ca="1">+_xlfn.XLOOKUP(H411,Datos_BGC!$J$2:$J$89,Datos_BGC!$I$2:$I$89,"")</f>
        <v>#NAME?</v>
      </c>
      <c r="P411" s="23" t="e">
        <f t="shared" ca="1" si="47"/>
        <v>#NAME?</v>
      </c>
      <c r="Q411" s="28" t="e">
        <f t="shared" ca="1" si="48"/>
        <v>#NAME?</v>
      </c>
    </row>
    <row r="412" spans="1:17" x14ac:dyDescent="0.35">
      <c r="A412" s="14" t="s">
        <v>97</v>
      </c>
      <c r="B412" s="14" t="str">
        <f t="shared" si="42"/>
        <v>GBP</v>
      </c>
      <c r="C412" s="14" t="str">
        <f t="shared" si="43"/>
        <v>USD</v>
      </c>
      <c r="D412" s="14" t="s">
        <v>97</v>
      </c>
      <c r="E412" s="14" t="s">
        <v>18</v>
      </c>
      <c r="F412" s="14">
        <v>5.83333333333333E-2</v>
      </c>
      <c r="G412" s="14" t="s">
        <v>8</v>
      </c>
      <c r="H412" s="14" t="str">
        <f t="shared" si="44"/>
        <v>GBPUSD_25RR_2Y</v>
      </c>
      <c r="I412" s="14">
        <v>-2737.2</v>
      </c>
      <c r="J412" s="36">
        <v>0.8</v>
      </c>
      <c r="K412" s="37">
        <v>0</v>
      </c>
      <c r="L412" s="22" t="e">
        <f ca="1">+_xlfn.XLOOKUP(H412,Datos_Tradition!$J$2:$J$89,Datos_Tradition!$I$2:$I$89,"")</f>
        <v>#NAME?</v>
      </c>
      <c r="M412" s="23" t="e">
        <f t="shared" ca="1" si="45"/>
        <v>#NAME?</v>
      </c>
      <c r="N412" s="24" t="e">
        <f t="shared" ca="1" si="46"/>
        <v>#NAME?</v>
      </c>
      <c r="O412" s="22" t="e">
        <f ca="1">+_xlfn.XLOOKUP(H412,Datos_BGC!$J$2:$J$89,Datos_BGC!$I$2:$I$89,"")</f>
        <v>#NAME?</v>
      </c>
      <c r="P412" s="23" t="e">
        <f t="shared" ca="1" si="47"/>
        <v>#NAME?</v>
      </c>
      <c r="Q412" s="28" t="e">
        <f t="shared" ca="1" si="48"/>
        <v>#NAME?</v>
      </c>
    </row>
    <row r="413" spans="1:17" x14ac:dyDescent="0.35">
      <c r="A413" s="14" t="s">
        <v>97</v>
      </c>
      <c r="B413" s="14" t="str">
        <f t="shared" si="42"/>
        <v>GBP</v>
      </c>
      <c r="C413" s="14" t="str">
        <f t="shared" si="43"/>
        <v>USD</v>
      </c>
      <c r="D413" s="14" t="s">
        <v>97</v>
      </c>
      <c r="E413" s="14" t="s">
        <v>9</v>
      </c>
      <c r="F413" s="14">
        <v>5.83333333333333E-2</v>
      </c>
      <c r="G413" s="14" t="s">
        <v>8</v>
      </c>
      <c r="H413" s="14" t="str">
        <f t="shared" si="44"/>
        <v>GBPUSD_ATM_2Y</v>
      </c>
      <c r="I413" s="14">
        <v>-19745.57417</v>
      </c>
      <c r="J413" s="36">
        <v>1.0928</v>
      </c>
      <c r="K413" s="37">
        <v>0</v>
      </c>
      <c r="L413" s="22" t="e">
        <f ca="1">+_xlfn.XLOOKUP(H413,Datos_Tradition!$J$2:$J$89,Datos_Tradition!$I$2:$I$89,"")</f>
        <v>#NAME?</v>
      </c>
      <c r="M413" s="23" t="e">
        <f t="shared" ca="1" si="45"/>
        <v>#NAME?</v>
      </c>
      <c r="N413" s="24" t="e">
        <f t="shared" ca="1" si="46"/>
        <v>#NAME?</v>
      </c>
      <c r="O413" s="22" t="e">
        <f ca="1">+_xlfn.XLOOKUP(H413,Datos_BGC!$J$2:$J$89,Datos_BGC!$I$2:$I$89,"")</f>
        <v>#NAME?</v>
      </c>
      <c r="P413" s="23" t="e">
        <f t="shared" ca="1" si="47"/>
        <v>#NAME?</v>
      </c>
      <c r="Q413" s="28" t="e">
        <f t="shared" ca="1" si="48"/>
        <v>#NAME?</v>
      </c>
    </row>
    <row r="414" spans="1:17" x14ac:dyDescent="0.35">
      <c r="A414" s="14" t="s">
        <v>97</v>
      </c>
      <c r="B414" s="14" t="str">
        <f t="shared" si="42"/>
        <v>GBP</v>
      </c>
      <c r="C414" s="14" t="str">
        <f t="shared" si="43"/>
        <v>USD</v>
      </c>
      <c r="D414" s="14" t="s">
        <v>97</v>
      </c>
      <c r="E414" s="14" t="s">
        <v>17</v>
      </c>
      <c r="F414" s="14">
        <v>8.3333333333333301E-2</v>
      </c>
      <c r="G414" s="14" t="s">
        <v>24</v>
      </c>
      <c r="H414" s="14" t="str">
        <f t="shared" si="44"/>
        <v>GBPUSD_10FLY_5Y</v>
      </c>
      <c r="I414" s="14">
        <v>1404.1499999999901</v>
      </c>
      <c r="J414" s="36">
        <v>1.21455</v>
      </c>
      <c r="K414" s="37">
        <v>0</v>
      </c>
      <c r="L414" s="22" t="e">
        <f ca="1">+_xlfn.XLOOKUP(H414,Datos_Tradition!$J$2:$J$89,Datos_Tradition!$I$2:$I$89,"")</f>
        <v>#NAME?</v>
      </c>
      <c r="M414" s="23" t="e">
        <f t="shared" ca="1" si="45"/>
        <v>#NAME?</v>
      </c>
      <c r="N414" s="24" t="e">
        <f t="shared" ca="1" si="46"/>
        <v>#NAME?</v>
      </c>
      <c r="O414" s="22" t="e">
        <f ca="1">+_xlfn.XLOOKUP(H414,Datos_BGC!$J$2:$J$89,Datos_BGC!$I$2:$I$89,"")</f>
        <v>#NAME?</v>
      </c>
      <c r="P414" s="23" t="e">
        <f t="shared" ca="1" si="47"/>
        <v>#NAME?</v>
      </c>
      <c r="Q414" s="28" t="e">
        <f t="shared" ca="1" si="48"/>
        <v>#NAME?</v>
      </c>
    </row>
    <row r="415" spans="1:17" x14ac:dyDescent="0.35">
      <c r="A415" s="14" t="s">
        <v>97</v>
      </c>
      <c r="B415" s="14" t="str">
        <f t="shared" si="42"/>
        <v>GBP</v>
      </c>
      <c r="C415" s="14" t="str">
        <f t="shared" si="43"/>
        <v>USD</v>
      </c>
      <c r="D415" s="14" t="s">
        <v>97</v>
      </c>
      <c r="E415" s="14" t="s">
        <v>16</v>
      </c>
      <c r="F415" s="14">
        <v>8.3333333333333301E-2</v>
      </c>
      <c r="G415" s="14" t="s">
        <v>24</v>
      </c>
      <c r="H415" s="14" t="str">
        <f t="shared" si="44"/>
        <v>GBPUSD_10RR_5Y</v>
      </c>
      <c r="I415" s="14">
        <v>1479.93</v>
      </c>
      <c r="J415" s="36">
        <v>3.2218</v>
      </c>
      <c r="K415" s="37">
        <v>0</v>
      </c>
      <c r="L415" s="22" t="e">
        <f ca="1">+_xlfn.XLOOKUP(H415,Datos_Tradition!$J$2:$J$89,Datos_Tradition!$I$2:$I$89,"")</f>
        <v>#NAME?</v>
      </c>
      <c r="M415" s="23" t="e">
        <f t="shared" ca="1" si="45"/>
        <v>#NAME?</v>
      </c>
      <c r="N415" s="24" t="e">
        <f t="shared" ca="1" si="46"/>
        <v>#NAME?</v>
      </c>
      <c r="O415" s="22" t="e">
        <f ca="1">+_xlfn.XLOOKUP(H415,Datos_BGC!$J$2:$J$89,Datos_BGC!$I$2:$I$89,"")</f>
        <v>#NAME?</v>
      </c>
      <c r="P415" s="23" t="e">
        <f t="shared" ca="1" si="47"/>
        <v>#NAME?</v>
      </c>
      <c r="Q415" s="28" t="e">
        <f t="shared" ca="1" si="48"/>
        <v>#NAME?</v>
      </c>
    </row>
    <row r="416" spans="1:17" x14ac:dyDescent="0.35">
      <c r="A416" s="14" t="s">
        <v>97</v>
      </c>
      <c r="B416" s="14" t="str">
        <f t="shared" si="42"/>
        <v>GBP</v>
      </c>
      <c r="C416" s="14" t="str">
        <f t="shared" si="43"/>
        <v>USD</v>
      </c>
      <c r="D416" s="14" t="s">
        <v>97</v>
      </c>
      <c r="E416" s="14" t="s">
        <v>19</v>
      </c>
      <c r="F416" s="14">
        <v>8.3333333333333301E-2</v>
      </c>
      <c r="G416" s="14" t="s">
        <v>24</v>
      </c>
      <c r="H416" s="14" t="str">
        <f t="shared" si="44"/>
        <v>GBPUSD_25FLY_5Y</v>
      </c>
      <c r="I416" s="14">
        <v>2718.91</v>
      </c>
      <c r="J416" s="36">
        <v>0.39300786929187898</v>
      </c>
      <c r="K416" s="37">
        <v>0</v>
      </c>
      <c r="L416" s="22" t="e">
        <f ca="1">+_xlfn.XLOOKUP(H416,Datos_Tradition!$J$2:$J$89,Datos_Tradition!$I$2:$I$89,"")</f>
        <v>#NAME?</v>
      </c>
      <c r="M416" s="23" t="e">
        <f t="shared" ca="1" si="45"/>
        <v>#NAME?</v>
      </c>
      <c r="N416" s="24" t="e">
        <f t="shared" ca="1" si="46"/>
        <v>#NAME?</v>
      </c>
      <c r="O416" s="22" t="e">
        <f ca="1">+_xlfn.XLOOKUP(H416,Datos_BGC!$J$2:$J$89,Datos_BGC!$I$2:$I$89,"")</f>
        <v>#NAME?</v>
      </c>
      <c r="P416" s="23" t="e">
        <f t="shared" ca="1" si="47"/>
        <v>#NAME?</v>
      </c>
      <c r="Q416" s="28" t="e">
        <f t="shared" ca="1" si="48"/>
        <v>#NAME?</v>
      </c>
    </row>
    <row r="417" spans="1:17" x14ac:dyDescent="0.35">
      <c r="A417" s="14" t="s">
        <v>97</v>
      </c>
      <c r="B417" s="14" t="str">
        <f t="shared" si="42"/>
        <v>GBP</v>
      </c>
      <c r="C417" s="14" t="str">
        <f t="shared" si="43"/>
        <v>USD</v>
      </c>
      <c r="D417" s="14" t="s">
        <v>97</v>
      </c>
      <c r="E417" s="14" t="s">
        <v>18</v>
      </c>
      <c r="F417" s="14">
        <v>8.3333333333333301E-2</v>
      </c>
      <c r="G417" s="14" t="s">
        <v>24</v>
      </c>
      <c r="H417" s="14" t="str">
        <f t="shared" si="44"/>
        <v>GBPUSD_25RR_5Y</v>
      </c>
      <c r="I417" s="14">
        <v>-1319.6</v>
      </c>
      <c r="J417" s="36">
        <v>1.8794</v>
      </c>
      <c r="K417" s="37">
        <v>0</v>
      </c>
      <c r="L417" s="22" t="e">
        <f ca="1">+_xlfn.XLOOKUP(H417,Datos_Tradition!$J$2:$J$89,Datos_Tradition!$I$2:$I$89,"")</f>
        <v>#NAME?</v>
      </c>
      <c r="M417" s="23" t="e">
        <f t="shared" ca="1" si="45"/>
        <v>#NAME?</v>
      </c>
      <c r="N417" s="24" t="e">
        <f t="shared" ca="1" si="46"/>
        <v>#NAME?</v>
      </c>
      <c r="O417" s="22" t="e">
        <f ca="1">+_xlfn.XLOOKUP(H417,Datos_BGC!$J$2:$J$89,Datos_BGC!$I$2:$I$89,"")</f>
        <v>#NAME?</v>
      </c>
      <c r="P417" s="23" t="e">
        <f t="shared" ca="1" si="47"/>
        <v>#NAME?</v>
      </c>
      <c r="Q417" s="28" t="e">
        <f t="shared" ca="1" si="48"/>
        <v>#NAME?</v>
      </c>
    </row>
    <row r="418" spans="1:17" x14ac:dyDescent="0.35">
      <c r="A418" s="14" t="s">
        <v>97</v>
      </c>
      <c r="B418" s="14" t="str">
        <f t="shared" si="42"/>
        <v>GBP</v>
      </c>
      <c r="C418" s="14" t="str">
        <f t="shared" si="43"/>
        <v>USD</v>
      </c>
      <c r="D418" s="14" t="s">
        <v>97</v>
      </c>
      <c r="E418" s="14" t="s">
        <v>9</v>
      </c>
      <c r="F418" s="14">
        <v>8.3333333333333301E-2</v>
      </c>
      <c r="G418" s="14" t="s">
        <v>24</v>
      </c>
      <c r="H418" s="14" t="str">
        <f t="shared" si="44"/>
        <v>GBPUSD_ATM_5Y</v>
      </c>
      <c r="I418" s="14">
        <v>-6716.08769999999</v>
      </c>
      <c r="J418" s="36">
        <v>5.6675000000000004</v>
      </c>
      <c r="K418" s="37">
        <v>0</v>
      </c>
      <c r="L418" s="22" t="e">
        <f ca="1">+_xlfn.XLOOKUP(H418,Datos_Tradition!$J$2:$J$89,Datos_Tradition!$I$2:$I$89,"")</f>
        <v>#NAME?</v>
      </c>
      <c r="M418" s="23" t="e">
        <f t="shared" ca="1" si="45"/>
        <v>#NAME?</v>
      </c>
      <c r="N418" s="24" t="e">
        <f t="shared" ca="1" si="46"/>
        <v>#NAME?</v>
      </c>
      <c r="O418" s="22" t="e">
        <f ca="1">+_xlfn.XLOOKUP(H418,Datos_BGC!$J$2:$J$89,Datos_BGC!$I$2:$I$89,"")</f>
        <v>#NAME?</v>
      </c>
      <c r="P418" s="23" t="e">
        <f t="shared" ca="1" si="47"/>
        <v>#NAME?</v>
      </c>
      <c r="Q418" s="28" t="e">
        <f t="shared" ca="1" si="48"/>
        <v>#NAME?</v>
      </c>
    </row>
    <row r="419" spans="1:17" x14ac:dyDescent="0.35">
      <c r="A419" s="14" t="s">
        <v>97</v>
      </c>
      <c r="B419" s="14" t="str">
        <f t="shared" si="42"/>
        <v>GBP</v>
      </c>
      <c r="C419" s="14" t="str">
        <f t="shared" si="43"/>
        <v>USD</v>
      </c>
      <c r="D419" s="14" t="s">
        <v>97</v>
      </c>
      <c r="E419" s="14" t="s">
        <v>9</v>
      </c>
      <c r="F419" s="14">
        <v>0.16666666666666599</v>
      </c>
      <c r="G419" s="14" t="s">
        <v>25</v>
      </c>
      <c r="H419" s="14" t="str">
        <f t="shared" si="44"/>
        <v>GBPUSD_ATM_7Y</v>
      </c>
      <c r="I419" s="14">
        <v>-226.48841999999999</v>
      </c>
      <c r="J419" s="36">
        <v>1.5</v>
      </c>
      <c r="K419" s="37">
        <v>0</v>
      </c>
      <c r="L419" s="22" t="e">
        <f ca="1">+_xlfn.XLOOKUP(H419,Datos_Tradition!$J$2:$J$89,Datos_Tradition!$I$2:$I$89,"")</f>
        <v>#NAME?</v>
      </c>
      <c r="M419" s="23" t="e">
        <f t="shared" ca="1" si="45"/>
        <v>#NAME?</v>
      </c>
      <c r="N419" s="24" t="e">
        <f t="shared" ca="1" si="46"/>
        <v>#NAME?</v>
      </c>
      <c r="O419" s="22" t="e">
        <f ca="1">+_xlfn.XLOOKUP(H419,Datos_BGC!$J$2:$J$89,Datos_BGC!$I$2:$I$89,"")</f>
        <v>#NAME?</v>
      </c>
      <c r="P419" s="23" t="e">
        <f t="shared" ca="1" si="47"/>
        <v>#NAME?</v>
      </c>
      <c r="Q419" s="28" t="e">
        <f t="shared" ca="1" si="48"/>
        <v>#NAME?</v>
      </c>
    </row>
    <row r="420" spans="1:17" x14ac:dyDescent="0.35">
      <c r="A420" s="14" t="s">
        <v>97</v>
      </c>
      <c r="B420" s="14" t="str">
        <f t="shared" si="42"/>
        <v>GBP</v>
      </c>
      <c r="C420" s="14" t="str">
        <f t="shared" si="43"/>
        <v>USD</v>
      </c>
      <c r="D420" s="14" t="s">
        <v>97</v>
      </c>
      <c r="E420" s="14" t="s">
        <v>9</v>
      </c>
      <c r="F420" s="14">
        <v>0.16666666666666599</v>
      </c>
      <c r="G420" s="14" t="s">
        <v>26</v>
      </c>
      <c r="H420" s="14" t="str">
        <f t="shared" si="44"/>
        <v>GBPUSD_ATM_10Y</v>
      </c>
      <c r="I420" s="14">
        <v>-0.98302</v>
      </c>
      <c r="J420" s="36">
        <v>1</v>
      </c>
      <c r="K420" s="37">
        <v>0</v>
      </c>
      <c r="L420" s="22" t="e">
        <f ca="1">+_xlfn.XLOOKUP(H420,Datos_Tradition!$J$2:$J$89,Datos_Tradition!$I$2:$I$89,"")</f>
        <v>#NAME?</v>
      </c>
      <c r="M420" s="23" t="e">
        <f t="shared" ca="1" si="45"/>
        <v>#NAME?</v>
      </c>
      <c r="N420" s="24" t="e">
        <f t="shared" ca="1" si="46"/>
        <v>#NAME?</v>
      </c>
      <c r="O420" s="22" t="e">
        <f ca="1">+_xlfn.XLOOKUP(H420,Datos_BGC!$J$2:$J$89,Datos_BGC!$I$2:$I$89,"")</f>
        <v>#NAME?</v>
      </c>
      <c r="P420" s="23" t="e">
        <f t="shared" ca="1" si="47"/>
        <v>#NAME?</v>
      </c>
      <c r="Q420" s="28" t="e">
        <f t="shared" ca="1" si="48"/>
        <v>#NAME?</v>
      </c>
    </row>
    <row r="421" spans="1:17" x14ac:dyDescent="0.35">
      <c r="A421" s="14" t="s">
        <v>31</v>
      </c>
      <c r="B421" s="14" t="str">
        <f t="shared" si="42"/>
        <v>USD</v>
      </c>
      <c r="C421" s="14" t="str">
        <f t="shared" si="43"/>
        <v>BRL</v>
      </c>
      <c r="D421" s="14" t="s">
        <v>31</v>
      </c>
      <c r="E421" s="14" t="s">
        <v>17</v>
      </c>
      <c r="F421" s="14">
        <v>0.16666666666666599</v>
      </c>
      <c r="G421" s="14" t="s">
        <v>0</v>
      </c>
      <c r="H421" s="14" t="str">
        <f t="shared" si="44"/>
        <v>USDBRL_10FLY_1W</v>
      </c>
      <c r="I421" s="14">
        <v>1403.28</v>
      </c>
      <c r="J421" s="36">
        <v>2.25</v>
      </c>
      <c r="K421" s="37">
        <v>1578.69</v>
      </c>
      <c r="L421" s="22" t="e">
        <f ca="1">+_xlfn.XLOOKUP(H421,Datos_Tradition!$J$2:$J$89,Datos_Tradition!$I$2:$I$89,"")</f>
        <v>#NAME?</v>
      </c>
      <c r="M421" s="23" t="e">
        <f t="shared" ca="1" si="45"/>
        <v>#NAME?</v>
      </c>
      <c r="N421" s="24" t="e">
        <f t="shared" ca="1" si="46"/>
        <v>#NAME?</v>
      </c>
      <c r="O421" s="22" t="e">
        <f ca="1">+_xlfn.XLOOKUP(H421,Datos_BGC!$J$2:$J$89,Datos_BGC!$I$2:$I$89,"")</f>
        <v>#NAME?</v>
      </c>
      <c r="P421" s="23" t="e">
        <f t="shared" ca="1" si="47"/>
        <v>#NAME?</v>
      </c>
      <c r="Q421" s="28" t="e">
        <f t="shared" ca="1" si="48"/>
        <v>#NAME?</v>
      </c>
    </row>
    <row r="422" spans="1:17" x14ac:dyDescent="0.35">
      <c r="A422" s="14" t="s">
        <v>31</v>
      </c>
      <c r="B422" s="14" t="str">
        <f t="shared" si="42"/>
        <v>USD</v>
      </c>
      <c r="C422" s="14" t="str">
        <f t="shared" si="43"/>
        <v>BRL</v>
      </c>
      <c r="D422" s="14" t="s">
        <v>31</v>
      </c>
      <c r="E422" s="14" t="s">
        <v>16</v>
      </c>
      <c r="F422" s="14">
        <v>0.16666666666666599</v>
      </c>
      <c r="G422" s="14" t="s">
        <v>0</v>
      </c>
      <c r="H422" s="14" t="str">
        <f t="shared" si="44"/>
        <v>USDBRL_10RR_1W</v>
      </c>
      <c r="I422" s="14">
        <v>391.16999999999899</v>
      </c>
      <c r="J422" s="36">
        <v>3.528</v>
      </c>
      <c r="K422" s="37">
        <v>690.02387999999996</v>
      </c>
      <c r="L422" s="22" t="e">
        <f ca="1">+_xlfn.XLOOKUP(H422,Datos_Tradition!$J$2:$J$89,Datos_Tradition!$I$2:$I$89,"")</f>
        <v>#NAME?</v>
      </c>
      <c r="M422" s="23" t="e">
        <f t="shared" ca="1" si="45"/>
        <v>#NAME?</v>
      </c>
      <c r="N422" s="24" t="e">
        <f t="shared" ca="1" si="46"/>
        <v>#NAME?</v>
      </c>
      <c r="O422" s="22" t="e">
        <f ca="1">+_xlfn.XLOOKUP(H422,Datos_BGC!$J$2:$J$89,Datos_BGC!$I$2:$I$89,"")</f>
        <v>#NAME?</v>
      </c>
      <c r="P422" s="23" t="e">
        <f t="shared" ca="1" si="47"/>
        <v>#NAME?</v>
      </c>
      <c r="Q422" s="28" t="e">
        <f t="shared" ca="1" si="48"/>
        <v>#NAME?</v>
      </c>
    </row>
    <row r="423" spans="1:17" x14ac:dyDescent="0.35">
      <c r="A423" s="14" t="s">
        <v>31</v>
      </c>
      <c r="B423" s="14" t="str">
        <f t="shared" si="42"/>
        <v>USD</v>
      </c>
      <c r="C423" s="14" t="str">
        <f t="shared" si="43"/>
        <v>BRL</v>
      </c>
      <c r="D423" s="14" t="s">
        <v>31</v>
      </c>
      <c r="E423" s="14" t="s">
        <v>19</v>
      </c>
      <c r="F423" s="14">
        <v>0.16666666666666599</v>
      </c>
      <c r="G423" s="14" t="s">
        <v>0</v>
      </c>
      <c r="H423" s="14" t="str">
        <f t="shared" si="44"/>
        <v>USDBRL_25FLY_1W</v>
      </c>
      <c r="I423" s="14">
        <v>953.71</v>
      </c>
      <c r="J423" s="36">
        <v>1.10225</v>
      </c>
      <c r="K423" s="37">
        <v>525.61342375000004</v>
      </c>
      <c r="L423" s="22" t="e">
        <f ca="1">+_xlfn.XLOOKUP(H423,Datos_Tradition!$J$2:$J$89,Datos_Tradition!$I$2:$I$89,"")</f>
        <v>#NAME?</v>
      </c>
      <c r="M423" s="23" t="e">
        <f t="shared" ca="1" si="45"/>
        <v>#NAME?</v>
      </c>
      <c r="N423" s="24" t="e">
        <f t="shared" ca="1" si="46"/>
        <v>#NAME?</v>
      </c>
      <c r="O423" s="22" t="e">
        <f ca="1">+_xlfn.XLOOKUP(H423,Datos_BGC!$J$2:$J$89,Datos_BGC!$I$2:$I$89,"")</f>
        <v>#NAME?</v>
      </c>
      <c r="P423" s="23" t="e">
        <f t="shared" ca="1" si="47"/>
        <v>#NAME?</v>
      </c>
      <c r="Q423" s="28" t="e">
        <f t="shared" ca="1" si="48"/>
        <v>#NAME?</v>
      </c>
    </row>
    <row r="424" spans="1:17" x14ac:dyDescent="0.35">
      <c r="A424" s="14" t="s">
        <v>31</v>
      </c>
      <c r="B424" s="14" t="str">
        <f t="shared" si="42"/>
        <v>USD</v>
      </c>
      <c r="C424" s="14" t="str">
        <f t="shared" si="43"/>
        <v>BRL</v>
      </c>
      <c r="D424" s="14" t="s">
        <v>31</v>
      </c>
      <c r="E424" s="14" t="s">
        <v>18</v>
      </c>
      <c r="F424" s="14">
        <v>0.25</v>
      </c>
      <c r="G424" s="14" t="s">
        <v>0</v>
      </c>
      <c r="H424" s="14" t="str">
        <f t="shared" si="44"/>
        <v>USDBRL_25RR_1W</v>
      </c>
      <c r="I424" s="14">
        <v>-1822.72</v>
      </c>
      <c r="J424" s="36">
        <v>4.8996000000000004</v>
      </c>
      <c r="K424" s="37">
        <v>4465.2994559999997</v>
      </c>
      <c r="L424" s="22" t="e">
        <f ca="1">+_xlfn.XLOOKUP(H424,Datos_Tradition!$J$2:$J$89,Datos_Tradition!$I$2:$I$89,"")</f>
        <v>#NAME?</v>
      </c>
      <c r="M424" s="23" t="e">
        <f t="shared" ca="1" si="45"/>
        <v>#NAME?</v>
      </c>
      <c r="N424" s="24" t="e">
        <f t="shared" ca="1" si="46"/>
        <v>#NAME?</v>
      </c>
      <c r="O424" s="22" t="e">
        <f ca="1">+_xlfn.XLOOKUP(H424,Datos_BGC!$J$2:$J$89,Datos_BGC!$I$2:$I$89,"")</f>
        <v>#NAME?</v>
      </c>
      <c r="P424" s="23" t="e">
        <f t="shared" ca="1" si="47"/>
        <v>#NAME?</v>
      </c>
      <c r="Q424" s="28" t="e">
        <f t="shared" ca="1" si="48"/>
        <v>#NAME?</v>
      </c>
    </row>
    <row r="425" spans="1:17" x14ac:dyDescent="0.35">
      <c r="A425" s="14" t="s">
        <v>31</v>
      </c>
      <c r="B425" s="14" t="str">
        <f t="shared" si="42"/>
        <v>USD</v>
      </c>
      <c r="C425" s="14" t="str">
        <f t="shared" si="43"/>
        <v>BRL</v>
      </c>
      <c r="D425" s="14" t="s">
        <v>31</v>
      </c>
      <c r="E425" s="14" t="s">
        <v>9</v>
      </c>
      <c r="F425" s="14">
        <v>0.25</v>
      </c>
      <c r="G425" s="14" t="s">
        <v>0</v>
      </c>
      <c r="H425" s="14" t="str">
        <f t="shared" si="44"/>
        <v>USDBRL_ATM_1W</v>
      </c>
      <c r="I425" s="14">
        <v>6888.6294600000001</v>
      </c>
      <c r="J425" s="36">
        <v>4.7462</v>
      </c>
      <c r="K425" s="37">
        <v>16347.406571526</v>
      </c>
      <c r="L425" s="22" t="e">
        <f ca="1">+_xlfn.XLOOKUP(H425,Datos_Tradition!$J$2:$J$89,Datos_Tradition!$I$2:$I$89,"")</f>
        <v>#NAME?</v>
      </c>
      <c r="M425" s="23" t="e">
        <f t="shared" ca="1" si="45"/>
        <v>#NAME?</v>
      </c>
      <c r="N425" s="24" t="e">
        <f t="shared" ca="1" si="46"/>
        <v>#NAME?</v>
      </c>
      <c r="O425" s="22" t="e">
        <f ca="1">+_xlfn.XLOOKUP(H425,Datos_BGC!$J$2:$J$89,Datos_BGC!$I$2:$I$89,"")</f>
        <v>#NAME?</v>
      </c>
      <c r="P425" s="23" t="e">
        <f t="shared" ca="1" si="47"/>
        <v>#NAME?</v>
      </c>
      <c r="Q425" s="28" t="e">
        <f t="shared" ca="1" si="48"/>
        <v>#NAME?</v>
      </c>
    </row>
    <row r="426" spans="1:17" x14ac:dyDescent="0.35">
      <c r="A426" s="14" t="s">
        <v>31</v>
      </c>
      <c r="B426" s="14" t="str">
        <f t="shared" si="42"/>
        <v>USD</v>
      </c>
      <c r="C426" s="14" t="str">
        <f t="shared" si="43"/>
        <v>BRL</v>
      </c>
      <c r="D426" s="14" t="s">
        <v>31</v>
      </c>
      <c r="E426" s="14" t="s">
        <v>17</v>
      </c>
      <c r="F426" s="14">
        <v>0.25</v>
      </c>
      <c r="G426" s="14" t="s">
        <v>1</v>
      </c>
      <c r="H426" s="14" t="str">
        <f t="shared" si="44"/>
        <v>USDBRL_10FLY_2W</v>
      </c>
      <c r="I426" s="14">
        <v>-1395.56</v>
      </c>
      <c r="J426" s="36">
        <v>1.8584000000000001</v>
      </c>
      <c r="K426" s="37">
        <v>1296.7543519999999</v>
      </c>
      <c r="L426" s="22" t="e">
        <f ca="1">+_xlfn.XLOOKUP(H426,Datos_Tradition!$J$2:$J$89,Datos_Tradition!$I$2:$I$89,"")</f>
        <v>#NAME?</v>
      </c>
      <c r="M426" s="23" t="e">
        <f t="shared" ca="1" si="45"/>
        <v>#NAME?</v>
      </c>
      <c r="N426" s="24" t="e">
        <f t="shared" ca="1" si="46"/>
        <v>#NAME?</v>
      </c>
      <c r="O426" s="22" t="e">
        <f ca="1">+_xlfn.XLOOKUP(H426,Datos_BGC!$J$2:$J$89,Datos_BGC!$I$2:$I$89,"")</f>
        <v>#NAME?</v>
      </c>
      <c r="P426" s="23" t="e">
        <f t="shared" ca="1" si="47"/>
        <v>#NAME?</v>
      </c>
      <c r="Q426" s="28" t="e">
        <f t="shared" ca="1" si="48"/>
        <v>#NAME?</v>
      </c>
    </row>
    <row r="427" spans="1:17" x14ac:dyDescent="0.35">
      <c r="A427" s="14" t="s">
        <v>31</v>
      </c>
      <c r="B427" s="14" t="str">
        <f t="shared" si="42"/>
        <v>USD</v>
      </c>
      <c r="C427" s="14" t="str">
        <f t="shared" si="43"/>
        <v>BRL</v>
      </c>
      <c r="D427" s="14" t="s">
        <v>31</v>
      </c>
      <c r="E427" s="14" t="s">
        <v>16</v>
      </c>
      <c r="F427" s="14">
        <v>0.25</v>
      </c>
      <c r="G427" s="14" t="s">
        <v>1</v>
      </c>
      <c r="H427" s="14" t="str">
        <f t="shared" si="44"/>
        <v>USDBRL_10RR_2W</v>
      </c>
      <c r="I427" s="14">
        <v>949.54999999999905</v>
      </c>
      <c r="J427" s="36">
        <v>3.3875999999999999</v>
      </c>
      <c r="K427" s="37">
        <v>1608.34778999999</v>
      </c>
      <c r="L427" s="22" t="e">
        <f ca="1">+_xlfn.XLOOKUP(H427,Datos_Tradition!$J$2:$J$89,Datos_Tradition!$I$2:$I$89,"")</f>
        <v>#NAME?</v>
      </c>
      <c r="M427" s="23" t="e">
        <f t="shared" ca="1" si="45"/>
        <v>#NAME?</v>
      </c>
      <c r="N427" s="24" t="e">
        <f t="shared" ca="1" si="46"/>
        <v>#NAME?</v>
      </c>
      <c r="O427" s="22" t="e">
        <f ca="1">+_xlfn.XLOOKUP(H427,Datos_BGC!$J$2:$J$89,Datos_BGC!$I$2:$I$89,"")</f>
        <v>#NAME?</v>
      </c>
      <c r="P427" s="23" t="e">
        <f t="shared" ca="1" si="47"/>
        <v>#NAME?</v>
      </c>
      <c r="Q427" s="28" t="e">
        <f t="shared" ca="1" si="48"/>
        <v>#NAME?</v>
      </c>
    </row>
    <row r="428" spans="1:17" x14ac:dyDescent="0.35">
      <c r="A428" s="14" t="s">
        <v>31</v>
      </c>
      <c r="B428" s="14" t="str">
        <f t="shared" si="42"/>
        <v>USD</v>
      </c>
      <c r="C428" s="14" t="str">
        <f t="shared" si="43"/>
        <v>BRL</v>
      </c>
      <c r="D428" s="14" t="s">
        <v>31</v>
      </c>
      <c r="E428" s="14" t="s">
        <v>19</v>
      </c>
      <c r="F428" s="14">
        <v>0.25</v>
      </c>
      <c r="G428" s="14" t="s">
        <v>1</v>
      </c>
      <c r="H428" s="14" t="str">
        <f t="shared" si="44"/>
        <v>USDBRL_25FLY_2W</v>
      </c>
      <c r="I428" s="14">
        <v>19423.71</v>
      </c>
      <c r="J428" s="36">
        <v>1.1000000000000001</v>
      </c>
      <c r="K428" s="37">
        <v>10683.040499999999</v>
      </c>
      <c r="L428" s="22" t="e">
        <f ca="1">+_xlfn.XLOOKUP(H428,Datos_Tradition!$J$2:$J$89,Datos_Tradition!$I$2:$I$89,"")</f>
        <v>#NAME?</v>
      </c>
      <c r="M428" s="23" t="e">
        <f t="shared" ca="1" si="45"/>
        <v>#NAME?</v>
      </c>
      <c r="N428" s="24" t="e">
        <f t="shared" ca="1" si="46"/>
        <v>#NAME?</v>
      </c>
      <c r="O428" s="22" t="e">
        <f ca="1">+_xlfn.XLOOKUP(H428,Datos_BGC!$J$2:$J$89,Datos_BGC!$I$2:$I$89,"")</f>
        <v>#NAME?</v>
      </c>
      <c r="P428" s="23" t="e">
        <f t="shared" ca="1" si="47"/>
        <v>#NAME?</v>
      </c>
      <c r="Q428" s="28" t="e">
        <f t="shared" ca="1" si="48"/>
        <v>#NAME?</v>
      </c>
    </row>
    <row r="429" spans="1:17" x14ac:dyDescent="0.35">
      <c r="A429" s="14" t="s">
        <v>31</v>
      </c>
      <c r="B429" s="14" t="str">
        <f t="shared" si="42"/>
        <v>USD</v>
      </c>
      <c r="C429" s="14" t="str">
        <f t="shared" si="43"/>
        <v>BRL</v>
      </c>
      <c r="D429" s="14" t="s">
        <v>31</v>
      </c>
      <c r="E429" s="14" t="s">
        <v>18</v>
      </c>
      <c r="F429" s="14">
        <v>0.5</v>
      </c>
      <c r="G429" s="14" t="s">
        <v>1</v>
      </c>
      <c r="H429" s="14" t="str">
        <f t="shared" si="44"/>
        <v>USDBRL_25RR_2W</v>
      </c>
      <c r="I429" s="14">
        <v>-10610.19</v>
      </c>
      <c r="J429" s="36">
        <v>3.05</v>
      </c>
      <c r="K429" s="37">
        <v>16180.53975</v>
      </c>
      <c r="L429" s="22" t="e">
        <f ca="1">+_xlfn.XLOOKUP(H429,Datos_Tradition!$J$2:$J$89,Datos_Tradition!$I$2:$I$89,"")</f>
        <v>#NAME?</v>
      </c>
      <c r="M429" s="23" t="e">
        <f t="shared" ca="1" si="45"/>
        <v>#NAME?</v>
      </c>
      <c r="N429" s="24" t="e">
        <f t="shared" ca="1" si="46"/>
        <v>#NAME?</v>
      </c>
      <c r="O429" s="22" t="e">
        <f ca="1">+_xlfn.XLOOKUP(H429,Datos_BGC!$J$2:$J$89,Datos_BGC!$I$2:$I$89,"")</f>
        <v>#NAME?</v>
      </c>
      <c r="P429" s="23" t="e">
        <f t="shared" ca="1" si="47"/>
        <v>#NAME?</v>
      </c>
      <c r="Q429" s="28" t="e">
        <f t="shared" ca="1" si="48"/>
        <v>#NAME?</v>
      </c>
    </row>
    <row r="430" spans="1:17" x14ac:dyDescent="0.35">
      <c r="A430" s="14" t="s">
        <v>31</v>
      </c>
      <c r="B430" s="14" t="str">
        <f t="shared" si="42"/>
        <v>USD</v>
      </c>
      <c r="C430" s="14" t="str">
        <f t="shared" si="43"/>
        <v>BRL</v>
      </c>
      <c r="D430" s="14" t="s">
        <v>31</v>
      </c>
      <c r="E430" s="14" t="s">
        <v>9</v>
      </c>
      <c r="F430" s="14">
        <v>0.5</v>
      </c>
      <c r="G430" s="14" t="s">
        <v>1</v>
      </c>
      <c r="H430" s="14" t="str">
        <f t="shared" si="44"/>
        <v>USDBRL_ATM_2W</v>
      </c>
      <c r="I430" s="14">
        <v>15871.428599999999</v>
      </c>
      <c r="J430" s="36">
        <v>3.7524999999999999</v>
      </c>
      <c r="K430" s="37">
        <v>29778.767910749899</v>
      </c>
      <c r="L430" s="22" t="e">
        <f ca="1">+_xlfn.XLOOKUP(H430,Datos_Tradition!$J$2:$J$89,Datos_Tradition!$I$2:$I$89,"")</f>
        <v>#NAME?</v>
      </c>
      <c r="M430" s="23" t="e">
        <f t="shared" ca="1" si="45"/>
        <v>#NAME?</v>
      </c>
      <c r="N430" s="24" t="e">
        <f t="shared" ca="1" si="46"/>
        <v>#NAME?</v>
      </c>
      <c r="O430" s="22" t="e">
        <f ca="1">+_xlfn.XLOOKUP(H430,Datos_BGC!$J$2:$J$89,Datos_BGC!$I$2:$I$89,"")</f>
        <v>#NAME?</v>
      </c>
      <c r="P430" s="23" t="e">
        <f t="shared" ca="1" si="47"/>
        <v>#NAME?</v>
      </c>
      <c r="Q430" s="28" t="e">
        <f t="shared" ca="1" si="48"/>
        <v>#NAME?</v>
      </c>
    </row>
    <row r="431" spans="1:17" x14ac:dyDescent="0.35">
      <c r="A431" s="14" t="s">
        <v>31</v>
      </c>
      <c r="B431" s="14" t="str">
        <f t="shared" si="42"/>
        <v>USD</v>
      </c>
      <c r="C431" s="14" t="str">
        <f t="shared" si="43"/>
        <v>BRL</v>
      </c>
      <c r="D431" s="14" t="s">
        <v>31</v>
      </c>
      <c r="E431" s="14" t="s">
        <v>17</v>
      </c>
      <c r="F431" s="14">
        <v>0.5</v>
      </c>
      <c r="G431" s="14" t="s">
        <v>2</v>
      </c>
      <c r="H431" s="14" t="str">
        <f t="shared" si="44"/>
        <v>USDBRL_10FLY_1M</v>
      </c>
      <c r="I431" s="14">
        <v>51631.51</v>
      </c>
      <c r="J431" s="36">
        <v>0.78520000000000001</v>
      </c>
      <c r="K431" s="37">
        <v>20270.530825999998</v>
      </c>
      <c r="L431" s="22" t="e">
        <f ca="1">+_xlfn.XLOOKUP(H431,Datos_Tradition!$J$2:$J$89,Datos_Tradition!$I$2:$I$89,"")</f>
        <v>#NAME?</v>
      </c>
      <c r="M431" s="23" t="e">
        <f t="shared" ca="1" si="45"/>
        <v>#NAME?</v>
      </c>
      <c r="N431" s="24" t="e">
        <f t="shared" ca="1" si="46"/>
        <v>#NAME?</v>
      </c>
      <c r="O431" s="22" t="e">
        <f ca="1">+_xlfn.XLOOKUP(H431,Datos_BGC!$J$2:$J$89,Datos_BGC!$I$2:$I$89,"")</f>
        <v>#NAME?</v>
      </c>
      <c r="P431" s="23" t="e">
        <f t="shared" ca="1" si="47"/>
        <v>#NAME?</v>
      </c>
      <c r="Q431" s="28" t="e">
        <f t="shared" ca="1" si="48"/>
        <v>#NAME?</v>
      </c>
    </row>
    <row r="432" spans="1:17" x14ac:dyDescent="0.35">
      <c r="A432" s="14" t="s">
        <v>31</v>
      </c>
      <c r="B432" s="14" t="str">
        <f t="shared" si="42"/>
        <v>USD</v>
      </c>
      <c r="C432" s="14" t="str">
        <f t="shared" si="43"/>
        <v>BRL</v>
      </c>
      <c r="D432" s="14" t="s">
        <v>31</v>
      </c>
      <c r="E432" s="14" t="s">
        <v>16</v>
      </c>
      <c r="F432" s="14">
        <v>0.5</v>
      </c>
      <c r="G432" s="14" t="s">
        <v>2</v>
      </c>
      <c r="H432" s="14" t="str">
        <f t="shared" si="44"/>
        <v>USDBRL_10RR_1M</v>
      </c>
      <c r="I432" s="14">
        <v>-24955.84</v>
      </c>
      <c r="J432" s="36">
        <v>2.58</v>
      </c>
      <c r="K432" s="37">
        <v>32193.033599999999</v>
      </c>
      <c r="L432" s="22" t="e">
        <f ca="1">+_xlfn.XLOOKUP(H432,Datos_Tradition!$J$2:$J$89,Datos_Tradition!$I$2:$I$89,"")</f>
        <v>#NAME?</v>
      </c>
      <c r="M432" s="23" t="e">
        <f t="shared" ca="1" si="45"/>
        <v>#NAME?</v>
      </c>
      <c r="N432" s="24" t="e">
        <f t="shared" ca="1" si="46"/>
        <v>#NAME?</v>
      </c>
      <c r="O432" s="22" t="e">
        <f ca="1">+_xlfn.XLOOKUP(H432,Datos_BGC!$J$2:$J$89,Datos_BGC!$I$2:$I$89,"")</f>
        <v>#NAME?</v>
      </c>
      <c r="P432" s="23" t="e">
        <f t="shared" ca="1" si="47"/>
        <v>#NAME?</v>
      </c>
      <c r="Q432" s="28" t="e">
        <f t="shared" ca="1" si="48"/>
        <v>#NAME?</v>
      </c>
    </row>
    <row r="433" spans="1:17" x14ac:dyDescent="0.35">
      <c r="A433" s="14" t="s">
        <v>31</v>
      </c>
      <c r="B433" s="14" t="str">
        <f t="shared" si="42"/>
        <v>USD</v>
      </c>
      <c r="C433" s="14" t="str">
        <f t="shared" si="43"/>
        <v>BRL</v>
      </c>
      <c r="D433" s="14" t="s">
        <v>31</v>
      </c>
      <c r="E433" s="14" t="s">
        <v>19</v>
      </c>
      <c r="F433" s="14">
        <v>0.5</v>
      </c>
      <c r="G433" s="14" t="s">
        <v>2</v>
      </c>
      <c r="H433" s="14" t="str">
        <f t="shared" si="44"/>
        <v>USDBRL_25FLY_1M</v>
      </c>
      <c r="I433" s="14">
        <v>-15629.26</v>
      </c>
      <c r="J433" s="36">
        <v>0.4</v>
      </c>
      <c r="K433" s="37">
        <v>3125.8519999999999</v>
      </c>
      <c r="L433" s="22" t="e">
        <f ca="1">+_xlfn.XLOOKUP(H433,Datos_Tradition!$J$2:$J$89,Datos_Tradition!$I$2:$I$89,"")</f>
        <v>#NAME?</v>
      </c>
      <c r="M433" s="23" t="e">
        <f t="shared" ca="1" si="45"/>
        <v>#NAME?</v>
      </c>
      <c r="N433" s="24" t="e">
        <f t="shared" ca="1" si="46"/>
        <v>#NAME?</v>
      </c>
      <c r="O433" s="22" t="e">
        <f ca="1">+_xlfn.XLOOKUP(H433,Datos_BGC!$J$2:$J$89,Datos_BGC!$I$2:$I$89,"")</f>
        <v>#NAME?</v>
      </c>
      <c r="P433" s="23" t="e">
        <f t="shared" ca="1" si="47"/>
        <v>#NAME?</v>
      </c>
      <c r="Q433" s="28" t="e">
        <f t="shared" ca="1" si="48"/>
        <v>#NAME?</v>
      </c>
    </row>
    <row r="434" spans="1:17" x14ac:dyDescent="0.35">
      <c r="A434" s="14" t="s">
        <v>31</v>
      </c>
      <c r="B434" s="14" t="str">
        <f t="shared" si="42"/>
        <v>USD</v>
      </c>
      <c r="C434" s="14" t="str">
        <f t="shared" si="43"/>
        <v>BRL</v>
      </c>
      <c r="D434" s="14" t="s">
        <v>31</v>
      </c>
      <c r="E434" s="14" t="s">
        <v>18</v>
      </c>
      <c r="F434" s="14">
        <v>1</v>
      </c>
      <c r="G434" s="14" t="s">
        <v>2</v>
      </c>
      <c r="H434" s="14" t="str">
        <f t="shared" si="44"/>
        <v>USDBRL_25RR_1M</v>
      </c>
      <c r="I434" s="14">
        <v>13277.1</v>
      </c>
      <c r="J434" s="36">
        <v>1.4601</v>
      </c>
      <c r="K434" s="37">
        <v>9692.9468550000001</v>
      </c>
      <c r="L434" s="22" t="e">
        <f ca="1">+_xlfn.XLOOKUP(H434,Datos_Tradition!$J$2:$J$89,Datos_Tradition!$I$2:$I$89,"")</f>
        <v>#NAME?</v>
      </c>
      <c r="M434" s="23" t="e">
        <f t="shared" ca="1" si="45"/>
        <v>#NAME?</v>
      </c>
      <c r="N434" s="24" t="e">
        <f t="shared" ca="1" si="46"/>
        <v>#NAME?</v>
      </c>
      <c r="O434" s="22" t="e">
        <f ca="1">+_xlfn.XLOOKUP(H434,Datos_BGC!$J$2:$J$89,Datos_BGC!$I$2:$I$89,"")</f>
        <v>#NAME?</v>
      </c>
      <c r="P434" s="23" t="e">
        <f t="shared" ca="1" si="47"/>
        <v>#NAME?</v>
      </c>
      <c r="Q434" s="28" t="e">
        <f t="shared" ca="1" si="48"/>
        <v>#NAME?</v>
      </c>
    </row>
    <row r="435" spans="1:17" x14ac:dyDescent="0.35">
      <c r="A435" s="14" t="s">
        <v>31</v>
      </c>
      <c r="B435" s="14" t="str">
        <f t="shared" si="42"/>
        <v>USD</v>
      </c>
      <c r="C435" s="14" t="str">
        <f t="shared" si="43"/>
        <v>BRL</v>
      </c>
      <c r="D435" s="14" t="s">
        <v>31</v>
      </c>
      <c r="E435" s="14" t="s">
        <v>9</v>
      </c>
      <c r="F435" s="14">
        <v>1</v>
      </c>
      <c r="G435" s="14" t="s">
        <v>2</v>
      </c>
      <c r="H435" s="14" t="str">
        <f t="shared" si="44"/>
        <v>USDBRL_ATM_1M</v>
      </c>
      <c r="I435" s="14">
        <v>57704.282319999998</v>
      </c>
      <c r="J435" s="36">
        <v>2.85</v>
      </c>
      <c r="K435" s="37">
        <v>82228.602306000001</v>
      </c>
      <c r="L435" s="22" t="e">
        <f ca="1">+_xlfn.XLOOKUP(H435,Datos_Tradition!$J$2:$J$89,Datos_Tradition!$I$2:$I$89,"")</f>
        <v>#NAME?</v>
      </c>
      <c r="M435" s="23" t="e">
        <f t="shared" ca="1" si="45"/>
        <v>#NAME?</v>
      </c>
      <c r="N435" s="24" t="e">
        <f t="shared" ca="1" si="46"/>
        <v>#NAME?</v>
      </c>
      <c r="O435" s="22" t="e">
        <f ca="1">+_xlfn.XLOOKUP(H435,Datos_BGC!$J$2:$J$89,Datos_BGC!$I$2:$I$89,"")</f>
        <v>#NAME?</v>
      </c>
      <c r="P435" s="23" t="e">
        <f t="shared" ca="1" si="47"/>
        <v>#NAME?</v>
      </c>
      <c r="Q435" s="28" t="e">
        <f t="shared" ca="1" si="48"/>
        <v>#NAME?</v>
      </c>
    </row>
    <row r="436" spans="1:17" x14ac:dyDescent="0.35">
      <c r="A436" s="14" t="s">
        <v>31</v>
      </c>
      <c r="B436" s="14" t="str">
        <f t="shared" si="42"/>
        <v>USD</v>
      </c>
      <c r="C436" s="14" t="str">
        <f t="shared" si="43"/>
        <v>BRL</v>
      </c>
      <c r="D436" s="14" t="s">
        <v>31</v>
      </c>
      <c r="E436" s="14" t="s">
        <v>17</v>
      </c>
      <c r="F436" s="14">
        <v>1</v>
      </c>
      <c r="G436" s="14" t="s">
        <v>5</v>
      </c>
      <c r="H436" s="14" t="str">
        <f t="shared" si="44"/>
        <v>USDBRL_10FLY_6M</v>
      </c>
      <c r="I436" s="14">
        <v>109780.11</v>
      </c>
      <c r="J436" s="36">
        <v>0.68369999999999997</v>
      </c>
      <c r="K436" s="37">
        <v>37528.330603499999</v>
      </c>
      <c r="L436" s="22" t="e">
        <f ca="1">+_xlfn.XLOOKUP(H436,Datos_Tradition!$J$2:$J$89,Datos_Tradition!$I$2:$I$89,"")</f>
        <v>#NAME?</v>
      </c>
      <c r="M436" s="23" t="e">
        <f t="shared" ca="1" si="45"/>
        <v>#NAME?</v>
      </c>
      <c r="N436" s="24" t="e">
        <f t="shared" ca="1" si="46"/>
        <v>#NAME?</v>
      </c>
      <c r="O436" s="22" t="e">
        <f ca="1">+_xlfn.XLOOKUP(H436,Datos_BGC!$J$2:$J$89,Datos_BGC!$I$2:$I$89,"")</f>
        <v>#NAME?</v>
      </c>
      <c r="P436" s="23" t="e">
        <f t="shared" ca="1" si="47"/>
        <v>#NAME?</v>
      </c>
      <c r="Q436" s="28" t="e">
        <f t="shared" ca="1" si="48"/>
        <v>#NAME?</v>
      </c>
    </row>
    <row r="437" spans="1:17" x14ac:dyDescent="0.35">
      <c r="A437" s="14" t="s">
        <v>31</v>
      </c>
      <c r="B437" s="14" t="str">
        <f t="shared" si="42"/>
        <v>USD</v>
      </c>
      <c r="C437" s="14" t="str">
        <f t="shared" si="43"/>
        <v>BRL</v>
      </c>
      <c r="D437" s="14" t="s">
        <v>31</v>
      </c>
      <c r="E437" s="14" t="s">
        <v>16</v>
      </c>
      <c r="F437" s="14">
        <v>1</v>
      </c>
      <c r="G437" s="14" t="s">
        <v>5</v>
      </c>
      <c r="H437" s="14" t="str">
        <f t="shared" si="44"/>
        <v>USDBRL_10RR_6M</v>
      </c>
      <c r="I437" s="14">
        <v>-100607.3</v>
      </c>
      <c r="J437" s="36">
        <v>2.52</v>
      </c>
      <c r="K437" s="37">
        <v>126765.198</v>
      </c>
      <c r="L437" s="22" t="e">
        <f ca="1">+_xlfn.XLOOKUP(H437,Datos_Tradition!$J$2:$J$89,Datos_Tradition!$I$2:$I$89,"")</f>
        <v>#NAME?</v>
      </c>
      <c r="M437" s="23" t="e">
        <f t="shared" ca="1" si="45"/>
        <v>#NAME?</v>
      </c>
      <c r="N437" s="24" t="e">
        <f t="shared" ca="1" si="46"/>
        <v>#NAME?</v>
      </c>
      <c r="O437" s="22" t="e">
        <f ca="1">+_xlfn.XLOOKUP(H437,Datos_BGC!$J$2:$J$89,Datos_BGC!$I$2:$I$89,"")</f>
        <v>#NAME?</v>
      </c>
      <c r="P437" s="23" t="e">
        <f t="shared" ca="1" si="47"/>
        <v>#NAME?</v>
      </c>
      <c r="Q437" s="28" t="e">
        <f t="shared" ca="1" si="48"/>
        <v>#NAME?</v>
      </c>
    </row>
    <row r="438" spans="1:17" x14ac:dyDescent="0.35">
      <c r="A438" s="14" t="s">
        <v>31</v>
      </c>
      <c r="B438" s="14" t="str">
        <f t="shared" si="42"/>
        <v>USD</v>
      </c>
      <c r="C438" s="14" t="str">
        <f t="shared" si="43"/>
        <v>BRL</v>
      </c>
      <c r="D438" s="14" t="s">
        <v>31</v>
      </c>
      <c r="E438" s="14" t="s">
        <v>19</v>
      </c>
      <c r="F438" s="14">
        <v>1</v>
      </c>
      <c r="G438" s="14" t="s">
        <v>5</v>
      </c>
      <c r="H438" s="14" t="str">
        <f t="shared" si="44"/>
        <v>USDBRL_25FLY_6M</v>
      </c>
      <c r="I438" s="14">
        <v>-11301.959999999901</v>
      </c>
      <c r="J438" s="36">
        <v>0.7</v>
      </c>
      <c r="K438" s="37">
        <v>3955.6859999999901</v>
      </c>
      <c r="L438" s="22" t="e">
        <f ca="1">+_xlfn.XLOOKUP(H438,Datos_Tradition!$J$2:$J$89,Datos_Tradition!$I$2:$I$89,"")</f>
        <v>#NAME?</v>
      </c>
      <c r="M438" s="23" t="e">
        <f t="shared" ca="1" si="45"/>
        <v>#NAME?</v>
      </c>
      <c r="N438" s="24" t="e">
        <f t="shared" ca="1" si="46"/>
        <v>#NAME?</v>
      </c>
      <c r="O438" s="22" t="e">
        <f ca="1">+_xlfn.XLOOKUP(H438,Datos_BGC!$J$2:$J$89,Datos_BGC!$I$2:$I$89,"")</f>
        <v>#NAME?</v>
      </c>
      <c r="P438" s="23" t="e">
        <f t="shared" ca="1" si="47"/>
        <v>#NAME?</v>
      </c>
      <c r="Q438" s="28" t="e">
        <f t="shared" ca="1" si="48"/>
        <v>#NAME?</v>
      </c>
    </row>
    <row r="439" spans="1:17" x14ac:dyDescent="0.35">
      <c r="A439" s="14" t="s">
        <v>31</v>
      </c>
      <c r="B439" s="14" t="str">
        <f t="shared" si="42"/>
        <v>USD</v>
      </c>
      <c r="C439" s="14" t="str">
        <f t="shared" si="43"/>
        <v>BRL</v>
      </c>
      <c r="D439" s="14" t="s">
        <v>31</v>
      </c>
      <c r="E439" s="14" t="s">
        <v>18</v>
      </c>
      <c r="F439" s="14">
        <v>2</v>
      </c>
      <c r="G439" s="14" t="s">
        <v>5</v>
      </c>
      <c r="H439" s="14" t="str">
        <f t="shared" si="44"/>
        <v>USDBRL_25RR_6M</v>
      </c>
      <c r="I439" s="14">
        <v>15597.5799999999</v>
      </c>
      <c r="J439" s="36">
        <v>1.6628000000000001</v>
      </c>
      <c r="K439" s="37">
        <v>12967.8280119999</v>
      </c>
      <c r="L439" s="22" t="e">
        <f ca="1">+_xlfn.XLOOKUP(H439,Datos_Tradition!$J$2:$J$89,Datos_Tradition!$I$2:$I$89,"")</f>
        <v>#NAME?</v>
      </c>
      <c r="M439" s="23" t="e">
        <f t="shared" ca="1" si="45"/>
        <v>#NAME?</v>
      </c>
      <c r="N439" s="24" t="e">
        <f t="shared" ca="1" si="46"/>
        <v>#NAME?</v>
      </c>
      <c r="O439" s="22" t="e">
        <f ca="1">+_xlfn.XLOOKUP(H439,Datos_BGC!$J$2:$J$89,Datos_BGC!$I$2:$I$89,"")</f>
        <v>#NAME?</v>
      </c>
      <c r="P439" s="23" t="e">
        <f t="shared" ca="1" si="47"/>
        <v>#NAME?</v>
      </c>
      <c r="Q439" s="28" t="e">
        <f t="shared" ca="1" si="48"/>
        <v>#NAME?</v>
      </c>
    </row>
    <row r="440" spans="1:17" x14ac:dyDescent="0.35">
      <c r="A440" s="14" t="s">
        <v>31</v>
      </c>
      <c r="B440" s="14" t="str">
        <f t="shared" si="42"/>
        <v>USD</v>
      </c>
      <c r="C440" s="14" t="str">
        <f t="shared" si="43"/>
        <v>BRL</v>
      </c>
      <c r="D440" s="14" t="s">
        <v>31</v>
      </c>
      <c r="E440" s="14" t="s">
        <v>9</v>
      </c>
      <c r="F440" s="14">
        <v>2</v>
      </c>
      <c r="G440" s="14" t="s">
        <v>5</v>
      </c>
      <c r="H440" s="14" t="str">
        <f t="shared" si="44"/>
        <v>USDBRL_ATM_6M</v>
      </c>
      <c r="I440" s="14">
        <v>-291757.99132999999</v>
      </c>
      <c r="J440" s="36">
        <v>2.351</v>
      </c>
      <c r="K440" s="37">
        <v>342961.51880841498</v>
      </c>
      <c r="L440" s="22" t="e">
        <f ca="1">+_xlfn.XLOOKUP(H440,Datos_Tradition!$J$2:$J$89,Datos_Tradition!$I$2:$I$89,"")</f>
        <v>#NAME?</v>
      </c>
      <c r="M440" s="23" t="e">
        <f t="shared" ca="1" si="45"/>
        <v>#NAME?</v>
      </c>
      <c r="N440" s="24" t="e">
        <f t="shared" ca="1" si="46"/>
        <v>#NAME?</v>
      </c>
      <c r="O440" s="22" t="e">
        <f ca="1">+_xlfn.XLOOKUP(H440,Datos_BGC!$J$2:$J$89,Datos_BGC!$I$2:$I$89,"")</f>
        <v>#NAME?</v>
      </c>
      <c r="P440" s="23" t="e">
        <f t="shared" ca="1" si="47"/>
        <v>#NAME?</v>
      </c>
      <c r="Q440" s="28" t="e">
        <f t="shared" ca="1" si="48"/>
        <v>#NAME?</v>
      </c>
    </row>
    <row r="441" spans="1:17" x14ac:dyDescent="0.35">
      <c r="A441" s="14" t="s">
        <v>31</v>
      </c>
      <c r="B441" s="14" t="str">
        <f t="shared" si="42"/>
        <v>USD</v>
      </c>
      <c r="C441" s="14" t="str">
        <f t="shared" si="43"/>
        <v>BRL</v>
      </c>
      <c r="D441" s="14" t="s">
        <v>31</v>
      </c>
      <c r="E441" s="14" t="s">
        <v>17</v>
      </c>
      <c r="F441" s="14">
        <v>2</v>
      </c>
      <c r="G441" s="14" t="s">
        <v>7</v>
      </c>
      <c r="H441" s="14" t="str">
        <f t="shared" si="44"/>
        <v>USDBRL_10FLY_1Y</v>
      </c>
      <c r="I441" s="14">
        <v>-2557.9299999999898</v>
      </c>
      <c r="J441" s="36">
        <v>1.744</v>
      </c>
      <c r="K441" s="37">
        <v>2230.51495999999</v>
      </c>
      <c r="L441" s="22" t="e">
        <f ca="1">+_xlfn.XLOOKUP(H441,Datos_Tradition!$J$2:$J$89,Datos_Tradition!$I$2:$I$89,"")</f>
        <v>#NAME?</v>
      </c>
      <c r="M441" s="23" t="e">
        <f t="shared" ca="1" si="45"/>
        <v>#NAME?</v>
      </c>
      <c r="N441" s="24" t="e">
        <f t="shared" ca="1" si="46"/>
        <v>#NAME?</v>
      </c>
      <c r="O441" s="22" t="e">
        <f ca="1">+_xlfn.XLOOKUP(H441,Datos_BGC!$J$2:$J$89,Datos_BGC!$I$2:$I$89,"")</f>
        <v>#NAME?</v>
      </c>
      <c r="P441" s="23" t="e">
        <f t="shared" ca="1" si="47"/>
        <v>#NAME?</v>
      </c>
      <c r="Q441" s="28" t="e">
        <f t="shared" ca="1" si="48"/>
        <v>#NAME?</v>
      </c>
    </row>
    <row r="442" spans="1:17" x14ac:dyDescent="0.35">
      <c r="A442" s="14" t="s">
        <v>31</v>
      </c>
      <c r="B442" s="14" t="str">
        <f t="shared" si="42"/>
        <v>USD</v>
      </c>
      <c r="C442" s="14" t="str">
        <f t="shared" si="43"/>
        <v>BRL</v>
      </c>
      <c r="D442" s="14" t="s">
        <v>31</v>
      </c>
      <c r="E442" s="14" t="s">
        <v>16</v>
      </c>
      <c r="F442" s="14">
        <v>2</v>
      </c>
      <c r="G442" s="14" t="s">
        <v>7</v>
      </c>
      <c r="H442" s="14" t="str">
        <f t="shared" si="44"/>
        <v>USDBRL_10RR_1Y</v>
      </c>
      <c r="I442" s="14">
        <v>-74114.16</v>
      </c>
      <c r="J442" s="36">
        <v>2.52</v>
      </c>
      <c r="K442" s="37">
        <v>93383.8416</v>
      </c>
      <c r="L442" s="22" t="e">
        <f ca="1">+_xlfn.XLOOKUP(H442,Datos_Tradition!$J$2:$J$89,Datos_Tradition!$I$2:$I$89,"")</f>
        <v>#NAME?</v>
      </c>
      <c r="M442" s="23" t="e">
        <f t="shared" ca="1" si="45"/>
        <v>#NAME?</v>
      </c>
      <c r="N442" s="24" t="e">
        <f t="shared" ca="1" si="46"/>
        <v>#NAME?</v>
      </c>
      <c r="O442" s="22" t="e">
        <f ca="1">+_xlfn.XLOOKUP(H442,Datos_BGC!$J$2:$J$89,Datos_BGC!$I$2:$I$89,"")</f>
        <v>#NAME?</v>
      </c>
      <c r="P442" s="23" t="e">
        <f t="shared" ca="1" si="47"/>
        <v>#NAME?</v>
      </c>
      <c r="Q442" s="28" t="e">
        <f t="shared" ca="1" si="48"/>
        <v>#NAME?</v>
      </c>
    </row>
    <row r="443" spans="1:17" x14ac:dyDescent="0.35">
      <c r="A443" s="14" t="s">
        <v>31</v>
      </c>
      <c r="B443" s="14" t="str">
        <f t="shared" si="42"/>
        <v>USD</v>
      </c>
      <c r="C443" s="14" t="str">
        <f t="shared" si="43"/>
        <v>BRL</v>
      </c>
      <c r="D443" s="14" t="s">
        <v>31</v>
      </c>
      <c r="E443" s="14" t="s">
        <v>19</v>
      </c>
      <c r="F443" s="14">
        <v>2</v>
      </c>
      <c r="G443" s="14" t="s">
        <v>7</v>
      </c>
      <c r="H443" s="14" t="str">
        <f t="shared" si="44"/>
        <v>USDBRL_25FLY_1Y</v>
      </c>
      <c r="I443" s="14">
        <v>-193069.94</v>
      </c>
      <c r="J443" s="36">
        <v>0.5</v>
      </c>
      <c r="K443" s="37">
        <v>48267.485000000001</v>
      </c>
      <c r="L443" s="22" t="e">
        <f ca="1">+_xlfn.XLOOKUP(H443,Datos_Tradition!$J$2:$J$89,Datos_Tradition!$I$2:$I$89,"")</f>
        <v>#NAME?</v>
      </c>
      <c r="M443" s="23" t="e">
        <f t="shared" ca="1" si="45"/>
        <v>#NAME?</v>
      </c>
      <c r="N443" s="24" t="e">
        <f t="shared" ca="1" si="46"/>
        <v>#NAME?</v>
      </c>
      <c r="O443" s="22" t="e">
        <f ca="1">+_xlfn.XLOOKUP(H443,Datos_BGC!$J$2:$J$89,Datos_BGC!$I$2:$I$89,"")</f>
        <v>#NAME?</v>
      </c>
      <c r="P443" s="23" t="e">
        <f t="shared" ca="1" si="47"/>
        <v>#NAME?</v>
      </c>
      <c r="Q443" s="28" t="e">
        <f t="shared" ca="1" si="48"/>
        <v>#NAME?</v>
      </c>
    </row>
    <row r="444" spans="1:17" x14ac:dyDescent="0.35">
      <c r="A444" s="14" t="s">
        <v>31</v>
      </c>
      <c r="B444" s="14" t="str">
        <f t="shared" si="42"/>
        <v>USD</v>
      </c>
      <c r="C444" s="14" t="str">
        <f t="shared" si="43"/>
        <v>BRL</v>
      </c>
      <c r="D444" s="14" t="s">
        <v>31</v>
      </c>
      <c r="E444" s="14" t="s">
        <v>18</v>
      </c>
      <c r="F444" s="14">
        <v>1.94444444444444E-2</v>
      </c>
      <c r="G444" s="14" t="s">
        <v>7</v>
      </c>
      <c r="H444" s="14" t="str">
        <f t="shared" si="44"/>
        <v>USDBRL_25RR_1Y</v>
      </c>
      <c r="I444" s="14">
        <v>-257029.97</v>
      </c>
      <c r="J444" s="36">
        <v>1.1771</v>
      </c>
      <c r="K444" s="37">
        <v>151274.9888435</v>
      </c>
      <c r="L444" s="22" t="e">
        <f ca="1">+_xlfn.XLOOKUP(H444,Datos_Tradition!$J$2:$J$89,Datos_Tradition!$I$2:$I$89,"")</f>
        <v>#NAME?</v>
      </c>
      <c r="M444" s="23" t="e">
        <f t="shared" ca="1" si="45"/>
        <v>#NAME?</v>
      </c>
      <c r="N444" s="24" t="e">
        <f t="shared" ca="1" si="46"/>
        <v>#NAME?</v>
      </c>
      <c r="O444" s="22" t="e">
        <f ca="1">+_xlfn.XLOOKUP(H444,Datos_BGC!$J$2:$J$89,Datos_BGC!$I$2:$I$89,"")</f>
        <v>#NAME?</v>
      </c>
      <c r="P444" s="23" t="e">
        <f t="shared" ca="1" si="47"/>
        <v>#NAME?</v>
      </c>
      <c r="Q444" s="28" t="e">
        <f t="shared" ca="1" si="48"/>
        <v>#NAME?</v>
      </c>
    </row>
    <row r="445" spans="1:17" x14ac:dyDescent="0.35">
      <c r="A445" s="14" t="s">
        <v>31</v>
      </c>
      <c r="B445" s="14" t="str">
        <f t="shared" si="42"/>
        <v>USD</v>
      </c>
      <c r="C445" s="14" t="str">
        <f t="shared" si="43"/>
        <v>BRL</v>
      </c>
      <c r="D445" s="14" t="s">
        <v>31</v>
      </c>
      <c r="E445" s="14" t="s">
        <v>9</v>
      </c>
      <c r="F445" s="14">
        <v>3.8888888888888799E-2</v>
      </c>
      <c r="G445" s="14" t="s">
        <v>7</v>
      </c>
      <c r="H445" s="14" t="str">
        <f t="shared" si="44"/>
        <v>USDBRL_ATM_1Y</v>
      </c>
      <c r="I445" s="14">
        <v>-101637.224584499</v>
      </c>
      <c r="J445" s="36">
        <v>2.1760000000000002</v>
      </c>
      <c r="K445" s="37">
        <v>110581.300347935</v>
      </c>
      <c r="L445" s="22" t="e">
        <f ca="1">+_xlfn.XLOOKUP(H445,Datos_Tradition!$J$2:$J$89,Datos_Tradition!$I$2:$I$89,"")</f>
        <v>#NAME?</v>
      </c>
      <c r="M445" s="23" t="e">
        <f t="shared" ca="1" si="45"/>
        <v>#NAME?</v>
      </c>
      <c r="N445" s="24" t="e">
        <f t="shared" ca="1" si="46"/>
        <v>#NAME?</v>
      </c>
      <c r="O445" s="22" t="e">
        <f ca="1">+_xlfn.XLOOKUP(H445,Datos_BGC!$J$2:$J$89,Datos_BGC!$I$2:$I$89,"")</f>
        <v>#NAME?</v>
      </c>
      <c r="P445" s="23" t="e">
        <f t="shared" ca="1" si="47"/>
        <v>#NAME?</v>
      </c>
      <c r="Q445" s="28" t="e">
        <f t="shared" ca="1" si="48"/>
        <v>#NAME?</v>
      </c>
    </row>
    <row r="446" spans="1:17" x14ac:dyDescent="0.35">
      <c r="A446" s="14" t="s">
        <v>31</v>
      </c>
      <c r="B446" s="14" t="str">
        <f t="shared" si="42"/>
        <v>USD</v>
      </c>
      <c r="C446" s="14" t="str">
        <f t="shared" si="43"/>
        <v>BRL</v>
      </c>
      <c r="D446" s="14" t="s">
        <v>31</v>
      </c>
      <c r="E446" s="14" t="s">
        <v>17</v>
      </c>
      <c r="F446" s="14">
        <v>5.83333333333333E-2</v>
      </c>
      <c r="G446" s="14" t="s">
        <v>8</v>
      </c>
      <c r="H446" s="14" t="str">
        <f t="shared" si="44"/>
        <v>USDBRL_10FLY_2Y</v>
      </c>
      <c r="I446" s="14">
        <v>88263.949999999895</v>
      </c>
      <c r="J446" s="36">
        <v>2.1</v>
      </c>
      <c r="K446" s="37">
        <v>92677.147499999905</v>
      </c>
      <c r="L446" s="22" t="e">
        <f ca="1">+_xlfn.XLOOKUP(H446,Datos_Tradition!$J$2:$J$89,Datos_Tradition!$I$2:$I$89,"")</f>
        <v>#NAME?</v>
      </c>
      <c r="M446" s="23" t="e">
        <f t="shared" ca="1" si="45"/>
        <v>#NAME?</v>
      </c>
      <c r="N446" s="24" t="e">
        <f t="shared" ca="1" si="46"/>
        <v>#NAME?</v>
      </c>
      <c r="O446" s="22" t="e">
        <f ca="1">+_xlfn.XLOOKUP(H446,Datos_BGC!$J$2:$J$89,Datos_BGC!$I$2:$I$89,"")</f>
        <v>#NAME?</v>
      </c>
      <c r="P446" s="23" t="e">
        <f t="shared" ca="1" si="47"/>
        <v>#NAME?</v>
      </c>
      <c r="Q446" s="28" t="e">
        <f t="shared" ca="1" si="48"/>
        <v>#NAME?</v>
      </c>
    </row>
    <row r="447" spans="1:17" x14ac:dyDescent="0.35">
      <c r="A447" s="14" t="s">
        <v>31</v>
      </c>
      <c r="B447" s="14" t="str">
        <f t="shared" si="42"/>
        <v>USD</v>
      </c>
      <c r="C447" s="14" t="str">
        <f t="shared" si="43"/>
        <v>BRL</v>
      </c>
      <c r="D447" s="14" t="s">
        <v>31</v>
      </c>
      <c r="E447" s="14" t="s">
        <v>16</v>
      </c>
      <c r="F447" s="14">
        <v>8.3333333333333301E-2</v>
      </c>
      <c r="G447" s="14" t="s">
        <v>8</v>
      </c>
      <c r="H447" s="14" t="str">
        <f t="shared" si="44"/>
        <v>USDBRL_10RR_2Y</v>
      </c>
      <c r="I447" s="14">
        <v>2829.72</v>
      </c>
      <c r="J447" s="36">
        <v>4.3</v>
      </c>
      <c r="K447" s="37">
        <v>6083.8980000000101</v>
      </c>
      <c r="L447" s="22" t="e">
        <f ca="1">+_xlfn.XLOOKUP(H447,Datos_Tradition!$J$2:$J$89,Datos_Tradition!$I$2:$I$89,"")</f>
        <v>#NAME?</v>
      </c>
      <c r="M447" s="23" t="e">
        <f t="shared" ca="1" si="45"/>
        <v>#NAME?</v>
      </c>
      <c r="N447" s="24" t="e">
        <f t="shared" ca="1" si="46"/>
        <v>#NAME?</v>
      </c>
      <c r="O447" s="22" t="e">
        <f ca="1">+_xlfn.XLOOKUP(H447,Datos_BGC!$J$2:$J$89,Datos_BGC!$I$2:$I$89,"")</f>
        <v>#NAME?</v>
      </c>
      <c r="P447" s="23" t="e">
        <f t="shared" ca="1" si="47"/>
        <v>#NAME?</v>
      </c>
      <c r="Q447" s="28" t="e">
        <f t="shared" ca="1" si="48"/>
        <v>#NAME?</v>
      </c>
    </row>
    <row r="448" spans="1:17" x14ac:dyDescent="0.35">
      <c r="A448" s="14" t="s">
        <v>31</v>
      </c>
      <c r="B448" s="14" t="str">
        <f t="shared" si="42"/>
        <v>USD</v>
      </c>
      <c r="C448" s="14" t="str">
        <f t="shared" si="43"/>
        <v>BRL</v>
      </c>
      <c r="D448" s="14" t="s">
        <v>31</v>
      </c>
      <c r="E448" s="14" t="s">
        <v>19</v>
      </c>
      <c r="F448" s="14">
        <v>0.16666666666666599</v>
      </c>
      <c r="G448" s="14" t="s">
        <v>8</v>
      </c>
      <c r="H448" s="14" t="str">
        <f t="shared" si="44"/>
        <v>USDBRL_25FLY_2Y</v>
      </c>
      <c r="I448" s="14">
        <v>-58907.8</v>
      </c>
      <c r="J448" s="36">
        <v>0.65500000000000003</v>
      </c>
      <c r="K448" s="37">
        <v>19292.304499999998</v>
      </c>
      <c r="L448" s="22" t="e">
        <f ca="1">+_xlfn.XLOOKUP(H448,Datos_Tradition!$J$2:$J$89,Datos_Tradition!$I$2:$I$89,"")</f>
        <v>#NAME?</v>
      </c>
      <c r="M448" s="23" t="e">
        <f t="shared" ca="1" si="45"/>
        <v>#NAME?</v>
      </c>
      <c r="N448" s="24" t="e">
        <f t="shared" ca="1" si="46"/>
        <v>#NAME?</v>
      </c>
      <c r="O448" s="22" t="e">
        <f ca="1">+_xlfn.XLOOKUP(H448,Datos_BGC!$J$2:$J$89,Datos_BGC!$I$2:$I$89,"")</f>
        <v>#NAME?</v>
      </c>
      <c r="P448" s="23" t="e">
        <f t="shared" ca="1" si="47"/>
        <v>#NAME?</v>
      </c>
      <c r="Q448" s="28" t="e">
        <f t="shared" ca="1" si="48"/>
        <v>#NAME?</v>
      </c>
    </row>
    <row r="449" spans="1:17" x14ac:dyDescent="0.35">
      <c r="A449" s="14" t="s">
        <v>31</v>
      </c>
      <c r="B449" s="14" t="str">
        <f t="shared" si="42"/>
        <v>USD</v>
      </c>
      <c r="C449" s="14" t="str">
        <f t="shared" si="43"/>
        <v>BRL</v>
      </c>
      <c r="D449" s="14" t="s">
        <v>31</v>
      </c>
      <c r="E449" s="14" t="s">
        <v>18</v>
      </c>
      <c r="F449" s="14">
        <v>0.25</v>
      </c>
      <c r="G449" s="14" t="s">
        <v>8</v>
      </c>
      <c r="H449" s="14" t="str">
        <f t="shared" si="44"/>
        <v>USDBRL_25RR_2Y</v>
      </c>
      <c r="I449" s="14">
        <v>-327696.59999999998</v>
      </c>
      <c r="J449" s="36">
        <v>1.4772000000000001</v>
      </c>
      <c r="K449" s="37">
        <v>242036.70875999899</v>
      </c>
      <c r="L449" s="22" t="e">
        <f ca="1">+_xlfn.XLOOKUP(H449,Datos_Tradition!$J$2:$J$89,Datos_Tradition!$I$2:$I$89,"")</f>
        <v>#NAME?</v>
      </c>
      <c r="M449" s="23" t="e">
        <f t="shared" ca="1" si="45"/>
        <v>#NAME?</v>
      </c>
      <c r="N449" s="24" t="e">
        <f t="shared" ca="1" si="46"/>
        <v>#NAME?</v>
      </c>
      <c r="O449" s="22" t="e">
        <f ca="1">+_xlfn.XLOOKUP(H449,Datos_BGC!$J$2:$J$89,Datos_BGC!$I$2:$I$89,"")</f>
        <v>#NAME?</v>
      </c>
      <c r="P449" s="23" t="e">
        <f t="shared" ca="1" si="47"/>
        <v>#NAME?</v>
      </c>
      <c r="Q449" s="28" t="e">
        <f t="shared" ca="1" si="48"/>
        <v>#NAME?</v>
      </c>
    </row>
    <row r="450" spans="1:17" x14ac:dyDescent="0.35">
      <c r="A450" s="14" t="s">
        <v>31</v>
      </c>
      <c r="B450" s="14" t="str">
        <f t="shared" si="42"/>
        <v>USD</v>
      </c>
      <c r="C450" s="14" t="str">
        <f t="shared" si="43"/>
        <v>BRL</v>
      </c>
      <c r="D450" s="14" t="s">
        <v>31</v>
      </c>
      <c r="E450" s="14" t="s">
        <v>9</v>
      </c>
      <c r="F450" s="14">
        <v>0.5</v>
      </c>
      <c r="G450" s="14" t="s">
        <v>8</v>
      </c>
      <c r="H450" s="14" t="str">
        <f t="shared" si="44"/>
        <v>USDBRL_ATM_2Y</v>
      </c>
      <c r="I450" s="14">
        <v>-431507.1328655</v>
      </c>
      <c r="J450" s="36">
        <v>2.7905000000000002</v>
      </c>
      <c r="K450" s="37">
        <v>602060.32713058905</v>
      </c>
      <c r="L450" s="22" t="e">
        <f ca="1">+_xlfn.XLOOKUP(H450,Datos_Tradition!$J$2:$J$89,Datos_Tradition!$I$2:$I$89,"")</f>
        <v>#NAME?</v>
      </c>
      <c r="M450" s="23" t="e">
        <f t="shared" ca="1" si="45"/>
        <v>#NAME?</v>
      </c>
      <c r="N450" s="24" t="e">
        <f t="shared" ca="1" si="46"/>
        <v>#NAME?</v>
      </c>
      <c r="O450" s="22" t="e">
        <f ca="1">+_xlfn.XLOOKUP(H450,Datos_BGC!$J$2:$J$89,Datos_BGC!$I$2:$I$89,"")</f>
        <v>#NAME?</v>
      </c>
      <c r="P450" s="23" t="e">
        <f t="shared" ca="1" si="47"/>
        <v>#NAME?</v>
      </c>
      <c r="Q450" s="28" t="e">
        <f t="shared" ca="1" si="48"/>
        <v>#NAME?</v>
      </c>
    </row>
    <row r="451" spans="1:17" x14ac:dyDescent="0.35">
      <c r="A451" s="14" t="s">
        <v>98</v>
      </c>
      <c r="B451" s="14" t="str">
        <f t="shared" ref="B451:B514" si="49">+LEFT(A451,3)</f>
        <v>USD</v>
      </c>
      <c r="C451" s="14" t="str">
        <f t="shared" ref="C451:C514" si="50">+RIGHT(A451,3)</f>
        <v>CAD</v>
      </c>
      <c r="D451" s="14" t="s">
        <v>98</v>
      </c>
      <c r="E451" s="14" t="s">
        <v>17</v>
      </c>
      <c r="F451" s="14">
        <v>1.94444444444444E-2</v>
      </c>
      <c r="G451" s="14" t="s">
        <v>20</v>
      </c>
      <c r="H451" s="14" t="str">
        <f t="shared" ref="H451:H514" si="51">+D451&amp;"_"&amp;E451&amp;"_"&amp;G451</f>
        <v>USDCAD_10FLY_1D</v>
      </c>
      <c r="I451" s="14">
        <v>31.85</v>
      </c>
      <c r="J451" s="36">
        <v>4.3551000000000002</v>
      </c>
      <c r="K451" s="37">
        <v>69.354967500000001</v>
      </c>
      <c r="L451" s="22" t="e">
        <f ca="1">+_xlfn.XLOOKUP(H451,Datos_Tradition!$J$2:$J$89,Datos_Tradition!$I$2:$I$89,"")</f>
        <v>#NAME?</v>
      </c>
      <c r="M451" s="23" t="e">
        <f t="shared" ref="M451:M514" ca="1" si="52">+IF(OR(L451="",K451=0),K451,ABS(I451)*L451/2)</f>
        <v>#NAME?</v>
      </c>
      <c r="N451" s="24" t="e">
        <f t="shared" ref="N451:N514" ca="1" si="53">+IF(L451="","",M451&lt;$K451)</f>
        <v>#NAME?</v>
      </c>
      <c r="O451" s="22" t="e">
        <f ca="1">+_xlfn.XLOOKUP(H451,Datos_BGC!$J$2:$J$89,Datos_BGC!$I$2:$I$89,"")</f>
        <v>#NAME?</v>
      </c>
      <c r="P451" s="23" t="e">
        <f t="shared" ref="P451:P514" ca="1" si="54">+IF(OR(O451="",K451=0),K451,ABS(I451)*O451/2)</f>
        <v>#NAME?</v>
      </c>
      <c r="Q451" s="28" t="e">
        <f t="shared" ref="Q451:Q514" ca="1" si="55">+IF(O451="","",P451&lt;$K451)</f>
        <v>#NAME?</v>
      </c>
    </row>
    <row r="452" spans="1:17" x14ac:dyDescent="0.35">
      <c r="A452" s="14" t="s">
        <v>98</v>
      </c>
      <c r="B452" s="14" t="str">
        <f t="shared" si="49"/>
        <v>USD</v>
      </c>
      <c r="C452" s="14" t="str">
        <f t="shared" si="50"/>
        <v>CAD</v>
      </c>
      <c r="D452" s="14" t="s">
        <v>98</v>
      </c>
      <c r="E452" s="14" t="s">
        <v>16</v>
      </c>
      <c r="F452" s="14">
        <v>0.16666666666666599</v>
      </c>
      <c r="G452" s="14" t="s">
        <v>20</v>
      </c>
      <c r="H452" s="14" t="str">
        <f t="shared" si="51"/>
        <v>USDCAD_10RR_1D</v>
      </c>
      <c r="I452" s="14">
        <v>-45.7</v>
      </c>
      <c r="J452" s="36">
        <v>6.8386999999999896</v>
      </c>
      <c r="K452" s="37">
        <v>156.264295</v>
      </c>
      <c r="L452" s="22" t="e">
        <f ca="1">+_xlfn.XLOOKUP(H452,Datos_Tradition!$J$2:$J$89,Datos_Tradition!$I$2:$I$89,"")</f>
        <v>#NAME?</v>
      </c>
      <c r="M452" s="23" t="e">
        <f t="shared" ca="1" si="52"/>
        <v>#NAME?</v>
      </c>
      <c r="N452" s="24" t="e">
        <f t="shared" ca="1" si="53"/>
        <v>#NAME?</v>
      </c>
      <c r="O452" s="22" t="e">
        <f ca="1">+_xlfn.XLOOKUP(H452,Datos_BGC!$J$2:$J$89,Datos_BGC!$I$2:$I$89,"")</f>
        <v>#NAME?</v>
      </c>
      <c r="P452" s="23" t="e">
        <f t="shared" ca="1" si="54"/>
        <v>#NAME?</v>
      </c>
      <c r="Q452" s="28" t="e">
        <f t="shared" ca="1" si="55"/>
        <v>#NAME?</v>
      </c>
    </row>
    <row r="453" spans="1:17" x14ac:dyDescent="0.35">
      <c r="A453" s="14" t="s">
        <v>98</v>
      </c>
      <c r="B453" s="14" t="str">
        <f t="shared" si="49"/>
        <v>USD</v>
      </c>
      <c r="C453" s="14" t="str">
        <f t="shared" si="50"/>
        <v>CAD</v>
      </c>
      <c r="D453" s="14" t="s">
        <v>98</v>
      </c>
      <c r="E453" s="14" t="s">
        <v>19</v>
      </c>
      <c r="F453" s="14">
        <v>0.25</v>
      </c>
      <c r="G453" s="14" t="s">
        <v>20</v>
      </c>
      <c r="H453" s="14" t="str">
        <f t="shared" si="51"/>
        <v>USDCAD_25FLY_1D</v>
      </c>
      <c r="I453" s="14">
        <v>-225.48</v>
      </c>
      <c r="J453" s="36">
        <v>2.7250000000000001</v>
      </c>
      <c r="K453" s="37">
        <v>307.2165</v>
      </c>
      <c r="L453" s="22" t="e">
        <f ca="1">+_xlfn.XLOOKUP(H453,Datos_Tradition!$J$2:$J$89,Datos_Tradition!$I$2:$I$89,"")</f>
        <v>#NAME?</v>
      </c>
      <c r="M453" s="23" t="e">
        <f t="shared" ca="1" si="52"/>
        <v>#NAME?</v>
      </c>
      <c r="N453" s="24" t="e">
        <f t="shared" ca="1" si="53"/>
        <v>#NAME?</v>
      </c>
      <c r="O453" s="22" t="e">
        <f ca="1">+_xlfn.XLOOKUP(H453,Datos_BGC!$J$2:$J$89,Datos_BGC!$I$2:$I$89,"")</f>
        <v>#NAME?</v>
      </c>
      <c r="P453" s="23" t="e">
        <f t="shared" ca="1" si="54"/>
        <v>#NAME?</v>
      </c>
      <c r="Q453" s="28" t="e">
        <f t="shared" ca="1" si="55"/>
        <v>#NAME?</v>
      </c>
    </row>
    <row r="454" spans="1:17" x14ac:dyDescent="0.35">
      <c r="A454" s="14" t="s">
        <v>98</v>
      </c>
      <c r="B454" s="14" t="str">
        <f t="shared" si="49"/>
        <v>USD</v>
      </c>
      <c r="C454" s="14" t="str">
        <f t="shared" si="50"/>
        <v>CAD</v>
      </c>
      <c r="D454" s="14" t="s">
        <v>98</v>
      </c>
      <c r="E454" s="14" t="s">
        <v>18</v>
      </c>
      <c r="F454" s="14">
        <v>0.5</v>
      </c>
      <c r="G454" s="14" t="s">
        <v>20</v>
      </c>
      <c r="H454" s="14" t="str">
        <f t="shared" si="51"/>
        <v>USDCAD_25RR_1D</v>
      </c>
      <c r="I454" s="14">
        <v>223.55999999999901</v>
      </c>
      <c r="J454" s="36">
        <v>3.8149999999999999</v>
      </c>
      <c r="K454" s="37">
        <v>426.44069999999903</v>
      </c>
      <c r="L454" s="22" t="e">
        <f ca="1">+_xlfn.XLOOKUP(H454,Datos_Tradition!$J$2:$J$89,Datos_Tradition!$I$2:$I$89,"")</f>
        <v>#NAME?</v>
      </c>
      <c r="M454" s="23" t="e">
        <f t="shared" ca="1" si="52"/>
        <v>#NAME?</v>
      </c>
      <c r="N454" s="24" t="e">
        <f t="shared" ca="1" si="53"/>
        <v>#NAME?</v>
      </c>
      <c r="O454" s="22" t="e">
        <f ca="1">+_xlfn.XLOOKUP(H454,Datos_BGC!$J$2:$J$89,Datos_BGC!$I$2:$I$89,"")</f>
        <v>#NAME?</v>
      </c>
      <c r="P454" s="23" t="e">
        <f t="shared" ca="1" si="54"/>
        <v>#NAME?</v>
      </c>
      <c r="Q454" s="28" t="e">
        <f t="shared" ca="1" si="55"/>
        <v>#NAME?</v>
      </c>
    </row>
    <row r="455" spans="1:17" x14ac:dyDescent="0.35">
      <c r="A455" s="14" t="s">
        <v>98</v>
      </c>
      <c r="B455" s="14" t="str">
        <f t="shared" si="49"/>
        <v>USD</v>
      </c>
      <c r="C455" s="14" t="str">
        <f t="shared" si="50"/>
        <v>CAD</v>
      </c>
      <c r="D455" s="14" t="s">
        <v>98</v>
      </c>
      <c r="E455" s="14" t="s">
        <v>9</v>
      </c>
      <c r="F455" s="14">
        <v>0.75</v>
      </c>
      <c r="G455" s="14" t="s">
        <v>20</v>
      </c>
      <c r="H455" s="14" t="str">
        <f t="shared" si="51"/>
        <v>USDCAD_ATM_1D</v>
      </c>
      <c r="I455" s="14">
        <v>-634.54070999999999</v>
      </c>
      <c r="J455" s="36">
        <v>5.45</v>
      </c>
      <c r="K455" s="37">
        <v>1729.1234347499999</v>
      </c>
      <c r="L455" s="22" t="e">
        <f ca="1">+_xlfn.XLOOKUP(H455,Datos_Tradition!$J$2:$J$89,Datos_Tradition!$I$2:$I$89,"")</f>
        <v>#NAME?</v>
      </c>
      <c r="M455" s="23" t="e">
        <f t="shared" ca="1" si="52"/>
        <v>#NAME?</v>
      </c>
      <c r="N455" s="24" t="e">
        <f t="shared" ca="1" si="53"/>
        <v>#NAME?</v>
      </c>
      <c r="O455" s="22" t="e">
        <f ca="1">+_xlfn.XLOOKUP(H455,Datos_BGC!$J$2:$J$89,Datos_BGC!$I$2:$I$89,"")</f>
        <v>#NAME?</v>
      </c>
      <c r="P455" s="23" t="e">
        <f t="shared" ca="1" si="54"/>
        <v>#NAME?</v>
      </c>
      <c r="Q455" s="28" t="e">
        <f t="shared" ca="1" si="55"/>
        <v>#NAME?</v>
      </c>
    </row>
    <row r="456" spans="1:17" x14ac:dyDescent="0.35">
      <c r="A456" s="14" t="s">
        <v>98</v>
      </c>
      <c r="B456" s="14" t="str">
        <f t="shared" si="49"/>
        <v>USD</v>
      </c>
      <c r="C456" s="14" t="str">
        <f t="shared" si="50"/>
        <v>CAD</v>
      </c>
      <c r="D456" s="14" t="s">
        <v>98</v>
      </c>
      <c r="E456" s="14" t="s">
        <v>17</v>
      </c>
      <c r="F456" s="14">
        <v>1</v>
      </c>
      <c r="G456" s="14" t="s">
        <v>0</v>
      </c>
      <c r="H456" s="14" t="str">
        <f t="shared" si="51"/>
        <v>USDCAD_10FLY_1W</v>
      </c>
      <c r="I456" s="14">
        <v>-30.84</v>
      </c>
      <c r="J456" s="36">
        <v>3.13368689092519</v>
      </c>
      <c r="K456" s="37">
        <v>48.321451858066403</v>
      </c>
      <c r="L456" s="22" t="e">
        <f ca="1">+_xlfn.XLOOKUP(H456,Datos_Tradition!$J$2:$J$89,Datos_Tradition!$I$2:$I$89,"")</f>
        <v>#NAME?</v>
      </c>
      <c r="M456" s="23" t="e">
        <f t="shared" ca="1" si="52"/>
        <v>#NAME?</v>
      </c>
      <c r="N456" s="24" t="e">
        <f t="shared" ca="1" si="53"/>
        <v>#NAME?</v>
      </c>
      <c r="O456" s="22" t="e">
        <f ca="1">+_xlfn.XLOOKUP(H456,Datos_BGC!$J$2:$J$89,Datos_BGC!$I$2:$I$89,"")</f>
        <v>#NAME?</v>
      </c>
      <c r="P456" s="23" t="e">
        <f t="shared" ca="1" si="54"/>
        <v>#NAME?</v>
      </c>
      <c r="Q456" s="28" t="e">
        <f t="shared" ca="1" si="55"/>
        <v>#NAME?</v>
      </c>
    </row>
    <row r="457" spans="1:17" x14ac:dyDescent="0.35">
      <c r="A457" s="14" t="s">
        <v>98</v>
      </c>
      <c r="B457" s="14" t="str">
        <f t="shared" si="49"/>
        <v>USD</v>
      </c>
      <c r="C457" s="14" t="str">
        <f t="shared" si="50"/>
        <v>CAD</v>
      </c>
      <c r="D457" s="14" t="s">
        <v>98</v>
      </c>
      <c r="E457" s="14" t="s">
        <v>16</v>
      </c>
      <c r="F457" s="14">
        <v>2</v>
      </c>
      <c r="G457" s="14" t="s">
        <v>0</v>
      </c>
      <c r="H457" s="14" t="str">
        <f t="shared" si="51"/>
        <v>USDCAD_10RR_1W</v>
      </c>
      <c r="I457" s="14">
        <v>50.4</v>
      </c>
      <c r="J457" s="36">
        <v>2.8867275370168199</v>
      </c>
      <c r="K457" s="37">
        <v>72.745533932824003</v>
      </c>
      <c r="L457" s="22" t="e">
        <f ca="1">+_xlfn.XLOOKUP(H457,Datos_Tradition!$J$2:$J$89,Datos_Tradition!$I$2:$I$89,"")</f>
        <v>#NAME?</v>
      </c>
      <c r="M457" s="23" t="e">
        <f t="shared" ca="1" si="52"/>
        <v>#NAME?</v>
      </c>
      <c r="N457" s="24" t="e">
        <f t="shared" ca="1" si="53"/>
        <v>#NAME?</v>
      </c>
      <c r="O457" s="22" t="e">
        <f ca="1">+_xlfn.XLOOKUP(H457,Datos_BGC!$J$2:$J$89,Datos_BGC!$I$2:$I$89,"")</f>
        <v>#NAME?</v>
      </c>
      <c r="P457" s="23" t="e">
        <f t="shared" ca="1" si="54"/>
        <v>#NAME?</v>
      </c>
      <c r="Q457" s="28" t="e">
        <f t="shared" ca="1" si="55"/>
        <v>#NAME?</v>
      </c>
    </row>
    <row r="458" spans="1:17" x14ac:dyDescent="0.35">
      <c r="A458" s="14" t="s">
        <v>98</v>
      </c>
      <c r="B458" s="14" t="str">
        <f t="shared" si="49"/>
        <v>USD</v>
      </c>
      <c r="C458" s="14" t="str">
        <f t="shared" si="50"/>
        <v>CAD</v>
      </c>
      <c r="D458" s="14" t="s">
        <v>98</v>
      </c>
      <c r="E458" s="14" t="s">
        <v>19</v>
      </c>
      <c r="F458" s="14">
        <v>5.83333333333333E-2</v>
      </c>
      <c r="G458" s="14" t="s">
        <v>0</v>
      </c>
      <c r="H458" s="14" t="str">
        <f t="shared" si="51"/>
        <v>USDCAD_25FLY_1W</v>
      </c>
      <c r="I458" s="14">
        <v>155.44999999999999</v>
      </c>
      <c r="J458" s="36">
        <v>0.82499999999999996</v>
      </c>
      <c r="K458" s="37">
        <v>64.123124999999902</v>
      </c>
      <c r="L458" s="22" t="e">
        <f ca="1">+_xlfn.XLOOKUP(H458,Datos_Tradition!$J$2:$J$89,Datos_Tradition!$I$2:$I$89,"")</f>
        <v>#NAME?</v>
      </c>
      <c r="M458" s="23" t="e">
        <f t="shared" ca="1" si="52"/>
        <v>#NAME?</v>
      </c>
      <c r="N458" s="24" t="e">
        <f t="shared" ca="1" si="53"/>
        <v>#NAME?</v>
      </c>
      <c r="O458" s="22" t="e">
        <f ca="1">+_xlfn.XLOOKUP(H458,Datos_BGC!$J$2:$J$89,Datos_BGC!$I$2:$I$89,"")</f>
        <v>#NAME?</v>
      </c>
      <c r="P458" s="23" t="e">
        <f t="shared" ca="1" si="54"/>
        <v>#NAME?</v>
      </c>
      <c r="Q458" s="28" t="e">
        <f t="shared" ca="1" si="55"/>
        <v>#NAME?</v>
      </c>
    </row>
    <row r="459" spans="1:17" x14ac:dyDescent="0.35">
      <c r="A459" s="14" t="s">
        <v>98</v>
      </c>
      <c r="B459" s="14" t="str">
        <f t="shared" si="49"/>
        <v>USD</v>
      </c>
      <c r="C459" s="14" t="str">
        <f t="shared" si="50"/>
        <v>CAD</v>
      </c>
      <c r="D459" s="14" t="s">
        <v>98</v>
      </c>
      <c r="E459" s="14" t="s">
        <v>18</v>
      </c>
      <c r="F459" s="14">
        <v>5.83333333333333E-2</v>
      </c>
      <c r="G459" s="14" t="s">
        <v>0</v>
      </c>
      <c r="H459" s="14" t="str">
        <f t="shared" si="51"/>
        <v>USDCAD_25RR_1W</v>
      </c>
      <c r="I459" s="14">
        <v>-217.4</v>
      </c>
      <c r="J459" s="36">
        <v>1.155</v>
      </c>
      <c r="K459" s="37">
        <v>125.5485</v>
      </c>
      <c r="L459" s="22" t="e">
        <f ca="1">+_xlfn.XLOOKUP(H459,Datos_Tradition!$J$2:$J$89,Datos_Tradition!$I$2:$I$89,"")</f>
        <v>#NAME?</v>
      </c>
      <c r="M459" s="23" t="e">
        <f t="shared" ca="1" si="52"/>
        <v>#NAME?</v>
      </c>
      <c r="N459" s="24" t="e">
        <f t="shared" ca="1" si="53"/>
        <v>#NAME?</v>
      </c>
      <c r="O459" s="22" t="e">
        <f ca="1">+_xlfn.XLOOKUP(H459,Datos_BGC!$J$2:$J$89,Datos_BGC!$I$2:$I$89,"")</f>
        <v>#NAME?</v>
      </c>
      <c r="P459" s="23" t="e">
        <f t="shared" ca="1" si="54"/>
        <v>#NAME?</v>
      </c>
      <c r="Q459" s="28" t="e">
        <f t="shared" ca="1" si="55"/>
        <v>#NAME?</v>
      </c>
    </row>
    <row r="460" spans="1:17" x14ac:dyDescent="0.35">
      <c r="A460" s="14" t="s">
        <v>98</v>
      </c>
      <c r="B460" s="14" t="str">
        <f t="shared" si="49"/>
        <v>USD</v>
      </c>
      <c r="C460" s="14" t="str">
        <f t="shared" si="50"/>
        <v>CAD</v>
      </c>
      <c r="D460" s="14" t="s">
        <v>98</v>
      </c>
      <c r="E460" s="14" t="s">
        <v>9</v>
      </c>
      <c r="F460" s="14">
        <v>5.83333333333333E-2</v>
      </c>
      <c r="G460" s="14" t="s">
        <v>0</v>
      </c>
      <c r="H460" s="14" t="str">
        <f t="shared" si="51"/>
        <v>USDCAD_ATM_1W</v>
      </c>
      <c r="I460" s="14">
        <v>863.38378</v>
      </c>
      <c r="J460" s="36">
        <v>1.65</v>
      </c>
      <c r="K460" s="37">
        <v>712.291618499999</v>
      </c>
      <c r="L460" s="22" t="e">
        <f ca="1">+_xlfn.XLOOKUP(H460,Datos_Tradition!$J$2:$J$89,Datos_Tradition!$I$2:$I$89,"")</f>
        <v>#NAME?</v>
      </c>
      <c r="M460" s="23" t="e">
        <f t="shared" ca="1" si="52"/>
        <v>#NAME?</v>
      </c>
      <c r="N460" s="24" t="e">
        <f t="shared" ca="1" si="53"/>
        <v>#NAME?</v>
      </c>
      <c r="O460" s="22" t="e">
        <f ca="1">+_xlfn.XLOOKUP(H460,Datos_BGC!$J$2:$J$89,Datos_BGC!$I$2:$I$89,"")</f>
        <v>#NAME?</v>
      </c>
      <c r="P460" s="23" t="e">
        <f t="shared" ca="1" si="54"/>
        <v>#NAME?</v>
      </c>
      <c r="Q460" s="28" t="e">
        <f t="shared" ca="1" si="55"/>
        <v>#NAME?</v>
      </c>
    </row>
    <row r="461" spans="1:17" x14ac:dyDescent="0.35">
      <c r="A461" s="14" t="s">
        <v>98</v>
      </c>
      <c r="B461" s="14" t="str">
        <f t="shared" si="49"/>
        <v>USD</v>
      </c>
      <c r="C461" s="14" t="str">
        <f t="shared" si="50"/>
        <v>CAD</v>
      </c>
      <c r="D461" s="14" t="s">
        <v>98</v>
      </c>
      <c r="E461" s="14" t="s">
        <v>9</v>
      </c>
      <c r="F461" s="14">
        <v>5.83333333333333E-2</v>
      </c>
      <c r="G461" s="14" t="s">
        <v>1</v>
      </c>
      <c r="H461" s="14" t="str">
        <f t="shared" si="51"/>
        <v>USDCAD_ATM_2W</v>
      </c>
      <c r="I461" s="14">
        <v>0.12383</v>
      </c>
      <c r="J461" s="36">
        <v>1.3</v>
      </c>
      <c r="K461" s="37">
        <v>8.0489500000000005E-2</v>
      </c>
      <c r="L461" s="22" t="e">
        <f ca="1">+_xlfn.XLOOKUP(H461,Datos_Tradition!$J$2:$J$89,Datos_Tradition!$I$2:$I$89,"")</f>
        <v>#NAME?</v>
      </c>
      <c r="M461" s="23" t="e">
        <f t="shared" ca="1" si="52"/>
        <v>#NAME?</v>
      </c>
      <c r="N461" s="24" t="e">
        <f t="shared" ca="1" si="53"/>
        <v>#NAME?</v>
      </c>
      <c r="O461" s="22" t="e">
        <f ca="1">+_xlfn.XLOOKUP(H461,Datos_BGC!$J$2:$J$89,Datos_BGC!$I$2:$I$89,"")</f>
        <v>#NAME?</v>
      </c>
      <c r="P461" s="23" t="e">
        <f t="shared" ca="1" si="54"/>
        <v>#NAME?</v>
      </c>
      <c r="Q461" s="28" t="e">
        <f t="shared" ca="1" si="55"/>
        <v>#NAME?</v>
      </c>
    </row>
    <row r="462" spans="1:17" x14ac:dyDescent="0.35">
      <c r="A462" s="14" t="s">
        <v>98</v>
      </c>
      <c r="B462" s="14" t="str">
        <f t="shared" si="49"/>
        <v>USD</v>
      </c>
      <c r="C462" s="14" t="str">
        <f t="shared" si="50"/>
        <v>CAD</v>
      </c>
      <c r="D462" s="14" t="s">
        <v>98</v>
      </c>
      <c r="E462" s="14" t="s">
        <v>9</v>
      </c>
      <c r="F462" s="14">
        <v>5.83333333333333E-2</v>
      </c>
      <c r="G462" s="14" t="s">
        <v>21</v>
      </c>
      <c r="H462" s="14" t="str">
        <f t="shared" si="51"/>
        <v>USDCAD_ATM_3W</v>
      </c>
      <c r="I462" s="14">
        <v>3.2390000000000002E-2</v>
      </c>
      <c r="J462" s="36">
        <v>0.70025203855561502</v>
      </c>
      <c r="K462" s="37">
        <v>1.13405817644081E-2</v>
      </c>
      <c r="L462" s="22" t="e">
        <f ca="1">+_xlfn.XLOOKUP(H462,Datos_Tradition!$J$2:$J$89,Datos_Tradition!$I$2:$I$89,"")</f>
        <v>#NAME?</v>
      </c>
      <c r="M462" s="23" t="e">
        <f t="shared" ca="1" si="52"/>
        <v>#NAME?</v>
      </c>
      <c r="N462" s="24" t="e">
        <f t="shared" ca="1" si="53"/>
        <v>#NAME?</v>
      </c>
      <c r="O462" s="22" t="e">
        <f ca="1">+_xlfn.XLOOKUP(H462,Datos_BGC!$J$2:$J$89,Datos_BGC!$I$2:$I$89,"")</f>
        <v>#NAME?</v>
      </c>
      <c r="P462" s="23" t="e">
        <f t="shared" ca="1" si="54"/>
        <v>#NAME?</v>
      </c>
      <c r="Q462" s="28" t="e">
        <f t="shared" ca="1" si="55"/>
        <v>#NAME?</v>
      </c>
    </row>
    <row r="463" spans="1:17" x14ac:dyDescent="0.35">
      <c r="A463" s="14" t="s">
        <v>98</v>
      </c>
      <c r="B463" s="14" t="str">
        <f t="shared" si="49"/>
        <v>USD</v>
      </c>
      <c r="C463" s="14" t="str">
        <f t="shared" si="50"/>
        <v>CAD</v>
      </c>
      <c r="D463" s="14" t="s">
        <v>98</v>
      </c>
      <c r="E463" s="14" t="s">
        <v>9</v>
      </c>
      <c r="F463" s="14">
        <v>0.5</v>
      </c>
      <c r="G463" s="14" t="s">
        <v>2</v>
      </c>
      <c r="H463" s="14" t="str">
        <f t="shared" si="51"/>
        <v>USDCAD_ATM_1M</v>
      </c>
      <c r="I463" s="14">
        <v>2.4099999999999998E-3</v>
      </c>
      <c r="J463" s="36">
        <v>0.5</v>
      </c>
      <c r="K463" s="37">
        <v>6.0249999999999995E-4</v>
      </c>
      <c r="L463" s="22" t="e">
        <f ca="1">+_xlfn.XLOOKUP(H463,Datos_Tradition!$J$2:$J$89,Datos_Tradition!$I$2:$I$89,"")</f>
        <v>#NAME?</v>
      </c>
      <c r="M463" s="23" t="e">
        <f t="shared" ca="1" si="52"/>
        <v>#NAME?</v>
      </c>
      <c r="N463" s="24" t="e">
        <f t="shared" ca="1" si="53"/>
        <v>#NAME?</v>
      </c>
      <c r="O463" s="22" t="e">
        <f ca="1">+_xlfn.XLOOKUP(H463,Datos_BGC!$J$2:$J$89,Datos_BGC!$I$2:$I$89,"")</f>
        <v>#NAME?</v>
      </c>
      <c r="P463" s="23" t="e">
        <f t="shared" ca="1" si="54"/>
        <v>#NAME?</v>
      </c>
      <c r="Q463" s="28" t="e">
        <f t="shared" ca="1" si="55"/>
        <v>#NAME?</v>
      </c>
    </row>
    <row r="464" spans="1:17" x14ac:dyDescent="0.35">
      <c r="A464" s="14" t="s">
        <v>99</v>
      </c>
      <c r="B464" s="14" t="str">
        <f t="shared" si="49"/>
        <v>USD</v>
      </c>
      <c r="C464" s="14" t="str">
        <f t="shared" si="50"/>
        <v>CHF</v>
      </c>
      <c r="D464" s="14" t="s">
        <v>99</v>
      </c>
      <c r="E464" s="14" t="s">
        <v>9</v>
      </c>
      <c r="F464" s="14">
        <v>0.5</v>
      </c>
      <c r="G464" s="14" t="s">
        <v>20</v>
      </c>
      <c r="H464" s="14" t="str">
        <f t="shared" si="51"/>
        <v>USDCHF_ATM_1D</v>
      </c>
      <c r="I464" s="14">
        <v>5.5833699999999897</v>
      </c>
      <c r="J464" s="36">
        <v>3.89</v>
      </c>
      <c r="K464" s="37">
        <v>10.85965465</v>
      </c>
      <c r="L464" s="22" t="e">
        <f ca="1">+_xlfn.XLOOKUP(H464,Datos_Tradition!$J$2:$J$89,Datos_Tradition!$I$2:$I$89,"")</f>
        <v>#NAME?</v>
      </c>
      <c r="M464" s="23" t="e">
        <f t="shared" ca="1" si="52"/>
        <v>#NAME?</v>
      </c>
      <c r="N464" s="24" t="e">
        <f t="shared" ca="1" si="53"/>
        <v>#NAME?</v>
      </c>
      <c r="O464" s="22" t="e">
        <f ca="1">+_xlfn.XLOOKUP(H464,Datos_BGC!$J$2:$J$89,Datos_BGC!$I$2:$I$89,"")</f>
        <v>#NAME?</v>
      </c>
      <c r="P464" s="23" t="e">
        <f t="shared" ca="1" si="54"/>
        <v>#NAME?</v>
      </c>
      <c r="Q464" s="28" t="e">
        <f t="shared" ca="1" si="55"/>
        <v>#NAME?</v>
      </c>
    </row>
    <row r="465" spans="1:17" x14ac:dyDescent="0.35">
      <c r="A465" s="14" t="s">
        <v>99</v>
      </c>
      <c r="B465" s="14" t="str">
        <f t="shared" si="49"/>
        <v>USD</v>
      </c>
      <c r="C465" s="14" t="str">
        <f t="shared" si="50"/>
        <v>CHF</v>
      </c>
      <c r="D465" s="14" t="s">
        <v>99</v>
      </c>
      <c r="E465" s="14" t="s">
        <v>9</v>
      </c>
      <c r="F465" s="14">
        <v>0.5</v>
      </c>
      <c r="G465" s="14" t="s">
        <v>0</v>
      </c>
      <c r="H465" s="14" t="str">
        <f t="shared" si="51"/>
        <v>USDCHF_ATM_1W</v>
      </c>
      <c r="I465" s="14">
        <v>6.8476800000000004</v>
      </c>
      <c r="J465" s="36">
        <v>1.4</v>
      </c>
      <c r="K465" s="37">
        <v>4.7933760000000003</v>
      </c>
      <c r="L465" s="22" t="e">
        <f ca="1">+_xlfn.XLOOKUP(H465,Datos_Tradition!$J$2:$J$89,Datos_Tradition!$I$2:$I$89,"")</f>
        <v>#NAME?</v>
      </c>
      <c r="M465" s="23" t="e">
        <f t="shared" ca="1" si="52"/>
        <v>#NAME?</v>
      </c>
      <c r="N465" s="24" t="e">
        <f t="shared" ca="1" si="53"/>
        <v>#NAME?</v>
      </c>
      <c r="O465" s="22" t="e">
        <f ca="1">+_xlfn.XLOOKUP(H465,Datos_BGC!$J$2:$J$89,Datos_BGC!$I$2:$I$89,"")</f>
        <v>#NAME?</v>
      </c>
      <c r="P465" s="23" t="e">
        <f t="shared" ca="1" si="54"/>
        <v>#NAME?</v>
      </c>
      <c r="Q465" s="28" t="e">
        <f t="shared" ca="1" si="55"/>
        <v>#NAME?</v>
      </c>
    </row>
    <row r="466" spans="1:17" x14ac:dyDescent="0.35">
      <c r="A466" s="14" t="s">
        <v>99</v>
      </c>
      <c r="B466" s="14" t="str">
        <f t="shared" si="49"/>
        <v>USD</v>
      </c>
      <c r="C466" s="14" t="str">
        <f t="shared" si="50"/>
        <v>CHF</v>
      </c>
      <c r="D466" s="14" t="s">
        <v>99</v>
      </c>
      <c r="E466" s="14" t="s">
        <v>9</v>
      </c>
      <c r="F466" s="14">
        <v>0.5</v>
      </c>
      <c r="G466" s="14" t="s">
        <v>4</v>
      </c>
      <c r="H466" s="14" t="str">
        <f t="shared" si="51"/>
        <v>USDCHF_ATM_3M</v>
      </c>
      <c r="I466" s="14">
        <v>47.239339999999999</v>
      </c>
      <c r="J466" s="36">
        <v>0.53749999999999998</v>
      </c>
      <c r="K466" s="37">
        <v>12.695572624999899</v>
      </c>
      <c r="L466" s="22" t="e">
        <f ca="1">+_xlfn.XLOOKUP(H466,Datos_Tradition!$J$2:$J$89,Datos_Tradition!$I$2:$I$89,"")</f>
        <v>#NAME?</v>
      </c>
      <c r="M466" s="23" t="e">
        <f t="shared" ca="1" si="52"/>
        <v>#NAME?</v>
      </c>
      <c r="N466" s="24" t="e">
        <f t="shared" ca="1" si="53"/>
        <v>#NAME?</v>
      </c>
      <c r="O466" s="22" t="e">
        <f ca="1">+_xlfn.XLOOKUP(H466,Datos_BGC!$J$2:$J$89,Datos_BGC!$I$2:$I$89,"")</f>
        <v>#NAME?</v>
      </c>
      <c r="P466" s="23" t="e">
        <f t="shared" ca="1" si="54"/>
        <v>#NAME?</v>
      </c>
      <c r="Q466" s="28" t="e">
        <f t="shared" ca="1" si="55"/>
        <v>#NAME?</v>
      </c>
    </row>
    <row r="467" spans="1:17" x14ac:dyDescent="0.35">
      <c r="A467" s="14" t="s">
        <v>99</v>
      </c>
      <c r="B467" s="14" t="str">
        <f t="shared" si="49"/>
        <v>USD</v>
      </c>
      <c r="C467" s="14" t="str">
        <f t="shared" si="50"/>
        <v>CHF</v>
      </c>
      <c r="D467" s="14" t="s">
        <v>99</v>
      </c>
      <c r="E467" s="14" t="s">
        <v>9</v>
      </c>
      <c r="F467" s="14">
        <v>0.5</v>
      </c>
      <c r="G467" s="14" t="s">
        <v>5</v>
      </c>
      <c r="H467" s="14" t="str">
        <f t="shared" si="51"/>
        <v>USDCHF_ATM_6M</v>
      </c>
      <c r="I467" s="14">
        <v>165.15697</v>
      </c>
      <c r="J467" s="36">
        <v>0.49330000000000002</v>
      </c>
      <c r="K467" s="37">
        <v>40.735966650500004</v>
      </c>
      <c r="L467" s="22" t="e">
        <f ca="1">+_xlfn.XLOOKUP(H467,Datos_Tradition!$J$2:$J$89,Datos_Tradition!$I$2:$I$89,"")</f>
        <v>#NAME?</v>
      </c>
      <c r="M467" s="23" t="e">
        <f t="shared" ca="1" si="52"/>
        <v>#NAME?</v>
      </c>
      <c r="N467" s="24" t="e">
        <f t="shared" ca="1" si="53"/>
        <v>#NAME?</v>
      </c>
      <c r="O467" s="22" t="e">
        <f ca="1">+_xlfn.XLOOKUP(H467,Datos_BGC!$J$2:$J$89,Datos_BGC!$I$2:$I$89,"")</f>
        <v>#NAME?</v>
      </c>
      <c r="P467" s="23" t="e">
        <f t="shared" ca="1" si="54"/>
        <v>#NAME?</v>
      </c>
      <c r="Q467" s="28" t="e">
        <f t="shared" ca="1" si="55"/>
        <v>#NAME?</v>
      </c>
    </row>
    <row r="468" spans="1:17" x14ac:dyDescent="0.35">
      <c r="A468" s="14" t="s">
        <v>99</v>
      </c>
      <c r="B468" s="14" t="str">
        <f t="shared" si="49"/>
        <v>USD</v>
      </c>
      <c r="C468" s="14" t="str">
        <f t="shared" si="50"/>
        <v>CHF</v>
      </c>
      <c r="D468" s="14" t="s">
        <v>99</v>
      </c>
      <c r="E468" s="14" t="s">
        <v>9</v>
      </c>
      <c r="F468" s="14">
        <v>0.75</v>
      </c>
      <c r="G468" s="14" t="s">
        <v>6</v>
      </c>
      <c r="H468" s="14" t="str">
        <f t="shared" si="51"/>
        <v>USDCHF_ATM_9M</v>
      </c>
      <c r="I468" s="14">
        <v>41.407089999999997</v>
      </c>
      <c r="J468" s="36">
        <v>0.39</v>
      </c>
      <c r="K468" s="37">
        <v>8.0743825499999993</v>
      </c>
      <c r="L468" s="22" t="e">
        <f ca="1">+_xlfn.XLOOKUP(H468,Datos_Tradition!$J$2:$J$89,Datos_Tradition!$I$2:$I$89,"")</f>
        <v>#NAME?</v>
      </c>
      <c r="M468" s="23" t="e">
        <f t="shared" ca="1" si="52"/>
        <v>#NAME?</v>
      </c>
      <c r="N468" s="24" t="e">
        <f t="shared" ca="1" si="53"/>
        <v>#NAME?</v>
      </c>
      <c r="O468" s="22" t="e">
        <f ca="1">+_xlfn.XLOOKUP(H468,Datos_BGC!$J$2:$J$89,Datos_BGC!$I$2:$I$89,"")</f>
        <v>#NAME?</v>
      </c>
      <c r="P468" s="23" t="e">
        <f t="shared" ca="1" si="54"/>
        <v>#NAME?</v>
      </c>
      <c r="Q468" s="28" t="e">
        <f t="shared" ca="1" si="55"/>
        <v>#NAME?</v>
      </c>
    </row>
    <row r="469" spans="1:17" x14ac:dyDescent="0.35">
      <c r="A469" s="14" t="s">
        <v>99</v>
      </c>
      <c r="B469" s="14" t="str">
        <f t="shared" si="49"/>
        <v>USD</v>
      </c>
      <c r="C469" s="14" t="str">
        <f t="shared" si="50"/>
        <v>CHF</v>
      </c>
      <c r="D469" s="14" t="s">
        <v>99</v>
      </c>
      <c r="E469" s="14" t="s">
        <v>9</v>
      </c>
      <c r="F469" s="14">
        <v>0.75</v>
      </c>
      <c r="G469" s="14" t="s">
        <v>7</v>
      </c>
      <c r="H469" s="14" t="str">
        <f t="shared" si="51"/>
        <v>USDCHF_ATM_1Y</v>
      </c>
      <c r="I469" s="14">
        <v>25.629190000000001</v>
      </c>
      <c r="J469" s="36">
        <v>0.49180000000000001</v>
      </c>
      <c r="K469" s="37">
        <v>6.3022178210000002</v>
      </c>
      <c r="L469" s="22" t="e">
        <f ca="1">+_xlfn.XLOOKUP(H469,Datos_Tradition!$J$2:$J$89,Datos_Tradition!$I$2:$I$89,"")</f>
        <v>#NAME?</v>
      </c>
      <c r="M469" s="23" t="e">
        <f t="shared" ca="1" si="52"/>
        <v>#NAME?</v>
      </c>
      <c r="N469" s="24" t="e">
        <f t="shared" ca="1" si="53"/>
        <v>#NAME?</v>
      </c>
      <c r="O469" s="22" t="e">
        <f ca="1">+_xlfn.XLOOKUP(H469,Datos_BGC!$J$2:$J$89,Datos_BGC!$I$2:$I$89,"")</f>
        <v>#NAME?</v>
      </c>
      <c r="P469" s="23" t="e">
        <f t="shared" ca="1" si="54"/>
        <v>#NAME?</v>
      </c>
      <c r="Q469" s="28" t="e">
        <f t="shared" ca="1" si="55"/>
        <v>#NAME?</v>
      </c>
    </row>
    <row r="470" spans="1:17" x14ac:dyDescent="0.35">
      <c r="A470" s="14" t="s">
        <v>99</v>
      </c>
      <c r="B470" s="14" t="str">
        <f t="shared" si="49"/>
        <v>USD</v>
      </c>
      <c r="C470" s="14" t="str">
        <f t="shared" si="50"/>
        <v>CHF</v>
      </c>
      <c r="D470" s="14" t="s">
        <v>99</v>
      </c>
      <c r="E470" s="14" t="s">
        <v>9</v>
      </c>
      <c r="F470" s="14">
        <v>0.75</v>
      </c>
      <c r="G470" s="14" t="s">
        <v>8</v>
      </c>
      <c r="H470" s="14" t="str">
        <f t="shared" si="51"/>
        <v>USDCHF_ATM_2Y</v>
      </c>
      <c r="I470" s="14">
        <v>-8.3906399999999994</v>
      </c>
      <c r="J470" s="36">
        <v>0.495</v>
      </c>
      <c r="K470" s="37">
        <v>2.0766833999999998</v>
      </c>
      <c r="L470" s="22" t="e">
        <f ca="1">+_xlfn.XLOOKUP(H470,Datos_Tradition!$J$2:$J$89,Datos_Tradition!$I$2:$I$89,"")</f>
        <v>#NAME?</v>
      </c>
      <c r="M470" s="23" t="e">
        <f t="shared" ca="1" si="52"/>
        <v>#NAME?</v>
      </c>
      <c r="N470" s="24" t="e">
        <f t="shared" ca="1" si="53"/>
        <v>#NAME?</v>
      </c>
      <c r="O470" s="22" t="e">
        <f ca="1">+_xlfn.XLOOKUP(H470,Datos_BGC!$J$2:$J$89,Datos_BGC!$I$2:$I$89,"")</f>
        <v>#NAME?</v>
      </c>
      <c r="P470" s="23" t="e">
        <f t="shared" ca="1" si="54"/>
        <v>#NAME?</v>
      </c>
      <c r="Q470" s="28" t="e">
        <f t="shared" ca="1" si="55"/>
        <v>#NAME?</v>
      </c>
    </row>
    <row r="471" spans="1:17" x14ac:dyDescent="0.35">
      <c r="A471" s="14" t="s">
        <v>100</v>
      </c>
      <c r="B471" s="14" t="str">
        <f t="shared" si="49"/>
        <v>USD</v>
      </c>
      <c r="C471" s="14" t="str">
        <f t="shared" si="50"/>
        <v>CNH</v>
      </c>
      <c r="D471" s="14" t="s">
        <v>100</v>
      </c>
      <c r="E471" s="14" t="s">
        <v>9</v>
      </c>
      <c r="F471" s="14">
        <v>0.75</v>
      </c>
      <c r="G471" s="14" t="s">
        <v>0</v>
      </c>
      <c r="H471" s="14" t="str">
        <f t="shared" si="51"/>
        <v>USDCNH_ATM_1W</v>
      </c>
      <c r="I471" s="38">
        <v>6.0000000000000002E-5</v>
      </c>
      <c r="J471" s="36">
        <v>1.3</v>
      </c>
      <c r="K471" s="37">
        <v>3.8999999999999999E-5</v>
      </c>
      <c r="L471" s="22" t="e">
        <f ca="1">+_xlfn.XLOOKUP(H471,Datos_Tradition!$J$2:$J$89,Datos_Tradition!$I$2:$I$89,"")</f>
        <v>#NAME?</v>
      </c>
      <c r="M471" s="23" t="e">
        <f t="shared" ca="1" si="52"/>
        <v>#NAME?</v>
      </c>
      <c r="N471" s="24" t="e">
        <f t="shared" ca="1" si="53"/>
        <v>#NAME?</v>
      </c>
      <c r="O471" s="22" t="e">
        <f ca="1">+_xlfn.XLOOKUP(H471,Datos_BGC!$J$2:$J$89,Datos_BGC!$I$2:$I$89,"")</f>
        <v>#NAME?</v>
      </c>
      <c r="P471" s="23" t="e">
        <f t="shared" ca="1" si="54"/>
        <v>#NAME?</v>
      </c>
      <c r="Q471" s="28" t="e">
        <f t="shared" ca="1" si="55"/>
        <v>#NAME?</v>
      </c>
    </row>
    <row r="472" spans="1:17" x14ac:dyDescent="0.35">
      <c r="A472" s="14" t="s">
        <v>100</v>
      </c>
      <c r="B472" s="14" t="str">
        <f t="shared" si="49"/>
        <v>USD</v>
      </c>
      <c r="C472" s="14" t="str">
        <f t="shared" si="50"/>
        <v>CNH</v>
      </c>
      <c r="D472" s="14" t="s">
        <v>100</v>
      </c>
      <c r="E472" s="14" t="s">
        <v>17</v>
      </c>
      <c r="F472" s="14">
        <v>0.75</v>
      </c>
      <c r="G472" s="14" t="s">
        <v>5</v>
      </c>
      <c r="H472" s="14" t="str">
        <f t="shared" si="51"/>
        <v>USDCNH_10FLY_6M</v>
      </c>
      <c r="I472" s="14">
        <v>-28693.54</v>
      </c>
      <c r="J472" s="36">
        <v>0.32</v>
      </c>
      <c r="K472" s="37">
        <v>4590.9664000000002</v>
      </c>
      <c r="L472" s="22" t="e">
        <f ca="1">+_xlfn.XLOOKUP(H472,Datos_Tradition!$J$2:$J$89,Datos_Tradition!$I$2:$I$89,"")</f>
        <v>#NAME?</v>
      </c>
      <c r="M472" s="23" t="e">
        <f t="shared" ca="1" si="52"/>
        <v>#NAME?</v>
      </c>
      <c r="N472" s="24" t="e">
        <f t="shared" ca="1" si="53"/>
        <v>#NAME?</v>
      </c>
      <c r="O472" s="22" t="e">
        <f ca="1">+_xlfn.XLOOKUP(H472,Datos_BGC!$J$2:$J$89,Datos_BGC!$I$2:$I$89,"")</f>
        <v>#NAME?</v>
      </c>
      <c r="P472" s="23" t="e">
        <f t="shared" ca="1" si="54"/>
        <v>#NAME?</v>
      </c>
      <c r="Q472" s="28" t="e">
        <f t="shared" ca="1" si="55"/>
        <v>#NAME?</v>
      </c>
    </row>
    <row r="473" spans="1:17" x14ac:dyDescent="0.35">
      <c r="A473" s="14" t="s">
        <v>100</v>
      </c>
      <c r="B473" s="14" t="str">
        <f t="shared" si="49"/>
        <v>USD</v>
      </c>
      <c r="C473" s="14" t="str">
        <f t="shared" si="50"/>
        <v>CNH</v>
      </c>
      <c r="D473" s="14" t="s">
        <v>100</v>
      </c>
      <c r="E473" s="14" t="s">
        <v>16</v>
      </c>
      <c r="F473" s="14">
        <v>0.5</v>
      </c>
      <c r="G473" s="14" t="s">
        <v>5</v>
      </c>
      <c r="H473" s="14" t="str">
        <f t="shared" si="51"/>
        <v>USDCNH_10RR_6M</v>
      </c>
      <c r="I473" s="14">
        <v>11241.16</v>
      </c>
      <c r="J473" s="36">
        <v>2.52</v>
      </c>
      <c r="K473" s="37">
        <v>14163.8616</v>
      </c>
      <c r="L473" s="22" t="e">
        <f ca="1">+_xlfn.XLOOKUP(H473,Datos_Tradition!$J$2:$J$89,Datos_Tradition!$I$2:$I$89,"")</f>
        <v>#NAME?</v>
      </c>
      <c r="M473" s="23" t="e">
        <f t="shared" ca="1" si="52"/>
        <v>#NAME?</v>
      </c>
      <c r="N473" s="24" t="e">
        <f t="shared" ca="1" si="53"/>
        <v>#NAME?</v>
      </c>
      <c r="O473" s="22" t="e">
        <f ca="1">+_xlfn.XLOOKUP(H473,Datos_BGC!$J$2:$J$89,Datos_BGC!$I$2:$I$89,"")</f>
        <v>#NAME?</v>
      </c>
      <c r="P473" s="23" t="e">
        <f t="shared" ca="1" si="54"/>
        <v>#NAME?</v>
      </c>
      <c r="Q473" s="28" t="e">
        <f t="shared" ca="1" si="55"/>
        <v>#NAME?</v>
      </c>
    </row>
    <row r="474" spans="1:17" x14ac:dyDescent="0.35">
      <c r="A474" s="14" t="s">
        <v>100</v>
      </c>
      <c r="B474" s="14" t="str">
        <f t="shared" si="49"/>
        <v>USD</v>
      </c>
      <c r="C474" s="14" t="str">
        <f t="shared" si="50"/>
        <v>CNH</v>
      </c>
      <c r="D474" s="14" t="s">
        <v>100</v>
      </c>
      <c r="E474" s="14" t="s">
        <v>19</v>
      </c>
      <c r="F474" s="14">
        <v>0.5</v>
      </c>
      <c r="G474" s="14" t="s">
        <v>5</v>
      </c>
      <c r="H474" s="14" t="str">
        <f t="shared" si="51"/>
        <v>USDCNH_25FLY_6M</v>
      </c>
      <c r="I474" s="14">
        <v>10449.66</v>
      </c>
      <c r="J474" s="36">
        <v>0.50764999999999905</v>
      </c>
      <c r="K474" s="37">
        <v>2652.3849494999899</v>
      </c>
      <c r="L474" s="22" t="e">
        <f ca="1">+_xlfn.XLOOKUP(H474,Datos_Tradition!$J$2:$J$89,Datos_Tradition!$I$2:$I$89,"")</f>
        <v>#NAME?</v>
      </c>
      <c r="M474" s="23" t="e">
        <f t="shared" ca="1" si="52"/>
        <v>#NAME?</v>
      </c>
      <c r="N474" s="24" t="e">
        <f t="shared" ca="1" si="53"/>
        <v>#NAME?</v>
      </c>
      <c r="O474" s="22" t="e">
        <f ca="1">+_xlfn.XLOOKUP(H474,Datos_BGC!$J$2:$J$89,Datos_BGC!$I$2:$I$89,"")</f>
        <v>#NAME?</v>
      </c>
      <c r="P474" s="23" t="e">
        <f t="shared" ca="1" si="54"/>
        <v>#NAME?</v>
      </c>
      <c r="Q474" s="28" t="e">
        <f t="shared" ca="1" si="55"/>
        <v>#NAME?</v>
      </c>
    </row>
    <row r="475" spans="1:17" x14ac:dyDescent="0.35">
      <c r="A475" s="14" t="s">
        <v>100</v>
      </c>
      <c r="B475" s="14" t="str">
        <f t="shared" si="49"/>
        <v>USD</v>
      </c>
      <c r="C475" s="14" t="str">
        <f t="shared" si="50"/>
        <v>CNH</v>
      </c>
      <c r="D475" s="14" t="s">
        <v>100</v>
      </c>
      <c r="E475" s="14" t="s">
        <v>18</v>
      </c>
      <c r="F475" s="14">
        <v>0.5</v>
      </c>
      <c r="G475" s="14" t="s">
        <v>5</v>
      </c>
      <c r="H475" s="14" t="str">
        <f t="shared" si="51"/>
        <v>USDCNH_25RR_6M</v>
      </c>
      <c r="I475" s="14">
        <v>11650.27</v>
      </c>
      <c r="J475" s="36">
        <v>0.61</v>
      </c>
      <c r="K475" s="37">
        <v>3553.3323500000001</v>
      </c>
      <c r="L475" s="22" t="e">
        <f ca="1">+_xlfn.XLOOKUP(H475,Datos_Tradition!$J$2:$J$89,Datos_Tradition!$I$2:$I$89,"")</f>
        <v>#NAME?</v>
      </c>
      <c r="M475" s="23" t="e">
        <f t="shared" ca="1" si="52"/>
        <v>#NAME?</v>
      </c>
      <c r="N475" s="24" t="e">
        <f t="shared" ca="1" si="53"/>
        <v>#NAME?</v>
      </c>
      <c r="O475" s="22" t="e">
        <f ca="1">+_xlfn.XLOOKUP(H475,Datos_BGC!$J$2:$J$89,Datos_BGC!$I$2:$I$89,"")</f>
        <v>#NAME?</v>
      </c>
      <c r="P475" s="23" t="e">
        <f t="shared" ca="1" si="54"/>
        <v>#NAME?</v>
      </c>
      <c r="Q475" s="28" t="e">
        <f t="shared" ca="1" si="55"/>
        <v>#NAME?</v>
      </c>
    </row>
    <row r="476" spans="1:17" x14ac:dyDescent="0.35">
      <c r="A476" s="14" t="s">
        <v>100</v>
      </c>
      <c r="B476" s="14" t="str">
        <f t="shared" si="49"/>
        <v>USD</v>
      </c>
      <c r="C476" s="14" t="str">
        <f t="shared" si="50"/>
        <v>CNH</v>
      </c>
      <c r="D476" s="14" t="s">
        <v>100</v>
      </c>
      <c r="E476" s="14" t="s">
        <v>9</v>
      </c>
      <c r="F476" s="14">
        <v>0.5</v>
      </c>
      <c r="G476" s="14" t="s">
        <v>5</v>
      </c>
      <c r="H476" s="14" t="str">
        <f t="shared" si="51"/>
        <v>USDCNH_ATM_6M</v>
      </c>
      <c r="I476" s="14">
        <v>98718.30588</v>
      </c>
      <c r="J476" s="36">
        <v>0.375</v>
      </c>
      <c r="K476" s="37">
        <v>18509.6823525</v>
      </c>
      <c r="L476" s="22" t="e">
        <f ca="1">+_xlfn.XLOOKUP(H476,Datos_Tradition!$J$2:$J$89,Datos_Tradition!$I$2:$I$89,"")</f>
        <v>#NAME?</v>
      </c>
      <c r="M476" s="23" t="e">
        <f t="shared" ca="1" si="52"/>
        <v>#NAME?</v>
      </c>
      <c r="N476" s="24" t="e">
        <f t="shared" ca="1" si="53"/>
        <v>#NAME?</v>
      </c>
      <c r="O476" s="22" t="e">
        <f ca="1">+_xlfn.XLOOKUP(H476,Datos_BGC!$J$2:$J$89,Datos_BGC!$I$2:$I$89,"")</f>
        <v>#NAME?</v>
      </c>
      <c r="P476" s="23" t="e">
        <f t="shared" ca="1" si="54"/>
        <v>#NAME?</v>
      </c>
      <c r="Q476" s="28" t="e">
        <f t="shared" ca="1" si="55"/>
        <v>#NAME?</v>
      </c>
    </row>
    <row r="477" spans="1:17" x14ac:dyDescent="0.35">
      <c r="A477" s="14" t="s">
        <v>101</v>
      </c>
      <c r="B477" s="14" t="str">
        <f t="shared" si="49"/>
        <v>USD</v>
      </c>
      <c r="C477" s="14" t="str">
        <f t="shared" si="50"/>
        <v>JPY</v>
      </c>
      <c r="D477" s="14" t="s">
        <v>101</v>
      </c>
      <c r="E477" s="14" t="s">
        <v>17</v>
      </c>
      <c r="F477" s="14">
        <v>0.5</v>
      </c>
      <c r="G477" s="14" t="s">
        <v>4</v>
      </c>
      <c r="H477" s="14" t="str">
        <f t="shared" si="51"/>
        <v>USDJPY_10FLY_3M</v>
      </c>
      <c r="I477" s="14">
        <v>20388.75</v>
      </c>
      <c r="J477" s="36">
        <v>0.622</v>
      </c>
      <c r="K477" s="37">
        <v>6340.9012499999999</v>
      </c>
      <c r="L477" s="22" t="e">
        <f ca="1">+_xlfn.XLOOKUP(H477,Datos_Tradition!$J$2:$J$89,Datos_Tradition!$I$2:$I$89,"")</f>
        <v>#NAME?</v>
      </c>
      <c r="M477" s="23" t="e">
        <f t="shared" ca="1" si="52"/>
        <v>#NAME?</v>
      </c>
      <c r="N477" s="24" t="e">
        <f t="shared" ca="1" si="53"/>
        <v>#NAME?</v>
      </c>
      <c r="O477" s="22" t="e">
        <f ca="1">+_xlfn.XLOOKUP(H477,Datos_BGC!$J$2:$J$89,Datos_BGC!$I$2:$I$89,"")</f>
        <v>#NAME?</v>
      </c>
      <c r="P477" s="23" t="e">
        <f t="shared" ca="1" si="54"/>
        <v>#NAME?</v>
      </c>
      <c r="Q477" s="28" t="e">
        <f t="shared" ca="1" si="55"/>
        <v>#NAME?</v>
      </c>
    </row>
    <row r="478" spans="1:17" x14ac:dyDescent="0.35">
      <c r="A478" s="14" t="s">
        <v>101</v>
      </c>
      <c r="B478" s="14" t="str">
        <f t="shared" si="49"/>
        <v>USD</v>
      </c>
      <c r="C478" s="14" t="str">
        <f t="shared" si="50"/>
        <v>JPY</v>
      </c>
      <c r="D478" s="14" t="s">
        <v>101</v>
      </c>
      <c r="E478" s="14" t="s">
        <v>16</v>
      </c>
      <c r="F478" s="14">
        <v>1</v>
      </c>
      <c r="G478" s="14" t="s">
        <v>4</v>
      </c>
      <c r="H478" s="14" t="str">
        <f t="shared" si="51"/>
        <v>USDJPY_10RR_3M</v>
      </c>
      <c r="I478" s="14">
        <v>-17349.71</v>
      </c>
      <c r="J478" s="36">
        <v>0.93300000000000005</v>
      </c>
      <c r="K478" s="37">
        <v>8093.6397150000003</v>
      </c>
      <c r="L478" s="22" t="e">
        <f ca="1">+_xlfn.XLOOKUP(H478,Datos_Tradition!$J$2:$J$89,Datos_Tradition!$I$2:$I$89,"")</f>
        <v>#NAME?</v>
      </c>
      <c r="M478" s="23" t="e">
        <f t="shared" ca="1" si="52"/>
        <v>#NAME?</v>
      </c>
      <c r="N478" s="24" t="e">
        <f t="shared" ca="1" si="53"/>
        <v>#NAME?</v>
      </c>
      <c r="O478" s="22" t="e">
        <f ca="1">+_xlfn.XLOOKUP(H478,Datos_BGC!$J$2:$J$89,Datos_BGC!$I$2:$I$89,"")</f>
        <v>#NAME?</v>
      </c>
      <c r="P478" s="23" t="e">
        <f t="shared" ca="1" si="54"/>
        <v>#NAME?</v>
      </c>
      <c r="Q478" s="28" t="e">
        <f t="shared" ca="1" si="55"/>
        <v>#NAME?</v>
      </c>
    </row>
    <row r="479" spans="1:17" x14ac:dyDescent="0.35">
      <c r="A479" s="14" t="s">
        <v>101</v>
      </c>
      <c r="B479" s="14" t="str">
        <f t="shared" si="49"/>
        <v>USD</v>
      </c>
      <c r="C479" s="14" t="str">
        <f t="shared" si="50"/>
        <v>JPY</v>
      </c>
      <c r="D479" s="14" t="s">
        <v>101</v>
      </c>
      <c r="E479" s="14" t="s">
        <v>19</v>
      </c>
      <c r="F479" s="14">
        <v>1</v>
      </c>
      <c r="G479" s="14" t="s">
        <v>4</v>
      </c>
      <c r="H479" s="14" t="str">
        <f t="shared" si="51"/>
        <v>USDJPY_25FLY_3M</v>
      </c>
      <c r="I479" s="14">
        <v>-25513.1</v>
      </c>
      <c r="J479" s="36">
        <v>0.38879999999999998</v>
      </c>
      <c r="K479" s="37">
        <v>4959.7466399999903</v>
      </c>
      <c r="L479" s="22" t="e">
        <f ca="1">+_xlfn.XLOOKUP(H479,Datos_Tradition!$J$2:$J$89,Datos_Tradition!$I$2:$I$89,"")</f>
        <v>#NAME?</v>
      </c>
      <c r="M479" s="23" t="e">
        <f t="shared" ca="1" si="52"/>
        <v>#NAME?</v>
      </c>
      <c r="N479" s="24" t="e">
        <f t="shared" ca="1" si="53"/>
        <v>#NAME?</v>
      </c>
      <c r="O479" s="22" t="e">
        <f ca="1">+_xlfn.XLOOKUP(H479,Datos_BGC!$J$2:$J$89,Datos_BGC!$I$2:$I$89,"")</f>
        <v>#NAME?</v>
      </c>
      <c r="P479" s="23" t="e">
        <f t="shared" ca="1" si="54"/>
        <v>#NAME?</v>
      </c>
      <c r="Q479" s="28" t="e">
        <f t="shared" ca="1" si="55"/>
        <v>#NAME?</v>
      </c>
    </row>
    <row r="480" spans="1:17" x14ac:dyDescent="0.35">
      <c r="A480" s="14" t="s">
        <v>101</v>
      </c>
      <c r="B480" s="14" t="str">
        <f t="shared" si="49"/>
        <v>USD</v>
      </c>
      <c r="C480" s="14" t="str">
        <f t="shared" si="50"/>
        <v>JPY</v>
      </c>
      <c r="D480" s="14" t="s">
        <v>101</v>
      </c>
      <c r="E480" s="14" t="s">
        <v>18</v>
      </c>
      <c r="F480" s="14">
        <v>1</v>
      </c>
      <c r="G480" s="14" t="s">
        <v>4</v>
      </c>
      <c r="H480" s="14" t="str">
        <f t="shared" si="51"/>
        <v>USDJPY_25RR_3M</v>
      </c>
      <c r="I480" s="14">
        <v>29961.38</v>
      </c>
      <c r="J480" s="36">
        <v>0.54430000000000001</v>
      </c>
      <c r="K480" s="37">
        <v>8153.9895669999996</v>
      </c>
      <c r="L480" s="22" t="e">
        <f ca="1">+_xlfn.XLOOKUP(H480,Datos_Tradition!$J$2:$J$89,Datos_Tradition!$I$2:$I$89,"")</f>
        <v>#NAME?</v>
      </c>
      <c r="M480" s="23" t="e">
        <f t="shared" ca="1" si="52"/>
        <v>#NAME?</v>
      </c>
      <c r="N480" s="24" t="e">
        <f t="shared" ca="1" si="53"/>
        <v>#NAME?</v>
      </c>
      <c r="O480" s="22" t="e">
        <f ca="1">+_xlfn.XLOOKUP(H480,Datos_BGC!$J$2:$J$89,Datos_BGC!$I$2:$I$89,"")</f>
        <v>#NAME?</v>
      </c>
      <c r="P480" s="23" t="e">
        <f t="shared" ca="1" si="54"/>
        <v>#NAME?</v>
      </c>
      <c r="Q480" s="28" t="e">
        <f t="shared" ca="1" si="55"/>
        <v>#NAME?</v>
      </c>
    </row>
    <row r="481" spans="1:17" x14ac:dyDescent="0.35">
      <c r="A481" s="14" t="s">
        <v>101</v>
      </c>
      <c r="B481" s="14" t="str">
        <f t="shared" si="49"/>
        <v>USD</v>
      </c>
      <c r="C481" s="14" t="str">
        <f t="shared" si="50"/>
        <v>JPY</v>
      </c>
      <c r="D481" s="14" t="s">
        <v>101</v>
      </c>
      <c r="E481" s="14" t="s">
        <v>9</v>
      </c>
      <c r="F481" s="14">
        <v>1</v>
      </c>
      <c r="G481" s="14" t="s">
        <v>4</v>
      </c>
      <c r="H481" s="14" t="str">
        <f t="shared" si="51"/>
        <v>USDJPY_ATM_3M</v>
      </c>
      <c r="I481" s="14">
        <v>6025.4838</v>
      </c>
      <c r="J481" s="36">
        <v>0.8</v>
      </c>
      <c r="K481" s="37">
        <v>2410.1935199999998</v>
      </c>
      <c r="L481" s="22" t="e">
        <f ca="1">+_xlfn.XLOOKUP(H481,Datos_Tradition!$J$2:$J$89,Datos_Tradition!$I$2:$I$89,"")</f>
        <v>#NAME?</v>
      </c>
      <c r="M481" s="23" t="e">
        <f t="shared" ca="1" si="52"/>
        <v>#NAME?</v>
      </c>
      <c r="N481" s="24" t="e">
        <f t="shared" ca="1" si="53"/>
        <v>#NAME?</v>
      </c>
      <c r="O481" s="22" t="e">
        <f ca="1">+_xlfn.XLOOKUP(H481,Datos_BGC!$J$2:$J$89,Datos_BGC!$I$2:$I$89,"")</f>
        <v>#NAME?</v>
      </c>
      <c r="P481" s="23" t="e">
        <f t="shared" ca="1" si="54"/>
        <v>#NAME?</v>
      </c>
      <c r="Q481" s="28" t="e">
        <f t="shared" ca="1" si="55"/>
        <v>#NAME?</v>
      </c>
    </row>
    <row r="482" spans="1:17" x14ac:dyDescent="0.35">
      <c r="A482" s="14" t="s">
        <v>101</v>
      </c>
      <c r="B482" s="14" t="str">
        <f t="shared" si="49"/>
        <v>USD</v>
      </c>
      <c r="C482" s="14" t="str">
        <f t="shared" si="50"/>
        <v>JPY</v>
      </c>
      <c r="D482" s="14" t="s">
        <v>101</v>
      </c>
      <c r="E482" s="14" t="s">
        <v>17</v>
      </c>
      <c r="F482" s="14">
        <v>1</v>
      </c>
      <c r="G482" s="14" t="s">
        <v>5</v>
      </c>
      <c r="H482" s="14" t="str">
        <f t="shared" si="51"/>
        <v>USDJPY_10FLY_6M</v>
      </c>
      <c r="I482" s="14">
        <v>7275.48</v>
      </c>
      <c r="J482" s="36">
        <v>0.44</v>
      </c>
      <c r="K482" s="37">
        <v>1600.6055999999901</v>
      </c>
      <c r="L482" s="22" t="e">
        <f ca="1">+_xlfn.XLOOKUP(H482,Datos_Tradition!$J$2:$J$89,Datos_Tradition!$I$2:$I$89,"")</f>
        <v>#NAME?</v>
      </c>
      <c r="M482" s="23" t="e">
        <f t="shared" ca="1" si="52"/>
        <v>#NAME?</v>
      </c>
      <c r="N482" s="24" t="e">
        <f t="shared" ca="1" si="53"/>
        <v>#NAME?</v>
      </c>
      <c r="O482" s="22" t="e">
        <f ca="1">+_xlfn.XLOOKUP(H482,Datos_BGC!$J$2:$J$89,Datos_BGC!$I$2:$I$89,"")</f>
        <v>#NAME?</v>
      </c>
      <c r="P482" s="23" t="e">
        <f t="shared" ca="1" si="54"/>
        <v>#NAME?</v>
      </c>
      <c r="Q482" s="28" t="e">
        <f t="shared" ca="1" si="55"/>
        <v>#NAME?</v>
      </c>
    </row>
    <row r="483" spans="1:17" x14ac:dyDescent="0.35">
      <c r="A483" s="14" t="s">
        <v>101</v>
      </c>
      <c r="B483" s="14" t="str">
        <f t="shared" si="49"/>
        <v>USD</v>
      </c>
      <c r="C483" s="14" t="str">
        <f t="shared" si="50"/>
        <v>JPY</v>
      </c>
      <c r="D483" s="14" t="s">
        <v>101</v>
      </c>
      <c r="E483" s="14" t="s">
        <v>16</v>
      </c>
      <c r="F483" s="14">
        <v>2.7777777777777701E-3</v>
      </c>
      <c r="G483" s="14" t="s">
        <v>5</v>
      </c>
      <c r="H483" s="14" t="str">
        <f t="shared" si="51"/>
        <v>USDJPY_10RR_6M</v>
      </c>
      <c r="I483" s="14">
        <v>-9904.26</v>
      </c>
      <c r="J483" s="36">
        <v>0.66</v>
      </c>
      <c r="K483" s="37">
        <v>3268.4058</v>
      </c>
      <c r="L483" s="22" t="e">
        <f ca="1">+_xlfn.XLOOKUP(H483,Datos_Tradition!$J$2:$J$89,Datos_Tradition!$I$2:$I$89,"")</f>
        <v>#NAME?</v>
      </c>
      <c r="M483" s="23" t="e">
        <f t="shared" ca="1" si="52"/>
        <v>#NAME?</v>
      </c>
      <c r="N483" s="24" t="e">
        <f t="shared" ca="1" si="53"/>
        <v>#NAME?</v>
      </c>
      <c r="O483" s="22" t="e">
        <f ca="1">+_xlfn.XLOOKUP(H483,Datos_BGC!$J$2:$J$89,Datos_BGC!$I$2:$I$89,"")</f>
        <v>#NAME?</v>
      </c>
      <c r="P483" s="23" t="e">
        <f t="shared" ca="1" si="54"/>
        <v>#NAME?</v>
      </c>
      <c r="Q483" s="28" t="e">
        <f t="shared" ca="1" si="55"/>
        <v>#NAME?</v>
      </c>
    </row>
    <row r="484" spans="1:17" x14ac:dyDescent="0.35">
      <c r="A484" s="14" t="s">
        <v>101</v>
      </c>
      <c r="B484" s="14" t="str">
        <f t="shared" si="49"/>
        <v>USD</v>
      </c>
      <c r="C484" s="14" t="str">
        <f t="shared" si="50"/>
        <v>JPY</v>
      </c>
      <c r="D484" s="14" t="s">
        <v>101</v>
      </c>
      <c r="E484" s="14" t="s">
        <v>19</v>
      </c>
      <c r="F484" s="14">
        <v>2.7777777777777701E-3</v>
      </c>
      <c r="G484" s="14" t="s">
        <v>5</v>
      </c>
      <c r="H484" s="14" t="str">
        <f t="shared" si="51"/>
        <v>USDJPY_25FLY_6M</v>
      </c>
      <c r="I484" s="14">
        <v>-3401.1499999999901</v>
      </c>
      <c r="J484" s="36">
        <v>0.27500000000000002</v>
      </c>
      <c r="K484" s="37">
        <v>467.65812499999902</v>
      </c>
      <c r="L484" s="22" t="e">
        <f ca="1">+_xlfn.XLOOKUP(H484,Datos_Tradition!$J$2:$J$89,Datos_Tradition!$I$2:$I$89,"")</f>
        <v>#NAME?</v>
      </c>
      <c r="M484" s="23" t="e">
        <f t="shared" ca="1" si="52"/>
        <v>#NAME?</v>
      </c>
      <c r="N484" s="24" t="e">
        <f t="shared" ca="1" si="53"/>
        <v>#NAME?</v>
      </c>
      <c r="O484" s="22" t="e">
        <f ca="1">+_xlfn.XLOOKUP(H484,Datos_BGC!$J$2:$J$89,Datos_BGC!$I$2:$I$89,"")</f>
        <v>#NAME?</v>
      </c>
      <c r="P484" s="23" t="e">
        <f t="shared" ca="1" si="54"/>
        <v>#NAME?</v>
      </c>
      <c r="Q484" s="28" t="e">
        <f t="shared" ca="1" si="55"/>
        <v>#NAME?</v>
      </c>
    </row>
    <row r="485" spans="1:17" x14ac:dyDescent="0.35">
      <c r="A485" s="14" t="s">
        <v>101</v>
      </c>
      <c r="B485" s="14" t="str">
        <f t="shared" si="49"/>
        <v>USD</v>
      </c>
      <c r="C485" s="14" t="str">
        <f t="shared" si="50"/>
        <v>JPY</v>
      </c>
      <c r="D485" s="14" t="s">
        <v>101</v>
      </c>
      <c r="E485" s="14" t="s">
        <v>18</v>
      </c>
      <c r="F485" s="14">
        <v>2.7777777777777701E-3</v>
      </c>
      <c r="G485" s="14" t="s">
        <v>5</v>
      </c>
      <c r="H485" s="14" t="str">
        <f t="shared" si="51"/>
        <v>USDJPY_25RR_6M</v>
      </c>
      <c r="I485" s="14">
        <v>11590.14</v>
      </c>
      <c r="J485" s="36">
        <v>0.4</v>
      </c>
      <c r="K485" s="37">
        <v>2318.0279999999998</v>
      </c>
      <c r="L485" s="22" t="e">
        <f ca="1">+_xlfn.XLOOKUP(H485,Datos_Tradition!$J$2:$J$89,Datos_Tradition!$I$2:$I$89,"")</f>
        <v>#NAME?</v>
      </c>
      <c r="M485" s="23" t="e">
        <f t="shared" ca="1" si="52"/>
        <v>#NAME?</v>
      </c>
      <c r="N485" s="24" t="e">
        <f t="shared" ca="1" si="53"/>
        <v>#NAME?</v>
      </c>
      <c r="O485" s="22" t="e">
        <f ca="1">+_xlfn.XLOOKUP(H485,Datos_BGC!$J$2:$J$89,Datos_BGC!$I$2:$I$89,"")</f>
        <v>#NAME?</v>
      </c>
      <c r="P485" s="23" t="e">
        <f t="shared" ca="1" si="54"/>
        <v>#NAME?</v>
      </c>
      <c r="Q485" s="28" t="e">
        <f t="shared" ca="1" si="55"/>
        <v>#NAME?</v>
      </c>
    </row>
    <row r="486" spans="1:17" x14ac:dyDescent="0.35">
      <c r="A486" s="14" t="s">
        <v>101</v>
      </c>
      <c r="B486" s="14" t="str">
        <f t="shared" si="49"/>
        <v>USD</v>
      </c>
      <c r="C486" s="14" t="str">
        <f t="shared" si="50"/>
        <v>JPY</v>
      </c>
      <c r="D486" s="14" t="s">
        <v>101</v>
      </c>
      <c r="E486" s="14" t="s">
        <v>9</v>
      </c>
      <c r="F486" s="14">
        <v>2.7777777777777701E-3</v>
      </c>
      <c r="G486" s="14" t="s">
        <v>5</v>
      </c>
      <c r="H486" s="14" t="str">
        <f t="shared" si="51"/>
        <v>USDJPY_ATM_6M</v>
      </c>
      <c r="I486" s="14">
        <v>14129.22644</v>
      </c>
      <c r="J486" s="36">
        <v>0.55000000000000004</v>
      </c>
      <c r="K486" s="37">
        <v>3885.5372710000001</v>
      </c>
      <c r="L486" s="22" t="e">
        <f ca="1">+_xlfn.XLOOKUP(H486,Datos_Tradition!$J$2:$J$89,Datos_Tradition!$I$2:$I$89,"")</f>
        <v>#NAME?</v>
      </c>
      <c r="M486" s="23" t="e">
        <f t="shared" ca="1" si="52"/>
        <v>#NAME?</v>
      </c>
      <c r="N486" s="24" t="e">
        <f t="shared" ca="1" si="53"/>
        <v>#NAME?</v>
      </c>
      <c r="O486" s="22" t="e">
        <f ca="1">+_xlfn.XLOOKUP(H486,Datos_BGC!$J$2:$J$89,Datos_BGC!$I$2:$I$89,"")</f>
        <v>#NAME?</v>
      </c>
      <c r="P486" s="23" t="e">
        <f t="shared" ca="1" si="54"/>
        <v>#NAME?</v>
      </c>
      <c r="Q486" s="28" t="e">
        <f t="shared" ca="1" si="55"/>
        <v>#NAME?</v>
      </c>
    </row>
    <row r="487" spans="1:17" x14ac:dyDescent="0.35">
      <c r="A487" s="14" t="s">
        <v>32</v>
      </c>
      <c r="B487" s="14" t="str">
        <f t="shared" si="49"/>
        <v>USD</v>
      </c>
      <c r="C487" s="14" t="str">
        <f t="shared" si="50"/>
        <v>MXN</v>
      </c>
      <c r="D487" s="14" t="s">
        <v>32</v>
      </c>
      <c r="E487" s="14" t="s">
        <v>17</v>
      </c>
      <c r="F487" s="14">
        <v>2.7777777777777701E-3</v>
      </c>
      <c r="G487" s="14" t="s">
        <v>20</v>
      </c>
      <c r="H487" s="14" t="str">
        <f t="shared" si="51"/>
        <v>USDMXN_10FLY_1D</v>
      </c>
      <c r="I487" s="14">
        <v>3141.93</v>
      </c>
      <c r="J487" s="36">
        <v>5.3275499999999996</v>
      </c>
      <c r="K487" s="37">
        <v>8369.3945857500003</v>
      </c>
      <c r="L487" s="22" t="e">
        <f ca="1">+_xlfn.XLOOKUP(H487,Datos_Tradition!$J$2:$J$89,Datos_Tradition!$I$2:$I$89,"")</f>
        <v>#NAME?</v>
      </c>
      <c r="M487" s="23" t="e">
        <f t="shared" ca="1" si="52"/>
        <v>#NAME?</v>
      </c>
      <c r="N487" s="24" t="e">
        <f t="shared" ca="1" si="53"/>
        <v>#NAME?</v>
      </c>
      <c r="O487" s="22" t="e">
        <f ca="1">+_xlfn.XLOOKUP(H487,Datos_BGC!$J$2:$J$89,Datos_BGC!$I$2:$I$89,"")</f>
        <v>#NAME?</v>
      </c>
      <c r="P487" s="23" t="e">
        <f t="shared" ca="1" si="54"/>
        <v>#NAME?</v>
      </c>
      <c r="Q487" s="28" t="e">
        <f t="shared" ca="1" si="55"/>
        <v>#NAME?</v>
      </c>
    </row>
    <row r="488" spans="1:17" x14ac:dyDescent="0.35">
      <c r="A488" s="14" t="s">
        <v>32</v>
      </c>
      <c r="B488" s="14" t="str">
        <f t="shared" si="49"/>
        <v>USD</v>
      </c>
      <c r="C488" s="14" t="str">
        <f t="shared" si="50"/>
        <v>MXN</v>
      </c>
      <c r="D488" s="14" t="s">
        <v>32</v>
      </c>
      <c r="E488" s="14" t="s">
        <v>16</v>
      </c>
      <c r="F488" s="14">
        <v>0.25</v>
      </c>
      <c r="G488" s="14" t="s">
        <v>20</v>
      </c>
      <c r="H488" s="14" t="str">
        <f t="shared" si="51"/>
        <v>USDMXN_10RR_1D</v>
      </c>
      <c r="I488" s="14">
        <v>971.9</v>
      </c>
      <c r="J488" s="36">
        <v>8.4499999999999993</v>
      </c>
      <c r="K488" s="37">
        <v>4106.2774999999901</v>
      </c>
      <c r="L488" s="22" t="e">
        <f ca="1">+_xlfn.XLOOKUP(H488,Datos_Tradition!$J$2:$J$89,Datos_Tradition!$I$2:$I$89,"")</f>
        <v>#NAME?</v>
      </c>
      <c r="M488" s="23" t="e">
        <f t="shared" ca="1" si="52"/>
        <v>#NAME?</v>
      </c>
      <c r="N488" s="24" t="e">
        <f t="shared" ca="1" si="53"/>
        <v>#NAME?</v>
      </c>
      <c r="O488" s="22" t="e">
        <f ca="1">+_xlfn.XLOOKUP(H488,Datos_BGC!$J$2:$J$89,Datos_BGC!$I$2:$I$89,"")</f>
        <v>#NAME?</v>
      </c>
      <c r="P488" s="23" t="e">
        <f t="shared" ca="1" si="54"/>
        <v>#NAME?</v>
      </c>
      <c r="Q488" s="28" t="e">
        <f t="shared" ca="1" si="55"/>
        <v>#NAME?</v>
      </c>
    </row>
    <row r="489" spans="1:17" x14ac:dyDescent="0.35">
      <c r="A489" s="14" t="s">
        <v>32</v>
      </c>
      <c r="B489" s="14" t="str">
        <f t="shared" si="49"/>
        <v>USD</v>
      </c>
      <c r="C489" s="14" t="str">
        <f t="shared" si="50"/>
        <v>MXN</v>
      </c>
      <c r="D489" s="14" t="s">
        <v>32</v>
      </c>
      <c r="E489" s="14" t="s">
        <v>19</v>
      </c>
      <c r="F489" s="14">
        <v>0.25</v>
      </c>
      <c r="G489" s="14" t="s">
        <v>20</v>
      </c>
      <c r="H489" s="14" t="str">
        <f t="shared" si="51"/>
        <v>USDMXN_25FLY_1D</v>
      </c>
      <c r="I489" s="14">
        <v>-872.27</v>
      </c>
      <c r="J489" s="36">
        <v>3</v>
      </c>
      <c r="K489" s="37">
        <v>1308.405</v>
      </c>
      <c r="L489" s="22" t="e">
        <f ca="1">+_xlfn.XLOOKUP(H489,Datos_Tradition!$J$2:$J$89,Datos_Tradition!$I$2:$I$89,"")</f>
        <v>#NAME?</v>
      </c>
      <c r="M489" s="23" t="e">
        <f t="shared" ca="1" si="52"/>
        <v>#NAME?</v>
      </c>
      <c r="N489" s="24" t="e">
        <f t="shared" ca="1" si="53"/>
        <v>#NAME?</v>
      </c>
      <c r="O489" s="22" t="e">
        <f ca="1">+_xlfn.XLOOKUP(H489,Datos_BGC!$J$2:$J$89,Datos_BGC!$I$2:$I$89,"")</f>
        <v>#NAME?</v>
      </c>
      <c r="P489" s="23" t="e">
        <f t="shared" ca="1" si="54"/>
        <v>#NAME?</v>
      </c>
      <c r="Q489" s="28" t="e">
        <f t="shared" ca="1" si="55"/>
        <v>#NAME?</v>
      </c>
    </row>
    <row r="490" spans="1:17" x14ac:dyDescent="0.35">
      <c r="A490" s="14" t="s">
        <v>32</v>
      </c>
      <c r="B490" s="14" t="str">
        <f t="shared" si="49"/>
        <v>USD</v>
      </c>
      <c r="C490" s="14" t="str">
        <f t="shared" si="50"/>
        <v>MXN</v>
      </c>
      <c r="D490" s="14" t="s">
        <v>32</v>
      </c>
      <c r="E490" s="14" t="s">
        <v>18</v>
      </c>
      <c r="F490" s="14">
        <v>0.25</v>
      </c>
      <c r="G490" s="14" t="s">
        <v>20</v>
      </c>
      <c r="H490" s="14" t="str">
        <f t="shared" si="51"/>
        <v>USDMXN_25RR_1D</v>
      </c>
      <c r="I490" s="14">
        <v>2622.96</v>
      </c>
      <c r="J490" s="36">
        <v>6.1</v>
      </c>
      <c r="K490" s="37">
        <v>8000.0279999999902</v>
      </c>
      <c r="L490" s="22" t="e">
        <f ca="1">+_xlfn.XLOOKUP(H490,Datos_Tradition!$J$2:$J$89,Datos_Tradition!$I$2:$I$89,"")</f>
        <v>#NAME?</v>
      </c>
      <c r="M490" s="23" t="e">
        <f t="shared" ca="1" si="52"/>
        <v>#NAME?</v>
      </c>
      <c r="N490" s="24" t="e">
        <f t="shared" ca="1" si="53"/>
        <v>#NAME?</v>
      </c>
      <c r="O490" s="22" t="e">
        <f ca="1">+_xlfn.XLOOKUP(H490,Datos_BGC!$J$2:$J$89,Datos_BGC!$I$2:$I$89,"")</f>
        <v>#NAME?</v>
      </c>
      <c r="P490" s="23" t="e">
        <f t="shared" ca="1" si="54"/>
        <v>#NAME?</v>
      </c>
      <c r="Q490" s="28" t="e">
        <f t="shared" ca="1" si="55"/>
        <v>#NAME?</v>
      </c>
    </row>
    <row r="491" spans="1:17" x14ac:dyDescent="0.35">
      <c r="A491" s="14" t="s">
        <v>32</v>
      </c>
      <c r="B491" s="14" t="str">
        <f t="shared" si="49"/>
        <v>USD</v>
      </c>
      <c r="C491" s="14" t="str">
        <f t="shared" si="50"/>
        <v>MXN</v>
      </c>
      <c r="D491" s="14" t="s">
        <v>32</v>
      </c>
      <c r="E491" s="14" t="s">
        <v>9</v>
      </c>
      <c r="F491" s="14">
        <v>0.25</v>
      </c>
      <c r="G491" s="14" t="s">
        <v>20</v>
      </c>
      <c r="H491" s="14" t="str">
        <f t="shared" si="51"/>
        <v>USDMXN_ATM_1D</v>
      </c>
      <c r="I491" s="14">
        <v>2542.2120100000002</v>
      </c>
      <c r="J491" s="36">
        <v>5.15</v>
      </c>
      <c r="K491" s="37">
        <v>6546.1959257500002</v>
      </c>
      <c r="L491" s="22" t="e">
        <f ca="1">+_xlfn.XLOOKUP(H491,Datos_Tradition!$J$2:$J$89,Datos_Tradition!$I$2:$I$89,"")</f>
        <v>#NAME?</v>
      </c>
      <c r="M491" s="23" t="e">
        <f t="shared" ca="1" si="52"/>
        <v>#NAME?</v>
      </c>
      <c r="N491" s="24" t="e">
        <f t="shared" ca="1" si="53"/>
        <v>#NAME?</v>
      </c>
      <c r="O491" s="22" t="e">
        <f ca="1">+_xlfn.XLOOKUP(H491,Datos_BGC!$J$2:$J$89,Datos_BGC!$I$2:$I$89,"")</f>
        <v>#NAME?</v>
      </c>
      <c r="P491" s="23" t="e">
        <f t="shared" ca="1" si="54"/>
        <v>#NAME?</v>
      </c>
      <c r="Q491" s="28" t="e">
        <f t="shared" ca="1" si="55"/>
        <v>#NAME?</v>
      </c>
    </row>
    <row r="492" spans="1:17" x14ac:dyDescent="0.35">
      <c r="A492" s="14" t="s">
        <v>32</v>
      </c>
      <c r="B492" s="14" t="str">
        <f t="shared" si="49"/>
        <v>USD</v>
      </c>
      <c r="C492" s="14" t="str">
        <f t="shared" si="50"/>
        <v>MXN</v>
      </c>
      <c r="D492" s="14" t="s">
        <v>32</v>
      </c>
      <c r="E492" s="14" t="s">
        <v>17</v>
      </c>
      <c r="F492" s="14">
        <v>0.25</v>
      </c>
      <c r="G492" s="14" t="s">
        <v>2</v>
      </c>
      <c r="H492" s="14" t="str">
        <f t="shared" si="51"/>
        <v>USDMXN_10FLY_1M</v>
      </c>
      <c r="I492" s="14">
        <v>-142183.00999999899</v>
      </c>
      <c r="J492" s="36">
        <v>0.8</v>
      </c>
      <c r="K492" s="37">
        <v>56873.203999999998</v>
      </c>
      <c r="L492" s="22" t="e">
        <f ca="1">+_xlfn.XLOOKUP(H492,Datos_Tradition!$J$2:$J$89,Datos_Tradition!$I$2:$I$89,"")</f>
        <v>#NAME?</v>
      </c>
      <c r="M492" s="23" t="e">
        <f t="shared" ca="1" si="52"/>
        <v>#NAME?</v>
      </c>
      <c r="N492" s="24" t="e">
        <f t="shared" ca="1" si="53"/>
        <v>#NAME?</v>
      </c>
      <c r="O492" s="22" t="e">
        <f ca="1">+_xlfn.XLOOKUP(H492,Datos_BGC!$J$2:$J$89,Datos_BGC!$I$2:$I$89,"")</f>
        <v>#NAME?</v>
      </c>
      <c r="P492" s="23" t="e">
        <f t="shared" ca="1" si="54"/>
        <v>#NAME?</v>
      </c>
      <c r="Q492" s="28" t="e">
        <f t="shared" ca="1" si="55"/>
        <v>#NAME?</v>
      </c>
    </row>
    <row r="493" spans="1:17" x14ac:dyDescent="0.35">
      <c r="A493" s="14" t="s">
        <v>32</v>
      </c>
      <c r="B493" s="14" t="str">
        <f t="shared" si="49"/>
        <v>USD</v>
      </c>
      <c r="C493" s="14" t="str">
        <f t="shared" si="50"/>
        <v>MXN</v>
      </c>
      <c r="D493" s="14" t="s">
        <v>32</v>
      </c>
      <c r="E493" s="14" t="s">
        <v>16</v>
      </c>
      <c r="F493" s="14">
        <v>0.5</v>
      </c>
      <c r="G493" s="14" t="s">
        <v>2</v>
      </c>
      <c r="H493" s="14" t="str">
        <f t="shared" si="51"/>
        <v>USDMXN_10RR_1M</v>
      </c>
      <c r="I493" s="14">
        <v>-23522.479999999901</v>
      </c>
      <c r="J493" s="36">
        <v>2.58</v>
      </c>
      <c r="K493" s="37">
        <v>30343.9991999999</v>
      </c>
      <c r="L493" s="22" t="e">
        <f ca="1">+_xlfn.XLOOKUP(H493,Datos_Tradition!$J$2:$J$89,Datos_Tradition!$I$2:$I$89,"")</f>
        <v>#NAME?</v>
      </c>
      <c r="M493" s="23" t="e">
        <f t="shared" ca="1" si="52"/>
        <v>#NAME?</v>
      </c>
      <c r="N493" s="24" t="e">
        <f t="shared" ca="1" si="53"/>
        <v>#NAME?</v>
      </c>
      <c r="O493" s="22" t="e">
        <f ca="1">+_xlfn.XLOOKUP(H493,Datos_BGC!$J$2:$J$89,Datos_BGC!$I$2:$I$89,"")</f>
        <v>#NAME?</v>
      </c>
      <c r="P493" s="23" t="e">
        <f t="shared" ca="1" si="54"/>
        <v>#NAME?</v>
      </c>
      <c r="Q493" s="28" t="e">
        <f t="shared" ca="1" si="55"/>
        <v>#NAME?</v>
      </c>
    </row>
    <row r="494" spans="1:17" x14ac:dyDescent="0.35">
      <c r="A494" s="14" t="s">
        <v>32</v>
      </c>
      <c r="B494" s="14" t="str">
        <f t="shared" si="49"/>
        <v>USD</v>
      </c>
      <c r="C494" s="14" t="str">
        <f t="shared" si="50"/>
        <v>MXN</v>
      </c>
      <c r="D494" s="14" t="s">
        <v>32</v>
      </c>
      <c r="E494" s="14" t="s">
        <v>19</v>
      </c>
      <c r="F494" s="14">
        <v>0.5</v>
      </c>
      <c r="G494" s="14" t="s">
        <v>2</v>
      </c>
      <c r="H494" s="14" t="str">
        <f t="shared" si="51"/>
        <v>USDMXN_25FLY_1M</v>
      </c>
      <c r="I494" s="14">
        <v>150690.84</v>
      </c>
      <c r="J494" s="36">
        <v>1.1521304347826</v>
      </c>
      <c r="K494" s="37">
        <v>86807.751503478197</v>
      </c>
      <c r="L494" s="22" t="e">
        <f ca="1">+_xlfn.XLOOKUP(H494,Datos_Tradition!$J$2:$J$89,Datos_Tradition!$I$2:$I$89,"")</f>
        <v>#NAME?</v>
      </c>
      <c r="M494" s="23" t="e">
        <f t="shared" ca="1" si="52"/>
        <v>#NAME?</v>
      </c>
      <c r="N494" s="24" t="e">
        <f t="shared" ca="1" si="53"/>
        <v>#NAME?</v>
      </c>
      <c r="O494" s="22" t="e">
        <f ca="1">+_xlfn.XLOOKUP(H494,Datos_BGC!$J$2:$J$89,Datos_BGC!$I$2:$I$89,"")</f>
        <v>#NAME?</v>
      </c>
      <c r="P494" s="23" t="e">
        <f t="shared" ca="1" si="54"/>
        <v>#NAME?</v>
      </c>
      <c r="Q494" s="28" t="e">
        <f t="shared" ca="1" si="55"/>
        <v>#NAME?</v>
      </c>
    </row>
    <row r="495" spans="1:17" x14ac:dyDescent="0.35">
      <c r="A495" s="14" t="s">
        <v>32</v>
      </c>
      <c r="B495" s="14" t="str">
        <f t="shared" si="49"/>
        <v>USD</v>
      </c>
      <c r="C495" s="14" t="str">
        <f t="shared" si="50"/>
        <v>MXN</v>
      </c>
      <c r="D495" s="14" t="s">
        <v>32</v>
      </c>
      <c r="E495" s="14" t="s">
        <v>18</v>
      </c>
      <c r="F495" s="14">
        <v>0.5</v>
      </c>
      <c r="G495" s="14" t="s">
        <v>2</v>
      </c>
      <c r="H495" s="14" t="str">
        <f t="shared" si="51"/>
        <v>USDMXN_25RR_1M</v>
      </c>
      <c r="I495" s="14">
        <v>-65214.52</v>
      </c>
      <c r="J495" s="36">
        <v>1.3784000000000001</v>
      </c>
      <c r="K495" s="37">
        <v>44945.847183999998</v>
      </c>
      <c r="L495" s="22" t="e">
        <f ca="1">+_xlfn.XLOOKUP(H495,Datos_Tradition!$J$2:$J$89,Datos_Tradition!$I$2:$I$89,"")</f>
        <v>#NAME?</v>
      </c>
      <c r="M495" s="23" t="e">
        <f t="shared" ca="1" si="52"/>
        <v>#NAME?</v>
      </c>
      <c r="N495" s="24" t="e">
        <f t="shared" ca="1" si="53"/>
        <v>#NAME?</v>
      </c>
      <c r="O495" s="22" t="e">
        <f ca="1">+_xlfn.XLOOKUP(H495,Datos_BGC!$J$2:$J$89,Datos_BGC!$I$2:$I$89,"")</f>
        <v>#NAME?</v>
      </c>
      <c r="P495" s="23" t="e">
        <f t="shared" ca="1" si="54"/>
        <v>#NAME?</v>
      </c>
      <c r="Q495" s="28" t="e">
        <f t="shared" ca="1" si="55"/>
        <v>#NAME?</v>
      </c>
    </row>
    <row r="496" spans="1:17" x14ac:dyDescent="0.35">
      <c r="A496" s="14" t="s">
        <v>32</v>
      </c>
      <c r="B496" s="14" t="str">
        <f t="shared" si="49"/>
        <v>USD</v>
      </c>
      <c r="C496" s="14" t="str">
        <f t="shared" si="50"/>
        <v>MXN</v>
      </c>
      <c r="D496" s="14" t="s">
        <v>32</v>
      </c>
      <c r="E496" s="14" t="s">
        <v>9</v>
      </c>
      <c r="F496" s="14">
        <v>0.5</v>
      </c>
      <c r="G496" s="14" t="s">
        <v>2</v>
      </c>
      <c r="H496" s="14" t="str">
        <f t="shared" si="51"/>
        <v>USDMXN_ATM_1M</v>
      </c>
      <c r="I496" s="14">
        <v>-109166.40171999999</v>
      </c>
      <c r="J496" s="36">
        <v>1.05</v>
      </c>
      <c r="K496" s="37">
        <v>57312.360903000001</v>
      </c>
      <c r="L496" s="22" t="e">
        <f ca="1">+_xlfn.XLOOKUP(H496,Datos_Tradition!$J$2:$J$89,Datos_Tradition!$I$2:$I$89,"")</f>
        <v>#NAME?</v>
      </c>
      <c r="M496" s="23" t="e">
        <f t="shared" ca="1" si="52"/>
        <v>#NAME?</v>
      </c>
      <c r="N496" s="24" t="e">
        <f t="shared" ca="1" si="53"/>
        <v>#NAME?</v>
      </c>
      <c r="O496" s="22" t="e">
        <f ca="1">+_xlfn.XLOOKUP(H496,Datos_BGC!$J$2:$J$89,Datos_BGC!$I$2:$I$89,"")</f>
        <v>#NAME?</v>
      </c>
      <c r="P496" s="23" t="e">
        <f t="shared" ca="1" si="54"/>
        <v>#NAME?</v>
      </c>
      <c r="Q496" s="28" t="e">
        <f t="shared" ca="1" si="55"/>
        <v>#NAME?</v>
      </c>
    </row>
    <row r="497" spans="1:17" x14ac:dyDescent="0.35">
      <c r="A497" s="14" t="s">
        <v>32</v>
      </c>
      <c r="B497" s="14" t="str">
        <f t="shared" si="49"/>
        <v>USD</v>
      </c>
      <c r="C497" s="14" t="str">
        <f t="shared" si="50"/>
        <v>MXN</v>
      </c>
      <c r="D497" s="14" t="s">
        <v>32</v>
      </c>
      <c r="E497" s="14" t="s">
        <v>17</v>
      </c>
      <c r="F497" s="14">
        <v>0.5</v>
      </c>
      <c r="G497" s="14" t="s">
        <v>5</v>
      </c>
      <c r="H497" s="14" t="str">
        <f t="shared" si="51"/>
        <v>USDMXN_10FLY_6M</v>
      </c>
      <c r="I497" s="14">
        <v>-265421.14</v>
      </c>
      <c r="J497" s="36">
        <v>0.6</v>
      </c>
      <c r="K497" s="37">
        <v>79626.342000000004</v>
      </c>
      <c r="L497" s="22" t="e">
        <f ca="1">+_xlfn.XLOOKUP(H497,Datos_Tradition!$J$2:$J$89,Datos_Tradition!$I$2:$I$89,"")</f>
        <v>#NAME?</v>
      </c>
      <c r="M497" s="23" t="e">
        <f t="shared" ca="1" si="52"/>
        <v>#NAME?</v>
      </c>
      <c r="N497" s="24" t="e">
        <f t="shared" ca="1" si="53"/>
        <v>#NAME?</v>
      </c>
      <c r="O497" s="22" t="e">
        <f ca="1">+_xlfn.XLOOKUP(H497,Datos_BGC!$J$2:$J$89,Datos_BGC!$I$2:$I$89,"")</f>
        <v>#NAME?</v>
      </c>
      <c r="P497" s="23" t="e">
        <f t="shared" ca="1" si="54"/>
        <v>#NAME?</v>
      </c>
      <c r="Q497" s="28" t="e">
        <f t="shared" ca="1" si="55"/>
        <v>#NAME?</v>
      </c>
    </row>
    <row r="498" spans="1:17" x14ac:dyDescent="0.35">
      <c r="A498" s="14" t="s">
        <v>32</v>
      </c>
      <c r="B498" s="14" t="str">
        <f t="shared" si="49"/>
        <v>USD</v>
      </c>
      <c r="C498" s="14" t="str">
        <f t="shared" si="50"/>
        <v>MXN</v>
      </c>
      <c r="D498" s="14" t="s">
        <v>32</v>
      </c>
      <c r="E498" s="14" t="s">
        <v>16</v>
      </c>
      <c r="F498" s="14">
        <v>1</v>
      </c>
      <c r="G498" s="14" t="s">
        <v>5</v>
      </c>
      <c r="H498" s="14" t="str">
        <f t="shared" si="51"/>
        <v>USDMXN_10RR_6M</v>
      </c>
      <c r="I498" s="14">
        <v>-3734.0299999999902</v>
      </c>
      <c r="J498" s="36">
        <v>2.52</v>
      </c>
      <c r="K498" s="37">
        <v>4704.8777999999902</v>
      </c>
      <c r="L498" s="22" t="e">
        <f ca="1">+_xlfn.XLOOKUP(H498,Datos_Tradition!$J$2:$J$89,Datos_Tradition!$I$2:$I$89,"")</f>
        <v>#NAME?</v>
      </c>
      <c r="M498" s="23" t="e">
        <f t="shared" ca="1" si="52"/>
        <v>#NAME?</v>
      </c>
      <c r="N498" s="24" t="e">
        <f t="shared" ca="1" si="53"/>
        <v>#NAME?</v>
      </c>
      <c r="O498" s="22" t="e">
        <f ca="1">+_xlfn.XLOOKUP(H498,Datos_BGC!$J$2:$J$89,Datos_BGC!$I$2:$I$89,"")</f>
        <v>#NAME?</v>
      </c>
      <c r="P498" s="23" t="e">
        <f t="shared" ca="1" si="54"/>
        <v>#NAME?</v>
      </c>
      <c r="Q498" s="28" t="e">
        <f t="shared" ca="1" si="55"/>
        <v>#NAME?</v>
      </c>
    </row>
    <row r="499" spans="1:17" x14ac:dyDescent="0.35">
      <c r="A499" s="14" t="s">
        <v>32</v>
      </c>
      <c r="B499" s="14" t="str">
        <f t="shared" si="49"/>
        <v>USD</v>
      </c>
      <c r="C499" s="14" t="str">
        <f t="shared" si="50"/>
        <v>MXN</v>
      </c>
      <c r="D499" s="14" t="s">
        <v>32</v>
      </c>
      <c r="E499" s="14" t="s">
        <v>19</v>
      </c>
      <c r="F499" s="14">
        <v>1</v>
      </c>
      <c r="G499" s="14" t="s">
        <v>5</v>
      </c>
      <c r="H499" s="14" t="str">
        <f t="shared" si="51"/>
        <v>USDMXN_25FLY_6M</v>
      </c>
      <c r="I499" s="14">
        <v>599251.47</v>
      </c>
      <c r="J499" s="36">
        <v>0.48504999999999998</v>
      </c>
      <c r="K499" s="37">
        <v>145333.46276174899</v>
      </c>
      <c r="L499" s="22" t="e">
        <f ca="1">+_xlfn.XLOOKUP(H499,Datos_Tradition!$J$2:$J$89,Datos_Tradition!$I$2:$I$89,"")</f>
        <v>#NAME?</v>
      </c>
      <c r="M499" s="23" t="e">
        <f t="shared" ca="1" si="52"/>
        <v>#NAME?</v>
      </c>
      <c r="N499" s="24" t="e">
        <f t="shared" ca="1" si="53"/>
        <v>#NAME?</v>
      </c>
      <c r="O499" s="22" t="e">
        <f ca="1">+_xlfn.XLOOKUP(H499,Datos_BGC!$J$2:$J$89,Datos_BGC!$I$2:$I$89,"")</f>
        <v>#NAME?</v>
      </c>
      <c r="P499" s="23" t="e">
        <f t="shared" ca="1" si="54"/>
        <v>#NAME?</v>
      </c>
      <c r="Q499" s="28" t="e">
        <f t="shared" ca="1" si="55"/>
        <v>#NAME?</v>
      </c>
    </row>
    <row r="500" spans="1:17" x14ac:dyDescent="0.35">
      <c r="A500" s="14" t="s">
        <v>32</v>
      </c>
      <c r="B500" s="14" t="str">
        <f t="shared" si="49"/>
        <v>USD</v>
      </c>
      <c r="C500" s="14" t="str">
        <f t="shared" si="50"/>
        <v>MXN</v>
      </c>
      <c r="D500" s="14" t="s">
        <v>32</v>
      </c>
      <c r="E500" s="14" t="s">
        <v>18</v>
      </c>
      <c r="F500" s="14">
        <v>1</v>
      </c>
      <c r="G500" s="14" t="s">
        <v>5</v>
      </c>
      <c r="H500" s="14" t="str">
        <f t="shared" si="51"/>
        <v>USDMXN_25RR_6M</v>
      </c>
      <c r="I500" s="14">
        <v>35471.949999999997</v>
      </c>
      <c r="J500" s="36">
        <v>0.99639999999999995</v>
      </c>
      <c r="K500" s="37">
        <v>17672.125489999999</v>
      </c>
      <c r="L500" s="22" t="e">
        <f ca="1">+_xlfn.XLOOKUP(H500,Datos_Tradition!$J$2:$J$89,Datos_Tradition!$I$2:$I$89,"")</f>
        <v>#NAME?</v>
      </c>
      <c r="M500" s="23" t="e">
        <f t="shared" ca="1" si="52"/>
        <v>#NAME?</v>
      </c>
      <c r="N500" s="24" t="e">
        <f t="shared" ca="1" si="53"/>
        <v>#NAME?</v>
      </c>
      <c r="O500" s="22" t="e">
        <f ca="1">+_xlfn.XLOOKUP(H500,Datos_BGC!$J$2:$J$89,Datos_BGC!$I$2:$I$89,"")</f>
        <v>#NAME?</v>
      </c>
      <c r="P500" s="23" t="e">
        <f t="shared" ca="1" si="54"/>
        <v>#NAME?</v>
      </c>
      <c r="Q500" s="28" t="e">
        <f t="shared" ca="1" si="55"/>
        <v>#NAME?</v>
      </c>
    </row>
    <row r="501" spans="1:17" x14ac:dyDescent="0.35">
      <c r="A501" s="14" t="s">
        <v>32</v>
      </c>
      <c r="B501" s="14" t="str">
        <f t="shared" si="49"/>
        <v>USD</v>
      </c>
      <c r="C501" s="14" t="str">
        <f t="shared" si="50"/>
        <v>MXN</v>
      </c>
      <c r="D501" s="14" t="s">
        <v>32</v>
      </c>
      <c r="E501" s="14" t="s">
        <v>9</v>
      </c>
      <c r="F501" s="14">
        <v>1</v>
      </c>
      <c r="G501" s="14" t="s">
        <v>5</v>
      </c>
      <c r="H501" s="14" t="str">
        <f t="shared" si="51"/>
        <v>USDMXN_ATM_6M</v>
      </c>
      <c r="I501" s="14">
        <v>44415.694170000002</v>
      </c>
      <c r="J501" s="36">
        <v>1.0860000000000001</v>
      </c>
      <c r="K501" s="37">
        <v>24117.721934310001</v>
      </c>
      <c r="L501" s="22" t="e">
        <f ca="1">+_xlfn.XLOOKUP(H501,Datos_Tradition!$J$2:$J$89,Datos_Tradition!$I$2:$I$89,"")</f>
        <v>#NAME?</v>
      </c>
      <c r="M501" s="23" t="e">
        <f t="shared" ca="1" si="52"/>
        <v>#NAME?</v>
      </c>
      <c r="N501" s="24" t="e">
        <f t="shared" ca="1" si="53"/>
        <v>#NAME?</v>
      </c>
      <c r="O501" s="22" t="e">
        <f ca="1">+_xlfn.XLOOKUP(H501,Datos_BGC!$J$2:$J$89,Datos_BGC!$I$2:$I$89,"")</f>
        <v>#NAME?</v>
      </c>
      <c r="P501" s="23" t="e">
        <f t="shared" ca="1" si="54"/>
        <v>#NAME?</v>
      </c>
      <c r="Q501" s="28" t="e">
        <f t="shared" ca="1" si="55"/>
        <v>#NAME?</v>
      </c>
    </row>
    <row r="502" spans="1:17" x14ac:dyDescent="0.35">
      <c r="A502" s="14" t="s">
        <v>32</v>
      </c>
      <c r="B502" s="14" t="str">
        <f t="shared" si="49"/>
        <v>USD</v>
      </c>
      <c r="C502" s="14" t="str">
        <f t="shared" si="50"/>
        <v>MXN</v>
      </c>
      <c r="D502" s="14" t="s">
        <v>32</v>
      </c>
      <c r="E502" s="14" t="s">
        <v>17</v>
      </c>
      <c r="F502" s="14">
        <v>1</v>
      </c>
      <c r="G502" s="14" t="s">
        <v>7</v>
      </c>
      <c r="H502" s="14" t="str">
        <f t="shared" si="51"/>
        <v>USDMXN_10FLY_1Y</v>
      </c>
      <c r="I502" s="14">
        <v>595338.78</v>
      </c>
      <c r="J502" s="36">
        <v>0.55000000000000004</v>
      </c>
      <c r="K502" s="37">
        <v>163718.16450000001</v>
      </c>
      <c r="L502" s="22" t="e">
        <f ca="1">+_xlfn.XLOOKUP(H502,Datos_Tradition!$J$2:$J$89,Datos_Tradition!$I$2:$I$89,"")</f>
        <v>#NAME?</v>
      </c>
      <c r="M502" s="23" t="e">
        <f t="shared" ca="1" si="52"/>
        <v>#NAME?</v>
      </c>
      <c r="N502" s="24" t="e">
        <f t="shared" ca="1" si="53"/>
        <v>#NAME?</v>
      </c>
      <c r="O502" s="22" t="e">
        <f ca="1">+_xlfn.XLOOKUP(H502,Datos_BGC!$J$2:$J$89,Datos_BGC!$I$2:$I$89,"")</f>
        <v>#NAME?</v>
      </c>
      <c r="P502" s="23" t="e">
        <f t="shared" ca="1" si="54"/>
        <v>#NAME?</v>
      </c>
      <c r="Q502" s="28" t="e">
        <f t="shared" ca="1" si="55"/>
        <v>#NAME?</v>
      </c>
    </row>
    <row r="503" spans="1:17" x14ac:dyDescent="0.35">
      <c r="A503" s="14" t="s">
        <v>32</v>
      </c>
      <c r="B503" s="14" t="str">
        <f t="shared" si="49"/>
        <v>USD</v>
      </c>
      <c r="C503" s="14" t="str">
        <f t="shared" si="50"/>
        <v>MXN</v>
      </c>
      <c r="D503" s="14" t="s">
        <v>32</v>
      </c>
      <c r="E503" s="14" t="s">
        <v>16</v>
      </c>
      <c r="F503" s="14">
        <v>2</v>
      </c>
      <c r="G503" s="14" t="s">
        <v>7</v>
      </c>
      <c r="H503" s="14" t="str">
        <f t="shared" si="51"/>
        <v>USDMXN_10RR_1Y</v>
      </c>
      <c r="I503" s="14">
        <v>154892.79</v>
      </c>
      <c r="J503" s="36">
        <v>2.52</v>
      </c>
      <c r="K503" s="37">
        <v>195164.9154</v>
      </c>
      <c r="L503" s="22" t="e">
        <f ca="1">+_xlfn.XLOOKUP(H503,Datos_Tradition!$J$2:$J$89,Datos_Tradition!$I$2:$I$89,"")</f>
        <v>#NAME?</v>
      </c>
      <c r="M503" s="23" t="e">
        <f t="shared" ca="1" si="52"/>
        <v>#NAME?</v>
      </c>
      <c r="N503" s="24" t="e">
        <f t="shared" ca="1" si="53"/>
        <v>#NAME?</v>
      </c>
      <c r="O503" s="22" t="e">
        <f ca="1">+_xlfn.XLOOKUP(H503,Datos_BGC!$J$2:$J$89,Datos_BGC!$I$2:$I$89,"")</f>
        <v>#NAME?</v>
      </c>
      <c r="P503" s="23" t="e">
        <f t="shared" ca="1" si="54"/>
        <v>#NAME?</v>
      </c>
      <c r="Q503" s="28" t="e">
        <f t="shared" ca="1" si="55"/>
        <v>#NAME?</v>
      </c>
    </row>
    <row r="504" spans="1:17" x14ac:dyDescent="0.35">
      <c r="A504" s="14" t="s">
        <v>32</v>
      </c>
      <c r="B504" s="14" t="str">
        <f t="shared" si="49"/>
        <v>USD</v>
      </c>
      <c r="C504" s="14" t="str">
        <f t="shared" si="50"/>
        <v>MXN</v>
      </c>
      <c r="D504" s="14" t="s">
        <v>32</v>
      </c>
      <c r="E504" s="14" t="s">
        <v>19</v>
      </c>
      <c r="F504" s="14">
        <v>2</v>
      </c>
      <c r="G504" s="14" t="s">
        <v>7</v>
      </c>
      <c r="H504" s="14" t="str">
        <f t="shared" si="51"/>
        <v>USDMXN_25FLY_1Y</v>
      </c>
      <c r="I504" s="14">
        <v>-881510.39999999898</v>
      </c>
      <c r="J504" s="36">
        <v>0.48039999999999999</v>
      </c>
      <c r="K504" s="37">
        <v>211738.79807999899</v>
      </c>
      <c r="L504" s="22" t="e">
        <f ca="1">+_xlfn.XLOOKUP(H504,Datos_Tradition!$J$2:$J$89,Datos_Tradition!$I$2:$I$89,"")</f>
        <v>#NAME?</v>
      </c>
      <c r="M504" s="23" t="e">
        <f t="shared" ca="1" si="52"/>
        <v>#NAME?</v>
      </c>
      <c r="N504" s="24" t="e">
        <f t="shared" ca="1" si="53"/>
        <v>#NAME?</v>
      </c>
      <c r="O504" s="22" t="e">
        <f ca="1">+_xlfn.XLOOKUP(H504,Datos_BGC!$J$2:$J$89,Datos_BGC!$I$2:$I$89,"")</f>
        <v>#NAME?</v>
      </c>
      <c r="P504" s="23" t="e">
        <f t="shared" ca="1" si="54"/>
        <v>#NAME?</v>
      </c>
      <c r="Q504" s="28" t="e">
        <f t="shared" ca="1" si="55"/>
        <v>#NAME?</v>
      </c>
    </row>
    <row r="505" spans="1:17" x14ac:dyDescent="0.35">
      <c r="A505" s="14" t="s">
        <v>32</v>
      </c>
      <c r="B505" s="14" t="str">
        <f t="shared" si="49"/>
        <v>USD</v>
      </c>
      <c r="C505" s="14" t="str">
        <f t="shared" si="50"/>
        <v>MXN</v>
      </c>
      <c r="D505" s="14" t="s">
        <v>32</v>
      </c>
      <c r="E505" s="14" t="s">
        <v>18</v>
      </c>
      <c r="F505" s="14">
        <v>2</v>
      </c>
      <c r="G505" s="14" t="s">
        <v>7</v>
      </c>
      <c r="H505" s="14" t="str">
        <f t="shared" si="51"/>
        <v>USDMXN_25RR_1Y</v>
      </c>
      <c r="I505" s="14">
        <v>134363.79999999999</v>
      </c>
      <c r="J505" s="36">
        <v>1.2487999999999999</v>
      </c>
      <c r="K505" s="37">
        <v>83896.756719999903</v>
      </c>
      <c r="L505" s="22" t="e">
        <f ca="1">+_xlfn.XLOOKUP(H505,Datos_Tradition!$J$2:$J$89,Datos_Tradition!$I$2:$I$89,"")</f>
        <v>#NAME?</v>
      </c>
      <c r="M505" s="23" t="e">
        <f t="shared" ca="1" si="52"/>
        <v>#NAME?</v>
      </c>
      <c r="N505" s="24" t="e">
        <f t="shared" ca="1" si="53"/>
        <v>#NAME?</v>
      </c>
      <c r="O505" s="22" t="e">
        <f ca="1">+_xlfn.XLOOKUP(H505,Datos_BGC!$J$2:$J$89,Datos_BGC!$I$2:$I$89,"")</f>
        <v>#NAME?</v>
      </c>
      <c r="P505" s="23" t="e">
        <f t="shared" ca="1" si="54"/>
        <v>#NAME?</v>
      </c>
      <c r="Q505" s="28" t="e">
        <f t="shared" ca="1" si="55"/>
        <v>#NAME?</v>
      </c>
    </row>
    <row r="506" spans="1:17" x14ac:dyDescent="0.35">
      <c r="A506" s="14" t="s">
        <v>32</v>
      </c>
      <c r="B506" s="14" t="str">
        <f t="shared" si="49"/>
        <v>USD</v>
      </c>
      <c r="C506" s="14" t="str">
        <f t="shared" si="50"/>
        <v>MXN</v>
      </c>
      <c r="D506" s="14" t="s">
        <v>32</v>
      </c>
      <c r="E506" s="14" t="s">
        <v>9</v>
      </c>
      <c r="F506" s="14">
        <v>2</v>
      </c>
      <c r="G506" s="14" t="s">
        <v>7</v>
      </c>
      <c r="H506" s="14" t="str">
        <f t="shared" si="51"/>
        <v>USDMXN_ATM_1Y</v>
      </c>
      <c r="I506" s="14">
        <v>-21820.97406</v>
      </c>
      <c r="J506" s="36">
        <v>0.7</v>
      </c>
      <c r="K506" s="37">
        <v>7637.340921</v>
      </c>
      <c r="L506" s="22" t="e">
        <f ca="1">+_xlfn.XLOOKUP(H506,Datos_Tradition!$J$2:$J$89,Datos_Tradition!$I$2:$I$89,"")</f>
        <v>#NAME?</v>
      </c>
      <c r="M506" s="23" t="e">
        <f t="shared" ca="1" si="52"/>
        <v>#NAME?</v>
      </c>
      <c r="N506" s="24" t="e">
        <f t="shared" ca="1" si="53"/>
        <v>#NAME?</v>
      </c>
      <c r="O506" s="22" t="e">
        <f ca="1">+_xlfn.XLOOKUP(H506,Datos_BGC!$J$2:$J$89,Datos_BGC!$I$2:$I$89,"")</f>
        <v>#NAME?</v>
      </c>
      <c r="P506" s="23" t="e">
        <f t="shared" ca="1" si="54"/>
        <v>#NAME?</v>
      </c>
      <c r="Q506" s="28" t="e">
        <f t="shared" ca="1" si="55"/>
        <v>#NAME?</v>
      </c>
    </row>
    <row r="507" spans="1:17" x14ac:dyDescent="0.35">
      <c r="A507" s="14" t="s">
        <v>32</v>
      </c>
      <c r="B507" s="14" t="str">
        <f t="shared" si="49"/>
        <v>USD</v>
      </c>
      <c r="C507" s="14" t="str">
        <f t="shared" si="50"/>
        <v>MXN</v>
      </c>
      <c r="D507" s="14" t="s">
        <v>32</v>
      </c>
      <c r="E507" s="14" t="s">
        <v>17</v>
      </c>
      <c r="F507" s="14">
        <v>2</v>
      </c>
      <c r="G507" s="14" t="s">
        <v>8</v>
      </c>
      <c r="H507" s="14" t="str">
        <f t="shared" si="51"/>
        <v>USDMXN_10FLY_2Y</v>
      </c>
      <c r="I507" s="14">
        <v>21944.42</v>
      </c>
      <c r="J507" s="36">
        <v>0.92700000000000005</v>
      </c>
      <c r="K507" s="37">
        <v>10171.238669999901</v>
      </c>
      <c r="L507" s="22" t="e">
        <f ca="1">+_xlfn.XLOOKUP(H507,Datos_Tradition!$J$2:$J$89,Datos_Tradition!$I$2:$I$89,"")</f>
        <v>#NAME?</v>
      </c>
      <c r="M507" s="23" t="e">
        <f t="shared" ca="1" si="52"/>
        <v>#NAME?</v>
      </c>
      <c r="N507" s="24" t="e">
        <f t="shared" ca="1" si="53"/>
        <v>#NAME?</v>
      </c>
      <c r="O507" s="22" t="e">
        <f ca="1">+_xlfn.XLOOKUP(H507,Datos_BGC!$J$2:$J$89,Datos_BGC!$I$2:$I$89,"")</f>
        <v>#NAME?</v>
      </c>
      <c r="P507" s="23" t="e">
        <f t="shared" ca="1" si="54"/>
        <v>#NAME?</v>
      </c>
      <c r="Q507" s="28" t="e">
        <f t="shared" ca="1" si="55"/>
        <v>#NAME?</v>
      </c>
    </row>
    <row r="508" spans="1:17" x14ac:dyDescent="0.35">
      <c r="A508" s="14" t="s">
        <v>32</v>
      </c>
      <c r="B508" s="14" t="str">
        <f t="shared" si="49"/>
        <v>USD</v>
      </c>
      <c r="C508" s="14" t="str">
        <f t="shared" si="50"/>
        <v>MXN</v>
      </c>
      <c r="D508" s="14" t="s">
        <v>32</v>
      </c>
      <c r="E508" s="14" t="s">
        <v>16</v>
      </c>
      <c r="F508" s="14">
        <v>0.5</v>
      </c>
      <c r="G508" s="14" t="s">
        <v>8</v>
      </c>
      <c r="H508" s="14" t="str">
        <f t="shared" si="51"/>
        <v>USDMXN_10RR_2Y</v>
      </c>
      <c r="I508" s="14">
        <v>20712.339999999898</v>
      </c>
      <c r="J508" s="36">
        <v>4.3</v>
      </c>
      <c r="K508" s="37">
        <v>44531.530999999901</v>
      </c>
      <c r="L508" s="22" t="e">
        <f ca="1">+_xlfn.XLOOKUP(H508,Datos_Tradition!$J$2:$J$89,Datos_Tradition!$I$2:$I$89,"")</f>
        <v>#NAME?</v>
      </c>
      <c r="M508" s="23" t="e">
        <f t="shared" ca="1" si="52"/>
        <v>#NAME?</v>
      </c>
      <c r="N508" s="24" t="e">
        <f t="shared" ca="1" si="53"/>
        <v>#NAME?</v>
      </c>
      <c r="O508" s="22" t="e">
        <f ca="1">+_xlfn.XLOOKUP(H508,Datos_BGC!$J$2:$J$89,Datos_BGC!$I$2:$I$89,"")</f>
        <v>#NAME?</v>
      </c>
      <c r="P508" s="23" t="e">
        <f t="shared" ca="1" si="54"/>
        <v>#NAME?</v>
      </c>
      <c r="Q508" s="28" t="e">
        <f t="shared" ca="1" si="55"/>
        <v>#NAME?</v>
      </c>
    </row>
    <row r="509" spans="1:17" x14ac:dyDescent="0.35">
      <c r="A509" s="14" t="s">
        <v>32</v>
      </c>
      <c r="B509" s="14" t="str">
        <f t="shared" si="49"/>
        <v>USD</v>
      </c>
      <c r="C509" s="14" t="str">
        <f t="shared" si="50"/>
        <v>MXN</v>
      </c>
      <c r="D509" s="14" t="s">
        <v>32</v>
      </c>
      <c r="E509" s="14" t="s">
        <v>19</v>
      </c>
      <c r="F509" s="14">
        <v>0.5</v>
      </c>
      <c r="G509" s="14" t="s">
        <v>8</v>
      </c>
      <c r="H509" s="14" t="str">
        <f t="shared" si="51"/>
        <v>USDMXN_25FLY_2Y</v>
      </c>
      <c r="I509" s="14">
        <v>114619.709999999</v>
      </c>
      <c r="J509" s="36">
        <v>0.6</v>
      </c>
      <c r="K509" s="37">
        <v>34385.912999999899</v>
      </c>
      <c r="L509" s="22" t="e">
        <f ca="1">+_xlfn.XLOOKUP(H509,Datos_Tradition!$J$2:$J$89,Datos_Tradition!$I$2:$I$89,"")</f>
        <v>#NAME?</v>
      </c>
      <c r="M509" s="23" t="e">
        <f t="shared" ca="1" si="52"/>
        <v>#NAME?</v>
      </c>
      <c r="N509" s="24" t="e">
        <f t="shared" ca="1" si="53"/>
        <v>#NAME?</v>
      </c>
      <c r="O509" s="22" t="e">
        <f ca="1">+_xlfn.XLOOKUP(H509,Datos_BGC!$J$2:$J$89,Datos_BGC!$I$2:$I$89,"")</f>
        <v>#NAME?</v>
      </c>
      <c r="P509" s="23" t="e">
        <f t="shared" ca="1" si="54"/>
        <v>#NAME?</v>
      </c>
      <c r="Q509" s="28" t="e">
        <f t="shared" ca="1" si="55"/>
        <v>#NAME?</v>
      </c>
    </row>
    <row r="510" spans="1:17" x14ac:dyDescent="0.35">
      <c r="A510" s="14" t="s">
        <v>32</v>
      </c>
      <c r="B510" s="14" t="str">
        <f t="shared" si="49"/>
        <v>USD</v>
      </c>
      <c r="C510" s="14" t="str">
        <f t="shared" si="50"/>
        <v>MXN</v>
      </c>
      <c r="D510" s="14" t="s">
        <v>32</v>
      </c>
      <c r="E510" s="14" t="s">
        <v>18</v>
      </c>
      <c r="F510" s="14">
        <v>0.5</v>
      </c>
      <c r="G510" s="14" t="s">
        <v>8</v>
      </c>
      <c r="H510" s="14" t="str">
        <f t="shared" si="51"/>
        <v>USDMXN_25RR_2Y</v>
      </c>
      <c r="I510" s="14">
        <v>26227.96</v>
      </c>
      <c r="J510" s="36">
        <v>0.8</v>
      </c>
      <c r="K510" s="37">
        <v>10491.183999999999</v>
      </c>
      <c r="L510" s="22" t="e">
        <f ca="1">+_xlfn.XLOOKUP(H510,Datos_Tradition!$J$2:$J$89,Datos_Tradition!$I$2:$I$89,"")</f>
        <v>#NAME?</v>
      </c>
      <c r="M510" s="23" t="e">
        <f t="shared" ca="1" si="52"/>
        <v>#NAME?</v>
      </c>
      <c r="N510" s="24" t="e">
        <f t="shared" ca="1" si="53"/>
        <v>#NAME?</v>
      </c>
      <c r="O510" s="22" t="e">
        <f ca="1">+_xlfn.XLOOKUP(H510,Datos_BGC!$J$2:$J$89,Datos_BGC!$I$2:$I$89,"")</f>
        <v>#NAME?</v>
      </c>
      <c r="P510" s="23" t="e">
        <f t="shared" ca="1" si="54"/>
        <v>#NAME?</v>
      </c>
      <c r="Q510" s="28" t="e">
        <f t="shared" ca="1" si="55"/>
        <v>#NAME?</v>
      </c>
    </row>
    <row r="511" spans="1:17" x14ac:dyDescent="0.35">
      <c r="A511" s="14" t="s">
        <v>32</v>
      </c>
      <c r="B511" s="14" t="str">
        <f t="shared" si="49"/>
        <v>USD</v>
      </c>
      <c r="C511" s="14" t="str">
        <f t="shared" si="50"/>
        <v>MXN</v>
      </c>
      <c r="D511" s="14" t="s">
        <v>32</v>
      </c>
      <c r="E511" s="14" t="s">
        <v>9</v>
      </c>
      <c r="F511" s="14">
        <v>0.5</v>
      </c>
      <c r="G511" s="14" t="s">
        <v>8</v>
      </c>
      <c r="H511" s="14" t="str">
        <f t="shared" si="51"/>
        <v>USDMXN_ATM_2Y</v>
      </c>
      <c r="I511" s="14">
        <v>-1573.34854</v>
      </c>
      <c r="J511" s="36">
        <v>1.3063121058824001</v>
      </c>
      <c r="K511" s="37">
        <v>1027.6421222872</v>
      </c>
      <c r="L511" s="22" t="e">
        <f ca="1">+_xlfn.XLOOKUP(H511,Datos_Tradition!$J$2:$J$89,Datos_Tradition!$I$2:$I$89,"")</f>
        <v>#NAME?</v>
      </c>
      <c r="M511" s="23" t="e">
        <f t="shared" ca="1" si="52"/>
        <v>#NAME?</v>
      </c>
      <c r="N511" s="24" t="e">
        <f t="shared" ca="1" si="53"/>
        <v>#NAME?</v>
      </c>
      <c r="O511" s="22" t="e">
        <f ca="1">+_xlfn.XLOOKUP(H511,Datos_BGC!$J$2:$J$89,Datos_BGC!$I$2:$I$89,"")</f>
        <v>#NAME?</v>
      </c>
      <c r="P511" s="23" t="e">
        <f t="shared" ca="1" si="54"/>
        <v>#NAME?</v>
      </c>
      <c r="Q511" s="28" t="e">
        <f t="shared" ca="1" si="55"/>
        <v>#NAME?</v>
      </c>
    </row>
    <row r="512" spans="1:17" x14ac:dyDescent="0.35">
      <c r="A512" s="14" t="s">
        <v>102</v>
      </c>
      <c r="B512" s="14" t="str">
        <f t="shared" si="49"/>
        <v>USD</v>
      </c>
      <c r="C512" s="14" t="str">
        <f t="shared" si="50"/>
        <v>PLN</v>
      </c>
      <c r="D512" s="14" t="s">
        <v>102</v>
      </c>
      <c r="E512" s="14" t="s">
        <v>17</v>
      </c>
      <c r="F512" s="14">
        <v>0.5</v>
      </c>
      <c r="G512" s="14" t="s">
        <v>5</v>
      </c>
      <c r="H512" s="14" t="str">
        <f t="shared" si="51"/>
        <v>USDPLN_10FLY_6M</v>
      </c>
      <c r="I512" s="14">
        <v>-17076.939999999999</v>
      </c>
      <c r="J512" s="36">
        <v>0.68369999999999997</v>
      </c>
      <c r="K512" s="37">
        <v>0</v>
      </c>
      <c r="L512" s="22" t="e">
        <f ca="1">+_xlfn.XLOOKUP(H512,Datos_Tradition!$J$2:$J$89,Datos_Tradition!$I$2:$I$89,"")</f>
        <v>#NAME?</v>
      </c>
      <c r="M512" s="23" t="e">
        <f t="shared" ca="1" si="52"/>
        <v>#NAME?</v>
      </c>
      <c r="N512" s="24" t="e">
        <f t="shared" ca="1" si="53"/>
        <v>#NAME?</v>
      </c>
      <c r="O512" s="22" t="e">
        <f ca="1">+_xlfn.XLOOKUP(H512,Datos_BGC!$J$2:$J$89,Datos_BGC!$I$2:$I$89,"")</f>
        <v>#NAME?</v>
      </c>
      <c r="P512" s="23" t="e">
        <f t="shared" ca="1" si="54"/>
        <v>#NAME?</v>
      </c>
      <c r="Q512" s="28" t="e">
        <f t="shared" ca="1" si="55"/>
        <v>#NAME?</v>
      </c>
    </row>
    <row r="513" spans="1:17" x14ac:dyDescent="0.35">
      <c r="A513" s="14" t="s">
        <v>102</v>
      </c>
      <c r="B513" s="14" t="str">
        <f t="shared" si="49"/>
        <v>USD</v>
      </c>
      <c r="C513" s="14" t="str">
        <f t="shared" si="50"/>
        <v>PLN</v>
      </c>
      <c r="D513" s="14" t="s">
        <v>102</v>
      </c>
      <c r="E513" s="14" t="s">
        <v>16</v>
      </c>
      <c r="F513" s="14">
        <v>1</v>
      </c>
      <c r="G513" s="14" t="s">
        <v>5</v>
      </c>
      <c r="H513" s="14" t="str">
        <f t="shared" si="51"/>
        <v>USDPLN_10RR_6M</v>
      </c>
      <c r="I513" s="14">
        <v>-80242.289999999994</v>
      </c>
      <c r="J513" s="36">
        <v>1.2406999999999999</v>
      </c>
      <c r="K513" s="37">
        <v>0</v>
      </c>
      <c r="L513" s="22" t="e">
        <f ca="1">+_xlfn.XLOOKUP(H513,Datos_Tradition!$J$2:$J$89,Datos_Tradition!$I$2:$I$89,"")</f>
        <v>#NAME?</v>
      </c>
      <c r="M513" s="23" t="e">
        <f t="shared" ca="1" si="52"/>
        <v>#NAME?</v>
      </c>
      <c r="N513" s="24" t="e">
        <f t="shared" ca="1" si="53"/>
        <v>#NAME?</v>
      </c>
      <c r="O513" s="22" t="e">
        <f ca="1">+_xlfn.XLOOKUP(H513,Datos_BGC!$J$2:$J$89,Datos_BGC!$I$2:$I$89,"")</f>
        <v>#NAME?</v>
      </c>
      <c r="P513" s="23" t="e">
        <f t="shared" ca="1" si="54"/>
        <v>#NAME?</v>
      </c>
      <c r="Q513" s="28" t="e">
        <f t="shared" ca="1" si="55"/>
        <v>#NAME?</v>
      </c>
    </row>
    <row r="514" spans="1:17" x14ac:dyDescent="0.35">
      <c r="A514" s="14" t="s">
        <v>102</v>
      </c>
      <c r="B514" s="14" t="str">
        <f t="shared" si="49"/>
        <v>USD</v>
      </c>
      <c r="C514" s="14" t="str">
        <f t="shared" si="50"/>
        <v>PLN</v>
      </c>
      <c r="D514" s="14" t="s">
        <v>102</v>
      </c>
      <c r="E514" s="14" t="s">
        <v>19</v>
      </c>
      <c r="F514" s="14">
        <v>1</v>
      </c>
      <c r="G514" s="14" t="s">
        <v>5</v>
      </c>
      <c r="H514" s="14" t="str">
        <f t="shared" si="51"/>
        <v>USDPLN_25FLY_6M</v>
      </c>
      <c r="I514" s="14">
        <v>92635.71</v>
      </c>
      <c r="J514" s="36">
        <v>0.68500000000000005</v>
      </c>
      <c r="K514" s="37">
        <v>0</v>
      </c>
      <c r="L514" s="22" t="e">
        <f ca="1">+_xlfn.XLOOKUP(H514,Datos_Tradition!$J$2:$J$89,Datos_Tradition!$I$2:$I$89,"")</f>
        <v>#NAME?</v>
      </c>
      <c r="M514" s="23" t="e">
        <f t="shared" ca="1" si="52"/>
        <v>#NAME?</v>
      </c>
      <c r="N514" s="24" t="e">
        <f t="shared" ca="1" si="53"/>
        <v>#NAME?</v>
      </c>
      <c r="O514" s="22" t="e">
        <f ca="1">+_xlfn.XLOOKUP(H514,Datos_BGC!$J$2:$J$89,Datos_BGC!$I$2:$I$89,"")</f>
        <v>#NAME?</v>
      </c>
      <c r="P514" s="23" t="e">
        <f t="shared" ca="1" si="54"/>
        <v>#NAME?</v>
      </c>
      <c r="Q514" s="28" t="e">
        <f t="shared" ca="1" si="55"/>
        <v>#NAME?</v>
      </c>
    </row>
    <row r="515" spans="1:17" x14ac:dyDescent="0.35">
      <c r="A515" s="14" t="s">
        <v>102</v>
      </c>
      <c r="B515" s="14" t="str">
        <f t="shared" ref="B515:B527" si="56">+LEFT(A515,3)</f>
        <v>USD</v>
      </c>
      <c r="C515" s="14" t="str">
        <f t="shared" ref="C515:C527" si="57">+RIGHT(A515,3)</f>
        <v>PLN</v>
      </c>
      <c r="D515" s="14" t="s">
        <v>102</v>
      </c>
      <c r="E515" s="14" t="s">
        <v>18</v>
      </c>
      <c r="F515" s="14">
        <v>1</v>
      </c>
      <c r="G515" s="14" t="s">
        <v>5</v>
      </c>
      <c r="H515" s="14" t="str">
        <f t="shared" ref="H515:H527" si="58">+D515&amp;"_"&amp;E515&amp;"_"&amp;G515</f>
        <v>USDPLN_25RR_6M</v>
      </c>
      <c r="I515" s="14">
        <v>244632.15</v>
      </c>
      <c r="J515" s="36">
        <v>0.96499999999999997</v>
      </c>
      <c r="K515" s="37">
        <v>0</v>
      </c>
      <c r="L515" s="22" t="e">
        <f ca="1">+_xlfn.XLOOKUP(H515,Datos_Tradition!$J$2:$J$89,Datos_Tradition!$I$2:$I$89,"")</f>
        <v>#NAME?</v>
      </c>
      <c r="M515" s="23" t="e">
        <f t="shared" ref="M515:M527" ca="1" si="59">+IF(OR(L515="",K515=0),K515,ABS(I515)*L515/2)</f>
        <v>#NAME?</v>
      </c>
      <c r="N515" s="24" t="e">
        <f t="shared" ref="N515:N527" ca="1" si="60">+IF(L515="","",M515&lt;$K515)</f>
        <v>#NAME?</v>
      </c>
      <c r="O515" s="22" t="e">
        <f ca="1">+_xlfn.XLOOKUP(H515,Datos_BGC!$J$2:$J$89,Datos_BGC!$I$2:$I$89,"")</f>
        <v>#NAME?</v>
      </c>
      <c r="P515" s="23" t="e">
        <f t="shared" ref="P515:P527" ca="1" si="61">+IF(OR(O515="",K515=0),K515,ABS(I515)*O515/2)</f>
        <v>#NAME?</v>
      </c>
      <c r="Q515" s="28" t="e">
        <f t="shared" ref="Q515:Q527" ca="1" si="62">+IF(O515="","",P515&lt;$K515)</f>
        <v>#NAME?</v>
      </c>
    </row>
    <row r="516" spans="1:17" x14ac:dyDescent="0.35">
      <c r="A516" s="14" t="s">
        <v>102</v>
      </c>
      <c r="B516" s="14" t="str">
        <f t="shared" si="56"/>
        <v>USD</v>
      </c>
      <c r="C516" s="14" t="str">
        <f t="shared" si="57"/>
        <v>PLN</v>
      </c>
      <c r="D516" s="14" t="s">
        <v>102</v>
      </c>
      <c r="E516" s="14" t="s">
        <v>9</v>
      </c>
      <c r="F516" s="14">
        <v>1</v>
      </c>
      <c r="G516" s="14" t="s">
        <v>5</v>
      </c>
      <c r="H516" s="14" t="str">
        <f t="shared" si="58"/>
        <v>USDPLN_ATM_6M</v>
      </c>
      <c r="I516" s="14">
        <v>-2150.9319499999901</v>
      </c>
      <c r="J516" s="36">
        <v>1.2670999999999999</v>
      </c>
      <c r="K516" s="37">
        <v>0</v>
      </c>
      <c r="L516" s="22" t="e">
        <f ca="1">+_xlfn.XLOOKUP(H516,Datos_Tradition!$J$2:$J$89,Datos_Tradition!$I$2:$I$89,"")</f>
        <v>#NAME?</v>
      </c>
      <c r="M516" s="23" t="e">
        <f t="shared" ca="1" si="59"/>
        <v>#NAME?</v>
      </c>
      <c r="N516" s="24" t="e">
        <f t="shared" ca="1" si="60"/>
        <v>#NAME?</v>
      </c>
      <c r="O516" s="22" t="e">
        <f ca="1">+_xlfn.XLOOKUP(H516,Datos_BGC!$J$2:$J$89,Datos_BGC!$I$2:$I$89,"")</f>
        <v>#NAME?</v>
      </c>
      <c r="P516" s="23" t="e">
        <f t="shared" ca="1" si="61"/>
        <v>#NAME?</v>
      </c>
      <c r="Q516" s="28" t="e">
        <f t="shared" ca="1" si="62"/>
        <v>#NAME?</v>
      </c>
    </row>
    <row r="517" spans="1:17" x14ac:dyDescent="0.35">
      <c r="A517" s="14" t="s">
        <v>102</v>
      </c>
      <c r="B517" s="14" t="str">
        <f t="shared" si="56"/>
        <v>USD</v>
      </c>
      <c r="C517" s="14" t="str">
        <f t="shared" si="57"/>
        <v>PLN</v>
      </c>
      <c r="D517" s="14" t="s">
        <v>102</v>
      </c>
      <c r="E517" s="14" t="s">
        <v>17</v>
      </c>
      <c r="F517" s="14">
        <v>1</v>
      </c>
      <c r="G517" s="14" t="s">
        <v>7</v>
      </c>
      <c r="H517" s="14" t="str">
        <f t="shared" si="58"/>
        <v>USDPLN_10FLY_1Y</v>
      </c>
      <c r="I517" s="14">
        <v>-29800.91</v>
      </c>
      <c r="J517" s="36">
        <v>1.744</v>
      </c>
      <c r="K517" s="37">
        <v>0</v>
      </c>
      <c r="L517" s="22" t="e">
        <f ca="1">+_xlfn.XLOOKUP(H517,Datos_Tradition!$J$2:$J$89,Datos_Tradition!$I$2:$I$89,"")</f>
        <v>#NAME?</v>
      </c>
      <c r="M517" s="23" t="e">
        <f t="shared" ca="1" si="59"/>
        <v>#NAME?</v>
      </c>
      <c r="N517" s="24" t="e">
        <f t="shared" ca="1" si="60"/>
        <v>#NAME?</v>
      </c>
      <c r="O517" s="22" t="e">
        <f ca="1">+_xlfn.XLOOKUP(H517,Datos_BGC!$J$2:$J$89,Datos_BGC!$I$2:$I$89,"")</f>
        <v>#NAME?</v>
      </c>
      <c r="P517" s="23" t="e">
        <f t="shared" ca="1" si="61"/>
        <v>#NAME?</v>
      </c>
      <c r="Q517" s="28" t="e">
        <f t="shared" ca="1" si="62"/>
        <v>#NAME?</v>
      </c>
    </row>
    <row r="518" spans="1:17" x14ac:dyDescent="0.35">
      <c r="A518" s="14" t="s">
        <v>102</v>
      </c>
      <c r="B518" s="14" t="str">
        <f t="shared" si="56"/>
        <v>USD</v>
      </c>
      <c r="C518" s="14" t="str">
        <f t="shared" si="57"/>
        <v>PLN</v>
      </c>
      <c r="D518" s="14" t="s">
        <v>102</v>
      </c>
      <c r="E518" s="14" t="s">
        <v>16</v>
      </c>
      <c r="F518" s="14">
        <v>2</v>
      </c>
      <c r="G518" s="14" t="s">
        <v>7</v>
      </c>
      <c r="H518" s="14" t="str">
        <f t="shared" si="58"/>
        <v>USDPLN_10RR_1Y</v>
      </c>
      <c r="I518" s="14">
        <v>9059.82</v>
      </c>
      <c r="J518" s="36">
        <v>1.17275</v>
      </c>
      <c r="K518" s="37">
        <v>0</v>
      </c>
      <c r="L518" s="22" t="e">
        <f ca="1">+_xlfn.XLOOKUP(H518,Datos_Tradition!$J$2:$J$89,Datos_Tradition!$I$2:$I$89,"")</f>
        <v>#NAME?</v>
      </c>
      <c r="M518" s="23" t="e">
        <f t="shared" ca="1" si="59"/>
        <v>#NAME?</v>
      </c>
      <c r="N518" s="24" t="e">
        <f t="shared" ca="1" si="60"/>
        <v>#NAME?</v>
      </c>
      <c r="O518" s="22" t="e">
        <f ca="1">+_xlfn.XLOOKUP(H518,Datos_BGC!$J$2:$J$89,Datos_BGC!$I$2:$I$89,"")</f>
        <v>#NAME?</v>
      </c>
      <c r="P518" s="23" t="e">
        <f t="shared" ca="1" si="61"/>
        <v>#NAME?</v>
      </c>
      <c r="Q518" s="28" t="e">
        <f t="shared" ca="1" si="62"/>
        <v>#NAME?</v>
      </c>
    </row>
    <row r="519" spans="1:17" x14ac:dyDescent="0.35">
      <c r="A519" s="14" t="s">
        <v>102</v>
      </c>
      <c r="B519" s="14" t="str">
        <f t="shared" si="56"/>
        <v>USD</v>
      </c>
      <c r="C519" s="14" t="str">
        <f t="shared" si="57"/>
        <v>PLN</v>
      </c>
      <c r="D519" s="14" t="s">
        <v>102</v>
      </c>
      <c r="E519" s="14" t="s">
        <v>19</v>
      </c>
      <c r="F519" s="14">
        <v>2</v>
      </c>
      <c r="G519" s="14" t="s">
        <v>7</v>
      </c>
      <c r="H519" s="14" t="str">
        <f t="shared" si="58"/>
        <v>USDPLN_25FLY_1Y</v>
      </c>
      <c r="I519" s="14">
        <v>70464.36</v>
      </c>
      <c r="J519" s="36">
        <v>0.65</v>
      </c>
      <c r="K519" s="37">
        <v>0</v>
      </c>
      <c r="L519" s="22" t="e">
        <f ca="1">+_xlfn.XLOOKUP(H519,Datos_Tradition!$J$2:$J$89,Datos_Tradition!$I$2:$I$89,"")</f>
        <v>#NAME?</v>
      </c>
      <c r="M519" s="23" t="e">
        <f t="shared" ca="1" si="59"/>
        <v>#NAME?</v>
      </c>
      <c r="N519" s="24" t="e">
        <f t="shared" ca="1" si="60"/>
        <v>#NAME?</v>
      </c>
      <c r="O519" s="22" t="e">
        <f ca="1">+_xlfn.XLOOKUP(H519,Datos_BGC!$J$2:$J$89,Datos_BGC!$I$2:$I$89,"")</f>
        <v>#NAME?</v>
      </c>
      <c r="P519" s="23" t="e">
        <f t="shared" ca="1" si="61"/>
        <v>#NAME?</v>
      </c>
      <c r="Q519" s="28" t="e">
        <f t="shared" ca="1" si="62"/>
        <v>#NAME?</v>
      </c>
    </row>
    <row r="520" spans="1:17" x14ac:dyDescent="0.35">
      <c r="A520" s="14" t="s">
        <v>102</v>
      </c>
      <c r="B520" s="14" t="str">
        <f t="shared" si="56"/>
        <v>USD</v>
      </c>
      <c r="C520" s="14" t="str">
        <f t="shared" si="57"/>
        <v>PLN</v>
      </c>
      <c r="D520" s="14" t="s">
        <v>102</v>
      </c>
      <c r="E520" s="14" t="s">
        <v>18</v>
      </c>
      <c r="F520" s="14">
        <v>2</v>
      </c>
      <c r="G520" s="14" t="s">
        <v>7</v>
      </c>
      <c r="H520" s="14" t="str">
        <f t="shared" si="58"/>
        <v>USDPLN_25RR_1Y</v>
      </c>
      <c r="I520" s="14">
        <v>10425.31</v>
      </c>
      <c r="J520" s="36">
        <v>0.91</v>
      </c>
      <c r="K520" s="37">
        <v>0</v>
      </c>
      <c r="L520" s="22" t="e">
        <f ca="1">+_xlfn.XLOOKUP(H520,Datos_Tradition!$J$2:$J$89,Datos_Tradition!$I$2:$I$89,"")</f>
        <v>#NAME?</v>
      </c>
      <c r="M520" s="23" t="e">
        <f t="shared" ca="1" si="59"/>
        <v>#NAME?</v>
      </c>
      <c r="N520" s="24" t="e">
        <f t="shared" ca="1" si="60"/>
        <v>#NAME?</v>
      </c>
      <c r="O520" s="22" t="e">
        <f ca="1">+_xlfn.XLOOKUP(H520,Datos_BGC!$J$2:$J$89,Datos_BGC!$I$2:$I$89,"")</f>
        <v>#NAME?</v>
      </c>
      <c r="P520" s="23" t="e">
        <f t="shared" ca="1" si="61"/>
        <v>#NAME?</v>
      </c>
      <c r="Q520" s="28" t="e">
        <f t="shared" ca="1" si="62"/>
        <v>#NAME?</v>
      </c>
    </row>
    <row r="521" spans="1:17" x14ac:dyDescent="0.35">
      <c r="A521" s="14" t="s">
        <v>102</v>
      </c>
      <c r="B521" s="14" t="str">
        <f t="shared" si="56"/>
        <v>USD</v>
      </c>
      <c r="C521" s="14" t="str">
        <f t="shared" si="57"/>
        <v>PLN</v>
      </c>
      <c r="D521" s="14" t="s">
        <v>102</v>
      </c>
      <c r="E521" s="14" t="s">
        <v>9</v>
      </c>
      <c r="F521" s="14">
        <v>2</v>
      </c>
      <c r="G521" s="14" t="s">
        <v>7</v>
      </c>
      <c r="H521" s="14" t="str">
        <f t="shared" si="58"/>
        <v>USDPLN_ATM_1Y</v>
      </c>
      <c r="I521" s="14">
        <v>35467.918729999903</v>
      </c>
      <c r="J521" s="36">
        <v>1.2193000000000001</v>
      </c>
      <c r="K521" s="37">
        <v>0</v>
      </c>
      <c r="L521" s="22" t="e">
        <f ca="1">+_xlfn.XLOOKUP(H521,Datos_Tradition!$J$2:$J$89,Datos_Tradition!$I$2:$I$89,"")</f>
        <v>#NAME?</v>
      </c>
      <c r="M521" s="23" t="e">
        <f t="shared" ca="1" si="59"/>
        <v>#NAME?</v>
      </c>
      <c r="N521" s="24" t="e">
        <f t="shared" ca="1" si="60"/>
        <v>#NAME?</v>
      </c>
      <c r="O521" s="22" t="e">
        <f ca="1">+_xlfn.XLOOKUP(H521,Datos_BGC!$J$2:$J$89,Datos_BGC!$I$2:$I$89,"")</f>
        <v>#NAME?</v>
      </c>
      <c r="P521" s="23" t="e">
        <f t="shared" ca="1" si="61"/>
        <v>#NAME?</v>
      </c>
      <c r="Q521" s="28" t="e">
        <f t="shared" ca="1" si="62"/>
        <v>#NAME?</v>
      </c>
    </row>
    <row r="522" spans="1:17" x14ac:dyDescent="0.35">
      <c r="A522" s="14" t="s">
        <v>102</v>
      </c>
      <c r="B522" s="14" t="str">
        <f t="shared" si="56"/>
        <v>USD</v>
      </c>
      <c r="C522" s="14" t="str">
        <f t="shared" si="57"/>
        <v>PLN</v>
      </c>
      <c r="D522" s="14" t="s">
        <v>102</v>
      </c>
      <c r="E522" s="14" t="s">
        <v>17</v>
      </c>
      <c r="F522" s="14">
        <v>2</v>
      </c>
      <c r="G522" s="14" t="s">
        <v>8</v>
      </c>
      <c r="H522" s="14" t="str">
        <f t="shared" si="58"/>
        <v>USDPLN_10FLY_2Y</v>
      </c>
      <c r="I522" s="14">
        <v>-104901.27</v>
      </c>
      <c r="J522" s="36">
        <v>2.1</v>
      </c>
      <c r="K522" s="37">
        <v>0</v>
      </c>
      <c r="L522" s="22" t="e">
        <f ca="1">+_xlfn.XLOOKUP(H522,Datos_Tradition!$J$2:$J$89,Datos_Tradition!$I$2:$I$89,"")</f>
        <v>#NAME?</v>
      </c>
      <c r="M522" s="23" t="e">
        <f t="shared" ca="1" si="59"/>
        <v>#NAME?</v>
      </c>
      <c r="N522" s="24" t="e">
        <f t="shared" ca="1" si="60"/>
        <v>#NAME?</v>
      </c>
      <c r="O522" s="22" t="e">
        <f ca="1">+_xlfn.XLOOKUP(H522,Datos_BGC!$J$2:$J$89,Datos_BGC!$I$2:$I$89,"")</f>
        <v>#NAME?</v>
      </c>
      <c r="P522" s="23" t="e">
        <f t="shared" ca="1" si="61"/>
        <v>#NAME?</v>
      </c>
      <c r="Q522" s="28" t="e">
        <f t="shared" ca="1" si="62"/>
        <v>#NAME?</v>
      </c>
    </row>
    <row r="523" spans="1:17" x14ac:dyDescent="0.35">
      <c r="A523" s="14" t="s">
        <v>102</v>
      </c>
      <c r="B523" s="14" t="str">
        <f t="shared" si="56"/>
        <v>USD</v>
      </c>
      <c r="C523" s="14" t="str">
        <f t="shared" si="57"/>
        <v>PLN</v>
      </c>
      <c r="D523" s="14" t="s">
        <v>102</v>
      </c>
      <c r="E523" s="14" t="s">
        <v>16</v>
      </c>
      <c r="F523" s="14">
        <v>3</v>
      </c>
      <c r="G523" s="14" t="s">
        <v>8</v>
      </c>
      <c r="H523" s="14" t="str">
        <f t="shared" si="58"/>
        <v>USDPLN_10RR_2Y</v>
      </c>
      <c r="I523" s="14">
        <v>32450.049999999901</v>
      </c>
      <c r="J523" s="36">
        <v>1.6628000000000001</v>
      </c>
      <c r="K523" s="37">
        <v>0</v>
      </c>
      <c r="L523" s="22" t="e">
        <f ca="1">+_xlfn.XLOOKUP(H523,Datos_Tradition!$J$2:$J$89,Datos_Tradition!$I$2:$I$89,"")</f>
        <v>#NAME?</v>
      </c>
      <c r="M523" s="23" t="e">
        <f t="shared" ca="1" si="59"/>
        <v>#NAME?</v>
      </c>
      <c r="N523" s="24" t="e">
        <f t="shared" ca="1" si="60"/>
        <v>#NAME?</v>
      </c>
      <c r="O523" s="22" t="e">
        <f ca="1">+_xlfn.XLOOKUP(H523,Datos_BGC!$J$2:$J$89,Datos_BGC!$I$2:$I$89,"")</f>
        <v>#NAME?</v>
      </c>
      <c r="P523" s="23" t="e">
        <f t="shared" ca="1" si="61"/>
        <v>#NAME?</v>
      </c>
      <c r="Q523" s="28" t="e">
        <f t="shared" ca="1" si="62"/>
        <v>#NAME?</v>
      </c>
    </row>
    <row r="524" spans="1:17" x14ac:dyDescent="0.35">
      <c r="A524" s="14" t="s">
        <v>102</v>
      </c>
      <c r="B524" s="14" t="str">
        <f t="shared" si="56"/>
        <v>USD</v>
      </c>
      <c r="C524" s="14" t="str">
        <f t="shared" si="57"/>
        <v>PLN</v>
      </c>
      <c r="D524" s="14" t="s">
        <v>102</v>
      </c>
      <c r="E524" s="14" t="s">
        <v>19</v>
      </c>
      <c r="F524" s="14">
        <v>3</v>
      </c>
      <c r="G524" s="14" t="s">
        <v>8</v>
      </c>
      <c r="H524" s="14" t="str">
        <f t="shared" si="58"/>
        <v>USDPLN_25FLY_2Y</v>
      </c>
      <c r="I524" s="14">
        <v>82805.669999999896</v>
      </c>
      <c r="J524" s="36">
        <v>0.56154999999999999</v>
      </c>
      <c r="K524" s="37">
        <v>0</v>
      </c>
      <c r="L524" s="22" t="e">
        <f ca="1">+_xlfn.XLOOKUP(H524,Datos_Tradition!$J$2:$J$89,Datos_Tradition!$I$2:$I$89,"")</f>
        <v>#NAME?</v>
      </c>
      <c r="M524" s="23" t="e">
        <f t="shared" ca="1" si="59"/>
        <v>#NAME?</v>
      </c>
      <c r="N524" s="24" t="e">
        <f t="shared" ca="1" si="60"/>
        <v>#NAME?</v>
      </c>
      <c r="O524" s="22" t="e">
        <f ca="1">+_xlfn.XLOOKUP(H524,Datos_BGC!$J$2:$J$89,Datos_BGC!$I$2:$I$89,"")</f>
        <v>#NAME?</v>
      </c>
      <c r="P524" s="23" t="e">
        <f t="shared" ca="1" si="61"/>
        <v>#NAME?</v>
      </c>
      <c r="Q524" s="28" t="e">
        <f t="shared" ca="1" si="62"/>
        <v>#NAME?</v>
      </c>
    </row>
    <row r="525" spans="1:17" x14ac:dyDescent="0.35">
      <c r="A525" s="14" t="s">
        <v>102</v>
      </c>
      <c r="B525" s="14" t="str">
        <f t="shared" si="56"/>
        <v>USD</v>
      </c>
      <c r="C525" s="14" t="str">
        <f t="shared" si="57"/>
        <v>PLN</v>
      </c>
      <c r="D525" s="14" t="s">
        <v>102</v>
      </c>
      <c r="E525" s="14" t="s">
        <v>18</v>
      </c>
      <c r="F525" s="14">
        <v>3</v>
      </c>
      <c r="G525" s="14" t="s">
        <v>8</v>
      </c>
      <c r="H525" s="14" t="str">
        <f t="shared" si="58"/>
        <v>USDPLN_25RR_2Y</v>
      </c>
      <c r="I525" s="14">
        <v>21267.48</v>
      </c>
      <c r="J525" s="36">
        <v>0.8669</v>
      </c>
      <c r="K525" s="37">
        <v>0</v>
      </c>
      <c r="L525" s="22" t="e">
        <f ca="1">+_xlfn.XLOOKUP(H525,Datos_Tradition!$J$2:$J$89,Datos_Tradition!$I$2:$I$89,"")</f>
        <v>#NAME?</v>
      </c>
      <c r="M525" s="23" t="e">
        <f t="shared" ca="1" si="59"/>
        <v>#NAME?</v>
      </c>
      <c r="N525" s="24" t="e">
        <f t="shared" ca="1" si="60"/>
        <v>#NAME?</v>
      </c>
      <c r="O525" s="22" t="e">
        <f ca="1">+_xlfn.XLOOKUP(H525,Datos_BGC!$J$2:$J$89,Datos_BGC!$I$2:$I$89,"")</f>
        <v>#NAME?</v>
      </c>
      <c r="P525" s="23" t="e">
        <f t="shared" ca="1" si="61"/>
        <v>#NAME?</v>
      </c>
      <c r="Q525" s="28" t="e">
        <f t="shared" ca="1" si="62"/>
        <v>#NAME?</v>
      </c>
    </row>
    <row r="526" spans="1:17" x14ac:dyDescent="0.35">
      <c r="A526" s="14" t="s">
        <v>102</v>
      </c>
      <c r="B526" s="14" t="str">
        <f t="shared" si="56"/>
        <v>USD</v>
      </c>
      <c r="C526" s="14" t="str">
        <f t="shared" si="57"/>
        <v>PLN</v>
      </c>
      <c r="D526" s="14" t="s">
        <v>102</v>
      </c>
      <c r="E526" s="14" t="s">
        <v>9</v>
      </c>
      <c r="F526" s="14">
        <v>3</v>
      </c>
      <c r="G526" s="14" t="s">
        <v>8</v>
      </c>
      <c r="H526" s="14" t="str">
        <f t="shared" si="58"/>
        <v>USDPLN_ATM_2Y</v>
      </c>
      <c r="I526" s="14">
        <v>69447.220409999907</v>
      </c>
      <c r="J526" s="36">
        <v>1.25</v>
      </c>
      <c r="K526" s="37">
        <v>0</v>
      </c>
      <c r="L526" s="22" t="e">
        <f ca="1">+_xlfn.XLOOKUP(H526,Datos_Tradition!$J$2:$J$89,Datos_Tradition!$I$2:$I$89,"")</f>
        <v>#NAME?</v>
      </c>
      <c r="M526" s="23" t="e">
        <f t="shared" ca="1" si="59"/>
        <v>#NAME?</v>
      </c>
      <c r="N526" s="24" t="e">
        <f t="shared" ca="1" si="60"/>
        <v>#NAME?</v>
      </c>
      <c r="O526" s="22" t="e">
        <f ca="1">+_xlfn.XLOOKUP(H526,Datos_BGC!$J$2:$J$89,Datos_BGC!$I$2:$I$89,"")</f>
        <v>#NAME?</v>
      </c>
      <c r="P526" s="23" t="e">
        <f t="shared" ca="1" si="61"/>
        <v>#NAME?</v>
      </c>
      <c r="Q526" s="28" t="e">
        <f t="shared" ca="1" si="62"/>
        <v>#NAME?</v>
      </c>
    </row>
    <row r="527" spans="1:17" x14ac:dyDescent="0.35">
      <c r="A527" s="14" t="s">
        <v>102</v>
      </c>
      <c r="B527" s="14" t="str">
        <f t="shared" si="56"/>
        <v>USD</v>
      </c>
      <c r="C527" s="14" t="str">
        <f t="shared" si="57"/>
        <v>PLN</v>
      </c>
      <c r="D527" s="14" t="s">
        <v>102</v>
      </c>
      <c r="E527" s="14" t="s">
        <v>22</v>
      </c>
      <c r="F527" s="14">
        <v>3</v>
      </c>
      <c r="G527" s="14" t="s">
        <v>102</v>
      </c>
      <c r="H527" s="14" t="str">
        <f t="shared" si="58"/>
        <v>USDPLN_3Y_USDPLN</v>
      </c>
      <c r="I527" s="14" t="s">
        <v>9</v>
      </c>
      <c r="J527" s="36" t="s">
        <v>75</v>
      </c>
      <c r="K527" s="37">
        <v>6651.0013216349998</v>
      </c>
      <c r="L527" s="25" t="e">
        <f ca="1">+_xlfn.XLOOKUP(H527,Datos_Tradition!$J$2:$J$89,Datos_Tradition!$I$2:$I$89,"")</f>
        <v>#NAME?</v>
      </c>
      <c r="M527" s="26" t="e">
        <f t="shared" ca="1" si="59"/>
        <v>#NAME?</v>
      </c>
      <c r="N527" s="27" t="e">
        <f t="shared" ca="1" si="60"/>
        <v>#NAME?</v>
      </c>
      <c r="O527" s="25" t="e">
        <f ca="1">+_xlfn.XLOOKUP(H527,Datos_BGC!$J$2:$J$89,Datos_BGC!$I$2:$I$89,"")</f>
        <v>#NAME?</v>
      </c>
      <c r="P527" s="26" t="e">
        <f t="shared" ca="1" si="61"/>
        <v>#NAME?</v>
      </c>
      <c r="Q527" s="29" t="e">
        <f t="shared" ca="1" si="62"/>
        <v>#NAME?</v>
      </c>
    </row>
  </sheetData>
  <autoFilter ref="A1:Q527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AO527"/>
  <sheetViews>
    <sheetView topLeftCell="AC519" workbookViewId="0">
      <selection activeCell="AI2" sqref="AI2:AI527"/>
    </sheetView>
  </sheetViews>
  <sheetFormatPr baseColWidth="10" defaultRowHeight="14.15" x14ac:dyDescent="0.35"/>
  <cols>
    <col min="1" max="1" width="21.08203125" bestFit="1" customWidth="1"/>
    <col min="3" max="3" width="23.75" bestFit="1" customWidth="1"/>
    <col min="5" max="7" width="23.75" customWidth="1"/>
    <col min="13" max="13" width="17.33203125" bestFit="1" customWidth="1"/>
    <col min="38" max="38" width="10.9140625" style="12"/>
  </cols>
  <sheetData>
    <row r="1" spans="1:41" x14ac:dyDescent="0.35">
      <c r="B1" t="s">
        <v>38</v>
      </c>
      <c r="C1" t="s">
        <v>15</v>
      </c>
      <c r="E1" t="s">
        <v>103</v>
      </c>
      <c r="F1" t="s">
        <v>104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  <c r="Y1" t="s">
        <v>57</v>
      </c>
      <c r="Z1" t="s">
        <v>58</v>
      </c>
      <c r="AA1" t="s">
        <v>59</v>
      </c>
      <c r="AB1" t="s">
        <v>60</v>
      </c>
      <c r="AC1" t="s">
        <v>61</v>
      </c>
      <c r="AD1" t="s">
        <v>62</v>
      </c>
      <c r="AE1" t="s">
        <v>63</v>
      </c>
      <c r="AF1" t="s">
        <v>64</v>
      </c>
      <c r="AG1" t="s">
        <v>65</v>
      </c>
      <c r="AH1" t="s">
        <v>66</v>
      </c>
      <c r="AI1" t="s">
        <v>67</v>
      </c>
      <c r="AJ1" t="s">
        <v>68</v>
      </c>
      <c r="AK1" t="s">
        <v>69</v>
      </c>
      <c r="AL1" t="s">
        <v>70</v>
      </c>
      <c r="AM1" t="s">
        <v>68</v>
      </c>
      <c r="AN1" t="s">
        <v>69</v>
      </c>
      <c r="AO1" t="s">
        <v>70</v>
      </c>
    </row>
    <row r="2" spans="1:41" x14ac:dyDescent="0.35">
      <c r="A2" t="str">
        <f t="shared" ref="A2:A4" si="0">CONCATENATE(C2,D2,E2,F2)</f>
        <v>VOLFXEURGBP15YATM</v>
      </c>
      <c r="B2" t="s">
        <v>71</v>
      </c>
      <c r="C2" t="s">
        <v>27</v>
      </c>
      <c r="D2" t="s">
        <v>72</v>
      </c>
      <c r="E2" t="s">
        <v>73</v>
      </c>
      <c r="F2" t="s">
        <v>9</v>
      </c>
      <c r="G2" t="s">
        <v>72</v>
      </c>
      <c r="H2" t="s">
        <v>9</v>
      </c>
      <c r="I2">
        <v>15</v>
      </c>
      <c r="J2" t="s">
        <v>73</v>
      </c>
      <c r="K2">
        <v>60.4907299999999</v>
      </c>
      <c r="N2" t="s">
        <v>74</v>
      </c>
      <c r="O2" t="s">
        <v>75</v>
      </c>
      <c r="P2" t="s">
        <v>76</v>
      </c>
      <c r="Q2" t="s">
        <v>76</v>
      </c>
      <c r="R2">
        <v>3.3713020951580401</v>
      </c>
      <c r="S2">
        <v>6.1438393942214997</v>
      </c>
      <c r="T2">
        <v>6.3796277881265198</v>
      </c>
      <c r="U2">
        <v>1.7966861701804899</v>
      </c>
      <c r="V2">
        <v>1.55279999999999</v>
      </c>
      <c r="W2">
        <v>-0.71809999999999896</v>
      </c>
      <c r="X2">
        <v>1.7468999999999999</v>
      </c>
      <c r="Y2">
        <v>0</v>
      </c>
      <c r="Z2">
        <v>0</v>
      </c>
      <c r="AA2">
        <v>101.966262393319</v>
      </c>
      <c r="AB2">
        <v>93.930005543999897</v>
      </c>
      <c r="AC2">
        <v>185.82266497960799</v>
      </c>
      <c r="AD2">
        <v>-43.438393212999898</v>
      </c>
      <c r="AE2">
        <v>105.671256236999</v>
      </c>
      <c r="AF2">
        <v>54.341429007561104</v>
      </c>
      <c r="AG2">
        <v>192.95417101602899</v>
      </c>
      <c r="AH2">
        <v>0</v>
      </c>
      <c r="AI2">
        <v>0</v>
      </c>
      <c r="AJ2">
        <v>93.930005543999897</v>
      </c>
      <c r="AK2">
        <v>185.82266497960799</v>
      </c>
      <c r="AL2" t="s">
        <v>77</v>
      </c>
      <c r="AM2">
        <v>8.9882399999990004E-4</v>
      </c>
      <c r="AN2">
        <v>0.39669949495003198</v>
      </c>
      <c r="AO2" t="s">
        <v>77</v>
      </c>
    </row>
    <row r="3" spans="1:41" x14ac:dyDescent="0.35">
      <c r="A3" t="str">
        <f t="shared" si="0"/>
        <v>VOLFXEURUSD15YATM</v>
      </c>
      <c r="B3" t="s">
        <v>71</v>
      </c>
      <c r="C3" t="s">
        <v>27</v>
      </c>
      <c r="D3" t="s">
        <v>78</v>
      </c>
      <c r="E3" t="s">
        <v>73</v>
      </c>
      <c r="F3" t="s">
        <v>9</v>
      </c>
      <c r="G3" t="s">
        <v>78</v>
      </c>
      <c r="H3" t="s">
        <v>9</v>
      </c>
      <c r="I3">
        <v>15</v>
      </c>
      <c r="J3" t="s">
        <v>73</v>
      </c>
      <c r="K3">
        <v>-0.52695999999999998</v>
      </c>
      <c r="L3">
        <v>12.3725</v>
      </c>
      <c r="M3">
        <v>12.351699999999999</v>
      </c>
      <c r="N3" t="s">
        <v>74</v>
      </c>
      <c r="O3" t="s">
        <v>75</v>
      </c>
      <c r="P3" t="s">
        <v>76</v>
      </c>
      <c r="Q3" t="s">
        <v>76</v>
      </c>
      <c r="R3">
        <v>1.0071651395083401</v>
      </c>
      <c r="S3">
        <v>1.7068854406621601</v>
      </c>
      <c r="T3">
        <v>1.80627749527532</v>
      </c>
      <c r="U3">
        <v>1.01257403754481</v>
      </c>
      <c r="V3">
        <v>5.4499999999999098E-2</v>
      </c>
      <c r="W3">
        <v>3.2705000000000002</v>
      </c>
      <c r="X3">
        <v>2.7200000000000502E-2</v>
      </c>
      <c r="Y3">
        <v>0</v>
      </c>
      <c r="Z3">
        <v>0</v>
      </c>
      <c r="AA3">
        <v>0.26536787095765901</v>
      </c>
      <c r="AB3">
        <v>0</v>
      </c>
      <c r="AC3">
        <v>0.449730175905667</v>
      </c>
      <c r="AD3">
        <v>-1.7234226800000001</v>
      </c>
      <c r="AE3">
        <v>0</v>
      </c>
      <c r="AF3">
        <v>0.26679300741230799</v>
      </c>
      <c r="AG3">
        <v>0.47591799445514299</v>
      </c>
      <c r="AH3">
        <v>0</v>
      </c>
      <c r="AI3">
        <v>0</v>
      </c>
      <c r="AJ3">
        <v>0</v>
      </c>
      <c r="AK3">
        <v>0.449730175905667</v>
      </c>
      <c r="AL3" t="s">
        <v>77</v>
      </c>
      <c r="AM3">
        <v>25.5953044799999</v>
      </c>
      <c r="AN3">
        <v>5.8694276970297201</v>
      </c>
      <c r="AO3" t="s">
        <v>77</v>
      </c>
    </row>
    <row r="4" spans="1:41" x14ac:dyDescent="0.35">
      <c r="A4" t="str">
        <f t="shared" si="0"/>
        <v>VOLFXAUDUSD1D10FLY</v>
      </c>
      <c r="B4" t="s">
        <v>71</v>
      </c>
      <c r="C4" t="s">
        <v>27</v>
      </c>
      <c r="D4" t="s">
        <v>79</v>
      </c>
      <c r="E4" t="s">
        <v>20</v>
      </c>
      <c r="F4" t="s">
        <v>17</v>
      </c>
      <c r="G4" t="s">
        <v>79</v>
      </c>
      <c r="H4" t="s">
        <v>17</v>
      </c>
      <c r="I4">
        <v>2.7777777777777701E-3</v>
      </c>
      <c r="J4" t="s">
        <v>20</v>
      </c>
      <c r="K4">
        <v>77.929999999999893</v>
      </c>
      <c r="L4">
        <v>0.82</v>
      </c>
      <c r="M4">
        <v>0.87</v>
      </c>
      <c r="N4" t="s">
        <v>75</v>
      </c>
      <c r="O4" t="s">
        <v>75</v>
      </c>
      <c r="P4" t="s">
        <v>80</v>
      </c>
      <c r="Q4" t="s">
        <v>80</v>
      </c>
      <c r="R4">
        <v>4.3551000000000002</v>
      </c>
      <c r="S4">
        <v>7.5122999999999998</v>
      </c>
      <c r="T4">
        <v>7.6638999999999999</v>
      </c>
      <c r="U4">
        <v>3.7509999999999999</v>
      </c>
      <c r="V4">
        <v>0</v>
      </c>
      <c r="W4">
        <v>-6.6000000000000003E-2</v>
      </c>
      <c r="X4">
        <v>0</v>
      </c>
      <c r="Y4">
        <v>-0.05</v>
      </c>
      <c r="Z4">
        <v>-3.8965000000000001</v>
      </c>
      <c r="AA4">
        <v>169.6964715</v>
      </c>
      <c r="AB4">
        <v>0</v>
      </c>
      <c r="AC4">
        <v>292.71676949999897</v>
      </c>
      <c r="AD4">
        <v>-5.1433799999999996</v>
      </c>
      <c r="AE4">
        <v>0</v>
      </c>
      <c r="AF4">
        <v>146.157715</v>
      </c>
      <c r="AG4">
        <v>298.623863499999</v>
      </c>
      <c r="AH4">
        <v>-3.8965000000000001</v>
      </c>
      <c r="AI4">
        <v>169.6964715</v>
      </c>
      <c r="AJ4">
        <v>0</v>
      </c>
      <c r="AK4">
        <v>292.71676949999897</v>
      </c>
      <c r="AL4" t="s">
        <v>77</v>
      </c>
      <c r="AM4">
        <v>0</v>
      </c>
      <c r="AN4">
        <v>894.82160349999901</v>
      </c>
      <c r="AO4" t="s">
        <v>77</v>
      </c>
    </row>
    <row r="5" spans="1:41" x14ac:dyDescent="0.35">
      <c r="A5" t="str">
        <f>CONCATENATE(C5,D5,E5,F5)</f>
        <v>VOLFXAUDUSD1D10RR</v>
      </c>
      <c r="B5" t="s">
        <v>71</v>
      </c>
      <c r="C5" t="s">
        <v>27</v>
      </c>
      <c r="D5" t="s">
        <v>79</v>
      </c>
      <c r="E5" t="s">
        <v>20</v>
      </c>
      <c r="F5" t="s">
        <v>16</v>
      </c>
      <c r="G5" t="s">
        <v>79</v>
      </c>
      <c r="H5" t="s">
        <v>16</v>
      </c>
      <c r="I5">
        <v>2.7777777777777701E-3</v>
      </c>
      <c r="J5" t="s">
        <v>20</v>
      </c>
      <c r="K5">
        <v>47.589999999999897</v>
      </c>
      <c r="L5">
        <v>-1.99</v>
      </c>
      <c r="M5">
        <v>-1.36</v>
      </c>
      <c r="N5" t="s">
        <v>75</v>
      </c>
      <c r="O5" t="s">
        <v>75</v>
      </c>
      <c r="P5" t="s">
        <v>80</v>
      </c>
      <c r="Q5" t="s">
        <v>80</v>
      </c>
      <c r="R5">
        <v>7.2162499999999996</v>
      </c>
      <c r="S5">
        <v>11.529499999999899</v>
      </c>
      <c r="T5">
        <v>11.876749999999999</v>
      </c>
      <c r="U5">
        <v>5.2343500000000001</v>
      </c>
      <c r="V5">
        <v>2.3429000000000002</v>
      </c>
      <c r="W5">
        <v>-1.2949999999999999</v>
      </c>
      <c r="X5">
        <v>2.8449</v>
      </c>
      <c r="Y5">
        <v>-0.62999999999999901</v>
      </c>
      <c r="Z5">
        <v>-29.981699999999901</v>
      </c>
      <c r="AA5">
        <v>171.71066875</v>
      </c>
      <c r="AB5">
        <v>111.498611</v>
      </c>
      <c r="AC5">
        <v>274.34445249999902</v>
      </c>
      <c r="AD5">
        <v>-61.6290499999999</v>
      </c>
      <c r="AE5">
        <v>135.388791</v>
      </c>
      <c r="AF5">
        <v>124.551358249999</v>
      </c>
      <c r="AG5">
        <v>282.60726624999899</v>
      </c>
      <c r="AH5">
        <v>-29.981699999999901</v>
      </c>
      <c r="AI5">
        <v>171.71066875</v>
      </c>
      <c r="AJ5">
        <v>111.498611</v>
      </c>
      <c r="AK5">
        <v>274.34445249999902</v>
      </c>
      <c r="AL5" t="s">
        <v>77</v>
      </c>
      <c r="AM5">
        <v>1.58274</v>
      </c>
      <c r="AN5">
        <v>390.63781799999902</v>
      </c>
      <c r="AO5" t="s">
        <v>77</v>
      </c>
    </row>
    <row r="6" spans="1:41" x14ac:dyDescent="0.35">
      <c r="A6" t="str">
        <f t="shared" ref="A6:A69" si="1">CONCATENATE(C6,D6,E6,F6)</f>
        <v>VOLFXAUDUSD1D25FLY</v>
      </c>
      <c r="B6" t="s">
        <v>71</v>
      </c>
      <c r="C6" t="s">
        <v>27</v>
      </c>
      <c r="D6" t="s">
        <v>79</v>
      </c>
      <c r="E6" t="s">
        <v>20</v>
      </c>
      <c r="F6" t="s">
        <v>19</v>
      </c>
      <c r="G6" t="s">
        <v>79</v>
      </c>
      <c r="H6" t="s">
        <v>19</v>
      </c>
      <c r="I6">
        <v>2.7777777777777701E-3</v>
      </c>
      <c r="J6" t="s">
        <v>20</v>
      </c>
      <c r="K6">
        <v>-1563.17</v>
      </c>
      <c r="L6">
        <v>0.1925</v>
      </c>
      <c r="M6">
        <v>0.25</v>
      </c>
      <c r="N6" t="s">
        <v>75</v>
      </c>
      <c r="O6" t="s">
        <v>75</v>
      </c>
      <c r="P6" t="s">
        <v>75</v>
      </c>
      <c r="Q6" t="s">
        <v>75</v>
      </c>
      <c r="R6">
        <v>2.4249999999999998</v>
      </c>
      <c r="S6">
        <v>3.0449999999999999</v>
      </c>
      <c r="T6">
        <v>3.1225000000000001</v>
      </c>
      <c r="U6">
        <v>2.3283999999999998</v>
      </c>
      <c r="V6">
        <v>0</v>
      </c>
      <c r="W6">
        <v>-1.1499999999999899E-2</v>
      </c>
      <c r="X6">
        <v>0</v>
      </c>
      <c r="Y6">
        <v>-5.7499999999999898E-2</v>
      </c>
      <c r="Z6">
        <v>89.882274999999893</v>
      </c>
      <c r="AA6">
        <v>1895.343625</v>
      </c>
      <c r="AB6">
        <v>183.67247499999999</v>
      </c>
      <c r="AC6">
        <v>2379.9263249999999</v>
      </c>
      <c r="AD6">
        <v>17.976454999999898</v>
      </c>
      <c r="AE6">
        <v>195.39625000000001</v>
      </c>
      <c r="AF6">
        <v>1819.8425139999999</v>
      </c>
      <c r="AG6">
        <v>2440.4991624999998</v>
      </c>
      <c r="AH6">
        <v>89.882274999999893</v>
      </c>
      <c r="AI6">
        <v>1895.343625</v>
      </c>
      <c r="AJ6">
        <v>183.67247499999999</v>
      </c>
      <c r="AK6">
        <v>2379.9263249999999</v>
      </c>
      <c r="AL6" t="s">
        <v>77</v>
      </c>
      <c r="AM6">
        <v>7.58352</v>
      </c>
      <c r="AN6">
        <v>404.851632</v>
      </c>
      <c r="AO6" t="s">
        <v>77</v>
      </c>
    </row>
    <row r="7" spans="1:41" x14ac:dyDescent="0.35">
      <c r="A7" t="str">
        <f t="shared" si="1"/>
        <v>VOLFXAUDUSD1D25RR</v>
      </c>
      <c r="B7" t="s">
        <v>71</v>
      </c>
      <c r="C7" t="s">
        <v>27</v>
      </c>
      <c r="D7" t="s">
        <v>79</v>
      </c>
      <c r="E7" t="s">
        <v>20</v>
      </c>
      <c r="F7" t="s">
        <v>18</v>
      </c>
      <c r="G7" t="s">
        <v>79</v>
      </c>
      <c r="H7" t="s">
        <v>18</v>
      </c>
      <c r="I7">
        <v>2.7777777777777701E-3</v>
      </c>
      <c r="J7" t="s">
        <v>20</v>
      </c>
      <c r="K7">
        <v>321.33</v>
      </c>
      <c r="L7">
        <v>-1.3525</v>
      </c>
      <c r="M7">
        <v>-1.3525</v>
      </c>
      <c r="N7" t="s">
        <v>75</v>
      </c>
      <c r="O7" t="s">
        <v>75</v>
      </c>
      <c r="P7" t="s">
        <v>75</v>
      </c>
      <c r="Q7" t="s">
        <v>75</v>
      </c>
      <c r="R7">
        <v>3.395</v>
      </c>
      <c r="S7">
        <v>6.5990000000000002</v>
      </c>
      <c r="T7">
        <v>6.9995000000000003</v>
      </c>
      <c r="U7">
        <v>3.2599</v>
      </c>
      <c r="V7">
        <v>1.7999999999999999E-2</v>
      </c>
      <c r="W7">
        <v>-0.78600000000000003</v>
      </c>
      <c r="X7">
        <v>2.0299999999999901E-2</v>
      </c>
      <c r="Y7">
        <v>0</v>
      </c>
      <c r="Z7">
        <v>0</v>
      </c>
      <c r="AA7">
        <v>545.45767499999999</v>
      </c>
      <c r="AB7">
        <v>5.7839400000000003</v>
      </c>
      <c r="AC7">
        <v>1060.228335</v>
      </c>
      <c r="AD7">
        <v>-252.56538</v>
      </c>
      <c r="AE7">
        <v>6.5229989999999898</v>
      </c>
      <c r="AF7">
        <v>523.75183349999998</v>
      </c>
      <c r="AG7">
        <v>1124.5746675</v>
      </c>
      <c r="AH7">
        <v>0</v>
      </c>
      <c r="AI7">
        <v>545.45767499999999</v>
      </c>
      <c r="AJ7">
        <v>5.7839400000000003</v>
      </c>
      <c r="AK7">
        <v>1060.228335</v>
      </c>
      <c r="AL7" t="s">
        <v>77</v>
      </c>
      <c r="AM7">
        <v>149.75859800000001</v>
      </c>
      <c r="AN7">
        <v>845.09675800000002</v>
      </c>
      <c r="AO7" t="s">
        <v>77</v>
      </c>
    </row>
    <row r="8" spans="1:41" x14ac:dyDescent="0.35">
      <c r="A8" t="str">
        <f t="shared" si="1"/>
        <v>VOLFXAUDUSD1DATM</v>
      </c>
      <c r="B8" t="s">
        <v>71</v>
      </c>
      <c r="C8" t="s">
        <v>27</v>
      </c>
      <c r="D8" t="s">
        <v>79</v>
      </c>
      <c r="E8" t="s">
        <v>20</v>
      </c>
      <c r="F8" t="s">
        <v>9</v>
      </c>
      <c r="G8" t="s">
        <v>79</v>
      </c>
      <c r="H8" t="s">
        <v>9</v>
      </c>
      <c r="I8">
        <v>2.7777777777777701E-3</v>
      </c>
      <c r="J8" t="s">
        <v>20</v>
      </c>
      <c r="K8">
        <v>-1720.0757699999999</v>
      </c>
      <c r="L8">
        <v>13.164999999999999</v>
      </c>
      <c r="M8">
        <v>13.125</v>
      </c>
      <c r="N8" t="s">
        <v>75</v>
      </c>
      <c r="O8" t="s">
        <v>75</v>
      </c>
      <c r="P8" t="s">
        <v>75</v>
      </c>
      <c r="Q8" t="s">
        <v>75</v>
      </c>
      <c r="R8">
        <v>4.8499999999999996</v>
      </c>
      <c r="S8">
        <v>4.9400000000000004</v>
      </c>
      <c r="T8">
        <v>4.97</v>
      </c>
      <c r="U8">
        <v>4.4835000000000003</v>
      </c>
      <c r="V8">
        <v>0</v>
      </c>
      <c r="W8">
        <v>1.95749999999999</v>
      </c>
      <c r="X8">
        <v>0</v>
      </c>
      <c r="Y8">
        <v>3.9999999999999099E-2</v>
      </c>
      <c r="Z8">
        <v>-68.803030799998496</v>
      </c>
      <c r="AA8">
        <v>4171.1837422499902</v>
      </c>
      <c r="AB8">
        <v>1790.5988765699999</v>
      </c>
      <c r="AC8">
        <v>4248.5871519000002</v>
      </c>
      <c r="AD8">
        <v>-3367.04831977499</v>
      </c>
      <c r="AE8">
        <v>2387.4651687599999</v>
      </c>
      <c r="AF8">
        <v>3855.9798573974999</v>
      </c>
      <c r="AG8">
        <v>4274.3882884499999</v>
      </c>
      <c r="AH8">
        <v>-68.803030799998496</v>
      </c>
      <c r="AI8">
        <v>4171.1837422499902</v>
      </c>
      <c r="AJ8">
        <v>1790.5988765699999</v>
      </c>
      <c r="AK8">
        <v>4248.5871519000002</v>
      </c>
      <c r="AL8" t="s">
        <v>77</v>
      </c>
      <c r="AM8">
        <v>162.367547981999</v>
      </c>
      <c r="AN8">
        <v>840.48938992499995</v>
      </c>
      <c r="AO8" t="s">
        <v>77</v>
      </c>
    </row>
    <row r="9" spans="1:41" x14ac:dyDescent="0.35">
      <c r="A9" t="str">
        <f t="shared" si="1"/>
        <v>VOLFXAUDUSD1W10FLY</v>
      </c>
      <c r="B9" t="s">
        <v>71</v>
      </c>
      <c r="C9" t="s">
        <v>27</v>
      </c>
      <c r="D9" t="s">
        <v>79</v>
      </c>
      <c r="E9" t="s">
        <v>0</v>
      </c>
      <c r="F9" t="s">
        <v>17</v>
      </c>
      <c r="G9" t="s">
        <v>79</v>
      </c>
      <c r="H9" t="s">
        <v>17</v>
      </c>
      <c r="I9">
        <v>1.94444444444444E-2</v>
      </c>
      <c r="J9" t="s">
        <v>0</v>
      </c>
      <c r="K9">
        <v>1337.1599999999901</v>
      </c>
      <c r="L9">
        <v>1.175</v>
      </c>
      <c r="M9">
        <v>1.2524999999999999</v>
      </c>
      <c r="N9" t="s">
        <v>75</v>
      </c>
      <c r="O9" t="s">
        <v>75</v>
      </c>
      <c r="P9" t="s">
        <v>75</v>
      </c>
      <c r="Q9" t="s">
        <v>75</v>
      </c>
      <c r="R9">
        <v>1.3942000000000001</v>
      </c>
      <c r="S9">
        <v>1.5588</v>
      </c>
      <c r="T9">
        <v>1.5793999999999999</v>
      </c>
      <c r="U9">
        <v>0.91879999999999995</v>
      </c>
      <c r="V9">
        <v>0</v>
      </c>
      <c r="W9">
        <v>-0.4773</v>
      </c>
      <c r="X9">
        <v>0</v>
      </c>
      <c r="Y9">
        <v>-7.7499999999999902E-2</v>
      </c>
      <c r="Z9">
        <v>-103.629899999999</v>
      </c>
      <c r="AA9">
        <v>932.13423599999999</v>
      </c>
      <c r="AB9">
        <v>0</v>
      </c>
      <c r="AC9">
        <v>1042.1825039999901</v>
      </c>
      <c r="AD9">
        <v>-638.22646799999995</v>
      </c>
      <c r="AE9">
        <v>0</v>
      </c>
      <c r="AF9">
        <v>614.29130399999895</v>
      </c>
      <c r="AG9">
        <v>1055.95525199999</v>
      </c>
      <c r="AH9">
        <v>-103.629899999999</v>
      </c>
      <c r="AI9">
        <v>932.13423599999999</v>
      </c>
      <c r="AJ9">
        <v>0</v>
      </c>
      <c r="AK9">
        <v>1042.1825039999901</v>
      </c>
      <c r="AL9" t="s">
        <v>77</v>
      </c>
      <c r="AM9">
        <v>0</v>
      </c>
      <c r="AN9">
        <v>598.16610600000001</v>
      </c>
      <c r="AO9" t="s">
        <v>77</v>
      </c>
    </row>
    <row r="10" spans="1:41" x14ac:dyDescent="0.35">
      <c r="A10" t="str">
        <f t="shared" si="1"/>
        <v>VOLFXAUDUSD1W10RR</v>
      </c>
      <c r="B10" t="s">
        <v>71</v>
      </c>
      <c r="C10" t="s">
        <v>27</v>
      </c>
      <c r="D10" t="s">
        <v>79</v>
      </c>
      <c r="E10" t="s">
        <v>0</v>
      </c>
      <c r="F10" t="s">
        <v>16</v>
      </c>
      <c r="G10" t="s">
        <v>79</v>
      </c>
      <c r="H10" t="s">
        <v>16</v>
      </c>
      <c r="I10">
        <v>1.94444444444444E-2</v>
      </c>
      <c r="J10" t="s">
        <v>0</v>
      </c>
      <c r="K10">
        <v>-298.49</v>
      </c>
      <c r="L10">
        <v>-3.895</v>
      </c>
      <c r="M10">
        <v>-3.7187000000000001</v>
      </c>
      <c r="N10" t="s">
        <v>75</v>
      </c>
      <c r="O10" t="s">
        <v>75</v>
      </c>
      <c r="P10" t="s">
        <v>75</v>
      </c>
      <c r="Q10" t="s">
        <v>75</v>
      </c>
      <c r="R10">
        <v>2.0912999999999999</v>
      </c>
      <c r="S10">
        <v>3.4582999999999999</v>
      </c>
      <c r="T10">
        <v>3.6291000000000002</v>
      </c>
      <c r="U10">
        <v>1.3783000000000001</v>
      </c>
      <c r="V10">
        <v>0</v>
      </c>
      <c r="W10">
        <v>-3.5999999999999997E-2</v>
      </c>
      <c r="X10">
        <v>0</v>
      </c>
      <c r="Y10">
        <v>-0.17629999999999901</v>
      </c>
      <c r="Z10">
        <v>52.623786999999901</v>
      </c>
      <c r="AA10">
        <v>312.11606849999998</v>
      </c>
      <c r="AB10">
        <v>151.42397699999901</v>
      </c>
      <c r="AC10">
        <v>516.1339835</v>
      </c>
      <c r="AD10">
        <v>10.74564</v>
      </c>
      <c r="AE10">
        <v>168.975189</v>
      </c>
      <c r="AF10">
        <v>205.70438350000001</v>
      </c>
      <c r="AG10">
        <v>541.62502949999998</v>
      </c>
      <c r="AH10">
        <v>52.623786999999901</v>
      </c>
      <c r="AI10">
        <v>312.11606849999998</v>
      </c>
      <c r="AJ10">
        <v>151.42397699999901</v>
      </c>
      <c r="AK10">
        <v>516.1339835</v>
      </c>
      <c r="AL10" t="s">
        <v>77</v>
      </c>
      <c r="AM10">
        <v>205.46661599999999</v>
      </c>
      <c r="AN10">
        <v>1378.499321</v>
      </c>
      <c r="AO10" t="s">
        <v>77</v>
      </c>
    </row>
    <row r="11" spans="1:41" x14ac:dyDescent="0.35">
      <c r="A11" t="str">
        <f t="shared" si="1"/>
        <v>VOLFXAUDUSD1W25FLY</v>
      </c>
      <c r="B11" t="s">
        <v>71</v>
      </c>
      <c r="C11" t="s">
        <v>27</v>
      </c>
      <c r="D11" t="s">
        <v>79</v>
      </c>
      <c r="E11" t="s">
        <v>0</v>
      </c>
      <c r="F11" t="s">
        <v>19</v>
      </c>
      <c r="G11" t="s">
        <v>79</v>
      </c>
      <c r="H11" t="s">
        <v>19</v>
      </c>
      <c r="I11">
        <v>1.94444444444444E-2</v>
      </c>
      <c r="J11" t="s">
        <v>0</v>
      </c>
      <c r="K11">
        <v>-6931.09</v>
      </c>
      <c r="L11">
        <v>0.38500000000000001</v>
      </c>
      <c r="M11">
        <v>0.38500000000000001</v>
      </c>
      <c r="N11" t="s">
        <v>75</v>
      </c>
      <c r="O11" t="s">
        <v>75</v>
      </c>
      <c r="P11" t="s">
        <v>75</v>
      </c>
      <c r="Q11" t="s">
        <v>75</v>
      </c>
      <c r="R11">
        <v>0.5</v>
      </c>
      <c r="S11">
        <v>0.79700000000000004</v>
      </c>
      <c r="T11">
        <v>0.83420000000000005</v>
      </c>
      <c r="U11">
        <v>0.42</v>
      </c>
      <c r="V11">
        <v>0</v>
      </c>
      <c r="W11">
        <v>5.19999999999999E-2</v>
      </c>
      <c r="X11">
        <v>0</v>
      </c>
      <c r="Y11">
        <v>0</v>
      </c>
      <c r="Z11">
        <v>0</v>
      </c>
      <c r="AA11">
        <v>1732.7725</v>
      </c>
      <c r="AB11">
        <v>83.173079999999999</v>
      </c>
      <c r="AC11">
        <v>2762.0393650000001</v>
      </c>
      <c r="AD11">
        <v>-360.41667999999902</v>
      </c>
      <c r="AE11">
        <v>93.569715000000002</v>
      </c>
      <c r="AF11">
        <v>1455.5289</v>
      </c>
      <c r="AG11">
        <v>2890.9576390000002</v>
      </c>
      <c r="AH11">
        <v>0</v>
      </c>
      <c r="AI11">
        <v>1732.7725</v>
      </c>
      <c r="AJ11">
        <v>83.173079999999999</v>
      </c>
      <c r="AK11">
        <v>2762.0393650000001</v>
      </c>
      <c r="AL11" t="s">
        <v>77</v>
      </c>
      <c r="AM11">
        <v>351.36556000000002</v>
      </c>
      <c r="AN11">
        <v>1808.95346</v>
      </c>
      <c r="AO11" t="s">
        <v>77</v>
      </c>
    </row>
    <row r="12" spans="1:41" x14ac:dyDescent="0.35">
      <c r="A12" t="str">
        <f t="shared" si="1"/>
        <v>VOLFXAUDUSD1W25RR</v>
      </c>
      <c r="B12" t="s">
        <v>71</v>
      </c>
      <c r="C12" t="s">
        <v>27</v>
      </c>
      <c r="D12" t="s">
        <v>79</v>
      </c>
      <c r="E12" t="s">
        <v>0</v>
      </c>
      <c r="F12" t="s">
        <v>18</v>
      </c>
      <c r="G12" t="s">
        <v>79</v>
      </c>
      <c r="H12" t="s">
        <v>18</v>
      </c>
      <c r="I12">
        <v>1.94444444444444E-2</v>
      </c>
      <c r="J12" t="s">
        <v>0</v>
      </c>
      <c r="K12">
        <v>3287.28</v>
      </c>
      <c r="L12">
        <v>-2.0750000000000002</v>
      </c>
      <c r="M12">
        <v>-2.0308000000000002</v>
      </c>
      <c r="N12" t="s">
        <v>75</v>
      </c>
      <c r="O12" t="s">
        <v>75</v>
      </c>
      <c r="P12" t="s">
        <v>75</v>
      </c>
      <c r="Q12" t="s">
        <v>75</v>
      </c>
      <c r="R12">
        <v>0.7</v>
      </c>
      <c r="S12">
        <v>1.1158999999999999</v>
      </c>
      <c r="T12">
        <v>1.1678999999999999</v>
      </c>
      <c r="U12">
        <v>0.46</v>
      </c>
      <c r="V12">
        <v>0</v>
      </c>
      <c r="W12">
        <v>-0.23599999999999999</v>
      </c>
      <c r="X12">
        <v>0</v>
      </c>
      <c r="Y12">
        <v>-4.4200000000000003E-2</v>
      </c>
      <c r="Z12">
        <v>-145.297776</v>
      </c>
      <c r="AA12">
        <v>1150.548</v>
      </c>
      <c r="AB12">
        <v>0</v>
      </c>
      <c r="AC12">
        <v>1834.137876</v>
      </c>
      <c r="AD12">
        <v>-775.79808000000003</v>
      </c>
      <c r="AE12">
        <v>0</v>
      </c>
      <c r="AF12">
        <v>756.07439999999997</v>
      </c>
      <c r="AG12">
        <v>1919.607156</v>
      </c>
      <c r="AH12">
        <v>-145.297776</v>
      </c>
      <c r="AI12">
        <v>1150.548</v>
      </c>
      <c r="AJ12">
        <v>0</v>
      </c>
      <c r="AK12">
        <v>1834.137876</v>
      </c>
      <c r="AL12" t="s">
        <v>77</v>
      </c>
      <c r="AM12">
        <v>0</v>
      </c>
      <c r="AN12">
        <v>1732.7430449999999</v>
      </c>
      <c r="AO12" t="s">
        <v>77</v>
      </c>
    </row>
    <row r="13" spans="1:41" x14ac:dyDescent="0.35">
      <c r="A13" t="str">
        <f t="shared" si="1"/>
        <v>VOLFXAUDUSD1WATM</v>
      </c>
      <c r="B13" t="s">
        <v>71</v>
      </c>
      <c r="C13" t="s">
        <v>27</v>
      </c>
      <c r="D13" t="s">
        <v>79</v>
      </c>
      <c r="E13" t="s">
        <v>0</v>
      </c>
      <c r="F13" t="s">
        <v>9</v>
      </c>
      <c r="G13" t="s">
        <v>79</v>
      </c>
      <c r="H13" t="s">
        <v>9</v>
      </c>
      <c r="I13">
        <v>1.94444444444444E-2</v>
      </c>
      <c r="J13" t="s">
        <v>0</v>
      </c>
      <c r="K13">
        <v>2468.8628699999999</v>
      </c>
      <c r="L13">
        <v>17.355</v>
      </c>
      <c r="M13">
        <v>17.489999999999998</v>
      </c>
      <c r="N13" t="s">
        <v>75</v>
      </c>
      <c r="O13" t="s">
        <v>75</v>
      </c>
      <c r="P13" t="s">
        <v>75</v>
      </c>
      <c r="Q13" t="s">
        <v>75</v>
      </c>
      <c r="R13">
        <v>1.7427999999999999</v>
      </c>
      <c r="S13">
        <v>1.91</v>
      </c>
      <c r="T13">
        <v>1.93</v>
      </c>
      <c r="U13">
        <v>1.2</v>
      </c>
      <c r="V13">
        <v>0.66300000000000003</v>
      </c>
      <c r="W13">
        <v>-0.33999999999999903</v>
      </c>
      <c r="X13">
        <v>0.88400000000000001</v>
      </c>
      <c r="Y13">
        <v>-0.13499999999999801</v>
      </c>
      <c r="Z13">
        <v>-333.29648744999503</v>
      </c>
      <c r="AA13">
        <v>2151.3671049179902</v>
      </c>
      <c r="AB13">
        <v>1636.8560828100001</v>
      </c>
      <c r="AC13">
        <v>2357.7640408499901</v>
      </c>
      <c r="AD13">
        <v>-839.41337579999902</v>
      </c>
      <c r="AE13">
        <v>2182.47477708</v>
      </c>
      <c r="AF13">
        <v>1481.317722</v>
      </c>
      <c r="AG13">
        <v>2382.4526695499999</v>
      </c>
      <c r="AH13">
        <v>-333.29648744999503</v>
      </c>
      <c r="AI13">
        <v>2151.3671049179902</v>
      </c>
      <c r="AJ13">
        <v>1636.8560828100001</v>
      </c>
      <c r="AK13">
        <v>2357.7640408499901</v>
      </c>
      <c r="AL13" t="s">
        <v>77</v>
      </c>
      <c r="AM13">
        <v>576.28416384000002</v>
      </c>
      <c r="AN13">
        <v>3301.6280219999999</v>
      </c>
      <c r="AO13" t="s">
        <v>77</v>
      </c>
    </row>
    <row r="14" spans="1:41" x14ac:dyDescent="0.35">
      <c r="A14" t="str">
        <f t="shared" si="1"/>
        <v>VOLFXCHFPLN1DATM</v>
      </c>
      <c r="B14" t="s">
        <v>71</v>
      </c>
      <c r="C14" t="s">
        <v>27</v>
      </c>
      <c r="D14" t="s">
        <v>81</v>
      </c>
      <c r="E14" t="s">
        <v>20</v>
      </c>
      <c r="F14" t="s">
        <v>9</v>
      </c>
      <c r="G14" t="s">
        <v>81</v>
      </c>
      <c r="H14" t="s">
        <v>9</v>
      </c>
      <c r="I14">
        <v>2.7777777777777701E-3</v>
      </c>
      <c r="J14" t="s">
        <v>20</v>
      </c>
      <c r="K14">
        <v>-11.721209999999999</v>
      </c>
      <c r="L14">
        <v>9.5500000000000007</v>
      </c>
      <c r="M14">
        <v>15.0238</v>
      </c>
      <c r="N14" t="s">
        <v>82</v>
      </c>
      <c r="O14" t="s">
        <v>82</v>
      </c>
      <c r="P14" t="s">
        <v>82</v>
      </c>
      <c r="Q14" t="s">
        <v>82</v>
      </c>
      <c r="R14">
        <v>4.7</v>
      </c>
      <c r="S14">
        <v>6.25</v>
      </c>
      <c r="T14">
        <v>6.25</v>
      </c>
      <c r="U14">
        <v>4.0999999999999996</v>
      </c>
      <c r="V14">
        <v>4.4599999999999002E-2</v>
      </c>
      <c r="W14">
        <v>5.8909000000000002</v>
      </c>
      <c r="X14">
        <v>2.2300000000001301E-2</v>
      </c>
      <c r="Y14">
        <v>0</v>
      </c>
      <c r="Z14">
        <v>0</v>
      </c>
      <c r="AA14">
        <v>27.544843499999999</v>
      </c>
      <c r="AB14">
        <v>0</v>
      </c>
      <c r="AC14">
        <v>36.628781249999903</v>
      </c>
      <c r="AD14">
        <v>-69.048475988999996</v>
      </c>
      <c r="AE14">
        <v>0</v>
      </c>
      <c r="AF14">
        <v>24.028480499999901</v>
      </c>
      <c r="AG14">
        <v>36.628781249999903</v>
      </c>
      <c r="AH14">
        <v>0</v>
      </c>
      <c r="AI14">
        <v>27.544843499999999</v>
      </c>
      <c r="AJ14">
        <v>0</v>
      </c>
      <c r="AK14">
        <v>36.628781249999903</v>
      </c>
      <c r="AL14" t="s">
        <v>77</v>
      </c>
      <c r="AM14">
        <v>25.407599999999999</v>
      </c>
      <c r="AN14">
        <v>429.070844999999</v>
      </c>
      <c r="AO14" t="s">
        <v>77</v>
      </c>
    </row>
    <row r="15" spans="1:41" x14ac:dyDescent="0.35">
      <c r="A15" t="str">
        <f t="shared" si="1"/>
        <v>VOLFXCHFPLN1MATM</v>
      </c>
      <c r="B15" t="s">
        <v>71</v>
      </c>
      <c r="C15" t="s">
        <v>27</v>
      </c>
      <c r="D15" t="s">
        <v>81</v>
      </c>
      <c r="E15" t="s">
        <v>2</v>
      </c>
      <c r="F15" t="s">
        <v>9</v>
      </c>
      <c r="G15" t="s">
        <v>81</v>
      </c>
      <c r="H15" t="s">
        <v>9</v>
      </c>
      <c r="I15">
        <v>8.3333333333333301E-2</v>
      </c>
      <c r="J15" t="s">
        <v>2</v>
      </c>
      <c r="K15">
        <v>-8.4287899999999993</v>
      </c>
      <c r="L15">
        <v>16.079999999999998</v>
      </c>
      <c r="M15">
        <v>16.004000000000001</v>
      </c>
      <c r="N15" t="s">
        <v>82</v>
      </c>
      <c r="O15" t="s">
        <v>82</v>
      </c>
      <c r="P15" t="s">
        <v>82</v>
      </c>
      <c r="Q15" t="s">
        <v>82</v>
      </c>
      <c r="R15">
        <v>1.7759</v>
      </c>
      <c r="S15">
        <v>2.4752000000000001</v>
      </c>
      <c r="T15">
        <v>2.5626000000000002</v>
      </c>
      <c r="U15">
        <v>1.6872</v>
      </c>
      <c r="V15">
        <v>0</v>
      </c>
      <c r="W15">
        <v>0.223500000000001</v>
      </c>
      <c r="X15">
        <v>0</v>
      </c>
      <c r="Y15">
        <v>0</v>
      </c>
      <c r="Z15">
        <v>0</v>
      </c>
      <c r="AA15">
        <v>7.4843440804999997</v>
      </c>
      <c r="AB15">
        <v>8.1127103749999794</v>
      </c>
      <c r="AC15">
        <v>10.431470504</v>
      </c>
      <c r="AD15">
        <v>-1.8838345650000099</v>
      </c>
      <c r="AE15">
        <v>9.1266938119999903</v>
      </c>
      <c r="AF15">
        <v>7.110527244</v>
      </c>
      <c r="AG15">
        <v>10.799808627000001</v>
      </c>
      <c r="AH15">
        <v>0</v>
      </c>
      <c r="AI15">
        <v>7.4843440804999997</v>
      </c>
      <c r="AJ15">
        <v>8.1127103749999794</v>
      </c>
      <c r="AK15">
        <v>10.431470504</v>
      </c>
      <c r="AL15" t="s">
        <v>77</v>
      </c>
      <c r="AM15">
        <v>96.103200000000498</v>
      </c>
      <c r="AN15">
        <v>1434.44472</v>
      </c>
      <c r="AO15" t="s">
        <v>77</v>
      </c>
    </row>
    <row r="16" spans="1:41" x14ac:dyDescent="0.35">
      <c r="A16" t="str">
        <f t="shared" si="1"/>
        <v>VOLFXCHFPLN3MATM</v>
      </c>
      <c r="B16" t="s">
        <v>71</v>
      </c>
      <c r="C16" t="s">
        <v>27</v>
      </c>
      <c r="D16" t="s">
        <v>81</v>
      </c>
      <c r="E16" t="s">
        <v>4</v>
      </c>
      <c r="F16" t="s">
        <v>9</v>
      </c>
      <c r="G16" t="s">
        <v>81</v>
      </c>
      <c r="H16" t="s">
        <v>9</v>
      </c>
      <c r="I16">
        <v>0.25</v>
      </c>
      <c r="J16" t="s">
        <v>4</v>
      </c>
      <c r="K16">
        <v>-11.6046899999999</v>
      </c>
      <c r="L16">
        <v>15.357799999999999</v>
      </c>
      <c r="M16">
        <v>15.559799999999999</v>
      </c>
      <c r="N16" t="s">
        <v>82</v>
      </c>
      <c r="O16" t="s">
        <v>82</v>
      </c>
      <c r="P16" t="s">
        <v>82</v>
      </c>
      <c r="Q16" t="s">
        <v>82</v>
      </c>
      <c r="R16">
        <v>1.6814</v>
      </c>
      <c r="S16">
        <v>2.4563000000000001</v>
      </c>
      <c r="T16">
        <v>2.5531000000000001</v>
      </c>
      <c r="U16">
        <v>1.6563000000000001</v>
      </c>
      <c r="V16">
        <v>5.7600000000000699E-2</v>
      </c>
      <c r="W16">
        <v>0.92999999999999905</v>
      </c>
      <c r="X16">
        <v>2.8800000000000301E-2</v>
      </c>
      <c r="Y16">
        <v>0</v>
      </c>
      <c r="Z16">
        <v>0</v>
      </c>
      <c r="AA16">
        <v>9.7560628829999896</v>
      </c>
      <c r="AB16">
        <v>0</v>
      </c>
      <c r="AC16">
        <v>14.252300023499901</v>
      </c>
      <c r="AD16">
        <v>-10.792361699999899</v>
      </c>
      <c r="AE16">
        <v>0</v>
      </c>
      <c r="AF16">
        <v>9.6104240234999896</v>
      </c>
      <c r="AG16">
        <v>14.8139670194999</v>
      </c>
      <c r="AH16">
        <v>0</v>
      </c>
      <c r="AI16">
        <v>9.7560628829999896</v>
      </c>
      <c r="AJ16">
        <v>0</v>
      </c>
      <c r="AK16">
        <v>14.252300023499901</v>
      </c>
      <c r="AL16" t="s">
        <v>77</v>
      </c>
      <c r="AM16">
        <v>1427.794776</v>
      </c>
      <c r="AN16">
        <v>2070.6862409999999</v>
      </c>
      <c r="AO16" t="s">
        <v>77</v>
      </c>
    </row>
    <row r="17" spans="1:41" x14ac:dyDescent="0.35">
      <c r="A17" t="str">
        <f t="shared" si="1"/>
        <v>VOLFXCHFPLN6MATM</v>
      </c>
      <c r="B17" t="s">
        <v>71</v>
      </c>
      <c r="C17" t="s">
        <v>27</v>
      </c>
      <c r="D17" t="s">
        <v>81</v>
      </c>
      <c r="E17" t="s">
        <v>5</v>
      </c>
      <c r="F17" t="s">
        <v>9</v>
      </c>
      <c r="G17" t="s">
        <v>81</v>
      </c>
      <c r="H17" t="s">
        <v>9</v>
      </c>
      <c r="I17">
        <v>0.5</v>
      </c>
      <c r="J17" t="s">
        <v>5</v>
      </c>
      <c r="K17">
        <v>-259.86622999999997</v>
      </c>
      <c r="L17">
        <v>14.897500000000001</v>
      </c>
      <c r="M17">
        <v>14.9712</v>
      </c>
      <c r="N17" t="s">
        <v>82</v>
      </c>
      <c r="O17" t="s">
        <v>82</v>
      </c>
      <c r="P17" t="s">
        <v>82</v>
      </c>
      <c r="Q17" t="s">
        <v>82</v>
      </c>
      <c r="R17">
        <v>1.6476999999999999</v>
      </c>
      <c r="S17">
        <v>2.4095</v>
      </c>
      <c r="T17">
        <v>2.5047999999999999</v>
      </c>
      <c r="U17">
        <v>1.6214999999999999</v>
      </c>
      <c r="V17">
        <v>5.7999999999999802E-2</v>
      </c>
      <c r="W17">
        <v>0.71019999999999806</v>
      </c>
      <c r="X17">
        <v>2.8999999999999901E-2</v>
      </c>
      <c r="Y17">
        <v>0</v>
      </c>
      <c r="Z17">
        <v>0</v>
      </c>
      <c r="AA17">
        <v>214.090793585499</v>
      </c>
      <c r="AB17">
        <v>0</v>
      </c>
      <c r="AC17">
        <v>313.07384059249898</v>
      </c>
      <c r="AD17">
        <v>-184.556996545999</v>
      </c>
      <c r="AE17">
        <v>0</v>
      </c>
      <c r="AF17">
        <v>210.686545972499</v>
      </c>
      <c r="AG17">
        <v>325.45646645199997</v>
      </c>
      <c r="AH17">
        <v>0</v>
      </c>
      <c r="AI17">
        <v>214.090793585499</v>
      </c>
      <c r="AJ17">
        <v>0</v>
      </c>
      <c r="AK17">
        <v>313.07384059249898</v>
      </c>
      <c r="AL17" t="s">
        <v>77</v>
      </c>
      <c r="AM17">
        <v>140.243202</v>
      </c>
      <c r="AN17">
        <v>229.71370949999999</v>
      </c>
      <c r="AO17" t="s">
        <v>77</v>
      </c>
    </row>
    <row r="18" spans="1:41" x14ac:dyDescent="0.35">
      <c r="A18" t="str">
        <f t="shared" si="1"/>
        <v>VOLFXCHFPLN1YATM</v>
      </c>
      <c r="B18" t="s">
        <v>71</v>
      </c>
      <c r="C18" t="s">
        <v>27</v>
      </c>
      <c r="D18" t="s">
        <v>81</v>
      </c>
      <c r="E18" t="s">
        <v>7</v>
      </c>
      <c r="F18" t="s">
        <v>9</v>
      </c>
      <c r="G18" t="s">
        <v>81</v>
      </c>
      <c r="H18" t="s">
        <v>9</v>
      </c>
      <c r="I18">
        <v>1</v>
      </c>
      <c r="J18" t="s">
        <v>7</v>
      </c>
      <c r="K18">
        <v>-481.88544000000002</v>
      </c>
      <c r="L18">
        <v>14.3675</v>
      </c>
      <c r="M18">
        <v>14.482799999999999</v>
      </c>
      <c r="N18" t="s">
        <v>82</v>
      </c>
      <c r="O18" t="s">
        <v>82</v>
      </c>
      <c r="P18" t="s">
        <v>82</v>
      </c>
      <c r="Q18" t="s">
        <v>82</v>
      </c>
      <c r="R18">
        <v>1.6789000000000001</v>
      </c>
      <c r="S18">
        <v>2.4157999999999999</v>
      </c>
      <c r="T18">
        <v>2.5078999999999998</v>
      </c>
      <c r="U18">
        <v>1.6197999999999999</v>
      </c>
      <c r="V18">
        <v>9.2900000000000205E-2</v>
      </c>
      <c r="W18">
        <v>1.25419999999999</v>
      </c>
      <c r="X18">
        <v>4.6499999999998202E-2</v>
      </c>
      <c r="Y18">
        <v>0</v>
      </c>
      <c r="Z18">
        <v>0</v>
      </c>
      <c r="AA18">
        <v>404.51873260799999</v>
      </c>
      <c r="AB18">
        <v>0</v>
      </c>
      <c r="AC18">
        <v>582.06942297600006</v>
      </c>
      <c r="AD18">
        <v>-604.38071884799899</v>
      </c>
      <c r="AE18">
        <v>0</v>
      </c>
      <c r="AF18">
        <v>390.279017856</v>
      </c>
      <c r="AG18">
        <v>604.260247488</v>
      </c>
      <c r="AH18">
        <v>0</v>
      </c>
      <c r="AI18">
        <v>404.51873260799999</v>
      </c>
      <c r="AJ18">
        <v>0</v>
      </c>
      <c r="AK18">
        <v>582.06942297600006</v>
      </c>
      <c r="AL18" t="s">
        <v>77</v>
      </c>
      <c r="AM18">
        <v>259.92283035999702</v>
      </c>
      <c r="AN18">
        <v>857.89136424999901</v>
      </c>
      <c r="AO18" t="s">
        <v>77</v>
      </c>
    </row>
    <row r="19" spans="1:41" x14ac:dyDescent="0.35">
      <c r="A19" t="str">
        <f t="shared" si="1"/>
        <v>VOLFXCHFPLN2YATM</v>
      </c>
      <c r="B19" t="s">
        <v>71</v>
      </c>
      <c r="C19" t="s">
        <v>27</v>
      </c>
      <c r="D19" t="s">
        <v>81</v>
      </c>
      <c r="E19" t="s">
        <v>8</v>
      </c>
      <c r="F19" t="s">
        <v>9</v>
      </c>
      <c r="G19" t="s">
        <v>81</v>
      </c>
      <c r="H19" t="s">
        <v>9</v>
      </c>
      <c r="I19">
        <v>2</v>
      </c>
      <c r="J19" t="s">
        <v>8</v>
      </c>
      <c r="K19">
        <v>-1258.5341000000001</v>
      </c>
      <c r="L19">
        <v>14.58</v>
      </c>
      <c r="M19">
        <v>14.7201</v>
      </c>
      <c r="N19" t="s">
        <v>82</v>
      </c>
      <c r="O19" t="s">
        <v>82</v>
      </c>
      <c r="P19" t="s">
        <v>82</v>
      </c>
      <c r="Q19" t="s">
        <v>82</v>
      </c>
      <c r="R19">
        <v>1.83</v>
      </c>
      <c r="S19">
        <v>2.806</v>
      </c>
      <c r="T19">
        <v>2.9279999999999999</v>
      </c>
      <c r="U19">
        <v>1.6686000000000001</v>
      </c>
      <c r="V19">
        <v>0</v>
      </c>
      <c r="W19">
        <v>2.3999999999999098E-2</v>
      </c>
      <c r="X19">
        <v>0</v>
      </c>
      <c r="Y19">
        <v>0</v>
      </c>
      <c r="Z19">
        <v>0</v>
      </c>
      <c r="AA19">
        <v>1151.5587015000001</v>
      </c>
      <c r="AB19">
        <v>44.677960549998701</v>
      </c>
      <c r="AC19">
        <v>1765.7233423</v>
      </c>
      <c r="AD19">
        <v>-30.204818399998899</v>
      </c>
      <c r="AE19">
        <v>47.8242958000003</v>
      </c>
      <c r="AF19">
        <v>1049.9949996299999</v>
      </c>
      <c r="AG19">
        <v>1842.4939224</v>
      </c>
      <c r="AH19">
        <v>0</v>
      </c>
      <c r="AI19">
        <v>1151.5587015000001</v>
      </c>
      <c r="AJ19">
        <v>44.677960549998701</v>
      </c>
      <c r="AK19">
        <v>1765.7233423</v>
      </c>
      <c r="AL19" t="s">
        <v>77</v>
      </c>
      <c r="AM19">
        <v>0</v>
      </c>
      <c r="AN19">
        <v>10.508562</v>
      </c>
      <c r="AO19" t="s">
        <v>77</v>
      </c>
    </row>
    <row r="20" spans="1:41" x14ac:dyDescent="0.35">
      <c r="A20" t="str">
        <f t="shared" si="1"/>
        <v>VOLFXCHFPLN3YATM</v>
      </c>
      <c r="B20" t="s">
        <v>71</v>
      </c>
      <c r="C20" t="s">
        <v>27</v>
      </c>
      <c r="D20" t="s">
        <v>81</v>
      </c>
      <c r="E20" t="s">
        <v>22</v>
      </c>
      <c r="F20" t="s">
        <v>9</v>
      </c>
      <c r="G20" t="s">
        <v>81</v>
      </c>
      <c r="H20" t="s">
        <v>9</v>
      </c>
      <c r="I20">
        <v>3</v>
      </c>
      <c r="J20" t="s">
        <v>22</v>
      </c>
      <c r="K20">
        <v>-518.12368999999899</v>
      </c>
      <c r="L20">
        <v>16.032499999999999</v>
      </c>
      <c r="M20">
        <v>16.1965</v>
      </c>
      <c r="N20" t="s">
        <v>82</v>
      </c>
      <c r="O20" t="s">
        <v>82</v>
      </c>
      <c r="P20" t="s">
        <v>82</v>
      </c>
      <c r="Q20" t="s">
        <v>82</v>
      </c>
      <c r="R20">
        <v>2.9</v>
      </c>
      <c r="S20">
        <v>2.9</v>
      </c>
      <c r="T20">
        <v>2.9</v>
      </c>
      <c r="U20">
        <v>1.3900999999999999</v>
      </c>
      <c r="V20">
        <v>1.0000000000003301E-3</v>
      </c>
      <c r="W20">
        <v>0.1852</v>
      </c>
      <c r="X20">
        <v>4.9999999999972202E-4</v>
      </c>
      <c r="Y20">
        <v>0</v>
      </c>
      <c r="Z20">
        <v>0</v>
      </c>
      <c r="AA20">
        <v>751.27935049999905</v>
      </c>
      <c r="AB20">
        <v>0</v>
      </c>
      <c r="AC20">
        <v>751.27935049999905</v>
      </c>
      <c r="AD20">
        <v>-95.956507388000404</v>
      </c>
      <c r="AE20">
        <v>0</v>
      </c>
      <c r="AF20">
        <v>360.121870734499</v>
      </c>
      <c r="AG20">
        <v>751.27935049999905</v>
      </c>
      <c r="AH20">
        <v>0</v>
      </c>
      <c r="AI20">
        <v>751.27935049999905</v>
      </c>
      <c r="AJ20">
        <v>0</v>
      </c>
      <c r="AK20">
        <v>751.27935049999905</v>
      </c>
      <c r="AL20" t="s">
        <v>77</v>
      </c>
      <c r="AM20">
        <v>11.0841966299999</v>
      </c>
      <c r="AN20">
        <v>21.502263899999999</v>
      </c>
      <c r="AO20" t="s">
        <v>77</v>
      </c>
    </row>
    <row r="21" spans="1:41" x14ac:dyDescent="0.35">
      <c r="A21" t="str">
        <f t="shared" si="1"/>
        <v>VOLFXCHFPLN4YATM</v>
      </c>
      <c r="B21" t="s">
        <v>71</v>
      </c>
      <c r="C21" t="s">
        <v>27</v>
      </c>
      <c r="D21" t="s">
        <v>81</v>
      </c>
      <c r="E21" t="s">
        <v>23</v>
      </c>
      <c r="F21" t="s">
        <v>9</v>
      </c>
      <c r="G21" t="s">
        <v>81</v>
      </c>
      <c r="H21" t="s">
        <v>9</v>
      </c>
      <c r="I21">
        <v>4</v>
      </c>
      <c r="J21" t="s">
        <v>23</v>
      </c>
      <c r="K21">
        <v>-91.884039999999899</v>
      </c>
      <c r="L21">
        <v>15.887499999999999</v>
      </c>
      <c r="M21">
        <v>16.023299999999999</v>
      </c>
      <c r="N21" t="s">
        <v>82</v>
      </c>
      <c r="O21" t="s">
        <v>82</v>
      </c>
      <c r="P21" t="s">
        <v>82</v>
      </c>
      <c r="Q21" t="s">
        <v>82</v>
      </c>
      <c r="R21">
        <v>2.9</v>
      </c>
      <c r="S21">
        <v>2.9</v>
      </c>
      <c r="T21">
        <v>2.9</v>
      </c>
      <c r="U21">
        <v>1.7266999999999999</v>
      </c>
      <c r="V21">
        <v>0</v>
      </c>
      <c r="W21">
        <v>0.150999999999999</v>
      </c>
      <c r="X21">
        <v>0</v>
      </c>
      <c r="Y21">
        <v>0</v>
      </c>
      <c r="Z21">
        <v>0</v>
      </c>
      <c r="AA21">
        <v>133.23185799999899</v>
      </c>
      <c r="AB21">
        <v>0</v>
      </c>
      <c r="AC21">
        <v>133.23185799999899</v>
      </c>
      <c r="AD21">
        <v>-13.8744900399999</v>
      </c>
      <c r="AE21">
        <v>0</v>
      </c>
      <c r="AF21">
        <v>79.328085933999901</v>
      </c>
      <c r="AG21">
        <v>133.23185799999899</v>
      </c>
      <c r="AH21">
        <v>0</v>
      </c>
      <c r="AI21">
        <v>133.23185799999899</v>
      </c>
      <c r="AJ21">
        <v>0</v>
      </c>
      <c r="AK21">
        <v>133.23185799999899</v>
      </c>
      <c r="AL21" t="s">
        <v>77</v>
      </c>
      <c r="AM21">
        <v>0</v>
      </c>
      <c r="AN21">
        <v>17.6832095</v>
      </c>
      <c r="AO21" t="s">
        <v>77</v>
      </c>
    </row>
    <row r="22" spans="1:41" x14ac:dyDescent="0.35">
      <c r="A22" t="str">
        <f t="shared" si="1"/>
        <v>VOLFXCHFPLN5YATM</v>
      </c>
      <c r="B22" t="s">
        <v>71</v>
      </c>
      <c r="C22" t="s">
        <v>27</v>
      </c>
      <c r="D22" t="s">
        <v>81</v>
      </c>
      <c r="E22" t="s">
        <v>24</v>
      </c>
      <c r="F22" t="s">
        <v>9</v>
      </c>
      <c r="G22" t="s">
        <v>81</v>
      </c>
      <c r="H22" t="s">
        <v>9</v>
      </c>
      <c r="I22">
        <v>5</v>
      </c>
      <c r="J22" t="s">
        <v>24</v>
      </c>
      <c r="K22">
        <v>-6.1839999999999999E-2</v>
      </c>
      <c r="L22">
        <v>15.7</v>
      </c>
      <c r="M22">
        <v>15.806699999999999</v>
      </c>
      <c r="N22" t="s">
        <v>82</v>
      </c>
      <c r="O22" t="s">
        <v>82</v>
      </c>
      <c r="P22" t="s">
        <v>82</v>
      </c>
      <c r="Q22" t="s">
        <v>82</v>
      </c>
      <c r="R22">
        <v>3</v>
      </c>
      <c r="S22">
        <v>3</v>
      </c>
      <c r="T22">
        <v>3</v>
      </c>
      <c r="U22">
        <v>1.7637</v>
      </c>
      <c r="V22">
        <v>0</v>
      </c>
      <c r="W22">
        <v>0.35589999999999999</v>
      </c>
      <c r="X22">
        <v>0</v>
      </c>
      <c r="Y22">
        <v>0</v>
      </c>
      <c r="Z22">
        <v>0</v>
      </c>
      <c r="AA22">
        <v>9.2759999999999995E-2</v>
      </c>
      <c r="AB22">
        <v>0</v>
      </c>
      <c r="AC22">
        <v>9.2759999999999995E-2</v>
      </c>
      <c r="AD22">
        <v>-2.2008856E-2</v>
      </c>
      <c r="AE22">
        <v>0</v>
      </c>
      <c r="AF22">
        <v>5.4533603999999999E-2</v>
      </c>
      <c r="AG22">
        <v>9.2759999999999995E-2</v>
      </c>
      <c r="AH22">
        <v>0</v>
      </c>
      <c r="AI22">
        <v>9.2759999999999995E-2</v>
      </c>
      <c r="AJ22">
        <v>0</v>
      </c>
      <c r="AK22">
        <v>9.2759999999999995E-2</v>
      </c>
      <c r="AL22" t="s">
        <v>77</v>
      </c>
      <c r="AM22">
        <v>0</v>
      </c>
      <c r="AN22">
        <v>340.28686879999998</v>
      </c>
      <c r="AO22" t="s">
        <v>77</v>
      </c>
    </row>
    <row r="23" spans="1:41" x14ac:dyDescent="0.35">
      <c r="A23" t="str">
        <f t="shared" si="1"/>
        <v>VOLFXEURBRL2M10FLY</v>
      </c>
      <c r="B23" t="s">
        <v>71</v>
      </c>
      <c r="C23" t="s">
        <v>27</v>
      </c>
      <c r="D23" t="s">
        <v>29</v>
      </c>
      <c r="E23" t="s">
        <v>3</v>
      </c>
      <c r="F23" t="s">
        <v>17</v>
      </c>
      <c r="G23" t="s">
        <v>29</v>
      </c>
      <c r="H23" t="s">
        <v>17</v>
      </c>
      <c r="I23">
        <v>0.16666666666666599</v>
      </c>
      <c r="J23" t="s">
        <v>3</v>
      </c>
      <c r="K23">
        <v>-54479.09</v>
      </c>
      <c r="L23">
        <v>1.3975</v>
      </c>
      <c r="M23">
        <v>1.4983</v>
      </c>
      <c r="N23" t="s">
        <v>82</v>
      </c>
      <c r="O23" t="s">
        <v>82</v>
      </c>
      <c r="P23" t="s">
        <v>82</v>
      </c>
      <c r="Q23" t="s">
        <v>82</v>
      </c>
      <c r="R23">
        <v>0.64</v>
      </c>
      <c r="S23">
        <v>1.5680000000000001</v>
      </c>
      <c r="T23">
        <v>1.6839999999999999</v>
      </c>
      <c r="U23">
        <v>0.45679999999999998</v>
      </c>
      <c r="V23">
        <v>0</v>
      </c>
      <c r="W23">
        <v>2.5849999999999901E-2</v>
      </c>
      <c r="X23">
        <v>0</v>
      </c>
      <c r="Y23">
        <v>0</v>
      </c>
      <c r="Z23">
        <v>0</v>
      </c>
      <c r="AA23">
        <v>17433.308799999999</v>
      </c>
      <c r="AB23">
        <v>9089.8361664999993</v>
      </c>
      <c r="AC23">
        <v>42711.60656</v>
      </c>
      <c r="AD23">
        <v>-1408.28447649999</v>
      </c>
      <c r="AE23">
        <v>10149.454467</v>
      </c>
      <c r="AF23">
        <v>12443.024155999999</v>
      </c>
      <c r="AG23">
        <v>45871.393779999999</v>
      </c>
      <c r="AH23">
        <v>0</v>
      </c>
      <c r="AI23">
        <v>17433.308799999999</v>
      </c>
      <c r="AJ23">
        <v>9089.8361664999993</v>
      </c>
      <c r="AK23">
        <v>42711.60656</v>
      </c>
      <c r="AL23" t="s">
        <v>77</v>
      </c>
      <c r="AM23">
        <v>0</v>
      </c>
      <c r="AN23">
        <v>240.62145730999899</v>
      </c>
      <c r="AO23" t="s">
        <v>77</v>
      </c>
    </row>
    <row r="24" spans="1:41" x14ac:dyDescent="0.35">
      <c r="A24" t="str">
        <f t="shared" si="1"/>
        <v>VOLFXEURBRL2M10RR</v>
      </c>
      <c r="B24" t="s">
        <v>71</v>
      </c>
      <c r="C24" t="s">
        <v>27</v>
      </c>
      <c r="D24" t="s">
        <v>29</v>
      </c>
      <c r="E24" t="s">
        <v>3</v>
      </c>
      <c r="F24" t="s">
        <v>16</v>
      </c>
      <c r="G24" t="s">
        <v>29</v>
      </c>
      <c r="H24" t="s">
        <v>16</v>
      </c>
      <c r="I24">
        <v>0.16666666666666599</v>
      </c>
      <c r="J24" t="s">
        <v>3</v>
      </c>
      <c r="K24">
        <v>38537.9</v>
      </c>
      <c r="L24">
        <v>2.8475000000000001</v>
      </c>
      <c r="M24">
        <v>2.625</v>
      </c>
      <c r="N24" t="s">
        <v>75</v>
      </c>
      <c r="O24" t="s">
        <v>75</v>
      </c>
      <c r="P24" t="s">
        <v>75</v>
      </c>
      <c r="Q24" t="s">
        <v>75</v>
      </c>
      <c r="R24">
        <v>1.865</v>
      </c>
      <c r="S24">
        <v>4.6929999999999996</v>
      </c>
      <c r="T24">
        <v>5.0465</v>
      </c>
      <c r="U24">
        <v>1.3344</v>
      </c>
      <c r="V24">
        <v>1.4109</v>
      </c>
      <c r="W24">
        <v>4.4500000000000199E-2</v>
      </c>
      <c r="X24">
        <v>1.5593999999999999</v>
      </c>
      <c r="Y24">
        <v>0.2225</v>
      </c>
      <c r="Z24">
        <v>8574.6827499999999</v>
      </c>
      <c r="AA24">
        <v>35936.59175</v>
      </c>
      <c r="AB24">
        <v>54373.12311</v>
      </c>
      <c r="AC24">
        <v>90429.182350000003</v>
      </c>
      <c r="AD24">
        <v>1714.9365499999999</v>
      </c>
      <c r="AE24">
        <v>60096.001259999997</v>
      </c>
      <c r="AF24">
        <v>25712.48688</v>
      </c>
      <c r="AG24">
        <v>97240.756175000002</v>
      </c>
      <c r="AH24">
        <v>8574.6827499999999</v>
      </c>
      <c r="AI24">
        <v>35936.59175</v>
      </c>
      <c r="AJ24">
        <v>54373.12311</v>
      </c>
      <c r="AK24">
        <v>90429.182350000003</v>
      </c>
      <c r="AL24" t="s">
        <v>77</v>
      </c>
      <c r="AM24">
        <v>0</v>
      </c>
      <c r="AN24">
        <v>377.64551564999999</v>
      </c>
      <c r="AO24" t="s">
        <v>77</v>
      </c>
    </row>
    <row r="25" spans="1:41" x14ac:dyDescent="0.35">
      <c r="A25" t="str">
        <f t="shared" si="1"/>
        <v>VOLFXEURBRL2M25FLY</v>
      </c>
      <c r="B25" t="s">
        <v>71</v>
      </c>
      <c r="C25" t="s">
        <v>27</v>
      </c>
      <c r="D25" t="s">
        <v>29</v>
      </c>
      <c r="E25" t="s">
        <v>3</v>
      </c>
      <c r="F25" t="s">
        <v>19</v>
      </c>
      <c r="G25" t="s">
        <v>29</v>
      </c>
      <c r="H25" t="s">
        <v>19</v>
      </c>
      <c r="I25">
        <v>0.16666666666666599</v>
      </c>
      <c r="J25" t="s">
        <v>3</v>
      </c>
      <c r="K25">
        <v>13245.65</v>
      </c>
      <c r="L25">
        <v>0.41249999999999998</v>
      </c>
      <c r="M25">
        <v>0.4395</v>
      </c>
      <c r="N25" t="s">
        <v>82</v>
      </c>
      <c r="O25" t="s">
        <v>82</v>
      </c>
      <c r="P25" t="s">
        <v>82</v>
      </c>
      <c r="Q25" t="s">
        <v>82</v>
      </c>
      <c r="R25">
        <v>0.4</v>
      </c>
      <c r="S25">
        <v>0.56000000000000005</v>
      </c>
      <c r="T25">
        <v>0.57999999999999996</v>
      </c>
      <c r="U25">
        <v>0.28539999999999999</v>
      </c>
      <c r="V25">
        <v>3.4199999999999897E-2</v>
      </c>
      <c r="W25">
        <v>-2.5899999999999999E-2</v>
      </c>
      <c r="X25">
        <v>3.8399999999999899E-2</v>
      </c>
      <c r="Y25">
        <v>0</v>
      </c>
      <c r="Z25">
        <v>0</v>
      </c>
      <c r="AA25">
        <v>2649.13</v>
      </c>
      <c r="AB25">
        <v>453.001229999999</v>
      </c>
      <c r="AC25">
        <v>3708.7820000000002</v>
      </c>
      <c r="AD25">
        <v>-343.06233500000002</v>
      </c>
      <c r="AE25">
        <v>508.632959999999</v>
      </c>
      <c r="AF25">
        <v>1890.1542549999999</v>
      </c>
      <c r="AG25">
        <v>3841.2384999999999</v>
      </c>
      <c r="AH25">
        <v>0</v>
      </c>
      <c r="AI25">
        <v>2649.13</v>
      </c>
      <c r="AJ25">
        <v>453.001229999999</v>
      </c>
      <c r="AK25">
        <v>3708.7820000000002</v>
      </c>
      <c r="AL25" t="s">
        <v>77</v>
      </c>
      <c r="AM25">
        <v>0</v>
      </c>
      <c r="AN25">
        <v>1452.735249245</v>
      </c>
      <c r="AO25" t="s">
        <v>77</v>
      </c>
    </row>
    <row r="26" spans="1:41" x14ac:dyDescent="0.35">
      <c r="A26" t="str">
        <f t="shared" si="1"/>
        <v>VOLFXEURBRL2M25RR</v>
      </c>
      <c r="B26" t="s">
        <v>71</v>
      </c>
      <c r="C26" t="s">
        <v>27</v>
      </c>
      <c r="D26" t="s">
        <v>29</v>
      </c>
      <c r="E26" t="s">
        <v>3</v>
      </c>
      <c r="F26" t="s">
        <v>18</v>
      </c>
      <c r="G26" t="s">
        <v>29</v>
      </c>
      <c r="H26" t="s">
        <v>18</v>
      </c>
      <c r="I26">
        <v>0.16666666666666599</v>
      </c>
      <c r="J26" t="s">
        <v>3</v>
      </c>
      <c r="K26">
        <v>53556.73</v>
      </c>
      <c r="L26">
        <v>1.4424999999999999</v>
      </c>
      <c r="M26">
        <v>1.2749999999999999</v>
      </c>
      <c r="N26" t="s">
        <v>75</v>
      </c>
      <c r="O26" t="s">
        <v>75</v>
      </c>
      <c r="P26" t="s">
        <v>75</v>
      </c>
      <c r="Q26" t="s">
        <v>75</v>
      </c>
      <c r="R26">
        <v>1.7424999999999999</v>
      </c>
      <c r="S26">
        <v>2.9950000000000001</v>
      </c>
      <c r="T26">
        <v>3.1225000000000001</v>
      </c>
      <c r="U26">
        <v>0.81620000000000004</v>
      </c>
      <c r="V26">
        <v>0.20749999999999899</v>
      </c>
      <c r="W26">
        <v>3.3499999999999801E-2</v>
      </c>
      <c r="X26">
        <v>0.212499999999999</v>
      </c>
      <c r="Y26">
        <v>0.16749999999999901</v>
      </c>
      <c r="Z26">
        <v>8970.7522749999898</v>
      </c>
      <c r="AA26">
        <v>46661.3010125</v>
      </c>
      <c r="AB26">
        <v>11113.0214749999</v>
      </c>
      <c r="AC26">
        <v>80201.203175000002</v>
      </c>
      <c r="AD26">
        <v>1794.15045499999</v>
      </c>
      <c r="AE26">
        <v>11380.805124999901</v>
      </c>
      <c r="AF26">
        <v>21856.501512999999</v>
      </c>
      <c r="AG26">
        <v>83615.444712500001</v>
      </c>
      <c r="AH26">
        <v>8970.7522749999898</v>
      </c>
      <c r="AI26">
        <v>46661.3010125</v>
      </c>
      <c r="AJ26">
        <v>11113.0214749999</v>
      </c>
      <c r="AK26">
        <v>80201.203175000002</v>
      </c>
      <c r="AL26" t="s">
        <v>77</v>
      </c>
      <c r="AM26">
        <v>0</v>
      </c>
      <c r="AN26">
        <v>626.589789</v>
      </c>
      <c r="AO26" t="s">
        <v>77</v>
      </c>
    </row>
    <row r="27" spans="1:41" x14ac:dyDescent="0.35">
      <c r="A27" t="str">
        <f t="shared" si="1"/>
        <v>VOLFXEURBRL2MATM</v>
      </c>
      <c r="B27" t="s">
        <v>71</v>
      </c>
      <c r="C27" t="s">
        <v>27</v>
      </c>
      <c r="D27" t="s">
        <v>29</v>
      </c>
      <c r="E27" t="s">
        <v>3</v>
      </c>
      <c r="F27" t="s">
        <v>9</v>
      </c>
      <c r="G27" t="s">
        <v>29</v>
      </c>
      <c r="H27" t="s">
        <v>9</v>
      </c>
      <c r="I27">
        <v>0.16666666666666599</v>
      </c>
      <c r="J27" t="s">
        <v>3</v>
      </c>
      <c r="K27">
        <v>-46527.060570000001</v>
      </c>
      <c r="L27">
        <v>22.507000000000001</v>
      </c>
      <c r="M27">
        <v>22.545999999999999</v>
      </c>
      <c r="N27" t="s">
        <v>75</v>
      </c>
      <c r="O27" t="s">
        <v>75</v>
      </c>
      <c r="P27" t="s">
        <v>75</v>
      </c>
      <c r="Q27" t="s">
        <v>75</v>
      </c>
      <c r="R27">
        <v>1.55</v>
      </c>
      <c r="S27">
        <v>1.554</v>
      </c>
      <c r="T27">
        <v>1.5545</v>
      </c>
      <c r="U27">
        <v>1.1075999999999999</v>
      </c>
      <c r="V27">
        <v>0</v>
      </c>
      <c r="W27">
        <v>0.1797</v>
      </c>
      <c r="X27">
        <v>0</v>
      </c>
      <c r="Y27">
        <v>-3.8999999999997897E-2</v>
      </c>
      <c r="Z27">
        <v>1814.5553622299001</v>
      </c>
      <c r="AA27">
        <v>36058.471941750002</v>
      </c>
      <c r="AB27">
        <v>7597.8689910809799</v>
      </c>
      <c r="AC27">
        <v>36151.52606289</v>
      </c>
      <c r="AD27">
        <v>-8360.9127844290197</v>
      </c>
      <c r="AE27">
        <v>8449.3141995119695</v>
      </c>
      <c r="AF27">
        <v>25766.686143666</v>
      </c>
      <c r="AG27">
        <v>36163.157828032497</v>
      </c>
      <c r="AH27">
        <v>1814.5553622299001</v>
      </c>
      <c r="AI27">
        <v>36058.471941750002</v>
      </c>
      <c r="AJ27">
        <v>7597.8689910809799</v>
      </c>
      <c r="AK27">
        <v>36151.52606289</v>
      </c>
      <c r="AL27" t="s">
        <v>77</v>
      </c>
      <c r="AM27">
        <v>0</v>
      </c>
      <c r="AN27">
        <v>151.93381350000001</v>
      </c>
      <c r="AO27" t="s">
        <v>77</v>
      </c>
    </row>
    <row r="28" spans="1:41" x14ac:dyDescent="0.35">
      <c r="A28" t="str">
        <f t="shared" si="1"/>
        <v>VOLFXEURBRL3M10FLY</v>
      </c>
      <c r="B28" t="s">
        <v>71</v>
      </c>
      <c r="C28" t="s">
        <v>27</v>
      </c>
      <c r="D28" t="s">
        <v>29</v>
      </c>
      <c r="E28" t="s">
        <v>4</v>
      </c>
      <c r="F28" t="s">
        <v>17</v>
      </c>
      <c r="G28" t="s">
        <v>29</v>
      </c>
      <c r="H28" t="s">
        <v>17</v>
      </c>
      <c r="I28">
        <v>0.25</v>
      </c>
      <c r="J28" t="s">
        <v>4</v>
      </c>
      <c r="K28">
        <v>34501.0099999999</v>
      </c>
      <c r="L28">
        <v>1.385</v>
      </c>
      <c r="M28">
        <v>1.4787999999999999</v>
      </c>
      <c r="N28" t="s">
        <v>82</v>
      </c>
      <c r="O28" t="s">
        <v>82</v>
      </c>
      <c r="P28" t="s">
        <v>82</v>
      </c>
      <c r="Q28" t="s">
        <v>82</v>
      </c>
      <c r="R28">
        <v>0.64</v>
      </c>
      <c r="S28">
        <v>1.53371428571428</v>
      </c>
      <c r="T28">
        <v>1.6454285714285699</v>
      </c>
      <c r="U28">
        <v>0.45118571428571402</v>
      </c>
      <c r="V28">
        <v>3.2399999999999901E-2</v>
      </c>
      <c r="W28">
        <v>-0.13639999999999899</v>
      </c>
      <c r="X28">
        <v>3.6399999999999898E-2</v>
      </c>
      <c r="Y28">
        <v>0</v>
      </c>
      <c r="Z28">
        <v>0</v>
      </c>
      <c r="AA28">
        <v>11040.323199999901</v>
      </c>
      <c r="AB28">
        <v>1117.8327239999901</v>
      </c>
      <c r="AC28">
        <v>26457.345954285702</v>
      </c>
      <c r="AD28">
        <v>-4705.9377639999902</v>
      </c>
      <c r="AE28">
        <v>1255.8367639999899</v>
      </c>
      <c r="AF28">
        <v>7783.1814202142796</v>
      </c>
      <c r="AG28">
        <v>28384.473798571398</v>
      </c>
      <c r="AH28">
        <v>0</v>
      </c>
      <c r="AI28">
        <v>11040.323199999901</v>
      </c>
      <c r="AJ28">
        <v>1117.8327239999901</v>
      </c>
      <c r="AK28">
        <v>26457.345954285702</v>
      </c>
      <c r="AL28" t="s">
        <v>77</v>
      </c>
      <c r="AM28">
        <v>0</v>
      </c>
      <c r="AN28">
        <v>8.1520999999999996E-2</v>
      </c>
      <c r="AO28" t="s">
        <v>77</v>
      </c>
    </row>
    <row r="29" spans="1:41" x14ac:dyDescent="0.35">
      <c r="A29" t="str">
        <f t="shared" si="1"/>
        <v>VOLFXEURBRL3M10RR</v>
      </c>
      <c r="B29" t="s">
        <v>71</v>
      </c>
      <c r="C29" t="s">
        <v>27</v>
      </c>
      <c r="D29" t="s">
        <v>29</v>
      </c>
      <c r="E29" t="s">
        <v>4</v>
      </c>
      <c r="F29" t="s">
        <v>16</v>
      </c>
      <c r="G29" t="s">
        <v>29</v>
      </c>
      <c r="H29" t="s">
        <v>16</v>
      </c>
      <c r="I29">
        <v>0.25</v>
      </c>
      <c r="J29" t="s">
        <v>4</v>
      </c>
      <c r="K29">
        <v>28188.089999999898</v>
      </c>
      <c r="L29">
        <v>2.81</v>
      </c>
      <c r="M29">
        <v>2.7250000000000001</v>
      </c>
      <c r="N29" t="s">
        <v>75</v>
      </c>
      <c r="O29" t="s">
        <v>75</v>
      </c>
      <c r="P29" t="s">
        <v>75</v>
      </c>
      <c r="Q29" t="s">
        <v>75</v>
      </c>
      <c r="R29">
        <v>3.24</v>
      </c>
      <c r="S29">
        <v>4.4880000000000004</v>
      </c>
      <c r="T29">
        <v>4.6440000000000001</v>
      </c>
      <c r="U29">
        <v>1.5029999999999999</v>
      </c>
      <c r="V29">
        <v>1.5122</v>
      </c>
      <c r="W29">
        <v>1.2999999999999901E-2</v>
      </c>
      <c r="X29">
        <v>1.6906000000000001</v>
      </c>
      <c r="Y29">
        <v>8.4999999999999895E-2</v>
      </c>
      <c r="Z29">
        <v>2395.98764999999</v>
      </c>
      <c r="AA29">
        <v>45664.705799999902</v>
      </c>
      <c r="AB29">
        <v>42626.029697999897</v>
      </c>
      <c r="AC29">
        <v>63254.073960000002</v>
      </c>
      <c r="AD29">
        <v>366.44516999999701</v>
      </c>
      <c r="AE29">
        <v>47654.784953999901</v>
      </c>
      <c r="AF29">
        <v>21183.3496349999</v>
      </c>
      <c r="AG29">
        <v>65452.744979999901</v>
      </c>
      <c r="AH29">
        <v>2395.98764999999</v>
      </c>
      <c r="AI29">
        <v>45664.705799999902</v>
      </c>
      <c r="AJ29">
        <v>42626.029697999897</v>
      </c>
      <c r="AK29">
        <v>63254.073960000002</v>
      </c>
      <c r="AL29" t="s">
        <v>77</v>
      </c>
      <c r="AM29">
        <v>413.70118200000002</v>
      </c>
      <c r="AN29">
        <v>2671.2416925000002</v>
      </c>
      <c r="AO29" t="s">
        <v>77</v>
      </c>
    </row>
    <row r="30" spans="1:41" x14ac:dyDescent="0.35">
      <c r="A30" t="str">
        <f t="shared" si="1"/>
        <v>VOLFXEURBRL3M25FLY</v>
      </c>
      <c r="B30" t="s">
        <v>71</v>
      </c>
      <c r="C30" t="s">
        <v>27</v>
      </c>
      <c r="D30" t="s">
        <v>29</v>
      </c>
      <c r="E30" t="s">
        <v>4</v>
      </c>
      <c r="F30" t="s">
        <v>19</v>
      </c>
      <c r="G30" t="s">
        <v>29</v>
      </c>
      <c r="H30" t="s">
        <v>19</v>
      </c>
      <c r="I30">
        <v>0.25</v>
      </c>
      <c r="J30" t="s">
        <v>4</v>
      </c>
      <c r="K30">
        <v>-38016.11</v>
      </c>
      <c r="L30">
        <v>0.44500000000000001</v>
      </c>
      <c r="M30">
        <v>0.45219999999999999</v>
      </c>
      <c r="N30" t="s">
        <v>82</v>
      </c>
      <c r="O30" t="s">
        <v>82</v>
      </c>
      <c r="P30" t="s">
        <v>82</v>
      </c>
      <c r="Q30" t="s">
        <v>82</v>
      </c>
      <c r="R30">
        <v>0.32490000000000002</v>
      </c>
      <c r="S30">
        <v>0.42499999999999999</v>
      </c>
      <c r="T30">
        <v>0.4375</v>
      </c>
      <c r="U30">
        <v>0.26500000000000001</v>
      </c>
      <c r="V30">
        <v>0</v>
      </c>
      <c r="W30">
        <v>3.3849999999999901E-2</v>
      </c>
      <c r="X30">
        <v>0</v>
      </c>
      <c r="Y30">
        <v>0</v>
      </c>
      <c r="Z30">
        <v>0</v>
      </c>
      <c r="AA30">
        <v>6175.7170695000004</v>
      </c>
      <c r="AB30">
        <v>1300.1509619999999</v>
      </c>
      <c r="AC30">
        <v>8078.4233750000003</v>
      </c>
      <c r="AD30">
        <v>-1286.8453234999899</v>
      </c>
      <c r="AE30">
        <v>1518.7435945</v>
      </c>
      <c r="AF30">
        <v>5037.134575</v>
      </c>
      <c r="AG30">
        <v>8316.0240625000006</v>
      </c>
      <c r="AH30">
        <v>0</v>
      </c>
      <c r="AI30">
        <v>6175.7170695000004</v>
      </c>
      <c r="AJ30">
        <v>1300.1509619999999</v>
      </c>
      <c r="AK30">
        <v>8078.4233750000003</v>
      </c>
      <c r="AL30" t="s">
        <v>77</v>
      </c>
      <c r="AM30">
        <v>426.67520999999903</v>
      </c>
      <c r="AN30">
        <v>7408.7242449999903</v>
      </c>
      <c r="AO30" t="s">
        <v>77</v>
      </c>
    </row>
    <row r="31" spans="1:41" x14ac:dyDescent="0.35">
      <c r="A31" t="str">
        <f t="shared" si="1"/>
        <v>VOLFXEURBRL3M25RR</v>
      </c>
      <c r="B31" t="s">
        <v>71</v>
      </c>
      <c r="C31" t="s">
        <v>27</v>
      </c>
      <c r="D31" t="s">
        <v>29</v>
      </c>
      <c r="E31" t="s">
        <v>4</v>
      </c>
      <c r="F31" t="s">
        <v>18</v>
      </c>
      <c r="G31" t="s">
        <v>29</v>
      </c>
      <c r="H31" t="s">
        <v>18</v>
      </c>
      <c r="I31">
        <v>0.25</v>
      </c>
      <c r="J31" t="s">
        <v>4</v>
      </c>
      <c r="K31">
        <v>-24259.219999999899</v>
      </c>
      <c r="L31">
        <v>1.51</v>
      </c>
      <c r="M31">
        <v>1.5249999999999999</v>
      </c>
      <c r="N31" t="s">
        <v>75</v>
      </c>
      <c r="O31" t="s">
        <v>75</v>
      </c>
      <c r="P31" t="s">
        <v>75</v>
      </c>
      <c r="Q31" t="s">
        <v>75</v>
      </c>
      <c r="R31">
        <v>2.145</v>
      </c>
      <c r="S31">
        <v>2.96</v>
      </c>
      <c r="T31">
        <v>3.08</v>
      </c>
      <c r="U31">
        <v>1.0035000000000001</v>
      </c>
      <c r="V31">
        <v>0</v>
      </c>
      <c r="W31">
        <v>-2.9999999999998899E-3</v>
      </c>
      <c r="X31">
        <v>0</v>
      </c>
      <c r="Y31">
        <v>-1.4999999999999901E-2</v>
      </c>
      <c r="Z31">
        <v>363.888299999997</v>
      </c>
      <c r="AA31">
        <v>26018.013449999999</v>
      </c>
      <c r="AB31">
        <v>1819.4414999999899</v>
      </c>
      <c r="AC31">
        <v>35903.645599999902</v>
      </c>
      <c r="AD31">
        <v>72.777659999997297</v>
      </c>
      <c r="AE31">
        <v>2001.3856499999999</v>
      </c>
      <c r="AF31">
        <v>12172.0636349999</v>
      </c>
      <c r="AG31">
        <v>37359.198799999998</v>
      </c>
      <c r="AH31">
        <v>363.888299999997</v>
      </c>
      <c r="AI31">
        <v>26018.013449999999</v>
      </c>
      <c r="AJ31">
        <v>1819.4414999999899</v>
      </c>
      <c r="AK31">
        <v>35903.645599999902</v>
      </c>
      <c r="AL31" t="s">
        <v>77</v>
      </c>
      <c r="AM31">
        <v>92.722291999999797</v>
      </c>
      <c r="AN31">
        <v>5795.1432500000001</v>
      </c>
      <c r="AO31" t="s">
        <v>77</v>
      </c>
    </row>
    <row r="32" spans="1:41" x14ac:dyDescent="0.35">
      <c r="A32" t="str">
        <f t="shared" si="1"/>
        <v>VOLFXEURBRL3MATM</v>
      </c>
      <c r="B32" t="s">
        <v>71</v>
      </c>
      <c r="C32" t="s">
        <v>27</v>
      </c>
      <c r="D32" t="s">
        <v>29</v>
      </c>
      <c r="E32" t="s">
        <v>4</v>
      </c>
      <c r="F32" t="s">
        <v>9</v>
      </c>
      <c r="G32" t="s">
        <v>29</v>
      </c>
      <c r="H32" t="s">
        <v>9</v>
      </c>
      <c r="I32">
        <v>0.25</v>
      </c>
      <c r="J32" t="s">
        <v>4</v>
      </c>
      <c r="K32">
        <v>36854.284780000002</v>
      </c>
      <c r="L32">
        <v>21.445</v>
      </c>
      <c r="M32">
        <v>21.4725</v>
      </c>
      <c r="N32" t="s">
        <v>75</v>
      </c>
      <c r="O32" t="s">
        <v>75</v>
      </c>
      <c r="P32" t="s">
        <v>75</v>
      </c>
      <c r="Q32" t="s">
        <v>75</v>
      </c>
      <c r="R32">
        <v>2.7</v>
      </c>
      <c r="S32">
        <v>3.58</v>
      </c>
      <c r="T32">
        <v>3.69</v>
      </c>
      <c r="U32">
        <v>2.7</v>
      </c>
      <c r="V32">
        <v>3.1500000000001097E-2</v>
      </c>
      <c r="W32">
        <v>-0.187999999999998</v>
      </c>
      <c r="X32">
        <v>3.8199999999999699E-2</v>
      </c>
      <c r="Y32">
        <v>-2.7499999999999799E-2</v>
      </c>
      <c r="Z32">
        <v>-1013.49283144999</v>
      </c>
      <c r="AA32">
        <v>49753.284453</v>
      </c>
      <c r="AB32">
        <v>1160.9099705700401</v>
      </c>
      <c r="AC32">
        <v>65969.169756200004</v>
      </c>
      <c r="AD32">
        <v>-6928.6055386399503</v>
      </c>
      <c r="AE32">
        <v>1407.83367859599</v>
      </c>
      <c r="AF32">
        <v>49753.284453</v>
      </c>
      <c r="AG32">
        <v>67996.155419100003</v>
      </c>
      <c r="AH32">
        <v>-1013.49283144999</v>
      </c>
      <c r="AI32">
        <v>49753.284453</v>
      </c>
      <c r="AJ32">
        <v>1160.9099705700401</v>
      </c>
      <c r="AK32">
        <v>65969.169756200004</v>
      </c>
      <c r="AL32" t="s">
        <v>77</v>
      </c>
      <c r="AM32">
        <v>1689.07076799999</v>
      </c>
      <c r="AN32">
        <v>5220.9203200000002</v>
      </c>
      <c r="AO32" t="s">
        <v>77</v>
      </c>
    </row>
    <row r="33" spans="1:41" x14ac:dyDescent="0.35">
      <c r="A33" t="str">
        <f t="shared" si="1"/>
        <v>VOLFXEURBRL6M10FLY</v>
      </c>
      <c r="B33" t="s">
        <v>71</v>
      </c>
      <c r="C33" t="s">
        <v>27</v>
      </c>
      <c r="D33" t="s">
        <v>29</v>
      </c>
      <c r="E33" t="s">
        <v>5</v>
      </c>
      <c r="F33" t="s">
        <v>17</v>
      </c>
      <c r="G33" t="s">
        <v>29</v>
      </c>
      <c r="H33" t="s">
        <v>17</v>
      </c>
      <c r="I33">
        <v>0.5</v>
      </c>
      <c r="J33" t="s">
        <v>5</v>
      </c>
      <c r="K33">
        <v>10957.85</v>
      </c>
      <c r="L33">
        <v>1.66</v>
      </c>
      <c r="M33">
        <v>1.6693</v>
      </c>
      <c r="N33" t="s">
        <v>82</v>
      </c>
      <c r="O33" t="s">
        <v>82</v>
      </c>
      <c r="P33" t="s">
        <v>82</v>
      </c>
      <c r="Q33" t="s">
        <v>82</v>
      </c>
      <c r="R33">
        <v>0.64</v>
      </c>
      <c r="S33">
        <v>1.4308571428571399</v>
      </c>
      <c r="T33">
        <v>1.52971428571428</v>
      </c>
      <c r="U33">
        <v>0.43434285714285698</v>
      </c>
      <c r="V33">
        <v>1.5199999999999899E-2</v>
      </c>
      <c r="W33">
        <v>-0.15995000000000001</v>
      </c>
      <c r="X33">
        <v>2.1350000000000001E-2</v>
      </c>
      <c r="Y33">
        <v>0</v>
      </c>
      <c r="Z33">
        <v>0</v>
      </c>
      <c r="AA33">
        <v>3506.5120000000002</v>
      </c>
      <c r="AB33">
        <v>166.55931999999899</v>
      </c>
      <c r="AC33">
        <v>7839.5589714285697</v>
      </c>
      <c r="AD33">
        <v>-1752.7081075000001</v>
      </c>
      <c r="AE33">
        <v>233.9500975</v>
      </c>
      <c r="AF33">
        <v>2379.73193857142</v>
      </c>
      <c r="AG33">
        <v>8381.1898428571403</v>
      </c>
      <c r="AH33">
        <v>0</v>
      </c>
      <c r="AI33">
        <v>3506.5120000000002</v>
      </c>
      <c r="AJ33">
        <v>166.55931999999899</v>
      </c>
      <c r="AK33">
        <v>7839.5589714285697</v>
      </c>
      <c r="AL33" t="s">
        <v>77</v>
      </c>
      <c r="AM33">
        <v>7066.1263538000103</v>
      </c>
      <c r="AN33">
        <v>15955.769185999899</v>
      </c>
      <c r="AO33" t="s">
        <v>77</v>
      </c>
    </row>
    <row r="34" spans="1:41" x14ac:dyDescent="0.35">
      <c r="A34" t="str">
        <f t="shared" si="1"/>
        <v>VOLFXEURBRL6M10RR</v>
      </c>
      <c r="B34" t="s">
        <v>71</v>
      </c>
      <c r="C34" t="s">
        <v>27</v>
      </c>
      <c r="D34" t="s">
        <v>29</v>
      </c>
      <c r="E34" t="s">
        <v>5</v>
      </c>
      <c r="F34" t="s">
        <v>16</v>
      </c>
      <c r="G34" t="s">
        <v>29</v>
      </c>
      <c r="H34" t="s">
        <v>16</v>
      </c>
      <c r="I34">
        <v>0.5</v>
      </c>
      <c r="J34" t="s">
        <v>5</v>
      </c>
      <c r="K34">
        <v>28741.03</v>
      </c>
      <c r="L34">
        <v>2.9</v>
      </c>
      <c r="M34">
        <v>2.85</v>
      </c>
      <c r="N34" t="s">
        <v>75</v>
      </c>
      <c r="O34" t="s">
        <v>75</v>
      </c>
      <c r="P34" t="s">
        <v>75</v>
      </c>
      <c r="Q34" t="s">
        <v>75</v>
      </c>
      <c r="R34">
        <v>2.82</v>
      </c>
      <c r="S34">
        <v>4.3239999999999998</v>
      </c>
      <c r="T34">
        <v>4.5119999999999996</v>
      </c>
      <c r="U34">
        <v>1.3997999999999999</v>
      </c>
      <c r="V34">
        <v>1.8862999999999901</v>
      </c>
      <c r="W34">
        <v>9.9999999999997799E-3</v>
      </c>
      <c r="X34">
        <v>2.1158000000000001</v>
      </c>
      <c r="Y34">
        <v>4.9999999999999802E-2</v>
      </c>
      <c r="Z34">
        <v>1437.05149999999</v>
      </c>
      <c r="AA34">
        <v>40524.852299999999</v>
      </c>
      <c r="AB34">
        <v>54214.204889000001</v>
      </c>
      <c r="AC34">
        <v>62138.10686</v>
      </c>
      <c r="AD34">
        <v>287.41029999999301</v>
      </c>
      <c r="AE34">
        <v>60810.271273999999</v>
      </c>
      <c r="AF34">
        <v>20115.846896999999</v>
      </c>
      <c r="AG34">
        <v>64839.763679999996</v>
      </c>
      <c r="AH34">
        <v>1437.05149999999</v>
      </c>
      <c r="AI34">
        <v>40524.852299999999</v>
      </c>
      <c r="AJ34">
        <v>54214.204889000001</v>
      </c>
      <c r="AK34">
        <v>62138.10686</v>
      </c>
      <c r="AL34" t="s">
        <v>77</v>
      </c>
      <c r="AM34">
        <v>741.4905</v>
      </c>
      <c r="AN34">
        <v>5931.924</v>
      </c>
      <c r="AO34" t="s">
        <v>77</v>
      </c>
    </row>
    <row r="35" spans="1:41" x14ac:dyDescent="0.35">
      <c r="A35" t="str">
        <f t="shared" si="1"/>
        <v>VOLFXEURBRL6M25FLY</v>
      </c>
      <c r="B35" t="s">
        <v>71</v>
      </c>
      <c r="C35" t="s">
        <v>27</v>
      </c>
      <c r="D35" t="s">
        <v>29</v>
      </c>
      <c r="E35" t="s">
        <v>5</v>
      </c>
      <c r="F35" t="s">
        <v>19</v>
      </c>
      <c r="G35" t="s">
        <v>29</v>
      </c>
      <c r="H35" t="s">
        <v>19</v>
      </c>
      <c r="I35">
        <v>0.5</v>
      </c>
      <c r="J35" t="s">
        <v>5</v>
      </c>
      <c r="K35">
        <v>-114353.68</v>
      </c>
      <c r="L35">
        <v>0.51749999999999996</v>
      </c>
      <c r="M35">
        <v>0.49569999999999997</v>
      </c>
      <c r="N35" t="s">
        <v>82</v>
      </c>
      <c r="O35" t="s">
        <v>82</v>
      </c>
      <c r="P35" t="s">
        <v>82</v>
      </c>
      <c r="Q35" t="s">
        <v>82</v>
      </c>
      <c r="R35">
        <v>0.35</v>
      </c>
      <c r="S35">
        <v>0.55000000000000004</v>
      </c>
      <c r="T35">
        <v>0.57499999999999996</v>
      </c>
      <c r="U35">
        <v>0.26889999999999997</v>
      </c>
      <c r="V35">
        <v>0</v>
      </c>
      <c r="W35">
        <v>0.03</v>
      </c>
      <c r="X35">
        <v>0</v>
      </c>
      <c r="Y35">
        <v>0</v>
      </c>
      <c r="Z35">
        <v>0</v>
      </c>
      <c r="AA35">
        <v>20011.893999999898</v>
      </c>
      <c r="AB35">
        <v>4802.8545599999998</v>
      </c>
      <c r="AC35">
        <v>31447.261999999999</v>
      </c>
      <c r="AD35">
        <v>-3430.61039999999</v>
      </c>
      <c r="AE35">
        <v>5454.6705359999896</v>
      </c>
      <c r="AF35">
        <v>15374.8522759999</v>
      </c>
      <c r="AG35">
        <v>32876.682999999997</v>
      </c>
      <c r="AH35">
        <v>0</v>
      </c>
      <c r="AI35">
        <v>20011.893999999898</v>
      </c>
      <c r="AJ35">
        <v>4802.8545599999998</v>
      </c>
      <c r="AK35">
        <v>31447.261999999999</v>
      </c>
      <c r="AL35" t="s">
        <v>77</v>
      </c>
      <c r="AM35">
        <v>14120.978815999901</v>
      </c>
      <c r="AN35">
        <v>21829.333119999999</v>
      </c>
      <c r="AO35" t="s">
        <v>77</v>
      </c>
    </row>
    <row r="36" spans="1:41" x14ac:dyDescent="0.35">
      <c r="A36" t="str">
        <f t="shared" si="1"/>
        <v>VOLFXEURBRL6M25RR</v>
      </c>
      <c r="B36" t="s">
        <v>71</v>
      </c>
      <c r="C36" t="s">
        <v>27</v>
      </c>
      <c r="D36" t="s">
        <v>29</v>
      </c>
      <c r="E36" t="s">
        <v>5</v>
      </c>
      <c r="F36" t="s">
        <v>18</v>
      </c>
      <c r="G36" t="s">
        <v>29</v>
      </c>
      <c r="H36" t="s">
        <v>18</v>
      </c>
      <c r="I36">
        <v>0.5</v>
      </c>
      <c r="J36" t="s">
        <v>5</v>
      </c>
      <c r="K36">
        <v>14312.5199999999</v>
      </c>
      <c r="L36">
        <v>1.4575</v>
      </c>
      <c r="M36">
        <v>1.45</v>
      </c>
      <c r="N36" t="s">
        <v>75</v>
      </c>
      <c r="O36" t="s">
        <v>75</v>
      </c>
      <c r="P36" t="s">
        <v>75</v>
      </c>
      <c r="Q36" t="s">
        <v>75</v>
      </c>
      <c r="R36">
        <v>1.9724999999999999</v>
      </c>
      <c r="S36">
        <v>2.93</v>
      </c>
      <c r="T36">
        <v>3.0649999999999999</v>
      </c>
      <c r="U36">
        <v>0.92010000000000003</v>
      </c>
      <c r="V36">
        <v>2.75E-2</v>
      </c>
      <c r="W36">
        <v>1.5000000000000499E-3</v>
      </c>
      <c r="X36">
        <v>0.03</v>
      </c>
      <c r="Y36">
        <v>7.5000000000000596E-3</v>
      </c>
      <c r="Z36">
        <v>107.3439</v>
      </c>
      <c r="AA36">
        <v>14115.7228499999</v>
      </c>
      <c r="AB36">
        <v>393.594300000001</v>
      </c>
      <c r="AC36">
        <v>20967.8417999999</v>
      </c>
      <c r="AD36">
        <v>21.468780000000798</v>
      </c>
      <c r="AE36">
        <v>429.37560000000002</v>
      </c>
      <c r="AF36">
        <v>6584.4748259999897</v>
      </c>
      <c r="AG36">
        <v>21933.936899999899</v>
      </c>
      <c r="AH36">
        <v>107.3439</v>
      </c>
      <c r="AI36">
        <v>14115.7228499999</v>
      </c>
      <c r="AJ36">
        <v>393.594300000001</v>
      </c>
      <c r="AK36">
        <v>20967.8417999999</v>
      </c>
      <c r="AL36" t="s">
        <v>77</v>
      </c>
      <c r="AM36">
        <v>748.03177349999896</v>
      </c>
      <c r="AN36">
        <v>8019.5643</v>
      </c>
      <c r="AO36" t="s">
        <v>77</v>
      </c>
    </row>
    <row r="37" spans="1:41" x14ac:dyDescent="0.35">
      <c r="A37" t="str">
        <f t="shared" si="1"/>
        <v>VOLFXEURBRL6MATM</v>
      </c>
      <c r="B37" t="s">
        <v>71</v>
      </c>
      <c r="C37" t="s">
        <v>27</v>
      </c>
      <c r="D37" t="s">
        <v>29</v>
      </c>
      <c r="E37" t="s">
        <v>5</v>
      </c>
      <c r="F37" t="s">
        <v>9</v>
      </c>
      <c r="G37" t="s">
        <v>29</v>
      </c>
      <c r="H37" t="s">
        <v>9</v>
      </c>
      <c r="I37">
        <v>0.5</v>
      </c>
      <c r="J37" t="s">
        <v>5</v>
      </c>
      <c r="K37">
        <v>24871.2339599999</v>
      </c>
      <c r="L37">
        <v>20.254999999999999</v>
      </c>
      <c r="M37">
        <v>20.254999999999999</v>
      </c>
      <c r="N37" t="s">
        <v>75</v>
      </c>
      <c r="O37" t="s">
        <v>75</v>
      </c>
      <c r="P37" t="s">
        <v>75</v>
      </c>
      <c r="Q37" t="s">
        <v>75</v>
      </c>
      <c r="R37">
        <v>2.35</v>
      </c>
      <c r="S37">
        <v>3.03</v>
      </c>
      <c r="T37">
        <v>3.1150000000000002</v>
      </c>
      <c r="U37">
        <v>2.35</v>
      </c>
      <c r="V37">
        <v>3.9999999999977796E-3</v>
      </c>
      <c r="W37">
        <v>-6.0000000000002196E-3</v>
      </c>
      <c r="X37">
        <v>4.5000000000001697E-3</v>
      </c>
      <c r="Y37">
        <v>0</v>
      </c>
      <c r="Z37">
        <v>0</v>
      </c>
      <c r="AA37">
        <v>29223.699902999899</v>
      </c>
      <c r="AB37">
        <v>99.484935839944796</v>
      </c>
      <c r="AC37">
        <v>37679.919449399997</v>
      </c>
      <c r="AD37">
        <v>-149.22740376000499</v>
      </c>
      <c r="AE37">
        <v>111.920552820004</v>
      </c>
      <c r="AF37">
        <v>29223.699902999899</v>
      </c>
      <c r="AG37">
        <v>38736.946892699998</v>
      </c>
      <c r="AH37">
        <v>0</v>
      </c>
      <c r="AI37">
        <v>29223.699902999899</v>
      </c>
      <c r="AJ37">
        <v>99.484935839944796</v>
      </c>
      <c r="AK37">
        <v>37679.919449399997</v>
      </c>
      <c r="AL37" t="s">
        <v>77</v>
      </c>
      <c r="AM37">
        <v>0</v>
      </c>
      <c r="AN37">
        <v>11689.1617749999</v>
      </c>
      <c r="AO37" t="s">
        <v>77</v>
      </c>
    </row>
    <row r="38" spans="1:41" x14ac:dyDescent="0.35">
      <c r="A38" t="str">
        <f t="shared" si="1"/>
        <v>VOLFXEURBRL1Y10FLY</v>
      </c>
      <c r="B38" t="s">
        <v>71</v>
      </c>
      <c r="C38" t="s">
        <v>27</v>
      </c>
      <c r="D38" t="s">
        <v>29</v>
      </c>
      <c r="E38" t="s">
        <v>7</v>
      </c>
      <c r="F38" t="s">
        <v>17</v>
      </c>
      <c r="G38" t="s">
        <v>29</v>
      </c>
      <c r="H38" t="s">
        <v>17</v>
      </c>
      <c r="I38">
        <v>1</v>
      </c>
      <c r="J38" t="s">
        <v>7</v>
      </c>
      <c r="K38">
        <v>24283.599999999999</v>
      </c>
      <c r="L38">
        <v>2.0750000000000002</v>
      </c>
      <c r="M38">
        <v>1.9602999999999999</v>
      </c>
      <c r="N38" t="s">
        <v>82</v>
      </c>
      <c r="O38" t="s">
        <v>82</v>
      </c>
      <c r="P38" t="s">
        <v>82</v>
      </c>
      <c r="Q38" t="s">
        <v>82</v>
      </c>
      <c r="R38">
        <v>0.65459999999999996</v>
      </c>
      <c r="S38">
        <v>0.75544999999999995</v>
      </c>
      <c r="T38">
        <v>0.76834999999999998</v>
      </c>
      <c r="U38">
        <v>0.50570000000000004</v>
      </c>
      <c r="V38">
        <v>0.130299999999999</v>
      </c>
      <c r="W38">
        <v>-0.11549999999999901</v>
      </c>
      <c r="X38">
        <v>0.142649999999999</v>
      </c>
      <c r="Y38">
        <v>0</v>
      </c>
      <c r="Z38">
        <v>0</v>
      </c>
      <c r="AA38">
        <v>7948.0222800000001</v>
      </c>
      <c r="AB38">
        <v>3164.15307999999</v>
      </c>
      <c r="AC38">
        <v>9172.5228100000004</v>
      </c>
      <c r="AD38">
        <v>-2804.7557999999899</v>
      </c>
      <c r="AE38">
        <v>3464.0555399999898</v>
      </c>
      <c r="AF38">
        <v>6140.10826</v>
      </c>
      <c r="AG38">
        <v>9329.1520299999993</v>
      </c>
      <c r="AH38">
        <v>0</v>
      </c>
      <c r="AI38">
        <v>7948.0222800000001</v>
      </c>
      <c r="AJ38">
        <v>3164.15307999999</v>
      </c>
      <c r="AK38">
        <v>9172.5228100000004</v>
      </c>
      <c r="AL38" t="s">
        <v>77</v>
      </c>
      <c r="AM38">
        <v>970.82585040003596</v>
      </c>
      <c r="AN38">
        <v>30049.37156</v>
      </c>
      <c r="AO38" t="s">
        <v>77</v>
      </c>
    </row>
    <row r="39" spans="1:41" x14ac:dyDescent="0.35">
      <c r="A39" t="str">
        <f t="shared" si="1"/>
        <v>VOLFXEURBRL1Y10RR</v>
      </c>
      <c r="B39" t="s">
        <v>71</v>
      </c>
      <c r="C39" t="s">
        <v>27</v>
      </c>
      <c r="D39" t="s">
        <v>29</v>
      </c>
      <c r="E39" t="s">
        <v>7</v>
      </c>
      <c r="F39" t="s">
        <v>16</v>
      </c>
      <c r="G39" t="s">
        <v>29</v>
      </c>
      <c r="H39" t="s">
        <v>16</v>
      </c>
      <c r="I39">
        <v>1</v>
      </c>
      <c r="J39" t="s">
        <v>7</v>
      </c>
      <c r="K39">
        <v>58783.599999999897</v>
      </c>
      <c r="L39">
        <v>3.2149999999999999</v>
      </c>
      <c r="M39">
        <v>3.2149999999999999</v>
      </c>
      <c r="N39" t="s">
        <v>75</v>
      </c>
      <c r="O39" t="s">
        <v>75</v>
      </c>
      <c r="P39" t="s">
        <v>75</v>
      </c>
      <c r="Q39" t="s">
        <v>75</v>
      </c>
      <c r="R39">
        <v>1.95</v>
      </c>
      <c r="S39">
        <v>3.51</v>
      </c>
      <c r="T39">
        <v>3.7050000000000001</v>
      </c>
      <c r="U39">
        <v>1.2791999999999999</v>
      </c>
      <c r="V39">
        <v>2.25639999999999</v>
      </c>
      <c r="W39">
        <v>-0.14799999999999999</v>
      </c>
      <c r="X39">
        <v>2.53839999999999</v>
      </c>
      <c r="Y39">
        <v>0</v>
      </c>
      <c r="Z39">
        <v>0</v>
      </c>
      <c r="AA39">
        <v>57314.0099999999</v>
      </c>
      <c r="AB39">
        <v>132639.315039999</v>
      </c>
      <c r="AC39">
        <v>103165.217999999</v>
      </c>
      <c r="AD39">
        <v>-8699.9727999999996</v>
      </c>
      <c r="AE39">
        <v>149216.29023999901</v>
      </c>
      <c r="AF39">
        <v>37597.990559999897</v>
      </c>
      <c r="AG39">
        <v>108896.618999999</v>
      </c>
      <c r="AH39">
        <v>0</v>
      </c>
      <c r="AI39">
        <v>57314.0099999999</v>
      </c>
      <c r="AJ39">
        <v>132639.315039999</v>
      </c>
      <c r="AK39">
        <v>103165.217999999</v>
      </c>
      <c r="AL39" t="s">
        <v>77</v>
      </c>
      <c r="AM39">
        <v>1437.1129874999999</v>
      </c>
      <c r="AN39">
        <v>13845.403628571399</v>
      </c>
      <c r="AO39" t="s">
        <v>77</v>
      </c>
    </row>
    <row r="40" spans="1:41" x14ac:dyDescent="0.35">
      <c r="A40" t="str">
        <f t="shared" si="1"/>
        <v>VOLFXEURBRL1Y25FLY</v>
      </c>
      <c r="B40" t="s">
        <v>71</v>
      </c>
      <c r="C40" t="s">
        <v>27</v>
      </c>
      <c r="D40" t="s">
        <v>29</v>
      </c>
      <c r="E40" t="s">
        <v>7</v>
      </c>
      <c r="F40" t="s">
        <v>19</v>
      </c>
      <c r="G40" t="s">
        <v>29</v>
      </c>
      <c r="H40" t="s">
        <v>19</v>
      </c>
      <c r="I40">
        <v>1</v>
      </c>
      <c r="J40" t="s">
        <v>7</v>
      </c>
      <c r="K40">
        <v>-28765.61</v>
      </c>
      <c r="L40">
        <v>0.60499999999999998</v>
      </c>
      <c r="M40">
        <v>0.55449999999999999</v>
      </c>
      <c r="N40" t="s">
        <v>82</v>
      </c>
      <c r="O40" t="s">
        <v>82</v>
      </c>
      <c r="P40" t="s">
        <v>82</v>
      </c>
      <c r="Q40" t="s">
        <v>82</v>
      </c>
      <c r="R40">
        <v>0.35</v>
      </c>
      <c r="S40">
        <v>0.47</v>
      </c>
      <c r="T40">
        <v>0.48499999999999999</v>
      </c>
      <c r="U40">
        <v>0.23330000000000001</v>
      </c>
      <c r="V40">
        <v>0</v>
      </c>
      <c r="W40">
        <v>4.0699999999999903E-2</v>
      </c>
      <c r="X40">
        <v>0</v>
      </c>
      <c r="Y40">
        <v>0</v>
      </c>
      <c r="Z40">
        <v>0</v>
      </c>
      <c r="AA40">
        <v>5033.9817499999999</v>
      </c>
      <c r="AB40">
        <v>1064.3275699999999</v>
      </c>
      <c r="AC40">
        <v>6759.9183499999999</v>
      </c>
      <c r="AD40">
        <v>-1170.76032699999</v>
      </c>
      <c r="AE40">
        <v>1244.1126325</v>
      </c>
      <c r="AF40">
        <v>3355.5084065000001</v>
      </c>
      <c r="AG40">
        <v>6975.660425</v>
      </c>
      <c r="AH40">
        <v>0</v>
      </c>
      <c r="AI40">
        <v>5033.9817499999999</v>
      </c>
      <c r="AJ40">
        <v>1064.3275699999999</v>
      </c>
      <c r="AK40">
        <v>6759.9183499999999</v>
      </c>
      <c r="AL40" t="s">
        <v>77</v>
      </c>
      <c r="AM40">
        <v>86795.660464000001</v>
      </c>
      <c r="AN40">
        <v>101235.53324</v>
      </c>
      <c r="AO40" t="s">
        <v>77</v>
      </c>
    </row>
    <row r="41" spans="1:41" x14ac:dyDescent="0.35">
      <c r="A41" t="str">
        <f t="shared" si="1"/>
        <v>VOLFXEURBRL1Y25RR</v>
      </c>
      <c r="B41" t="s">
        <v>71</v>
      </c>
      <c r="C41" t="s">
        <v>27</v>
      </c>
      <c r="D41" t="s">
        <v>29</v>
      </c>
      <c r="E41" t="s">
        <v>7</v>
      </c>
      <c r="F41" t="s">
        <v>18</v>
      </c>
      <c r="G41" t="s">
        <v>29</v>
      </c>
      <c r="H41" t="s">
        <v>18</v>
      </c>
      <c r="I41">
        <v>1</v>
      </c>
      <c r="J41" t="s">
        <v>7</v>
      </c>
      <c r="K41">
        <v>29866.78</v>
      </c>
      <c r="L41">
        <v>1.5</v>
      </c>
      <c r="M41">
        <v>1.5</v>
      </c>
      <c r="N41" t="s">
        <v>75</v>
      </c>
      <c r="O41" t="s">
        <v>75</v>
      </c>
      <c r="P41" t="s">
        <v>75</v>
      </c>
      <c r="Q41" t="s">
        <v>75</v>
      </c>
      <c r="R41">
        <v>1.52</v>
      </c>
      <c r="S41">
        <v>2.6</v>
      </c>
      <c r="T41">
        <v>2.75</v>
      </c>
      <c r="U41">
        <v>0.79590000000000005</v>
      </c>
      <c r="V41">
        <v>0.04</v>
      </c>
      <c r="W41">
        <v>0</v>
      </c>
      <c r="X41">
        <v>4.4999999999999901E-2</v>
      </c>
      <c r="Y41">
        <v>0</v>
      </c>
      <c r="Z41">
        <v>0</v>
      </c>
      <c r="AA41">
        <v>22698.752799999998</v>
      </c>
      <c r="AB41">
        <v>1194.6712</v>
      </c>
      <c r="AC41">
        <v>38826.813999999998</v>
      </c>
      <c r="AD41">
        <v>0</v>
      </c>
      <c r="AE41">
        <v>1344.0050999999901</v>
      </c>
      <c r="AF41">
        <v>11885.485101</v>
      </c>
      <c r="AG41">
        <v>41066.8224999999</v>
      </c>
      <c r="AH41">
        <v>0</v>
      </c>
      <c r="AI41">
        <v>22698.752799999998</v>
      </c>
      <c r="AJ41">
        <v>1194.6712</v>
      </c>
      <c r="AK41">
        <v>38826.813999999998</v>
      </c>
      <c r="AL41" t="s">
        <v>77</v>
      </c>
      <c r="AM41">
        <v>1553.9972760000001</v>
      </c>
      <c r="AN41">
        <v>20421.118049999899</v>
      </c>
      <c r="AO41" t="s">
        <v>77</v>
      </c>
    </row>
    <row r="42" spans="1:41" x14ac:dyDescent="0.35">
      <c r="A42" t="str">
        <f t="shared" si="1"/>
        <v>VOLFXEURBRL1YATM</v>
      </c>
      <c r="B42" t="s">
        <v>71</v>
      </c>
      <c r="C42" t="s">
        <v>27</v>
      </c>
      <c r="D42" t="s">
        <v>29</v>
      </c>
      <c r="E42" t="s">
        <v>7</v>
      </c>
      <c r="F42" t="s">
        <v>9</v>
      </c>
      <c r="G42" t="s">
        <v>29</v>
      </c>
      <c r="H42" t="s">
        <v>9</v>
      </c>
      <c r="I42">
        <v>1</v>
      </c>
      <c r="J42" t="s">
        <v>7</v>
      </c>
      <c r="K42">
        <v>33097.142919999998</v>
      </c>
      <c r="L42">
        <v>19.913</v>
      </c>
      <c r="M42">
        <v>19.875</v>
      </c>
      <c r="N42" t="s">
        <v>75</v>
      </c>
      <c r="O42" t="s">
        <v>75</v>
      </c>
      <c r="P42" t="s">
        <v>75</v>
      </c>
      <c r="Q42" t="s">
        <v>75</v>
      </c>
      <c r="R42">
        <v>1.6</v>
      </c>
      <c r="S42">
        <v>1.62</v>
      </c>
      <c r="T42">
        <v>1.6225000000000001</v>
      </c>
      <c r="U42">
        <v>1.0464</v>
      </c>
      <c r="V42">
        <v>4.7599999999999199E-2</v>
      </c>
      <c r="W42">
        <v>7.9999999999991103E-3</v>
      </c>
      <c r="X42">
        <v>4.8799999999999899E-2</v>
      </c>
      <c r="Y42">
        <v>3.80000000000002E-2</v>
      </c>
      <c r="Z42">
        <v>1257.6914309599999</v>
      </c>
      <c r="AA42">
        <v>26477.714336000001</v>
      </c>
      <c r="AB42">
        <v>1575.4240029919699</v>
      </c>
      <c r="AC42">
        <v>26808.6857652</v>
      </c>
      <c r="AD42">
        <v>264.77714335997001</v>
      </c>
      <c r="AE42">
        <v>1615.14057449599</v>
      </c>
      <c r="AF42">
        <v>17316.425175744</v>
      </c>
      <c r="AG42">
        <v>26850.05719385</v>
      </c>
      <c r="AH42">
        <v>1257.6914309599999</v>
      </c>
      <c r="AI42">
        <v>26477.714336000001</v>
      </c>
      <c r="AJ42">
        <v>1575.4240029919699</v>
      </c>
      <c r="AK42">
        <v>26808.6857652</v>
      </c>
      <c r="AL42" t="s">
        <v>77</v>
      </c>
      <c r="AM42">
        <v>9709.9544999999907</v>
      </c>
      <c r="AN42">
        <v>70882.667849999998</v>
      </c>
      <c r="AO42" t="s">
        <v>77</v>
      </c>
    </row>
    <row r="43" spans="1:41" x14ac:dyDescent="0.35">
      <c r="A43" t="str">
        <f t="shared" si="1"/>
        <v>VOLFXEURBRL2Y10FLY</v>
      </c>
      <c r="B43" t="s">
        <v>71</v>
      </c>
      <c r="C43" t="s">
        <v>27</v>
      </c>
      <c r="D43" t="s">
        <v>29</v>
      </c>
      <c r="E43" t="s">
        <v>8</v>
      </c>
      <c r="F43" t="s">
        <v>17</v>
      </c>
      <c r="G43" t="s">
        <v>29</v>
      </c>
      <c r="H43" t="s">
        <v>17</v>
      </c>
      <c r="I43">
        <v>2</v>
      </c>
      <c r="J43" t="s">
        <v>8</v>
      </c>
      <c r="K43">
        <v>-13.44</v>
      </c>
      <c r="L43">
        <v>2.33</v>
      </c>
      <c r="M43">
        <v>2.1547000000000001</v>
      </c>
      <c r="N43" t="s">
        <v>82</v>
      </c>
      <c r="O43" t="s">
        <v>82</v>
      </c>
      <c r="P43" t="s">
        <v>82</v>
      </c>
      <c r="Q43" t="s">
        <v>82</v>
      </c>
      <c r="R43">
        <v>0.8</v>
      </c>
      <c r="S43">
        <v>1.52</v>
      </c>
      <c r="T43">
        <v>1.61</v>
      </c>
      <c r="U43">
        <v>0.68179999999999996</v>
      </c>
      <c r="V43">
        <v>0</v>
      </c>
      <c r="W43">
        <v>1.3399999999999901</v>
      </c>
      <c r="X43">
        <v>0</v>
      </c>
      <c r="Y43">
        <v>0</v>
      </c>
      <c r="Z43">
        <v>0</v>
      </c>
      <c r="AA43">
        <v>5.3760000000000003</v>
      </c>
      <c r="AB43">
        <v>0.59136</v>
      </c>
      <c r="AC43">
        <v>10.214399999999999</v>
      </c>
      <c r="AD43">
        <v>-18.009599999999999</v>
      </c>
      <c r="AE43">
        <v>0.66528000000000098</v>
      </c>
      <c r="AF43">
        <v>4.581696</v>
      </c>
      <c r="AG43">
        <v>10.8192</v>
      </c>
      <c r="AH43">
        <v>0</v>
      </c>
      <c r="AI43">
        <v>5.3760000000000003</v>
      </c>
      <c r="AJ43">
        <v>0.59136</v>
      </c>
      <c r="AK43">
        <v>10.214399999999999</v>
      </c>
      <c r="AL43" t="s">
        <v>77</v>
      </c>
      <c r="AM43">
        <v>13655.1265364798</v>
      </c>
      <c r="AN43">
        <v>93062.655851880001</v>
      </c>
      <c r="AO43" t="s">
        <v>77</v>
      </c>
    </row>
    <row r="44" spans="1:41" x14ac:dyDescent="0.35">
      <c r="A44" t="str">
        <f t="shared" si="1"/>
        <v>VOLFXEURBRL2Y10RR</v>
      </c>
      <c r="B44" t="s">
        <v>71</v>
      </c>
      <c r="C44" t="s">
        <v>27</v>
      </c>
      <c r="D44" t="s">
        <v>29</v>
      </c>
      <c r="E44" t="s">
        <v>8</v>
      </c>
      <c r="F44" t="s">
        <v>16</v>
      </c>
      <c r="G44" t="s">
        <v>29</v>
      </c>
      <c r="H44" t="s">
        <v>16</v>
      </c>
      <c r="I44">
        <v>2</v>
      </c>
      <c r="J44" t="s">
        <v>8</v>
      </c>
      <c r="K44">
        <v>-6.92</v>
      </c>
      <c r="L44">
        <v>3.5474999999999999</v>
      </c>
      <c r="M44">
        <v>2.4443999999999999</v>
      </c>
      <c r="N44" t="s">
        <v>80</v>
      </c>
      <c r="O44" t="s">
        <v>75</v>
      </c>
      <c r="P44" t="s">
        <v>80</v>
      </c>
      <c r="Q44" t="s">
        <v>83</v>
      </c>
      <c r="R44">
        <v>1.2543</v>
      </c>
      <c r="S44">
        <v>3.5497000000000001</v>
      </c>
      <c r="T44">
        <v>3.8365999999999998</v>
      </c>
      <c r="U44">
        <v>0.94784999999999897</v>
      </c>
      <c r="V44">
        <v>0</v>
      </c>
      <c r="W44">
        <v>0.28799999999999898</v>
      </c>
      <c r="X44">
        <v>0</v>
      </c>
      <c r="Y44">
        <v>0</v>
      </c>
      <c r="Z44">
        <v>0</v>
      </c>
      <c r="AA44">
        <v>4.3398779999999997</v>
      </c>
      <c r="AB44">
        <v>1.9652799999999899</v>
      </c>
      <c r="AC44">
        <v>12.281962</v>
      </c>
      <c r="AD44">
        <v>-1.9929599999999901</v>
      </c>
      <c r="AE44">
        <v>2.2109399999999999</v>
      </c>
      <c r="AF44">
        <v>3.27956099999999</v>
      </c>
      <c r="AG44">
        <v>13.274635999999999</v>
      </c>
      <c r="AH44">
        <v>0</v>
      </c>
      <c r="AI44">
        <v>4.3398779999999997</v>
      </c>
      <c r="AJ44">
        <v>1.9652799999999899</v>
      </c>
      <c r="AK44">
        <v>12.281962</v>
      </c>
      <c r="AL44" t="s">
        <v>77</v>
      </c>
      <c r="AM44">
        <v>5529.9138860000003</v>
      </c>
      <c r="AN44">
        <v>47973.102822857101</v>
      </c>
      <c r="AO44" t="s">
        <v>77</v>
      </c>
    </row>
    <row r="45" spans="1:41" x14ac:dyDescent="0.35">
      <c r="A45" t="str">
        <f t="shared" si="1"/>
        <v>VOLFXEURBRL2Y25FLY</v>
      </c>
      <c r="B45" t="s">
        <v>71</v>
      </c>
      <c r="C45" t="s">
        <v>27</v>
      </c>
      <c r="D45" t="s">
        <v>29</v>
      </c>
      <c r="E45" t="s">
        <v>8</v>
      </c>
      <c r="F45" t="s">
        <v>19</v>
      </c>
      <c r="G45" t="s">
        <v>29</v>
      </c>
      <c r="H45" t="s">
        <v>19</v>
      </c>
      <c r="I45">
        <v>2</v>
      </c>
      <c r="J45" t="s">
        <v>8</v>
      </c>
      <c r="K45">
        <v>-17</v>
      </c>
      <c r="L45">
        <v>0.80500000000000005</v>
      </c>
      <c r="M45">
        <v>0.69979999999999998</v>
      </c>
      <c r="N45" t="s">
        <v>82</v>
      </c>
      <c r="O45" t="s">
        <v>82</v>
      </c>
      <c r="P45" t="s">
        <v>82</v>
      </c>
      <c r="Q45" t="s">
        <v>82</v>
      </c>
      <c r="R45">
        <v>0.5</v>
      </c>
      <c r="S45">
        <v>0.74</v>
      </c>
      <c r="T45">
        <v>0.77</v>
      </c>
      <c r="U45">
        <v>0.33629999999999999</v>
      </c>
      <c r="V45">
        <v>1.64999999999999E-2</v>
      </c>
      <c r="W45">
        <v>0.48249999999999998</v>
      </c>
      <c r="X45">
        <v>8.1999999999999799E-3</v>
      </c>
      <c r="Y45">
        <v>0</v>
      </c>
      <c r="Z45">
        <v>0</v>
      </c>
      <c r="AA45">
        <v>4.25</v>
      </c>
      <c r="AB45">
        <v>0</v>
      </c>
      <c r="AC45">
        <v>6.29</v>
      </c>
      <c r="AD45">
        <v>-8.2025000000000006</v>
      </c>
      <c r="AE45">
        <v>0</v>
      </c>
      <c r="AF45">
        <v>2.8585499999999899</v>
      </c>
      <c r="AG45">
        <v>6.5449999999999999</v>
      </c>
      <c r="AH45">
        <v>0</v>
      </c>
      <c r="AI45">
        <v>4.25</v>
      </c>
      <c r="AJ45">
        <v>0</v>
      </c>
      <c r="AK45">
        <v>6.29</v>
      </c>
      <c r="AL45" t="s">
        <v>77</v>
      </c>
      <c r="AM45">
        <v>117491.627064</v>
      </c>
      <c r="AN45">
        <v>126203.45598</v>
      </c>
      <c r="AO45" t="s">
        <v>77</v>
      </c>
    </row>
    <row r="46" spans="1:41" x14ac:dyDescent="0.35">
      <c r="A46" t="str">
        <f t="shared" si="1"/>
        <v>VOLFXEURBRL2Y25RR</v>
      </c>
      <c r="B46" t="s">
        <v>71</v>
      </c>
      <c r="C46" t="s">
        <v>27</v>
      </c>
      <c r="D46" t="s">
        <v>29</v>
      </c>
      <c r="E46" t="s">
        <v>8</v>
      </c>
      <c r="F46" t="s">
        <v>18</v>
      </c>
      <c r="G46" t="s">
        <v>29</v>
      </c>
      <c r="H46" t="s">
        <v>18</v>
      </c>
      <c r="I46">
        <v>2</v>
      </c>
      <c r="J46" t="s">
        <v>8</v>
      </c>
      <c r="K46">
        <v>-7.91</v>
      </c>
      <c r="L46">
        <v>1.65</v>
      </c>
      <c r="M46">
        <v>1.625</v>
      </c>
      <c r="N46" t="s">
        <v>75</v>
      </c>
      <c r="O46" t="s">
        <v>75</v>
      </c>
      <c r="P46" t="s">
        <v>75</v>
      </c>
      <c r="Q46" t="s">
        <v>75</v>
      </c>
      <c r="R46">
        <v>2.04</v>
      </c>
      <c r="S46">
        <v>3.008</v>
      </c>
      <c r="T46">
        <v>3.129</v>
      </c>
      <c r="U46">
        <v>1.1419999999999999</v>
      </c>
      <c r="V46">
        <v>4.9999999999998899E-3</v>
      </c>
      <c r="W46">
        <v>0.77729999999999899</v>
      </c>
      <c r="X46">
        <v>2.4999999999999402E-3</v>
      </c>
      <c r="Y46">
        <v>2.4999999999999901E-2</v>
      </c>
      <c r="Z46">
        <v>-0.19774999999999901</v>
      </c>
      <c r="AA46">
        <v>8.0681999999999992</v>
      </c>
      <c r="AB46">
        <v>0</v>
      </c>
      <c r="AC46">
        <v>11.89664</v>
      </c>
      <c r="AD46">
        <v>-6.1484429999999897</v>
      </c>
      <c r="AE46">
        <v>0</v>
      </c>
      <c r="AF46">
        <v>4.51661</v>
      </c>
      <c r="AG46">
        <v>12.375195</v>
      </c>
      <c r="AH46">
        <v>-0.19774999999999901</v>
      </c>
      <c r="AI46">
        <v>8.0681999999999992</v>
      </c>
      <c r="AJ46">
        <v>0</v>
      </c>
      <c r="AK46">
        <v>11.89664</v>
      </c>
      <c r="AL46" t="s">
        <v>77</v>
      </c>
      <c r="AM46">
        <v>4573.0960769999901</v>
      </c>
      <c r="AN46">
        <v>71050.927750000003</v>
      </c>
      <c r="AO46" t="s">
        <v>77</v>
      </c>
    </row>
    <row r="47" spans="1:41" x14ac:dyDescent="0.35">
      <c r="A47" t="str">
        <f t="shared" si="1"/>
        <v>VOLFXEURBRL2YATM</v>
      </c>
      <c r="B47" t="s">
        <v>71</v>
      </c>
      <c r="C47" t="s">
        <v>27</v>
      </c>
      <c r="D47" t="s">
        <v>29</v>
      </c>
      <c r="E47" t="s">
        <v>8</v>
      </c>
      <c r="F47" t="s">
        <v>9</v>
      </c>
      <c r="G47" t="s">
        <v>29</v>
      </c>
      <c r="H47" t="s">
        <v>9</v>
      </c>
      <c r="I47">
        <v>2</v>
      </c>
      <c r="J47" t="s">
        <v>8</v>
      </c>
      <c r="K47">
        <v>-28.191099999999999</v>
      </c>
      <c r="L47">
        <v>20.135000000000002</v>
      </c>
      <c r="M47">
        <v>20.135000000000002</v>
      </c>
      <c r="N47" t="s">
        <v>75</v>
      </c>
      <c r="O47" t="s">
        <v>75</v>
      </c>
      <c r="P47" t="s">
        <v>75</v>
      </c>
      <c r="Q47" t="s">
        <v>75</v>
      </c>
      <c r="R47">
        <v>2.91</v>
      </c>
      <c r="S47">
        <v>3.222</v>
      </c>
      <c r="T47">
        <v>3.2610000000000001</v>
      </c>
      <c r="U47">
        <v>1.5891999999999999</v>
      </c>
      <c r="V47">
        <v>0</v>
      </c>
      <c r="W47">
        <v>0.108</v>
      </c>
      <c r="X47">
        <v>0</v>
      </c>
      <c r="Y47">
        <v>0</v>
      </c>
      <c r="Z47">
        <v>0</v>
      </c>
      <c r="AA47">
        <v>41.018050500000001</v>
      </c>
      <c r="AB47">
        <v>0.41722827999992901</v>
      </c>
      <c r="AC47">
        <v>45.415862099999998</v>
      </c>
      <c r="AD47">
        <v>-3.0446388000000102</v>
      </c>
      <c r="AE47">
        <v>0.47079137000000398</v>
      </c>
      <c r="AF47">
        <v>22.400648060000002</v>
      </c>
      <c r="AG47">
        <v>45.96558855</v>
      </c>
      <c r="AH47">
        <v>0</v>
      </c>
      <c r="AI47">
        <v>41.018050500000001</v>
      </c>
      <c r="AJ47">
        <v>0.41722827999992901</v>
      </c>
      <c r="AK47">
        <v>45.415862099999998</v>
      </c>
      <c r="AL47" t="s">
        <v>77</v>
      </c>
      <c r="AM47">
        <v>7162.9737999999998</v>
      </c>
      <c r="AN47">
        <v>49788.539199999897</v>
      </c>
      <c r="AO47" t="s">
        <v>77</v>
      </c>
    </row>
    <row r="48" spans="1:41" x14ac:dyDescent="0.35">
      <c r="A48" t="str">
        <f t="shared" si="1"/>
        <v>VOLFXEURCAD1D10FLY</v>
      </c>
      <c r="B48" t="s">
        <v>71</v>
      </c>
      <c r="C48" t="s">
        <v>27</v>
      </c>
      <c r="D48" t="s">
        <v>84</v>
      </c>
      <c r="E48" t="s">
        <v>20</v>
      </c>
      <c r="F48" t="s">
        <v>17</v>
      </c>
      <c r="G48" t="s">
        <v>84</v>
      </c>
      <c r="H48" t="s">
        <v>17</v>
      </c>
      <c r="I48">
        <v>2.7777777777777701E-3</v>
      </c>
      <c r="J48" t="s">
        <v>20</v>
      </c>
      <c r="K48">
        <v>747.04</v>
      </c>
      <c r="L48">
        <v>0.625</v>
      </c>
      <c r="M48">
        <v>0.625</v>
      </c>
      <c r="N48" t="s">
        <v>75</v>
      </c>
      <c r="O48" t="s">
        <v>75</v>
      </c>
      <c r="P48" t="s">
        <v>80</v>
      </c>
      <c r="Q48" t="s">
        <v>80</v>
      </c>
      <c r="R48">
        <v>4.45</v>
      </c>
      <c r="S48">
        <v>6.5600500000000004</v>
      </c>
      <c r="T48">
        <v>6.7988</v>
      </c>
      <c r="U48">
        <v>3.4786000000000001</v>
      </c>
      <c r="V48">
        <v>7.1199999999999999E-2</v>
      </c>
      <c r="W48">
        <v>-0.88179999999999903</v>
      </c>
      <c r="X48">
        <v>8.0099999999999894E-2</v>
      </c>
      <c r="Y48">
        <v>0</v>
      </c>
      <c r="Z48">
        <v>0</v>
      </c>
      <c r="AA48">
        <v>1662.164</v>
      </c>
      <c r="AB48">
        <v>53.189247999999999</v>
      </c>
      <c r="AC48">
        <v>2450.3098759999998</v>
      </c>
      <c r="AD48">
        <v>-658.73987199999897</v>
      </c>
      <c r="AE48">
        <v>59.837903999999902</v>
      </c>
      <c r="AF48">
        <v>1299.3266719999999</v>
      </c>
      <c r="AG48">
        <v>2539.4877759999999</v>
      </c>
      <c r="AH48">
        <v>0</v>
      </c>
      <c r="AI48">
        <v>1662.164</v>
      </c>
      <c r="AJ48">
        <v>53.189247999999999</v>
      </c>
      <c r="AK48">
        <v>2450.3098759999998</v>
      </c>
      <c r="AL48" t="s">
        <v>77</v>
      </c>
      <c r="AM48">
        <v>1484.98940622801</v>
      </c>
      <c r="AN48">
        <v>6690.96229596999</v>
      </c>
      <c r="AO48" t="s">
        <v>77</v>
      </c>
    </row>
    <row r="49" spans="1:41" x14ac:dyDescent="0.35">
      <c r="A49" t="str">
        <f t="shared" si="1"/>
        <v>VOLFXEURCAD1D10RR</v>
      </c>
      <c r="B49" t="s">
        <v>71</v>
      </c>
      <c r="C49" t="s">
        <v>27</v>
      </c>
      <c r="D49" t="s">
        <v>84</v>
      </c>
      <c r="E49" t="s">
        <v>20</v>
      </c>
      <c r="F49" t="s">
        <v>16</v>
      </c>
      <c r="G49" t="s">
        <v>84</v>
      </c>
      <c r="H49" t="s">
        <v>16</v>
      </c>
      <c r="I49">
        <v>2.7777777777777701E-3</v>
      </c>
      <c r="J49" t="s">
        <v>20</v>
      </c>
      <c r="K49">
        <v>-1470.85</v>
      </c>
      <c r="L49">
        <v>0.64</v>
      </c>
      <c r="M49">
        <v>0.68</v>
      </c>
      <c r="N49" t="s">
        <v>75</v>
      </c>
      <c r="O49" t="s">
        <v>75</v>
      </c>
      <c r="P49" t="s">
        <v>80</v>
      </c>
      <c r="Q49" t="s">
        <v>80</v>
      </c>
      <c r="R49">
        <v>6.4832999999999998</v>
      </c>
      <c r="S49">
        <v>11.270499999999901</v>
      </c>
      <c r="T49">
        <v>11.68835</v>
      </c>
      <c r="U49">
        <v>4.2702999999999998</v>
      </c>
      <c r="V49">
        <v>0</v>
      </c>
      <c r="W49">
        <v>-8.0000000000000002E-3</v>
      </c>
      <c r="X49">
        <v>0</v>
      </c>
      <c r="Y49">
        <v>-0.04</v>
      </c>
      <c r="Z49">
        <v>58.834000000000003</v>
      </c>
      <c r="AA49">
        <v>4767.9809025000004</v>
      </c>
      <c r="AB49">
        <v>1381.4223199999999</v>
      </c>
      <c r="AC49">
        <v>8288.6074625000001</v>
      </c>
      <c r="AD49">
        <v>11.7668</v>
      </c>
      <c r="AE49">
        <v>1546.74586</v>
      </c>
      <c r="AF49">
        <v>3140.4853775000001</v>
      </c>
      <c r="AG49">
        <v>8595.9047987499998</v>
      </c>
      <c r="AH49">
        <v>58.834000000000003</v>
      </c>
      <c r="AI49">
        <v>4767.9809025000004</v>
      </c>
      <c r="AJ49">
        <v>1381.4223199999999</v>
      </c>
      <c r="AK49">
        <v>8288.6074625000001</v>
      </c>
      <c r="AL49" t="s">
        <v>77</v>
      </c>
      <c r="AM49">
        <v>1829.4292740000001</v>
      </c>
      <c r="AN49">
        <v>7552.5566699999999</v>
      </c>
      <c r="AO49" t="s">
        <v>77</v>
      </c>
    </row>
    <row r="50" spans="1:41" x14ac:dyDescent="0.35">
      <c r="A50" t="str">
        <f t="shared" si="1"/>
        <v>VOLFXEURCAD1D25FLY</v>
      </c>
      <c r="B50" t="s">
        <v>71</v>
      </c>
      <c r="C50" t="s">
        <v>27</v>
      </c>
      <c r="D50" t="s">
        <v>84</v>
      </c>
      <c r="E50" t="s">
        <v>20</v>
      </c>
      <c r="F50" t="s">
        <v>19</v>
      </c>
      <c r="G50" t="s">
        <v>84</v>
      </c>
      <c r="H50" t="s">
        <v>19</v>
      </c>
      <c r="I50">
        <v>2.7777777777777701E-3</v>
      </c>
      <c r="J50" t="s">
        <v>20</v>
      </c>
      <c r="K50">
        <v>-25920.959999999999</v>
      </c>
      <c r="L50">
        <v>0.215</v>
      </c>
      <c r="M50">
        <v>0.22500000000000001</v>
      </c>
      <c r="N50" t="s">
        <v>75</v>
      </c>
      <c r="O50" t="s">
        <v>75</v>
      </c>
      <c r="P50" t="s">
        <v>75</v>
      </c>
      <c r="Q50" t="s">
        <v>75</v>
      </c>
      <c r="R50">
        <v>2.4</v>
      </c>
      <c r="S50">
        <v>2.48</v>
      </c>
      <c r="T50">
        <v>2.4900000000000002</v>
      </c>
      <c r="U50">
        <v>1.9922</v>
      </c>
      <c r="V50">
        <v>0</v>
      </c>
      <c r="W50">
        <v>-2E-3</v>
      </c>
      <c r="X50">
        <v>0</v>
      </c>
      <c r="Y50">
        <v>-0.01</v>
      </c>
      <c r="Z50">
        <v>259.20960000000002</v>
      </c>
      <c r="AA50">
        <v>31105.151999999998</v>
      </c>
      <c r="AB50">
        <v>7115.3035199999904</v>
      </c>
      <c r="AC50">
        <v>32141.990399999999</v>
      </c>
      <c r="AD50">
        <v>51.841920000000002</v>
      </c>
      <c r="AE50">
        <v>7970.6952000000001</v>
      </c>
      <c r="AF50">
        <v>25819.868256000002</v>
      </c>
      <c r="AG50">
        <v>32271.5952</v>
      </c>
      <c r="AH50">
        <v>259.20960000000002</v>
      </c>
      <c r="AI50">
        <v>31105.151999999998</v>
      </c>
      <c r="AJ50">
        <v>7115.3035199999904</v>
      </c>
      <c r="AK50">
        <v>32141.990399999999</v>
      </c>
      <c r="AL50" t="s">
        <v>77</v>
      </c>
      <c r="AM50">
        <v>86896.553056000004</v>
      </c>
      <c r="AN50">
        <v>69240.69</v>
      </c>
      <c r="AO50" t="s">
        <v>77</v>
      </c>
    </row>
    <row r="51" spans="1:41" x14ac:dyDescent="0.35">
      <c r="A51" t="str">
        <f t="shared" si="1"/>
        <v>VOLFXEURCAD1D25RR</v>
      </c>
      <c r="B51" t="s">
        <v>71</v>
      </c>
      <c r="C51" t="s">
        <v>27</v>
      </c>
      <c r="D51" t="s">
        <v>84</v>
      </c>
      <c r="E51" t="s">
        <v>20</v>
      </c>
      <c r="F51" t="s">
        <v>18</v>
      </c>
      <c r="G51" t="s">
        <v>84</v>
      </c>
      <c r="H51" t="s">
        <v>18</v>
      </c>
      <c r="I51">
        <v>2.7777777777777701E-3</v>
      </c>
      <c r="J51" t="s">
        <v>20</v>
      </c>
      <c r="K51">
        <v>-7418.7</v>
      </c>
      <c r="L51">
        <v>0.36499999999999999</v>
      </c>
      <c r="M51">
        <v>0.36499999999999999</v>
      </c>
      <c r="N51" t="s">
        <v>75</v>
      </c>
      <c r="O51" t="s">
        <v>75</v>
      </c>
      <c r="P51" t="s">
        <v>75</v>
      </c>
      <c r="Q51" t="s">
        <v>75</v>
      </c>
      <c r="R51">
        <v>3.36</v>
      </c>
      <c r="S51">
        <v>4.7519999999999998</v>
      </c>
      <c r="T51">
        <v>4.9260000000000002</v>
      </c>
      <c r="U51">
        <v>2.7890000000000001</v>
      </c>
      <c r="V51">
        <v>0</v>
      </c>
      <c r="W51">
        <v>3.1999999999999897E-2</v>
      </c>
      <c r="X51">
        <v>0</v>
      </c>
      <c r="Y51">
        <v>0</v>
      </c>
      <c r="Z51">
        <v>0</v>
      </c>
      <c r="AA51">
        <v>12463.415999999999</v>
      </c>
      <c r="AB51">
        <v>3407.4089100000001</v>
      </c>
      <c r="AC51">
        <v>17626.831200000001</v>
      </c>
      <c r="AD51">
        <v>-237.39839999999899</v>
      </c>
      <c r="AE51">
        <v>3833.2422900000001</v>
      </c>
      <c r="AF51">
        <v>10345.37715</v>
      </c>
      <c r="AG51">
        <v>18272.258099999999</v>
      </c>
      <c r="AH51">
        <v>0</v>
      </c>
      <c r="AI51">
        <v>12463.415999999999</v>
      </c>
      <c r="AJ51">
        <v>3407.4089100000001</v>
      </c>
      <c r="AK51">
        <v>17626.831200000001</v>
      </c>
      <c r="AL51" t="s">
        <v>77</v>
      </c>
      <c r="AM51">
        <v>39.17107</v>
      </c>
      <c r="AN51">
        <v>400.226149999999</v>
      </c>
      <c r="AO51" t="s">
        <v>77</v>
      </c>
    </row>
    <row r="52" spans="1:41" x14ac:dyDescent="0.35">
      <c r="A52" t="str">
        <f t="shared" si="1"/>
        <v>VOLFXEURCAD1DATM</v>
      </c>
      <c r="B52" t="s">
        <v>71</v>
      </c>
      <c r="C52" t="s">
        <v>27</v>
      </c>
      <c r="D52" t="s">
        <v>84</v>
      </c>
      <c r="E52" t="s">
        <v>20</v>
      </c>
      <c r="F52" t="s">
        <v>9</v>
      </c>
      <c r="G52" t="s">
        <v>84</v>
      </c>
      <c r="H52" t="s">
        <v>9</v>
      </c>
      <c r="I52">
        <v>2.7777777777777701E-3</v>
      </c>
      <c r="J52" t="s">
        <v>20</v>
      </c>
      <c r="K52">
        <v>1318.8741600000001</v>
      </c>
      <c r="L52">
        <v>7.94</v>
      </c>
      <c r="M52">
        <v>8.65</v>
      </c>
      <c r="N52" t="s">
        <v>75</v>
      </c>
      <c r="O52" t="s">
        <v>75</v>
      </c>
      <c r="P52" t="s">
        <v>75</v>
      </c>
      <c r="Q52" t="s">
        <v>75</v>
      </c>
      <c r="R52">
        <v>3.7801</v>
      </c>
      <c r="S52">
        <v>4.5960000000000001</v>
      </c>
      <c r="T52">
        <v>4.6980000000000004</v>
      </c>
      <c r="U52">
        <v>2.4359999999999999</v>
      </c>
      <c r="V52">
        <v>0</v>
      </c>
      <c r="W52">
        <v>-4.5435999999999899</v>
      </c>
      <c r="X52">
        <v>0</v>
      </c>
      <c r="Y52">
        <v>-0.71</v>
      </c>
      <c r="Z52">
        <v>-936.40065360000006</v>
      </c>
      <c r="AA52">
        <v>2492.738106108</v>
      </c>
      <c r="AB52">
        <v>0</v>
      </c>
      <c r="AC52">
        <v>3030.7728196799999</v>
      </c>
      <c r="AD52">
        <v>-5992.4366333759899</v>
      </c>
      <c r="AE52">
        <v>0</v>
      </c>
      <c r="AF52">
        <v>1606.3887268799999</v>
      </c>
      <c r="AG52">
        <v>3098.0354018399998</v>
      </c>
      <c r="AH52">
        <v>-936.40065360000006</v>
      </c>
      <c r="AI52">
        <v>2492.738106108</v>
      </c>
      <c r="AJ52">
        <v>0</v>
      </c>
      <c r="AK52">
        <v>3030.7728196799999</v>
      </c>
      <c r="AL52" t="s">
        <v>77</v>
      </c>
      <c r="AM52">
        <v>2127.4082749999998</v>
      </c>
      <c r="AN52">
        <v>9124.7873</v>
      </c>
      <c r="AO52" t="s">
        <v>77</v>
      </c>
    </row>
    <row r="53" spans="1:41" x14ac:dyDescent="0.35">
      <c r="A53" t="str">
        <f t="shared" si="1"/>
        <v>VOLFXEURCAD1W10FLY</v>
      </c>
      <c r="B53" t="s">
        <v>71</v>
      </c>
      <c r="C53" t="s">
        <v>27</v>
      </c>
      <c r="D53" t="s">
        <v>84</v>
      </c>
      <c r="E53" t="s">
        <v>0</v>
      </c>
      <c r="F53" t="s">
        <v>17</v>
      </c>
      <c r="G53" t="s">
        <v>84</v>
      </c>
      <c r="H53" t="s">
        <v>17</v>
      </c>
      <c r="I53">
        <v>1.94444444444444E-2</v>
      </c>
      <c r="J53" t="s">
        <v>0</v>
      </c>
      <c r="K53">
        <v>-5519.61</v>
      </c>
      <c r="L53">
        <v>0.64500000000000002</v>
      </c>
      <c r="M53">
        <v>0.64500000000000002</v>
      </c>
      <c r="N53" t="s">
        <v>75</v>
      </c>
      <c r="O53" t="s">
        <v>75</v>
      </c>
      <c r="P53" t="s">
        <v>80</v>
      </c>
      <c r="Q53" t="s">
        <v>83</v>
      </c>
      <c r="R53">
        <v>2.2200000000000002</v>
      </c>
      <c r="S53">
        <v>3.4455</v>
      </c>
      <c r="T53">
        <v>3.5986500000000001</v>
      </c>
      <c r="U53">
        <v>1.9117</v>
      </c>
      <c r="V53">
        <v>0</v>
      </c>
      <c r="W53">
        <v>8.3999999999999894E-2</v>
      </c>
      <c r="X53">
        <v>0</v>
      </c>
      <c r="Y53">
        <v>0</v>
      </c>
      <c r="Z53">
        <v>0</v>
      </c>
      <c r="AA53">
        <v>6126.7671</v>
      </c>
      <c r="AB53">
        <v>2142.1606409999899</v>
      </c>
      <c r="AC53">
        <v>9508.9081275000008</v>
      </c>
      <c r="AD53">
        <v>-463.64723999999899</v>
      </c>
      <c r="AE53">
        <v>2409.8617259999901</v>
      </c>
      <c r="AF53">
        <v>5275.9192185000002</v>
      </c>
      <c r="AG53">
        <v>9931.5722632500001</v>
      </c>
      <c r="AH53">
        <v>0</v>
      </c>
      <c r="AI53">
        <v>6126.7671</v>
      </c>
      <c r="AJ53">
        <v>2142.1606409999899</v>
      </c>
      <c r="AK53">
        <v>9508.9081275000008</v>
      </c>
      <c r="AL53" t="s">
        <v>77</v>
      </c>
      <c r="AM53">
        <v>1029.15556057601</v>
      </c>
      <c r="AN53">
        <v>6593.0278099400002</v>
      </c>
      <c r="AO53" t="s">
        <v>77</v>
      </c>
    </row>
    <row r="54" spans="1:41" x14ac:dyDescent="0.35">
      <c r="A54" t="str">
        <f t="shared" si="1"/>
        <v>VOLFXEURCAD1W10RR</v>
      </c>
      <c r="B54" t="s">
        <v>71</v>
      </c>
      <c r="C54" t="s">
        <v>27</v>
      </c>
      <c r="D54" t="s">
        <v>84</v>
      </c>
      <c r="E54" t="s">
        <v>0</v>
      </c>
      <c r="F54" t="s">
        <v>16</v>
      </c>
      <c r="G54" t="s">
        <v>84</v>
      </c>
      <c r="H54" t="s">
        <v>16</v>
      </c>
      <c r="I54">
        <v>1.94444444444444E-2</v>
      </c>
      <c r="J54" t="s">
        <v>0</v>
      </c>
      <c r="K54">
        <v>-7246.01</v>
      </c>
      <c r="L54">
        <v>0.41749999999999998</v>
      </c>
      <c r="M54">
        <v>0.41749999999999998</v>
      </c>
      <c r="N54" t="s">
        <v>75</v>
      </c>
      <c r="O54" t="s">
        <v>75</v>
      </c>
      <c r="P54" t="s">
        <v>75</v>
      </c>
      <c r="Q54" t="s">
        <v>75</v>
      </c>
      <c r="R54">
        <v>1.8209</v>
      </c>
      <c r="S54">
        <v>2.6802000000000001</v>
      </c>
      <c r="T54">
        <v>2.7875999999999999</v>
      </c>
      <c r="U54">
        <v>1.7362</v>
      </c>
      <c r="V54">
        <v>0</v>
      </c>
      <c r="W54">
        <v>0.12919999999999901</v>
      </c>
      <c r="X54">
        <v>0</v>
      </c>
      <c r="Y54">
        <v>0</v>
      </c>
      <c r="Z54">
        <v>0</v>
      </c>
      <c r="AA54">
        <v>6597.1298045000003</v>
      </c>
      <c r="AB54">
        <v>5140.3194940000003</v>
      </c>
      <c r="AC54">
        <v>9710.3780009999991</v>
      </c>
      <c r="AD54">
        <v>-936.18449199999895</v>
      </c>
      <c r="AE54">
        <v>5783.0405810000002</v>
      </c>
      <c r="AF54">
        <v>6290.2612810000001</v>
      </c>
      <c r="AG54">
        <v>10099.488738</v>
      </c>
      <c r="AH54">
        <v>0</v>
      </c>
      <c r="AI54">
        <v>6597.1298045000003</v>
      </c>
      <c r="AJ54">
        <v>5140.3194940000003</v>
      </c>
      <c r="AK54">
        <v>9710.3780009999991</v>
      </c>
      <c r="AL54" t="s">
        <v>77</v>
      </c>
      <c r="AM54">
        <v>0.64600000000000002</v>
      </c>
      <c r="AN54">
        <v>23.902000000000001</v>
      </c>
      <c r="AO54" t="s">
        <v>77</v>
      </c>
    </row>
    <row r="55" spans="1:41" x14ac:dyDescent="0.35">
      <c r="A55" t="str">
        <f t="shared" si="1"/>
        <v>VOLFXEURCAD1W25FLY</v>
      </c>
      <c r="B55" t="s">
        <v>71</v>
      </c>
      <c r="C55" t="s">
        <v>27</v>
      </c>
      <c r="D55" t="s">
        <v>84</v>
      </c>
      <c r="E55" t="s">
        <v>0</v>
      </c>
      <c r="F55" t="s">
        <v>19</v>
      </c>
      <c r="G55" t="s">
        <v>84</v>
      </c>
      <c r="H55" t="s">
        <v>19</v>
      </c>
      <c r="I55">
        <v>1.94444444444444E-2</v>
      </c>
      <c r="J55" t="s">
        <v>0</v>
      </c>
      <c r="K55">
        <v>-1143.57</v>
      </c>
      <c r="L55">
        <v>0.2175</v>
      </c>
      <c r="M55">
        <v>0.22500000000000001</v>
      </c>
      <c r="N55" t="s">
        <v>75</v>
      </c>
      <c r="O55" t="s">
        <v>75</v>
      </c>
      <c r="P55" t="s">
        <v>75</v>
      </c>
      <c r="Q55" t="s">
        <v>75</v>
      </c>
      <c r="R55">
        <v>0.71460000000000001</v>
      </c>
      <c r="S55">
        <v>1.1069</v>
      </c>
      <c r="T55">
        <v>1.1559999999999999</v>
      </c>
      <c r="U55">
        <v>0.62290000000000001</v>
      </c>
      <c r="V55">
        <v>0</v>
      </c>
      <c r="W55">
        <v>-1.5E-3</v>
      </c>
      <c r="X55">
        <v>0</v>
      </c>
      <c r="Y55">
        <v>-7.4999999999999997E-3</v>
      </c>
      <c r="Z55">
        <v>8.5767750000000191</v>
      </c>
      <c r="AA55">
        <v>408.59756099999998</v>
      </c>
      <c r="AB55">
        <v>112.184217</v>
      </c>
      <c r="AC55">
        <v>632.90881649999994</v>
      </c>
      <c r="AD55">
        <v>1.715355</v>
      </c>
      <c r="AE55">
        <v>125.10655800000001</v>
      </c>
      <c r="AF55">
        <v>356.16487649999999</v>
      </c>
      <c r="AG55">
        <v>660.98346000000004</v>
      </c>
      <c r="AH55">
        <v>8.5767750000000191</v>
      </c>
      <c r="AI55">
        <v>408.59756099999998</v>
      </c>
      <c r="AJ55">
        <v>112.184217</v>
      </c>
      <c r="AK55">
        <v>632.90881649999994</v>
      </c>
      <c r="AL55" t="s">
        <v>77</v>
      </c>
      <c r="AM55">
        <v>11.8026</v>
      </c>
      <c r="AN55">
        <v>29.389469999999999</v>
      </c>
      <c r="AO55" t="s">
        <v>77</v>
      </c>
    </row>
    <row r="56" spans="1:41" x14ac:dyDescent="0.35">
      <c r="A56" t="str">
        <f t="shared" si="1"/>
        <v>VOLFXEURCAD1W25RR</v>
      </c>
      <c r="B56" t="s">
        <v>71</v>
      </c>
      <c r="C56" t="s">
        <v>27</v>
      </c>
      <c r="D56" t="s">
        <v>84</v>
      </c>
      <c r="E56" t="s">
        <v>0</v>
      </c>
      <c r="F56" t="s">
        <v>18</v>
      </c>
      <c r="G56" t="s">
        <v>84</v>
      </c>
      <c r="H56" t="s">
        <v>18</v>
      </c>
      <c r="I56">
        <v>1.94444444444444E-2</v>
      </c>
      <c r="J56" t="s">
        <v>0</v>
      </c>
      <c r="K56">
        <v>-1152.58</v>
      </c>
      <c r="L56">
        <v>0.23250000000000001</v>
      </c>
      <c r="M56">
        <v>0.32500000000000001</v>
      </c>
      <c r="N56" t="s">
        <v>75</v>
      </c>
      <c r="O56" t="s">
        <v>75</v>
      </c>
      <c r="P56" t="s">
        <v>75</v>
      </c>
      <c r="Q56" t="s">
        <v>75</v>
      </c>
      <c r="R56">
        <v>1.0004</v>
      </c>
      <c r="S56">
        <v>1.5481</v>
      </c>
      <c r="T56">
        <v>1.6165</v>
      </c>
      <c r="U56">
        <v>0.60009999999999997</v>
      </c>
      <c r="V56">
        <v>0</v>
      </c>
      <c r="W56">
        <v>-1.8499999999999898E-2</v>
      </c>
      <c r="X56">
        <v>0</v>
      </c>
      <c r="Y56">
        <v>-9.2499999999999999E-2</v>
      </c>
      <c r="Z56">
        <v>106.61365000000001</v>
      </c>
      <c r="AA56">
        <v>576.52051600000004</v>
      </c>
      <c r="AB56">
        <v>439.363496</v>
      </c>
      <c r="AC56">
        <v>892.15454899999997</v>
      </c>
      <c r="AD56">
        <v>21.3227299999999</v>
      </c>
      <c r="AE56">
        <v>480.97163399999999</v>
      </c>
      <c r="AF56">
        <v>345.83162900000002</v>
      </c>
      <c r="AG56">
        <v>931.57278499999995</v>
      </c>
      <c r="AH56">
        <v>106.61365000000001</v>
      </c>
      <c r="AI56">
        <v>576.52051600000004</v>
      </c>
      <c r="AJ56">
        <v>439.363496</v>
      </c>
      <c r="AK56">
        <v>892.15454899999997</v>
      </c>
      <c r="AL56" t="s">
        <v>77</v>
      </c>
      <c r="AM56">
        <v>0</v>
      </c>
      <c r="AN56">
        <v>14.4500999999999</v>
      </c>
      <c r="AO56" t="s">
        <v>77</v>
      </c>
    </row>
    <row r="57" spans="1:41" x14ac:dyDescent="0.35">
      <c r="A57" t="str">
        <f t="shared" si="1"/>
        <v>VOLFXEURCAD1WATM</v>
      </c>
      <c r="B57" t="s">
        <v>71</v>
      </c>
      <c r="C57" t="s">
        <v>27</v>
      </c>
      <c r="D57" t="s">
        <v>84</v>
      </c>
      <c r="E57" t="s">
        <v>0</v>
      </c>
      <c r="F57" t="s">
        <v>9</v>
      </c>
      <c r="G57" t="s">
        <v>84</v>
      </c>
      <c r="H57" t="s">
        <v>9</v>
      </c>
      <c r="I57">
        <v>1.94444444444444E-2</v>
      </c>
      <c r="J57" t="s">
        <v>0</v>
      </c>
      <c r="K57">
        <v>1724.3004599999999</v>
      </c>
      <c r="L57">
        <v>10.96</v>
      </c>
      <c r="M57">
        <v>11.05</v>
      </c>
      <c r="N57" t="s">
        <v>75</v>
      </c>
      <c r="O57" t="s">
        <v>75</v>
      </c>
      <c r="P57" t="s">
        <v>75</v>
      </c>
      <c r="Q57" t="s">
        <v>75</v>
      </c>
      <c r="R57">
        <v>1.7</v>
      </c>
      <c r="S57">
        <v>2.2679999999999998</v>
      </c>
      <c r="T57">
        <v>2.339</v>
      </c>
      <c r="U57">
        <v>1.4831000000000001</v>
      </c>
      <c r="V57">
        <v>0</v>
      </c>
      <c r="W57">
        <v>-0.33979999999999799</v>
      </c>
      <c r="X57">
        <v>0</v>
      </c>
      <c r="Y57">
        <v>-8.9999999999999802E-2</v>
      </c>
      <c r="Z57">
        <v>-155.187041399999</v>
      </c>
      <c r="AA57">
        <v>1465.655391</v>
      </c>
      <c r="AB57">
        <v>0</v>
      </c>
      <c r="AC57">
        <v>1955.3567216399999</v>
      </c>
      <c r="AD57">
        <v>-585.91729630799705</v>
      </c>
      <c r="AE57">
        <v>0</v>
      </c>
      <c r="AF57">
        <v>1278.6550061129999</v>
      </c>
      <c r="AG57">
        <v>2016.56938797</v>
      </c>
      <c r="AH57">
        <v>-155.187041399999</v>
      </c>
      <c r="AI57">
        <v>1465.655391</v>
      </c>
      <c r="AJ57">
        <v>0</v>
      </c>
      <c r="AK57">
        <v>1955.3567216399999</v>
      </c>
      <c r="AL57" t="s">
        <v>77</v>
      </c>
      <c r="AM57">
        <v>0</v>
      </c>
      <c r="AN57">
        <v>16.982399999999998</v>
      </c>
      <c r="AO57" t="s">
        <v>77</v>
      </c>
    </row>
    <row r="58" spans="1:41" x14ac:dyDescent="0.35">
      <c r="A58" t="str">
        <f t="shared" si="1"/>
        <v>VOLFXEURCAD3W10FLY</v>
      </c>
      <c r="B58" t="s">
        <v>71</v>
      </c>
      <c r="C58" t="s">
        <v>27</v>
      </c>
      <c r="D58" t="s">
        <v>84</v>
      </c>
      <c r="E58" t="s">
        <v>21</v>
      </c>
      <c r="F58" t="s">
        <v>17</v>
      </c>
      <c r="G58" t="s">
        <v>84</v>
      </c>
      <c r="H58" t="s">
        <v>17</v>
      </c>
      <c r="I58">
        <v>5.83333333333333E-2</v>
      </c>
      <c r="J58" t="s">
        <v>21</v>
      </c>
      <c r="K58">
        <v>4010.1</v>
      </c>
      <c r="L58">
        <v>0.85499999999999998</v>
      </c>
      <c r="M58">
        <v>0.85499999999999998</v>
      </c>
      <c r="N58" t="s">
        <v>75</v>
      </c>
      <c r="O58" t="s">
        <v>75</v>
      </c>
      <c r="P58" t="s">
        <v>75</v>
      </c>
      <c r="Q58" t="s">
        <v>75</v>
      </c>
      <c r="R58">
        <v>0.8</v>
      </c>
      <c r="S58">
        <v>1.04</v>
      </c>
      <c r="T58">
        <v>1.07</v>
      </c>
      <c r="U58">
        <v>0.59850000000000003</v>
      </c>
      <c r="V58">
        <v>4.0000000000000001E-3</v>
      </c>
      <c r="W58">
        <v>-6.5500000000000003E-2</v>
      </c>
      <c r="X58">
        <v>4.4999999999999398E-3</v>
      </c>
      <c r="Y58">
        <v>0</v>
      </c>
      <c r="Z58">
        <v>0</v>
      </c>
      <c r="AA58">
        <v>1604.04</v>
      </c>
      <c r="AB58">
        <v>16.040400000000002</v>
      </c>
      <c r="AC58">
        <v>2085.252</v>
      </c>
      <c r="AD58">
        <v>-262.66154999999998</v>
      </c>
      <c r="AE58">
        <v>18.0454499999997</v>
      </c>
      <c r="AF58">
        <v>1200.0224250000001</v>
      </c>
      <c r="AG58">
        <v>2145.4034999999999</v>
      </c>
      <c r="AH58">
        <v>0</v>
      </c>
      <c r="AI58">
        <v>1604.04</v>
      </c>
      <c r="AJ58">
        <v>16.040400000000002</v>
      </c>
      <c r="AK58">
        <v>2085.252</v>
      </c>
      <c r="AL58" t="s">
        <v>77</v>
      </c>
      <c r="AM58">
        <v>0.26598819999985202</v>
      </c>
      <c r="AN58">
        <v>101.80698355</v>
      </c>
      <c r="AO58" t="s">
        <v>77</v>
      </c>
    </row>
    <row r="59" spans="1:41" x14ac:dyDescent="0.35">
      <c r="A59" t="str">
        <f t="shared" si="1"/>
        <v>VOLFXEURCAD3W10RR</v>
      </c>
      <c r="B59" t="s">
        <v>71</v>
      </c>
      <c r="C59" t="s">
        <v>27</v>
      </c>
      <c r="D59" t="s">
        <v>84</v>
      </c>
      <c r="E59" t="s">
        <v>21</v>
      </c>
      <c r="F59" t="s">
        <v>16</v>
      </c>
      <c r="G59" t="s">
        <v>84</v>
      </c>
      <c r="H59" t="s">
        <v>16</v>
      </c>
      <c r="I59">
        <v>5.83333333333333E-2</v>
      </c>
      <c r="J59" t="s">
        <v>21</v>
      </c>
      <c r="K59">
        <v>-4728.74</v>
      </c>
      <c r="L59">
        <v>0.55500000000000005</v>
      </c>
      <c r="M59">
        <v>0.59460000000000002</v>
      </c>
      <c r="N59" t="s">
        <v>75</v>
      </c>
      <c r="O59" t="s">
        <v>75</v>
      </c>
      <c r="P59" t="s">
        <v>75</v>
      </c>
      <c r="Q59" t="s">
        <v>75</v>
      </c>
      <c r="R59">
        <v>1.288</v>
      </c>
      <c r="S59">
        <v>1.5775999999999999</v>
      </c>
      <c r="T59">
        <v>1.6137999999999999</v>
      </c>
      <c r="U59">
        <v>0.9153</v>
      </c>
      <c r="V59">
        <v>0</v>
      </c>
      <c r="W59">
        <v>-7.8999999999999002E-3</v>
      </c>
      <c r="X59">
        <v>0</v>
      </c>
      <c r="Y59">
        <v>-3.9599999999999899E-2</v>
      </c>
      <c r="Z59">
        <v>187.25810399999901</v>
      </c>
      <c r="AA59">
        <v>3045.3085599999999</v>
      </c>
      <c r="AB59">
        <v>4828.9892879999898</v>
      </c>
      <c r="AC59">
        <v>3730.0301119999899</v>
      </c>
      <c r="AD59">
        <v>37.357045999999499</v>
      </c>
      <c r="AE59">
        <v>5409.2056859999902</v>
      </c>
      <c r="AF59">
        <v>2164.107861</v>
      </c>
      <c r="AG59">
        <v>3815.6203059999998</v>
      </c>
      <c r="AH59">
        <v>187.25810399999901</v>
      </c>
      <c r="AI59">
        <v>3045.3085599999999</v>
      </c>
      <c r="AJ59">
        <v>4828.9892879999898</v>
      </c>
      <c r="AK59">
        <v>3730.0301119999899</v>
      </c>
      <c r="AL59" t="s">
        <v>77</v>
      </c>
      <c r="AM59">
        <v>149.05242999999999</v>
      </c>
      <c r="AN59">
        <v>850.31020000000001</v>
      </c>
      <c r="AO59" t="s">
        <v>77</v>
      </c>
    </row>
    <row r="60" spans="1:41" x14ac:dyDescent="0.35">
      <c r="A60" t="str">
        <f t="shared" si="1"/>
        <v>VOLFXEURCAD3W25FLY</v>
      </c>
      <c r="B60" t="s">
        <v>71</v>
      </c>
      <c r="C60" t="s">
        <v>27</v>
      </c>
      <c r="D60" t="s">
        <v>84</v>
      </c>
      <c r="E60" t="s">
        <v>21</v>
      </c>
      <c r="F60" t="s">
        <v>19</v>
      </c>
      <c r="G60" t="s">
        <v>84</v>
      </c>
      <c r="H60" t="s">
        <v>19</v>
      </c>
      <c r="I60">
        <v>5.83333333333333E-2</v>
      </c>
      <c r="J60" t="s">
        <v>21</v>
      </c>
      <c r="K60">
        <v>-1647.79</v>
      </c>
      <c r="L60">
        <v>0.28999999999999998</v>
      </c>
      <c r="M60">
        <v>0.28920000000000001</v>
      </c>
      <c r="N60" t="s">
        <v>75</v>
      </c>
      <c r="O60" t="s">
        <v>75</v>
      </c>
      <c r="P60" t="s">
        <v>75</v>
      </c>
      <c r="Q60" t="s">
        <v>75</v>
      </c>
      <c r="R60">
        <v>0.53659999999999997</v>
      </c>
      <c r="S60">
        <v>0.6593</v>
      </c>
      <c r="T60">
        <v>0.67469999999999997</v>
      </c>
      <c r="U60">
        <v>0.38140000000000002</v>
      </c>
      <c r="V60">
        <v>1.99999999999977E-4</v>
      </c>
      <c r="W60">
        <v>0.17299999999999999</v>
      </c>
      <c r="X60" s="11">
        <v>9.9999999999988905E-5</v>
      </c>
      <c r="Y60">
        <v>7.9999999999996697E-4</v>
      </c>
      <c r="Z60">
        <v>-1.3182319999999399</v>
      </c>
      <c r="AA60">
        <v>442.102057</v>
      </c>
      <c r="AB60">
        <v>0</v>
      </c>
      <c r="AC60">
        <v>543.19397349999997</v>
      </c>
      <c r="AD60">
        <v>-285.06767000000002</v>
      </c>
      <c r="AE60">
        <v>0</v>
      </c>
      <c r="AF60">
        <v>314.23355299999997</v>
      </c>
      <c r="AG60">
        <v>555.8819565</v>
      </c>
      <c r="AH60">
        <v>-1.3182319999999399</v>
      </c>
      <c r="AI60">
        <v>442.102057</v>
      </c>
      <c r="AJ60">
        <v>0</v>
      </c>
      <c r="AK60">
        <v>543.19397349999997</v>
      </c>
      <c r="AL60" t="s">
        <v>77</v>
      </c>
      <c r="AM60">
        <v>307.12311499999998</v>
      </c>
      <c r="AN60">
        <v>2685.2552999999998</v>
      </c>
      <c r="AO60" t="s">
        <v>77</v>
      </c>
    </row>
    <row r="61" spans="1:41" x14ac:dyDescent="0.35">
      <c r="A61" t="str">
        <f t="shared" si="1"/>
        <v>VOLFXEURCAD3W25RR</v>
      </c>
      <c r="B61" t="s">
        <v>71</v>
      </c>
      <c r="C61" t="s">
        <v>27</v>
      </c>
      <c r="D61" t="s">
        <v>84</v>
      </c>
      <c r="E61" t="s">
        <v>21</v>
      </c>
      <c r="F61" t="s">
        <v>18</v>
      </c>
      <c r="G61" t="s">
        <v>84</v>
      </c>
      <c r="H61" t="s">
        <v>18</v>
      </c>
      <c r="I61">
        <v>5.83333333333333E-2</v>
      </c>
      <c r="J61" t="s">
        <v>21</v>
      </c>
      <c r="K61">
        <v>-2092.1799999999998</v>
      </c>
      <c r="L61">
        <v>0.28749999999999998</v>
      </c>
      <c r="M61">
        <v>0.31869999999999998</v>
      </c>
      <c r="N61" t="s">
        <v>75</v>
      </c>
      <c r="O61" t="s">
        <v>75</v>
      </c>
      <c r="P61" t="s">
        <v>75</v>
      </c>
      <c r="Q61" t="s">
        <v>75</v>
      </c>
      <c r="R61">
        <v>0.75139999999999996</v>
      </c>
      <c r="S61">
        <v>0.92230000000000001</v>
      </c>
      <c r="T61">
        <v>0.94359999999999999</v>
      </c>
      <c r="U61">
        <v>0.53390000000000004</v>
      </c>
      <c r="V61">
        <v>0</v>
      </c>
      <c r="W61">
        <v>-6.2000000000000301E-3</v>
      </c>
      <c r="X61">
        <v>0</v>
      </c>
      <c r="Y61">
        <v>-3.1199999999999999E-2</v>
      </c>
      <c r="Z61">
        <v>65.276015999999998</v>
      </c>
      <c r="AA61">
        <v>786.03202599999997</v>
      </c>
      <c r="AB61">
        <v>1187.5213679999999</v>
      </c>
      <c r="AC61">
        <v>964.808807</v>
      </c>
      <c r="AD61">
        <v>12.971515999999999</v>
      </c>
      <c r="AE61">
        <v>1327.6974279999999</v>
      </c>
      <c r="AF61">
        <v>558.50745099999995</v>
      </c>
      <c r="AG61">
        <v>987.09052399999996</v>
      </c>
      <c r="AH61">
        <v>65.276015999999998</v>
      </c>
      <c r="AI61">
        <v>786.03202599999997</v>
      </c>
      <c r="AJ61">
        <v>1187.5213679999999</v>
      </c>
      <c r="AK61">
        <v>964.808807</v>
      </c>
      <c r="AL61" t="s">
        <v>77</v>
      </c>
      <c r="AM61">
        <v>1.4543900000000001</v>
      </c>
      <c r="AN61">
        <v>37.918024999999901</v>
      </c>
      <c r="AO61" t="s">
        <v>77</v>
      </c>
    </row>
    <row r="62" spans="1:41" x14ac:dyDescent="0.35">
      <c r="A62" t="str">
        <f t="shared" si="1"/>
        <v>VOLFXEURCAD3WATM</v>
      </c>
      <c r="B62" t="s">
        <v>71</v>
      </c>
      <c r="C62" t="s">
        <v>27</v>
      </c>
      <c r="D62" t="s">
        <v>84</v>
      </c>
      <c r="E62" t="s">
        <v>21</v>
      </c>
      <c r="F62" t="s">
        <v>9</v>
      </c>
      <c r="G62" t="s">
        <v>84</v>
      </c>
      <c r="H62" t="s">
        <v>9</v>
      </c>
      <c r="I62">
        <v>5.83333333333333E-2</v>
      </c>
      <c r="J62" t="s">
        <v>21</v>
      </c>
      <c r="K62">
        <v>-202.0891</v>
      </c>
      <c r="L62">
        <v>10.6975</v>
      </c>
      <c r="M62">
        <v>10.6975</v>
      </c>
      <c r="N62" t="s">
        <v>75</v>
      </c>
      <c r="O62" t="s">
        <v>75</v>
      </c>
      <c r="P62" t="s">
        <v>75</v>
      </c>
      <c r="Q62" t="s">
        <v>75</v>
      </c>
      <c r="R62">
        <v>0.79</v>
      </c>
      <c r="S62">
        <v>1.258</v>
      </c>
      <c r="T62">
        <v>1.3165</v>
      </c>
      <c r="U62">
        <v>0.70589999999999997</v>
      </c>
      <c r="V62">
        <v>0</v>
      </c>
      <c r="W62">
        <v>0.38599999999999901</v>
      </c>
      <c r="X62">
        <v>0</v>
      </c>
      <c r="Y62">
        <v>0</v>
      </c>
      <c r="Z62">
        <v>0</v>
      </c>
      <c r="AA62">
        <v>79.825194499999995</v>
      </c>
      <c r="AB62">
        <v>27.079939400000001</v>
      </c>
      <c r="AC62">
        <v>127.1140439</v>
      </c>
      <c r="AD62">
        <v>-78.006392599999799</v>
      </c>
      <c r="AE62">
        <v>30.475036280000001</v>
      </c>
      <c r="AF62">
        <v>71.327347844999906</v>
      </c>
      <c r="AG62">
        <v>133.025150075</v>
      </c>
      <c r="AH62">
        <v>0</v>
      </c>
      <c r="AI62">
        <v>79.825194499999995</v>
      </c>
      <c r="AJ62">
        <v>27.079939400000001</v>
      </c>
      <c r="AK62">
        <v>127.1140439</v>
      </c>
      <c r="AL62" t="s">
        <v>77</v>
      </c>
      <c r="AM62">
        <v>428.11124999999998</v>
      </c>
      <c r="AN62">
        <v>2133.7064700000001</v>
      </c>
      <c r="AO62" t="s">
        <v>77</v>
      </c>
    </row>
    <row r="63" spans="1:41" x14ac:dyDescent="0.35">
      <c r="A63" t="str">
        <f t="shared" si="1"/>
        <v>VOLFXEURCAD1M10FLY</v>
      </c>
      <c r="B63" t="s">
        <v>71</v>
      </c>
      <c r="C63" t="s">
        <v>27</v>
      </c>
      <c r="D63" t="s">
        <v>84</v>
      </c>
      <c r="E63" t="s">
        <v>2</v>
      </c>
      <c r="F63" t="s">
        <v>17</v>
      </c>
      <c r="G63" t="s">
        <v>84</v>
      </c>
      <c r="H63" t="s">
        <v>17</v>
      </c>
      <c r="I63">
        <v>8.3333333333333301E-2</v>
      </c>
      <c r="J63" t="s">
        <v>2</v>
      </c>
      <c r="K63">
        <v>-7274.41</v>
      </c>
      <c r="L63">
        <v>0.94499999999999995</v>
      </c>
      <c r="M63">
        <v>0.97499999999999998</v>
      </c>
      <c r="N63" t="s">
        <v>75</v>
      </c>
      <c r="O63" t="s">
        <v>75</v>
      </c>
      <c r="P63" t="s">
        <v>75</v>
      </c>
      <c r="Q63" t="s">
        <v>75</v>
      </c>
      <c r="R63">
        <v>0.72</v>
      </c>
      <c r="S63">
        <v>1.264</v>
      </c>
      <c r="T63">
        <v>1.3320000000000001</v>
      </c>
      <c r="U63">
        <v>0.48120000000000002</v>
      </c>
      <c r="V63">
        <v>0</v>
      </c>
      <c r="W63">
        <v>-6.0000000000000001E-3</v>
      </c>
      <c r="X63">
        <v>0</v>
      </c>
      <c r="Y63">
        <v>-0.03</v>
      </c>
      <c r="Z63">
        <v>218.23230000000001</v>
      </c>
      <c r="AA63">
        <v>2618.7875999999901</v>
      </c>
      <c r="AB63">
        <v>294.61360500000001</v>
      </c>
      <c r="AC63">
        <v>4597.4271200000003</v>
      </c>
      <c r="AD63">
        <v>43.646459999999998</v>
      </c>
      <c r="AE63">
        <v>304.07033799999999</v>
      </c>
      <c r="AF63">
        <v>1750.2230460000001</v>
      </c>
      <c r="AG63">
        <v>4844.7570599999999</v>
      </c>
      <c r="AH63">
        <v>218.23230000000001</v>
      </c>
      <c r="AI63">
        <v>2618.7875999999901</v>
      </c>
      <c r="AJ63">
        <v>294.61360500000001</v>
      </c>
      <c r="AK63">
        <v>4597.4271200000003</v>
      </c>
      <c r="AL63" t="s">
        <v>77</v>
      </c>
      <c r="AM63">
        <v>723.477200816974</v>
      </c>
      <c r="AN63">
        <v>12057.95334695</v>
      </c>
      <c r="AO63" t="s">
        <v>77</v>
      </c>
    </row>
    <row r="64" spans="1:41" x14ac:dyDescent="0.35">
      <c r="A64" t="str">
        <f t="shared" si="1"/>
        <v>VOLFXEURCAD1M10RR</v>
      </c>
      <c r="B64" t="s">
        <v>71</v>
      </c>
      <c r="C64" t="s">
        <v>27</v>
      </c>
      <c r="D64" t="s">
        <v>84</v>
      </c>
      <c r="E64" t="s">
        <v>2</v>
      </c>
      <c r="F64" t="s">
        <v>16</v>
      </c>
      <c r="G64" t="s">
        <v>84</v>
      </c>
      <c r="H64" t="s">
        <v>16</v>
      </c>
      <c r="I64">
        <v>8.3333333333333301E-2</v>
      </c>
      <c r="J64" t="s">
        <v>2</v>
      </c>
      <c r="K64">
        <v>9644.9699999999993</v>
      </c>
      <c r="L64">
        <v>0.56999999999999995</v>
      </c>
      <c r="M64">
        <v>0.625</v>
      </c>
      <c r="N64" t="s">
        <v>75</v>
      </c>
      <c r="O64" t="s">
        <v>75</v>
      </c>
      <c r="P64" t="s">
        <v>75</v>
      </c>
      <c r="Q64" t="s">
        <v>75</v>
      </c>
      <c r="R64">
        <v>1.08</v>
      </c>
      <c r="S64">
        <v>2.2959999999999998</v>
      </c>
      <c r="T64">
        <v>2.448</v>
      </c>
      <c r="U64">
        <v>0.7218</v>
      </c>
      <c r="V64">
        <v>0</v>
      </c>
      <c r="W64">
        <v>-1.0095000000000001</v>
      </c>
      <c r="X64">
        <v>0</v>
      </c>
      <c r="Y64">
        <v>-5.5E-2</v>
      </c>
      <c r="Z64">
        <v>-530.47334999999998</v>
      </c>
      <c r="AA64">
        <v>5208.2838000000002</v>
      </c>
      <c r="AB64">
        <v>0</v>
      </c>
      <c r="AC64">
        <v>11072.42556</v>
      </c>
      <c r="AD64">
        <v>-9736.5972149999998</v>
      </c>
      <c r="AE64">
        <v>0</v>
      </c>
      <c r="AF64">
        <v>3480.8696730000001</v>
      </c>
      <c r="AG64">
        <v>11805.44328</v>
      </c>
      <c r="AH64">
        <v>-530.47334999999998</v>
      </c>
      <c r="AI64">
        <v>5208.2838000000002</v>
      </c>
      <c r="AJ64">
        <v>0</v>
      </c>
      <c r="AK64">
        <v>11072.42556</v>
      </c>
      <c r="AL64" t="s">
        <v>77</v>
      </c>
      <c r="AM64">
        <v>0.54908000000000801</v>
      </c>
      <c r="AN64">
        <v>42.475999999999999</v>
      </c>
      <c r="AO64" t="s">
        <v>77</v>
      </c>
    </row>
    <row r="65" spans="1:41" x14ac:dyDescent="0.35">
      <c r="A65" t="str">
        <f t="shared" si="1"/>
        <v>VOLFXEURCAD1M25FLY</v>
      </c>
      <c r="B65" t="s">
        <v>71</v>
      </c>
      <c r="C65" t="s">
        <v>27</v>
      </c>
      <c r="D65" t="s">
        <v>84</v>
      </c>
      <c r="E65" t="s">
        <v>2</v>
      </c>
      <c r="F65" t="s">
        <v>19</v>
      </c>
      <c r="G65" t="s">
        <v>84</v>
      </c>
      <c r="H65" t="s">
        <v>19</v>
      </c>
      <c r="I65">
        <v>8.3333333333333301E-2</v>
      </c>
      <c r="J65" t="s">
        <v>2</v>
      </c>
      <c r="K65">
        <v>4270.5599999999904</v>
      </c>
      <c r="L65">
        <v>0.32</v>
      </c>
      <c r="M65">
        <v>0.3</v>
      </c>
      <c r="N65" t="s">
        <v>75</v>
      </c>
      <c r="O65" t="s">
        <v>75</v>
      </c>
      <c r="P65" t="s">
        <v>75</v>
      </c>
      <c r="Q65" t="s">
        <v>75</v>
      </c>
      <c r="R65">
        <v>0.4</v>
      </c>
      <c r="S65">
        <v>0.44</v>
      </c>
      <c r="T65">
        <v>0.44500000000000001</v>
      </c>
      <c r="U65">
        <v>0.29070000000000001</v>
      </c>
      <c r="V65">
        <v>0.02</v>
      </c>
      <c r="W65">
        <v>4.0000000000000001E-3</v>
      </c>
      <c r="X65">
        <v>0.02</v>
      </c>
      <c r="Y65">
        <v>0.02</v>
      </c>
      <c r="Z65">
        <v>85.411199999999994</v>
      </c>
      <c r="AA65">
        <v>854.11199999999997</v>
      </c>
      <c r="AB65">
        <v>85.411199999999994</v>
      </c>
      <c r="AC65">
        <v>939.52319999999895</v>
      </c>
      <c r="AD65">
        <v>17.082239999999999</v>
      </c>
      <c r="AE65">
        <v>85.411199999999994</v>
      </c>
      <c r="AF65">
        <v>620.72589599999901</v>
      </c>
      <c r="AG65">
        <v>950.19959999999901</v>
      </c>
      <c r="AH65">
        <v>85.411199999999994</v>
      </c>
      <c r="AI65">
        <v>854.11199999999997</v>
      </c>
      <c r="AJ65">
        <v>85.411199999999994</v>
      </c>
      <c r="AK65">
        <v>939.52319999999895</v>
      </c>
      <c r="AL65" t="s">
        <v>77</v>
      </c>
      <c r="AM65">
        <v>4.4803499999999996</v>
      </c>
      <c r="AN65">
        <v>41.043520000000001</v>
      </c>
      <c r="AO65" t="s">
        <v>77</v>
      </c>
    </row>
    <row r="66" spans="1:41" x14ac:dyDescent="0.35">
      <c r="A66" t="str">
        <f t="shared" si="1"/>
        <v>VOLFXEURCAD1M25RR</v>
      </c>
      <c r="B66" t="s">
        <v>71</v>
      </c>
      <c r="C66" t="s">
        <v>27</v>
      </c>
      <c r="D66" t="s">
        <v>84</v>
      </c>
      <c r="E66" t="s">
        <v>2</v>
      </c>
      <c r="F66" t="s">
        <v>18</v>
      </c>
      <c r="G66" t="s">
        <v>84</v>
      </c>
      <c r="H66" t="s">
        <v>18</v>
      </c>
      <c r="I66">
        <v>8.3333333333333301E-2</v>
      </c>
      <c r="J66" t="s">
        <v>2</v>
      </c>
      <c r="K66">
        <v>15622.78</v>
      </c>
      <c r="L66">
        <v>0.30499999999999999</v>
      </c>
      <c r="M66">
        <v>0.32500000000000001</v>
      </c>
      <c r="N66" t="s">
        <v>75</v>
      </c>
      <c r="O66" t="s">
        <v>75</v>
      </c>
      <c r="P66" t="s">
        <v>75</v>
      </c>
      <c r="Q66" t="s">
        <v>75</v>
      </c>
      <c r="R66">
        <v>0.54</v>
      </c>
      <c r="S66">
        <v>0.749</v>
      </c>
      <c r="T66">
        <v>0.77449999999999997</v>
      </c>
      <c r="U66">
        <v>0.39319999999999999</v>
      </c>
      <c r="V66">
        <v>0</v>
      </c>
      <c r="W66">
        <v>-0.08</v>
      </c>
      <c r="X66">
        <v>0</v>
      </c>
      <c r="Y66">
        <v>-0.02</v>
      </c>
      <c r="Z66">
        <v>-312.4556</v>
      </c>
      <c r="AA66">
        <v>4218.1505999999999</v>
      </c>
      <c r="AB66">
        <v>0</v>
      </c>
      <c r="AC66">
        <v>5850.7311099999997</v>
      </c>
      <c r="AD66">
        <v>-1249.8224</v>
      </c>
      <c r="AE66">
        <v>0</v>
      </c>
      <c r="AF66">
        <v>3071.4385480000001</v>
      </c>
      <c r="AG66">
        <v>6049.9215549999999</v>
      </c>
      <c r="AH66">
        <v>-312.4556</v>
      </c>
      <c r="AI66">
        <v>4218.1505999999999</v>
      </c>
      <c r="AJ66">
        <v>0</v>
      </c>
      <c r="AK66">
        <v>5850.7311099999997</v>
      </c>
      <c r="AL66" t="s">
        <v>77</v>
      </c>
      <c r="AM66">
        <v>0</v>
      </c>
      <c r="AN66">
        <v>5.7599999999998701E-2</v>
      </c>
      <c r="AO66" t="s">
        <v>77</v>
      </c>
    </row>
    <row r="67" spans="1:41" x14ac:dyDescent="0.35">
      <c r="A67" t="str">
        <f t="shared" si="1"/>
        <v>VOLFXEURCAD1MATM</v>
      </c>
      <c r="B67" t="s">
        <v>71</v>
      </c>
      <c r="C67" t="s">
        <v>27</v>
      </c>
      <c r="D67" t="s">
        <v>84</v>
      </c>
      <c r="E67" t="s">
        <v>2</v>
      </c>
      <c r="F67" t="s">
        <v>9</v>
      </c>
      <c r="G67" t="s">
        <v>84</v>
      </c>
      <c r="H67" t="s">
        <v>9</v>
      </c>
      <c r="I67">
        <v>8.3333333333333301E-2</v>
      </c>
      <c r="J67" t="s">
        <v>2</v>
      </c>
      <c r="K67">
        <v>10726.840529999999</v>
      </c>
      <c r="L67">
        <v>10.654999999999999</v>
      </c>
      <c r="M67">
        <v>10.69</v>
      </c>
      <c r="N67" t="s">
        <v>75</v>
      </c>
      <c r="O67" t="s">
        <v>75</v>
      </c>
      <c r="P67" t="s">
        <v>75</v>
      </c>
      <c r="Q67" t="s">
        <v>75</v>
      </c>
      <c r="R67">
        <v>0.65</v>
      </c>
      <c r="S67">
        <v>0.85</v>
      </c>
      <c r="T67">
        <v>0.875</v>
      </c>
      <c r="U67">
        <v>0.55130000000000001</v>
      </c>
      <c r="V67">
        <v>5.2599999999999897E-2</v>
      </c>
      <c r="W67">
        <v>-0.26250000000000101</v>
      </c>
      <c r="X67">
        <v>6.3799999999998705E-2</v>
      </c>
      <c r="Y67">
        <v>-3.50000000000001E-2</v>
      </c>
      <c r="Z67">
        <v>-375.43941855000099</v>
      </c>
      <c r="AA67">
        <v>3486.2231722500001</v>
      </c>
      <c r="AB67">
        <v>564.23181187799901</v>
      </c>
      <c r="AC67">
        <v>4558.90722525</v>
      </c>
      <c r="AD67">
        <v>-2815.79563912501</v>
      </c>
      <c r="AE67">
        <v>684.37242581398596</v>
      </c>
      <c r="AF67">
        <v>2956.8535920945001</v>
      </c>
      <c r="AG67">
        <v>4692.9927318749997</v>
      </c>
      <c r="AH67">
        <v>-375.43941855000099</v>
      </c>
      <c r="AI67">
        <v>3486.2231722500001</v>
      </c>
      <c r="AJ67">
        <v>564.23181187799901</v>
      </c>
      <c r="AK67">
        <v>4558.90722525</v>
      </c>
      <c r="AL67" t="s">
        <v>77</v>
      </c>
      <c r="AM67">
        <v>0.42430499999999999</v>
      </c>
      <c r="AN67">
        <v>37.338839999999998</v>
      </c>
      <c r="AO67" t="s">
        <v>77</v>
      </c>
    </row>
    <row r="68" spans="1:41" x14ac:dyDescent="0.35">
      <c r="A68" t="str">
        <f t="shared" si="1"/>
        <v>VOLFXEURCAD2M10FLY</v>
      </c>
      <c r="B68" t="s">
        <v>71</v>
      </c>
      <c r="C68" t="s">
        <v>27</v>
      </c>
      <c r="D68" t="s">
        <v>84</v>
      </c>
      <c r="E68" t="s">
        <v>3</v>
      </c>
      <c r="F68" t="s">
        <v>17</v>
      </c>
      <c r="G68" t="s">
        <v>84</v>
      </c>
      <c r="H68" t="s">
        <v>17</v>
      </c>
      <c r="I68">
        <v>0.16666666666666599</v>
      </c>
      <c r="J68" t="s">
        <v>3</v>
      </c>
      <c r="K68">
        <v>-894.94</v>
      </c>
      <c r="L68">
        <v>1.0249999999999999</v>
      </c>
      <c r="M68">
        <v>1.0249999999999999</v>
      </c>
      <c r="N68" t="s">
        <v>75</v>
      </c>
      <c r="O68" t="s">
        <v>75</v>
      </c>
      <c r="P68" t="s">
        <v>80</v>
      </c>
      <c r="Q68" t="s">
        <v>83</v>
      </c>
      <c r="R68">
        <v>0.84</v>
      </c>
      <c r="S68">
        <v>1.264</v>
      </c>
      <c r="T68">
        <v>1.3169999999999999</v>
      </c>
      <c r="U68">
        <v>0.65679999999999905</v>
      </c>
      <c r="V68">
        <v>0</v>
      </c>
      <c r="W68">
        <v>2.3999999999999499E-3</v>
      </c>
      <c r="X68">
        <v>0</v>
      </c>
      <c r="Y68">
        <v>0</v>
      </c>
      <c r="Z68">
        <v>0</v>
      </c>
      <c r="AA68">
        <v>375.87479999999999</v>
      </c>
      <c r="AB68">
        <v>70.7002600000001</v>
      </c>
      <c r="AC68">
        <v>565.60208</v>
      </c>
      <c r="AD68">
        <v>-2.14785599999996</v>
      </c>
      <c r="AE68">
        <v>79.470671999999993</v>
      </c>
      <c r="AF68">
        <v>293.89829600000002</v>
      </c>
      <c r="AG68">
        <v>589.31799000000001</v>
      </c>
      <c r="AH68">
        <v>0</v>
      </c>
      <c r="AI68">
        <v>375.87479999999999</v>
      </c>
      <c r="AJ68">
        <v>70.7002600000001</v>
      </c>
      <c r="AK68">
        <v>565.60208</v>
      </c>
      <c r="AL68" t="s">
        <v>77</v>
      </c>
      <c r="AM68">
        <v>3.7157428999999902</v>
      </c>
      <c r="AN68">
        <v>16.953959999999999</v>
      </c>
      <c r="AO68" t="s">
        <v>77</v>
      </c>
    </row>
    <row r="69" spans="1:41" x14ac:dyDescent="0.35">
      <c r="A69" t="str">
        <f t="shared" si="1"/>
        <v>VOLFXEURCAD2M10RR</v>
      </c>
      <c r="B69" t="s">
        <v>71</v>
      </c>
      <c r="C69" t="s">
        <v>27</v>
      </c>
      <c r="D69" t="s">
        <v>84</v>
      </c>
      <c r="E69" t="s">
        <v>3</v>
      </c>
      <c r="F69" t="s">
        <v>16</v>
      </c>
      <c r="G69" t="s">
        <v>84</v>
      </c>
      <c r="H69" t="s">
        <v>16</v>
      </c>
      <c r="I69">
        <v>0.16666666666666599</v>
      </c>
      <c r="J69" t="s">
        <v>3</v>
      </c>
      <c r="K69">
        <v>-1238.25</v>
      </c>
      <c r="L69">
        <v>0.56000000000000005</v>
      </c>
      <c r="M69">
        <v>0.6</v>
      </c>
      <c r="N69" t="s">
        <v>75</v>
      </c>
      <c r="O69" t="s">
        <v>75</v>
      </c>
      <c r="P69" t="s">
        <v>75</v>
      </c>
      <c r="Q69" t="s">
        <v>75</v>
      </c>
      <c r="R69">
        <v>0.96</v>
      </c>
      <c r="S69">
        <v>2.1920000000000002</v>
      </c>
      <c r="T69">
        <v>2.3460000000000001</v>
      </c>
      <c r="U69">
        <v>0.70009999999999994</v>
      </c>
      <c r="V69">
        <v>0</v>
      </c>
      <c r="W69">
        <v>-7.9999999999998891E-3</v>
      </c>
      <c r="X69">
        <v>0</v>
      </c>
      <c r="Y69">
        <v>-3.9999999999999897E-2</v>
      </c>
      <c r="Z69">
        <v>49.529999999999902</v>
      </c>
      <c r="AA69">
        <v>594.36</v>
      </c>
      <c r="AB69">
        <v>921.13417500000003</v>
      </c>
      <c r="AC69">
        <v>1357.1220000000001</v>
      </c>
      <c r="AD69">
        <v>9.9059999999998691</v>
      </c>
      <c r="AE69">
        <v>1030.10017499999</v>
      </c>
      <c r="AF69">
        <v>433.44941249999999</v>
      </c>
      <c r="AG69">
        <v>1452.4672499999999</v>
      </c>
      <c r="AH69">
        <v>49.529999999999902</v>
      </c>
      <c r="AI69">
        <v>594.36</v>
      </c>
      <c r="AJ69">
        <v>921.13417500000003</v>
      </c>
      <c r="AK69">
        <v>1357.1220000000001</v>
      </c>
      <c r="AL69" t="s">
        <v>77</v>
      </c>
      <c r="AM69">
        <v>4.36599999999999E-2</v>
      </c>
      <c r="AN69">
        <v>2.42136</v>
      </c>
      <c r="AO69" t="s">
        <v>77</v>
      </c>
    </row>
    <row r="70" spans="1:41" x14ac:dyDescent="0.35">
      <c r="A70" t="str">
        <f t="shared" ref="A70:A133" si="2">CONCATENATE(C70,D70,E70,F70)</f>
        <v>VOLFXEURCAD2M25FLY</v>
      </c>
      <c r="B70" t="s">
        <v>71</v>
      </c>
      <c r="C70" t="s">
        <v>27</v>
      </c>
      <c r="D70" t="s">
        <v>84</v>
      </c>
      <c r="E70" t="s">
        <v>3</v>
      </c>
      <c r="F70" t="s">
        <v>19</v>
      </c>
      <c r="G70" t="s">
        <v>84</v>
      </c>
      <c r="H70" t="s">
        <v>19</v>
      </c>
      <c r="I70">
        <v>0.16666666666666599</v>
      </c>
      <c r="J70" t="s">
        <v>3</v>
      </c>
      <c r="K70">
        <v>-23892.09</v>
      </c>
      <c r="L70">
        <v>0.35499999999999998</v>
      </c>
      <c r="M70">
        <v>0.33350000000000002</v>
      </c>
      <c r="N70" t="s">
        <v>75</v>
      </c>
      <c r="O70" t="s">
        <v>75</v>
      </c>
      <c r="P70" t="s">
        <v>75</v>
      </c>
      <c r="Q70" t="s">
        <v>75</v>
      </c>
      <c r="R70">
        <v>0.4</v>
      </c>
      <c r="S70">
        <v>0.4</v>
      </c>
      <c r="T70">
        <v>0.4</v>
      </c>
      <c r="U70">
        <v>0.29170000000000001</v>
      </c>
      <c r="V70">
        <v>4.2999999999999696E-3</v>
      </c>
      <c r="W70">
        <v>2.8299999999999902E-2</v>
      </c>
      <c r="X70">
        <v>2.0999999999999899E-3</v>
      </c>
      <c r="Y70">
        <v>2.1499999999999901E-2</v>
      </c>
      <c r="Z70">
        <v>-513.67993499999898</v>
      </c>
      <c r="AA70">
        <v>4778.4179999999997</v>
      </c>
      <c r="AB70">
        <v>0</v>
      </c>
      <c r="AC70">
        <v>4778.4179999999997</v>
      </c>
      <c r="AD70">
        <v>-676.14614699999902</v>
      </c>
      <c r="AE70">
        <v>0</v>
      </c>
      <c r="AF70">
        <v>3484.6613265000001</v>
      </c>
      <c r="AG70">
        <v>4778.4179999999997</v>
      </c>
      <c r="AH70">
        <v>-513.67993499999898</v>
      </c>
      <c r="AI70">
        <v>4778.4179999999997</v>
      </c>
      <c r="AJ70">
        <v>0</v>
      </c>
      <c r="AK70">
        <v>4778.4179999999997</v>
      </c>
      <c r="AL70" t="s">
        <v>77</v>
      </c>
      <c r="AM70">
        <v>0.16575999999999999</v>
      </c>
      <c r="AN70">
        <v>3.2545199999999999</v>
      </c>
      <c r="AO70" t="s">
        <v>77</v>
      </c>
    </row>
    <row r="71" spans="1:41" x14ac:dyDescent="0.35">
      <c r="A71" t="str">
        <f t="shared" si="2"/>
        <v>VOLFXEURCAD2M25RR</v>
      </c>
      <c r="B71" t="s">
        <v>71</v>
      </c>
      <c r="C71" t="s">
        <v>27</v>
      </c>
      <c r="D71" t="s">
        <v>84</v>
      </c>
      <c r="E71" t="s">
        <v>3</v>
      </c>
      <c r="F71" t="s">
        <v>18</v>
      </c>
      <c r="G71" t="s">
        <v>84</v>
      </c>
      <c r="H71" t="s">
        <v>18</v>
      </c>
      <c r="I71">
        <v>0.16666666666666599</v>
      </c>
      <c r="J71" t="s">
        <v>3</v>
      </c>
      <c r="K71">
        <v>8312.92</v>
      </c>
      <c r="L71">
        <v>0.28999999999999998</v>
      </c>
      <c r="M71">
        <v>0.28999999999999998</v>
      </c>
      <c r="N71" t="s">
        <v>75</v>
      </c>
      <c r="O71" t="s">
        <v>75</v>
      </c>
      <c r="P71" t="s">
        <v>75</v>
      </c>
      <c r="Q71" t="s">
        <v>75</v>
      </c>
      <c r="R71">
        <v>0.505</v>
      </c>
      <c r="S71">
        <v>0.65800000000000003</v>
      </c>
      <c r="T71">
        <v>0.67900000000000005</v>
      </c>
      <c r="U71">
        <v>0.39439999999999997</v>
      </c>
      <c r="V71">
        <v>1.19999999999999E-2</v>
      </c>
      <c r="W71">
        <v>-6.8000000000000005E-2</v>
      </c>
      <c r="X71">
        <v>1.3499999999999899E-2</v>
      </c>
      <c r="Y71">
        <v>0</v>
      </c>
      <c r="Z71">
        <v>0</v>
      </c>
      <c r="AA71">
        <v>2099.0122999999999</v>
      </c>
      <c r="AB71">
        <v>99.755039999999596</v>
      </c>
      <c r="AC71">
        <v>2734.9506799999999</v>
      </c>
      <c r="AD71">
        <v>-565.27855999999997</v>
      </c>
      <c r="AE71">
        <v>112.224419999999</v>
      </c>
      <c r="AF71">
        <v>1639.307824</v>
      </c>
      <c r="AG71">
        <v>2822.2363399999999</v>
      </c>
      <c r="AH71">
        <v>0</v>
      </c>
      <c r="AI71">
        <v>2099.0122999999999</v>
      </c>
      <c r="AJ71">
        <v>99.755039999999596</v>
      </c>
      <c r="AK71">
        <v>2734.9506799999999</v>
      </c>
      <c r="AL71" t="s">
        <v>77</v>
      </c>
      <c r="AM71">
        <v>0.52882799999999996</v>
      </c>
      <c r="AN71">
        <v>0.55329150000000005</v>
      </c>
      <c r="AO71" t="s">
        <v>77</v>
      </c>
    </row>
    <row r="72" spans="1:41" x14ac:dyDescent="0.35">
      <c r="A72" t="str">
        <f t="shared" si="2"/>
        <v>VOLFXEURCAD2MATM</v>
      </c>
      <c r="B72" t="s">
        <v>71</v>
      </c>
      <c r="C72" t="s">
        <v>27</v>
      </c>
      <c r="D72" t="s">
        <v>84</v>
      </c>
      <c r="E72" t="s">
        <v>3</v>
      </c>
      <c r="F72" t="s">
        <v>9</v>
      </c>
      <c r="G72" t="s">
        <v>84</v>
      </c>
      <c r="H72" t="s">
        <v>9</v>
      </c>
      <c r="I72">
        <v>0.16666666666666599</v>
      </c>
      <c r="J72" t="s">
        <v>3</v>
      </c>
      <c r="K72">
        <v>11986.531220000001</v>
      </c>
      <c r="L72">
        <v>10.31</v>
      </c>
      <c r="M72">
        <v>10.347099999999999</v>
      </c>
      <c r="N72" t="s">
        <v>75</v>
      </c>
      <c r="O72" t="s">
        <v>75</v>
      </c>
      <c r="P72" t="s">
        <v>75</v>
      </c>
      <c r="Q72" t="s">
        <v>75</v>
      </c>
      <c r="R72">
        <v>0.6</v>
      </c>
      <c r="S72">
        <v>0.76</v>
      </c>
      <c r="T72">
        <v>0.78</v>
      </c>
      <c r="U72">
        <v>0.54300000000000004</v>
      </c>
      <c r="V72">
        <v>0</v>
      </c>
      <c r="W72">
        <v>-3.93999999999987E-2</v>
      </c>
      <c r="X72">
        <v>0</v>
      </c>
      <c r="Y72">
        <v>-3.7099999999998801E-2</v>
      </c>
      <c r="Z72">
        <v>-444.70030826198501</v>
      </c>
      <c r="AA72">
        <v>3595.959366</v>
      </c>
      <c r="AB72">
        <v>0</v>
      </c>
      <c r="AC72">
        <v>4554.8818635999996</v>
      </c>
      <c r="AD72">
        <v>-472.26933006798498</v>
      </c>
      <c r="AE72">
        <v>0</v>
      </c>
      <c r="AF72">
        <v>3254.3432262299998</v>
      </c>
      <c r="AG72">
        <v>4674.7471758000002</v>
      </c>
      <c r="AH72">
        <v>-444.70030826198501</v>
      </c>
      <c r="AI72">
        <v>3595.959366</v>
      </c>
      <c r="AJ72">
        <v>0</v>
      </c>
      <c r="AK72">
        <v>4554.8818635999996</v>
      </c>
      <c r="AL72" t="s">
        <v>77</v>
      </c>
      <c r="AM72">
        <v>0</v>
      </c>
      <c r="AN72">
        <v>2.037655</v>
      </c>
      <c r="AO72" t="s">
        <v>77</v>
      </c>
    </row>
    <row r="73" spans="1:41" x14ac:dyDescent="0.35">
      <c r="A73" t="str">
        <f t="shared" si="2"/>
        <v>VOLFXEURCAD3M10FLY</v>
      </c>
      <c r="B73" t="s">
        <v>71</v>
      </c>
      <c r="C73" t="s">
        <v>27</v>
      </c>
      <c r="D73" t="s">
        <v>84</v>
      </c>
      <c r="E73" t="s">
        <v>4</v>
      </c>
      <c r="F73" t="s">
        <v>17</v>
      </c>
      <c r="G73" t="s">
        <v>84</v>
      </c>
      <c r="H73" t="s">
        <v>17</v>
      </c>
      <c r="I73">
        <v>0.25</v>
      </c>
      <c r="J73" t="s">
        <v>4</v>
      </c>
      <c r="K73">
        <v>1385.59</v>
      </c>
      <c r="L73">
        <v>1.0804</v>
      </c>
      <c r="M73">
        <v>1.095</v>
      </c>
      <c r="N73" t="s">
        <v>75</v>
      </c>
      <c r="O73" t="s">
        <v>75</v>
      </c>
      <c r="P73" t="s">
        <v>80</v>
      </c>
      <c r="Q73" t="s">
        <v>83</v>
      </c>
      <c r="R73">
        <v>0.88</v>
      </c>
      <c r="S73">
        <v>1.4239999999999999</v>
      </c>
      <c r="T73">
        <v>1.492</v>
      </c>
      <c r="U73">
        <v>0.68340000000000001</v>
      </c>
      <c r="V73">
        <v>0</v>
      </c>
      <c r="W73">
        <v>-0.12870000000000001</v>
      </c>
      <c r="X73">
        <v>0</v>
      </c>
      <c r="Y73">
        <v>-1.45999999999999E-2</v>
      </c>
      <c r="Z73">
        <v>-20.229613999999899</v>
      </c>
      <c r="AA73">
        <v>609.65959999999995</v>
      </c>
      <c r="AB73">
        <v>0</v>
      </c>
      <c r="AC73">
        <v>986.54007999999897</v>
      </c>
      <c r="AD73">
        <v>-178.325433</v>
      </c>
      <c r="AE73">
        <v>0</v>
      </c>
      <c r="AF73">
        <v>473.45610299999998</v>
      </c>
      <c r="AG73">
        <v>1033.65014</v>
      </c>
      <c r="AH73">
        <v>-20.229613999999899</v>
      </c>
      <c r="AI73">
        <v>609.65959999999995</v>
      </c>
      <c r="AJ73">
        <v>0</v>
      </c>
      <c r="AK73">
        <v>986.54007999999897</v>
      </c>
      <c r="AL73" t="s">
        <v>77</v>
      </c>
      <c r="AM73">
        <v>1.3025059999996801E-3</v>
      </c>
      <c r="AN73">
        <v>0.12450425</v>
      </c>
      <c r="AO73" t="s">
        <v>77</v>
      </c>
    </row>
    <row r="74" spans="1:41" x14ac:dyDescent="0.35">
      <c r="A74" t="str">
        <f t="shared" si="2"/>
        <v>VOLFXEURCAD3M10RR</v>
      </c>
      <c r="B74" t="s">
        <v>71</v>
      </c>
      <c r="C74" t="s">
        <v>27</v>
      </c>
      <c r="D74" t="s">
        <v>84</v>
      </c>
      <c r="E74" t="s">
        <v>4</v>
      </c>
      <c r="F74" t="s">
        <v>16</v>
      </c>
      <c r="G74" t="s">
        <v>84</v>
      </c>
      <c r="H74" t="s">
        <v>16</v>
      </c>
      <c r="I74">
        <v>0.25</v>
      </c>
      <c r="J74" t="s">
        <v>4</v>
      </c>
      <c r="K74">
        <v>-2633.68</v>
      </c>
      <c r="L74">
        <v>0.55789999999999995</v>
      </c>
      <c r="M74">
        <v>0.6</v>
      </c>
      <c r="N74" t="s">
        <v>75</v>
      </c>
      <c r="O74" t="s">
        <v>75</v>
      </c>
      <c r="P74" t="s">
        <v>75</v>
      </c>
      <c r="Q74" t="s">
        <v>75</v>
      </c>
      <c r="R74">
        <v>0.88500000000000001</v>
      </c>
      <c r="S74">
        <v>2.3370000000000002</v>
      </c>
      <c r="T74">
        <v>2.5185</v>
      </c>
      <c r="U74">
        <v>0.65190000000000003</v>
      </c>
      <c r="V74">
        <v>0</v>
      </c>
      <c r="W74">
        <v>-1.21E-2</v>
      </c>
      <c r="X74">
        <v>0</v>
      </c>
      <c r="Y74">
        <v>-4.2099999999999999E-2</v>
      </c>
      <c r="Z74">
        <v>110.877928</v>
      </c>
      <c r="AA74">
        <v>1165.4033999999999</v>
      </c>
      <c r="AB74">
        <v>1423.7674079999999</v>
      </c>
      <c r="AC74">
        <v>3077.4550800000002</v>
      </c>
      <c r="AD74">
        <v>31.867527999999901</v>
      </c>
      <c r="AE74">
        <v>1587.8456719999999</v>
      </c>
      <c r="AF74">
        <v>858.44799599999999</v>
      </c>
      <c r="AG74">
        <v>3316.4615399999998</v>
      </c>
      <c r="AH74">
        <v>110.877928</v>
      </c>
      <c r="AI74">
        <v>1165.4033999999999</v>
      </c>
      <c r="AJ74">
        <v>1423.7674079999999</v>
      </c>
      <c r="AK74">
        <v>3077.4550800000002</v>
      </c>
      <c r="AL74" t="s">
        <v>77</v>
      </c>
      <c r="AM74">
        <v>60.399000000000001</v>
      </c>
      <c r="AN74">
        <v>1770.7980150000001</v>
      </c>
      <c r="AO74" t="s">
        <v>77</v>
      </c>
    </row>
    <row r="75" spans="1:41" x14ac:dyDescent="0.35">
      <c r="A75" t="str">
        <f t="shared" si="2"/>
        <v>VOLFXEURCAD3M25FLY</v>
      </c>
      <c r="B75" t="s">
        <v>71</v>
      </c>
      <c r="C75" t="s">
        <v>27</v>
      </c>
      <c r="D75" t="s">
        <v>84</v>
      </c>
      <c r="E75" t="s">
        <v>4</v>
      </c>
      <c r="F75" t="s">
        <v>19</v>
      </c>
      <c r="G75" t="s">
        <v>84</v>
      </c>
      <c r="H75" t="s">
        <v>19</v>
      </c>
      <c r="I75">
        <v>0.25</v>
      </c>
      <c r="J75" t="s">
        <v>4</v>
      </c>
      <c r="K75">
        <v>-54020.63</v>
      </c>
      <c r="L75">
        <v>0.37109999999999999</v>
      </c>
      <c r="M75">
        <v>0.36280000000000001</v>
      </c>
      <c r="N75" t="s">
        <v>75</v>
      </c>
      <c r="O75" t="s">
        <v>75</v>
      </c>
      <c r="P75" t="s">
        <v>75</v>
      </c>
      <c r="Q75" t="s">
        <v>75</v>
      </c>
      <c r="R75">
        <v>0.35099999999999998</v>
      </c>
      <c r="S75">
        <v>0.36220000000000002</v>
      </c>
      <c r="T75">
        <v>0.36359999999999998</v>
      </c>
      <c r="U75">
        <v>0.26800000000000002</v>
      </c>
      <c r="V75">
        <v>5.0000000000000001E-4</v>
      </c>
      <c r="W75">
        <v>8.9999999999999993E-3</v>
      </c>
      <c r="X75">
        <v>0</v>
      </c>
      <c r="Y75">
        <v>8.2999999999999706E-3</v>
      </c>
      <c r="Z75">
        <v>-448.37122899999798</v>
      </c>
      <c r="AA75">
        <v>9480.6205649999993</v>
      </c>
      <c r="AB75">
        <v>0</v>
      </c>
      <c r="AC75">
        <v>9783.1360929999992</v>
      </c>
      <c r="AD75">
        <v>-486.18567000000002</v>
      </c>
      <c r="AE75">
        <v>21.608252000000601</v>
      </c>
      <c r="AF75">
        <v>7238.7644200000004</v>
      </c>
      <c r="AG75">
        <v>9820.9505339999996</v>
      </c>
      <c r="AH75">
        <v>-448.37122899999798</v>
      </c>
      <c r="AI75">
        <v>9480.6205649999993</v>
      </c>
      <c r="AJ75">
        <v>0</v>
      </c>
      <c r="AK75">
        <v>9783.1360929999992</v>
      </c>
      <c r="AL75" t="s">
        <v>77</v>
      </c>
      <c r="AM75">
        <v>483.593175999999</v>
      </c>
      <c r="AN75">
        <v>1170.8580399999901</v>
      </c>
      <c r="AO75" t="s">
        <v>77</v>
      </c>
    </row>
    <row r="76" spans="1:41" x14ac:dyDescent="0.35">
      <c r="A76" t="str">
        <f t="shared" si="2"/>
        <v>VOLFXEURCAD3M25RR</v>
      </c>
      <c r="B76" t="s">
        <v>71</v>
      </c>
      <c r="C76" t="s">
        <v>27</v>
      </c>
      <c r="D76" t="s">
        <v>84</v>
      </c>
      <c r="E76" t="s">
        <v>4</v>
      </c>
      <c r="F76" t="s">
        <v>18</v>
      </c>
      <c r="G76" t="s">
        <v>84</v>
      </c>
      <c r="H76" t="s">
        <v>18</v>
      </c>
      <c r="I76">
        <v>0.25</v>
      </c>
      <c r="J76" t="s">
        <v>4</v>
      </c>
      <c r="K76">
        <v>6158.16</v>
      </c>
      <c r="L76">
        <v>0.28499999999999998</v>
      </c>
      <c r="M76">
        <v>0.32500000000000001</v>
      </c>
      <c r="N76" t="s">
        <v>75</v>
      </c>
      <c r="O76" t="s">
        <v>75</v>
      </c>
      <c r="P76" t="s">
        <v>75</v>
      </c>
      <c r="Q76" t="s">
        <v>75</v>
      </c>
      <c r="R76">
        <v>0.495</v>
      </c>
      <c r="S76">
        <v>0.64449999999999996</v>
      </c>
      <c r="T76">
        <v>0.67220000000000002</v>
      </c>
      <c r="U76">
        <v>0.38479999999999998</v>
      </c>
      <c r="V76">
        <v>6.1999999999999798E-3</v>
      </c>
      <c r="W76">
        <v>-0.2828</v>
      </c>
      <c r="X76">
        <v>8.0999999999999892E-3</v>
      </c>
      <c r="Y76">
        <v>-0.04</v>
      </c>
      <c r="Z76">
        <v>-246.32640000000001</v>
      </c>
      <c r="AA76">
        <v>1524.1445999999901</v>
      </c>
      <c r="AB76">
        <v>38.180591999999898</v>
      </c>
      <c r="AC76">
        <v>1984.4670599999999</v>
      </c>
      <c r="AD76">
        <v>-1741.527648</v>
      </c>
      <c r="AE76">
        <v>49.8810959999999</v>
      </c>
      <c r="AF76">
        <v>1184.829984</v>
      </c>
      <c r="AG76">
        <v>2069.757576</v>
      </c>
      <c r="AH76">
        <v>-246.32640000000001</v>
      </c>
      <c r="AI76">
        <v>1524.1445999999901</v>
      </c>
      <c r="AJ76">
        <v>38.180591999999898</v>
      </c>
      <c r="AK76">
        <v>1984.4670599999999</v>
      </c>
      <c r="AL76" t="s">
        <v>77</v>
      </c>
      <c r="AM76">
        <v>141.65087999999901</v>
      </c>
      <c r="AN76">
        <v>4879.0612744999999</v>
      </c>
      <c r="AO76" t="s">
        <v>77</v>
      </c>
    </row>
    <row r="77" spans="1:41" x14ac:dyDescent="0.35">
      <c r="A77" t="str">
        <f t="shared" si="2"/>
        <v>VOLFXEURCAD3MATM</v>
      </c>
      <c r="B77" t="s">
        <v>71</v>
      </c>
      <c r="C77" t="s">
        <v>27</v>
      </c>
      <c r="D77" t="s">
        <v>84</v>
      </c>
      <c r="E77" t="s">
        <v>4</v>
      </c>
      <c r="F77" t="s">
        <v>9</v>
      </c>
      <c r="G77" t="s">
        <v>84</v>
      </c>
      <c r="H77" t="s">
        <v>9</v>
      </c>
      <c r="I77">
        <v>0.25</v>
      </c>
      <c r="J77" t="s">
        <v>4</v>
      </c>
      <c r="K77">
        <v>-28272.1766299999</v>
      </c>
      <c r="L77">
        <v>10.1105</v>
      </c>
      <c r="M77">
        <v>10.1875</v>
      </c>
      <c r="N77" t="s">
        <v>75</v>
      </c>
      <c r="O77" t="s">
        <v>75</v>
      </c>
      <c r="P77" t="s">
        <v>75</v>
      </c>
      <c r="Q77" t="s">
        <v>75</v>
      </c>
      <c r="R77">
        <v>0.5</v>
      </c>
      <c r="S77">
        <v>0.68799999999999994</v>
      </c>
      <c r="T77">
        <v>0.71150000000000002</v>
      </c>
      <c r="U77">
        <v>0.49519999999999997</v>
      </c>
      <c r="V77">
        <v>0</v>
      </c>
      <c r="W77">
        <v>-6.7000000000000101E-2</v>
      </c>
      <c r="X77">
        <v>0</v>
      </c>
      <c r="Y77">
        <v>-7.6999999999999902E-2</v>
      </c>
      <c r="Z77">
        <v>2176.9576005099898</v>
      </c>
      <c r="AA77">
        <v>7068.0441574999904</v>
      </c>
      <c r="AB77">
        <v>2459.6793668099899</v>
      </c>
      <c r="AC77">
        <v>9725.6287607199993</v>
      </c>
      <c r="AD77">
        <v>1894.2358342099999</v>
      </c>
      <c r="AE77">
        <v>2493.6059787660101</v>
      </c>
      <c r="AF77">
        <v>7000.19093358799</v>
      </c>
      <c r="AG77">
        <v>10057.8268361225</v>
      </c>
      <c r="AH77">
        <v>2176.9576005099898</v>
      </c>
      <c r="AI77">
        <v>7068.0441574999904</v>
      </c>
      <c r="AJ77">
        <v>2459.6793668099899</v>
      </c>
      <c r="AK77">
        <v>9725.6287607199993</v>
      </c>
      <c r="AL77" t="s">
        <v>77</v>
      </c>
      <c r="AM77">
        <v>705.01684999999998</v>
      </c>
      <c r="AN77">
        <v>3689.809475</v>
      </c>
      <c r="AO77" t="s">
        <v>77</v>
      </c>
    </row>
    <row r="78" spans="1:41" x14ac:dyDescent="0.35">
      <c r="A78" t="str">
        <f t="shared" si="2"/>
        <v>VOLFXEURCAD6M10FLY</v>
      </c>
      <c r="B78" t="s">
        <v>71</v>
      </c>
      <c r="C78" t="s">
        <v>27</v>
      </c>
      <c r="D78" t="s">
        <v>84</v>
      </c>
      <c r="E78" t="s">
        <v>5</v>
      </c>
      <c r="F78" t="s">
        <v>17</v>
      </c>
      <c r="G78" t="s">
        <v>84</v>
      </c>
      <c r="H78" t="s">
        <v>17</v>
      </c>
      <c r="I78">
        <v>0.5</v>
      </c>
      <c r="J78" t="s">
        <v>5</v>
      </c>
      <c r="K78">
        <v>2708.0599999999899</v>
      </c>
      <c r="L78">
        <v>1.1850000000000001</v>
      </c>
      <c r="M78">
        <v>1.2030000000000001</v>
      </c>
      <c r="N78" t="s">
        <v>75</v>
      </c>
      <c r="O78" t="s">
        <v>75</v>
      </c>
      <c r="P78" t="s">
        <v>80</v>
      </c>
      <c r="Q78" t="s">
        <v>83</v>
      </c>
      <c r="R78">
        <v>0.73</v>
      </c>
      <c r="S78">
        <v>1.0245500000000001</v>
      </c>
      <c r="T78">
        <v>1.0613999999999999</v>
      </c>
      <c r="U78">
        <v>0.50990000000000002</v>
      </c>
      <c r="V78">
        <v>0</v>
      </c>
      <c r="W78">
        <v>-0.23699999999999899</v>
      </c>
      <c r="X78">
        <v>0</v>
      </c>
      <c r="Y78">
        <v>-1.7999999999999999E-2</v>
      </c>
      <c r="Z78">
        <v>-48.745080000000002</v>
      </c>
      <c r="AA78">
        <v>988.44189999999901</v>
      </c>
      <c r="AB78">
        <v>0</v>
      </c>
      <c r="AC78">
        <v>1387.2714364999999</v>
      </c>
      <c r="AD78">
        <v>-641.81021999999905</v>
      </c>
      <c r="AE78">
        <v>0</v>
      </c>
      <c r="AF78">
        <v>690.41989699999897</v>
      </c>
      <c r="AG78">
        <v>1437.1674419999899</v>
      </c>
      <c r="AH78">
        <v>-48.745080000000002</v>
      </c>
      <c r="AI78">
        <v>988.44189999999901</v>
      </c>
      <c r="AJ78">
        <v>0</v>
      </c>
      <c r="AK78">
        <v>1387.2714364999999</v>
      </c>
      <c r="AL78" t="s">
        <v>77</v>
      </c>
      <c r="AM78">
        <v>858.31230249599798</v>
      </c>
      <c r="AN78">
        <v>6893.1336343759904</v>
      </c>
      <c r="AO78" t="s">
        <v>77</v>
      </c>
    </row>
    <row r="79" spans="1:41" x14ac:dyDescent="0.35">
      <c r="A79" t="str">
        <f t="shared" si="2"/>
        <v>VOLFXEURCAD6M10RR</v>
      </c>
      <c r="B79" t="s">
        <v>71</v>
      </c>
      <c r="C79" t="s">
        <v>27</v>
      </c>
      <c r="D79" t="s">
        <v>84</v>
      </c>
      <c r="E79" t="s">
        <v>5</v>
      </c>
      <c r="F79" t="s">
        <v>16</v>
      </c>
      <c r="G79" t="s">
        <v>84</v>
      </c>
      <c r="H79" t="s">
        <v>16</v>
      </c>
      <c r="I79">
        <v>0.5</v>
      </c>
      <c r="J79" t="s">
        <v>5</v>
      </c>
      <c r="K79">
        <v>-3842.73</v>
      </c>
      <c r="L79">
        <v>0.55000000000000004</v>
      </c>
      <c r="M79">
        <v>0.57499999999999996</v>
      </c>
      <c r="N79" t="s">
        <v>75</v>
      </c>
      <c r="O79" t="s">
        <v>75</v>
      </c>
      <c r="P79" t="s">
        <v>75</v>
      </c>
      <c r="Q79" t="s">
        <v>75</v>
      </c>
      <c r="R79">
        <v>0.87</v>
      </c>
      <c r="S79">
        <v>2.3340000000000001</v>
      </c>
      <c r="T79">
        <v>2.5169999999999999</v>
      </c>
      <c r="U79">
        <v>0.52100000000000002</v>
      </c>
      <c r="V79">
        <v>0</v>
      </c>
      <c r="W79">
        <v>-5.0000000000000001E-3</v>
      </c>
      <c r="X79">
        <v>0</v>
      </c>
      <c r="Y79">
        <v>-2.4999999999999901E-2</v>
      </c>
      <c r="Z79">
        <v>96.068249999999594</v>
      </c>
      <c r="AA79">
        <v>1671.58755</v>
      </c>
      <c r="AB79">
        <v>1086.3397709999999</v>
      </c>
      <c r="AC79">
        <v>4484.4659099999999</v>
      </c>
      <c r="AD79">
        <v>19.213650000000001</v>
      </c>
      <c r="AE79">
        <v>1210.07567699999</v>
      </c>
      <c r="AF79">
        <v>1001.031165</v>
      </c>
      <c r="AG79">
        <v>4836.0757050000002</v>
      </c>
      <c r="AH79">
        <v>96.068249999999594</v>
      </c>
      <c r="AI79">
        <v>1671.58755</v>
      </c>
      <c r="AJ79">
        <v>1086.3397709999999</v>
      </c>
      <c r="AK79">
        <v>4484.4659099999999</v>
      </c>
      <c r="AL79" t="s">
        <v>77</v>
      </c>
      <c r="AM79">
        <v>16.741619999999902</v>
      </c>
      <c r="AN79">
        <v>131.6574</v>
      </c>
      <c r="AO79" t="s">
        <v>77</v>
      </c>
    </row>
    <row r="80" spans="1:41" x14ac:dyDescent="0.35">
      <c r="A80" t="str">
        <f t="shared" si="2"/>
        <v>VOLFXEURCAD6M25FLY</v>
      </c>
      <c r="B80" t="s">
        <v>71</v>
      </c>
      <c r="C80" t="s">
        <v>27</v>
      </c>
      <c r="D80" t="s">
        <v>84</v>
      </c>
      <c r="E80" t="s">
        <v>5</v>
      </c>
      <c r="F80" t="s">
        <v>19</v>
      </c>
      <c r="G80" t="s">
        <v>84</v>
      </c>
      <c r="H80" t="s">
        <v>19</v>
      </c>
      <c r="I80">
        <v>0.5</v>
      </c>
      <c r="J80" t="s">
        <v>5</v>
      </c>
      <c r="K80">
        <v>-13153.4399999999</v>
      </c>
      <c r="L80">
        <v>0.41249999999999998</v>
      </c>
      <c r="M80">
        <v>0.41249999999999998</v>
      </c>
      <c r="N80" t="s">
        <v>75</v>
      </c>
      <c r="O80" t="s">
        <v>75</v>
      </c>
      <c r="P80" t="s">
        <v>75</v>
      </c>
      <c r="Q80" t="s">
        <v>75</v>
      </c>
      <c r="R80">
        <v>0.36499999999999999</v>
      </c>
      <c r="S80">
        <v>0.39300000000000002</v>
      </c>
      <c r="T80">
        <v>0.39650000000000002</v>
      </c>
      <c r="U80">
        <v>0.21759999999999999</v>
      </c>
      <c r="V80">
        <v>0</v>
      </c>
      <c r="W80">
        <v>2.9999999999999898E-2</v>
      </c>
      <c r="X80">
        <v>0</v>
      </c>
      <c r="Y80">
        <v>0</v>
      </c>
      <c r="Z80">
        <v>0</v>
      </c>
      <c r="AA80">
        <v>2400.5027999999902</v>
      </c>
      <c r="AB80">
        <v>113.11958399999899</v>
      </c>
      <c r="AC80">
        <v>2584.6509599999999</v>
      </c>
      <c r="AD80">
        <v>-394.60319999999899</v>
      </c>
      <c r="AE80">
        <v>127.588368</v>
      </c>
      <c r="AF80">
        <v>1431.09427199999</v>
      </c>
      <c r="AG80">
        <v>2607.66948</v>
      </c>
      <c r="AH80">
        <v>0</v>
      </c>
      <c r="AI80">
        <v>2400.5027999999902</v>
      </c>
      <c r="AJ80">
        <v>113.11958399999899</v>
      </c>
      <c r="AK80">
        <v>2584.6509599999999</v>
      </c>
      <c r="AL80" t="s">
        <v>77</v>
      </c>
      <c r="AM80">
        <v>2.7008000000000001</v>
      </c>
      <c r="AN80">
        <v>170.319199999999</v>
      </c>
      <c r="AO80" t="s">
        <v>77</v>
      </c>
    </row>
    <row r="81" spans="1:41" x14ac:dyDescent="0.35">
      <c r="A81" t="str">
        <f t="shared" si="2"/>
        <v>VOLFXEURCAD6M25RR</v>
      </c>
      <c r="B81" t="s">
        <v>71</v>
      </c>
      <c r="C81" t="s">
        <v>27</v>
      </c>
      <c r="D81" t="s">
        <v>84</v>
      </c>
      <c r="E81" t="s">
        <v>5</v>
      </c>
      <c r="F81" t="s">
        <v>18</v>
      </c>
      <c r="G81" t="s">
        <v>84</v>
      </c>
      <c r="H81" t="s">
        <v>18</v>
      </c>
      <c r="I81">
        <v>0.5</v>
      </c>
      <c r="J81" t="s">
        <v>5</v>
      </c>
      <c r="K81">
        <v>14857.39</v>
      </c>
      <c r="L81">
        <v>0.27750000000000002</v>
      </c>
      <c r="M81">
        <v>0.27750000000000002</v>
      </c>
      <c r="N81" t="s">
        <v>75</v>
      </c>
      <c r="O81" t="s">
        <v>75</v>
      </c>
      <c r="P81" t="s">
        <v>75</v>
      </c>
      <c r="Q81" t="s">
        <v>75</v>
      </c>
      <c r="R81">
        <v>0.45250000000000001</v>
      </c>
      <c r="S81">
        <v>0.64149999999999996</v>
      </c>
      <c r="T81">
        <v>0.67079999999999995</v>
      </c>
      <c r="U81">
        <v>0.29709999999999998</v>
      </c>
      <c r="V81">
        <v>2.1999999999999999E-2</v>
      </c>
      <c r="W81">
        <v>-1.7999999999999901E-2</v>
      </c>
      <c r="X81">
        <v>2.47E-2</v>
      </c>
      <c r="Y81">
        <v>0</v>
      </c>
      <c r="Z81">
        <v>0</v>
      </c>
      <c r="AA81">
        <v>3361.4844874999999</v>
      </c>
      <c r="AB81">
        <v>326.86257999999998</v>
      </c>
      <c r="AC81">
        <v>4765.5078424999901</v>
      </c>
      <c r="AD81">
        <v>-267.43301999999898</v>
      </c>
      <c r="AE81">
        <v>366.97753299999999</v>
      </c>
      <c r="AF81">
        <v>2207.06528449999</v>
      </c>
      <c r="AG81">
        <v>4983.1686059999902</v>
      </c>
      <c r="AH81">
        <v>0</v>
      </c>
      <c r="AI81">
        <v>3361.4844874999999</v>
      </c>
      <c r="AJ81">
        <v>326.86257999999998</v>
      </c>
      <c r="AK81">
        <v>4765.5078424999901</v>
      </c>
      <c r="AL81" t="s">
        <v>77</v>
      </c>
      <c r="AM81">
        <v>21.15072</v>
      </c>
      <c r="AN81">
        <v>221.78880000000001</v>
      </c>
      <c r="AO81" t="s">
        <v>77</v>
      </c>
    </row>
    <row r="82" spans="1:41" x14ac:dyDescent="0.35">
      <c r="A82" t="str">
        <f t="shared" si="2"/>
        <v>VOLFXEURCAD6MATM</v>
      </c>
      <c r="B82" t="s">
        <v>71</v>
      </c>
      <c r="C82" t="s">
        <v>27</v>
      </c>
      <c r="D82" t="s">
        <v>84</v>
      </c>
      <c r="E82" t="s">
        <v>5</v>
      </c>
      <c r="F82" t="s">
        <v>9</v>
      </c>
      <c r="G82" t="s">
        <v>84</v>
      </c>
      <c r="H82" t="s">
        <v>9</v>
      </c>
      <c r="I82">
        <v>0.5</v>
      </c>
      <c r="J82" t="s">
        <v>5</v>
      </c>
      <c r="K82">
        <v>-10657.752979999999</v>
      </c>
      <c r="L82">
        <v>10.137499999999999</v>
      </c>
      <c r="M82">
        <v>10.137499999999999</v>
      </c>
      <c r="N82" t="s">
        <v>75</v>
      </c>
      <c r="O82" t="s">
        <v>75</v>
      </c>
      <c r="P82" t="s">
        <v>75</v>
      </c>
      <c r="Q82" t="s">
        <v>75</v>
      </c>
      <c r="R82">
        <v>0.55000000000000004</v>
      </c>
      <c r="S82">
        <v>0.69</v>
      </c>
      <c r="T82">
        <v>0.70750000000000002</v>
      </c>
      <c r="U82">
        <v>0.39850000000000002</v>
      </c>
      <c r="V82">
        <v>0</v>
      </c>
      <c r="W82">
        <v>4.9999999999998899E-2</v>
      </c>
      <c r="X82">
        <v>0</v>
      </c>
      <c r="Y82">
        <v>0</v>
      </c>
      <c r="Z82">
        <v>0</v>
      </c>
      <c r="AA82">
        <v>2930.8820694999999</v>
      </c>
      <c r="AB82">
        <v>235.53634085799999</v>
      </c>
      <c r="AC82">
        <v>3676.9247780999899</v>
      </c>
      <c r="AD82">
        <v>-532.88764899998796</v>
      </c>
      <c r="AE82">
        <v>264.31227390400801</v>
      </c>
      <c r="AF82">
        <v>2123.5572812649998</v>
      </c>
      <c r="AG82">
        <v>3770.1801166749901</v>
      </c>
      <c r="AH82">
        <v>0</v>
      </c>
      <c r="AI82">
        <v>2930.8820694999999</v>
      </c>
      <c r="AJ82">
        <v>235.53634085799999</v>
      </c>
      <c r="AK82">
        <v>3676.9247780999899</v>
      </c>
      <c r="AL82" t="s">
        <v>77</v>
      </c>
      <c r="AM82">
        <v>0</v>
      </c>
      <c r="AN82">
        <v>95.590689999999995</v>
      </c>
      <c r="AO82" t="s">
        <v>77</v>
      </c>
    </row>
    <row r="83" spans="1:41" x14ac:dyDescent="0.35">
      <c r="A83" t="str">
        <f t="shared" si="2"/>
        <v>VOLFXEURCAD1Y10FLY</v>
      </c>
      <c r="B83" t="s">
        <v>71</v>
      </c>
      <c r="C83" t="s">
        <v>27</v>
      </c>
      <c r="D83" t="s">
        <v>84</v>
      </c>
      <c r="E83" t="s">
        <v>7</v>
      </c>
      <c r="F83" t="s">
        <v>17</v>
      </c>
      <c r="G83" t="s">
        <v>84</v>
      </c>
      <c r="H83" t="s">
        <v>17</v>
      </c>
      <c r="I83">
        <v>1</v>
      </c>
      <c r="J83" t="s">
        <v>7</v>
      </c>
      <c r="K83">
        <v>953.66</v>
      </c>
      <c r="L83">
        <v>1.38</v>
      </c>
      <c r="M83">
        <v>1.415</v>
      </c>
      <c r="N83" t="s">
        <v>75</v>
      </c>
      <c r="O83" t="s">
        <v>75</v>
      </c>
      <c r="P83" t="s">
        <v>85</v>
      </c>
      <c r="Q83" t="s">
        <v>85</v>
      </c>
      <c r="R83">
        <v>0.628</v>
      </c>
      <c r="S83">
        <v>1.55044</v>
      </c>
      <c r="T83">
        <v>1.6657599999999999</v>
      </c>
      <c r="U83">
        <v>0.4138</v>
      </c>
      <c r="V83">
        <v>0</v>
      </c>
      <c r="W83">
        <v>-0.125</v>
      </c>
      <c r="X83">
        <v>0</v>
      </c>
      <c r="Y83">
        <v>-3.50000000000001E-2</v>
      </c>
      <c r="Z83">
        <v>-33.378100000000103</v>
      </c>
      <c r="AA83">
        <v>299.44923999999997</v>
      </c>
      <c r="AB83">
        <v>0</v>
      </c>
      <c r="AC83">
        <v>739.29630520000001</v>
      </c>
      <c r="AD83">
        <v>-119.2075</v>
      </c>
      <c r="AE83">
        <v>0</v>
      </c>
      <c r="AF83">
        <v>197.312254</v>
      </c>
      <c r="AG83">
        <v>794.2843408</v>
      </c>
      <c r="AH83">
        <v>-33.378100000000103</v>
      </c>
      <c r="AI83">
        <v>299.44923999999997</v>
      </c>
      <c r="AJ83">
        <v>0</v>
      </c>
      <c r="AK83">
        <v>739.29630520000001</v>
      </c>
      <c r="AL83" t="s">
        <v>77</v>
      </c>
      <c r="AM83">
        <v>44.331645119999699</v>
      </c>
      <c r="AN83">
        <v>335.40389399999901</v>
      </c>
      <c r="AO83" t="s">
        <v>77</v>
      </c>
    </row>
    <row r="84" spans="1:41" x14ac:dyDescent="0.35">
      <c r="A84" t="str">
        <f t="shared" si="2"/>
        <v>VOLFXEURCAD1Y10RR</v>
      </c>
      <c r="B84" t="s">
        <v>71</v>
      </c>
      <c r="C84" t="s">
        <v>27</v>
      </c>
      <c r="D84" t="s">
        <v>84</v>
      </c>
      <c r="E84" t="s">
        <v>7</v>
      </c>
      <c r="F84" t="s">
        <v>16</v>
      </c>
      <c r="G84" t="s">
        <v>84</v>
      </c>
      <c r="H84" t="s">
        <v>16</v>
      </c>
      <c r="I84">
        <v>1</v>
      </c>
      <c r="J84" t="s">
        <v>7</v>
      </c>
      <c r="K84">
        <v>-463.25</v>
      </c>
      <c r="L84">
        <v>0.51</v>
      </c>
      <c r="M84">
        <v>0.57499999999999996</v>
      </c>
      <c r="N84" t="s">
        <v>75</v>
      </c>
      <c r="O84" t="s">
        <v>75</v>
      </c>
      <c r="P84" t="s">
        <v>75</v>
      </c>
      <c r="Q84" t="s">
        <v>75</v>
      </c>
      <c r="R84">
        <v>0.93</v>
      </c>
      <c r="S84">
        <v>2.4260000000000002</v>
      </c>
      <c r="T84">
        <v>2.613</v>
      </c>
      <c r="U84">
        <v>0.58940000000000003</v>
      </c>
      <c r="V84">
        <v>0</v>
      </c>
      <c r="W84">
        <v>-1.2999999999999999E-2</v>
      </c>
      <c r="X84">
        <v>0</v>
      </c>
      <c r="Y84">
        <v>-6.4999999999999905E-2</v>
      </c>
      <c r="Z84">
        <v>30.111249999999899</v>
      </c>
      <c r="AA84">
        <v>215.41125</v>
      </c>
      <c r="AB84">
        <v>98.486949999999993</v>
      </c>
      <c r="AC84">
        <v>561.92224999999996</v>
      </c>
      <c r="AD84">
        <v>6.0222499999999997</v>
      </c>
      <c r="AE84">
        <v>107.057074999999</v>
      </c>
      <c r="AF84">
        <v>136.51977500000001</v>
      </c>
      <c r="AG84">
        <v>605.23612500000002</v>
      </c>
      <c r="AH84">
        <v>30.111249999999899</v>
      </c>
      <c r="AI84">
        <v>215.41125</v>
      </c>
      <c r="AJ84">
        <v>98.486949999999993</v>
      </c>
      <c r="AK84">
        <v>561.92224999999996</v>
      </c>
      <c r="AL84" t="s">
        <v>77</v>
      </c>
      <c r="AM84">
        <v>0</v>
      </c>
      <c r="AN84">
        <v>1.030179</v>
      </c>
      <c r="AO84" t="s">
        <v>77</v>
      </c>
    </row>
    <row r="85" spans="1:41" x14ac:dyDescent="0.35">
      <c r="A85" t="str">
        <f t="shared" si="2"/>
        <v>VOLFXEURCAD1Y25FLY</v>
      </c>
      <c r="B85" t="s">
        <v>71</v>
      </c>
      <c r="C85" t="s">
        <v>27</v>
      </c>
      <c r="D85" t="s">
        <v>84</v>
      </c>
      <c r="E85" t="s">
        <v>7</v>
      </c>
      <c r="F85" t="s">
        <v>19</v>
      </c>
      <c r="G85" t="s">
        <v>84</v>
      </c>
      <c r="H85" t="s">
        <v>19</v>
      </c>
      <c r="I85">
        <v>1</v>
      </c>
      <c r="J85" t="s">
        <v>7</v>
      </c>
      <c r="K85">
        <v>-4271.78</v>
      </c>
      <c r="L85">
        <v>0.45750000000000002</v>
      </c>
      <c r="M85">
        <v>0.43909999999999999</v>
      </c>
      <c r="N85" t="s">
        <v>75</v>
      </c>
      <c r="O85" t="s">
        <v>75</v>
      </c>
      <c r="P85" t="s">
        <v>75</v>
      </c>
      <c r="Q85" t="s">
        <v>75</v>
      </c>
      <c r="R85">
        <v>0.38500000000000001</v>
      </c>
      <c r="S85">
        <v>0.39700000000000002</v>
      </c>
      <c r="T85">
        <v>0.39850000000000002</v>
      </c>
      <c r="U85">
        <v>0.24510000000000001</v>
      </c>
      <c r="V85">
        <v>3.7000000000000301E-3</v>
      </c>
      <c r="W85">
        <v>3.9699999999999999E-2</v>
      </c>
      <c r="X85">
        <v>1.8000000000000199E-3</v>
      </c>
      <c r="Y85">
        <v>1.84E-2</v>
      </c>
      <c r="Z85">
        <v>-78.600752000000099</v>
      </c>
      <c r="AA85">
        <v>822.31764999999996</v>
      </c>
      <c r="AB85">
        <v>0</v>
      </c>
      <c r="AC85">
        <v>847.94833000000006</v>
      </c>
      <c r="AD85">
        <v>-169.58966599999999</v>
      </c>
      <c r="AE85">
        <v>0</v>
      </c>
      <c r="AF85">
        <v>523.50663899999995</v>
      </c>
      <c r="AG85">
        <v>851.15216499999997</v>
      </c>
      <c r="AH85">
        <v>-78.600752000000099</v>
      </c>
      <c r="AI85">
        <v>822.31764999999996</v>
      </c>
      <c r="AJ85">
        <v>0</v>
      </c>
      <c r="AK85">
        <v>847.94833000000006</v>
      </c>
      <c r="AL85" t="s">
        <v>77</v>
      </c>
      <c r="AM85">
        <v>0.97852767999999202</v>
      </c>
      <c r="AN85">
        <v>9.2960129600000005</v>
      </c>
      <c r="AO85" t="s">
        <v>77</v>
      </c>
    </row>
    <row r="86" spans="1:41" x14ac:dyDescent="0.35">
      <c r="A86" t="str">
        <f t="shared" si="2"/>
        <v>VOLFXEURCAD1Y25RR</v>
      </c>
      <c r="B86" t="s">
        <v>71</v>
      </c>
      <c r="C86" t="s">
        <v>27</v>
      </c>
      <c r="D86" t="s">
        <v>84</v>
      </c>
      <c r="E86" t="s">
        <v>7</v>
      </c>
      <c r="F86" t="s">
        <v>18</v>
      </c>
      <c r="G86" t="s">
        <v>84</v>
      </c>
      <c r="H86" t="s">
        <v>18</v>
      </c>
      <c r="I86">
        <v>1</v>
      </c>
      <c r="J86" t="s">
        <v>7</v>
      </c>
      <c r="K86">
        <v>1720.98</v>
      </c>
      <c r="L86">
        <v>0.23</v>
      </c>
      <c r="M86">
        <v>0.2525</v>
      </c>
      <c r="N86" t="s">
        <v>75</v>
      </c>
      <c r="O86" t="s">
        <v>75</v>
      </c>
      <c r="P86" t="s">
        <v>75</v>
      </c>
      <c r="Q86" t="s">
        <v>75</v>
      </c>
      <c r="R86">
        <v>0.495</v>
      </c>
      <c r="S86">
        <v>0.65200000000000002</v>
      </c>
      <c r="T86">
        <v>0.67600000000000005</v>
      </c>
      <c r="U86">
        <v>0.34079999999999999</v>
      </c>
      <c r="V86">
        <v>2.1000000000000001E-2</v>
      </c>
      <c r="W86">
        <v>-0.1353</v>
      </c>
      <c r="X86">
        <v>2.5499999999999998E-2</v>
      </c>
      <c r="Y86">
        <v>-2.2499999999999899E-2</v>
      </c>
      <c r="Z86">
        <v>-38.722049999999903</v>
      </c>
      <c r="AA86">
        <v>425.94254999999998</v>
      </c>
      <c r="AB86">
        <v>36.14058</v>
      </c>
      <c r="AC86">
        <v>561.03948000000003</v>
      </c>
      <c r="AD86">
        <v>-232.84859399999999</v>
      </c>
      <c r="AE86">
        <v>43.884990000000002</v>
      </c>
      <c r="AF86">
        <v>293.25499200000002</v>
      </c>
      <c r="AG86">
        <v>581.69123999999999</v>
      </c>
      <c r="AH86">
        <v>-38.722049999999903</v>
      </c>
      <c r="AI86">
        <v>425.94254999999998</v>
      </c>
      <c r="AJ86">
        <v>36.14058</v>
      </c>
      <c r="AK86">
        <v>561.03948000000003</v>
      </c>
      <c r="AL86" t="s">
        <v>77</v>
      </c>
      <c r="AM86">
        <v>11.5392512920002</v>
      </c>
      <c r="AN86">
        <v>76.4649182</v>
      </c>
      <c r="AO86" t="s">
        <v>77</v>
      </c>
    </row>
    <row r="87" spans="1:41" x14ac:dyDescent="0.35">
      <c r="A87" t="str">
        <f t="shared" si="2"/>
        <v>VOLFXEURCAD1YATM</v>
      </c>
      <c r="B87" t="s">
        <v>71</v>
      </c>
      <c r="C87" t="s">
        <v>27</v>
      </c>
      <c r="D87" t="s">
        <v>84</v>
      </c>
      <c r="E87" t="s">
        <v>7</v>
      </c>
      <c r="F87" t="s">
        <v>9</v>
      </c>
      <c r="G87" t="s">
        <v>84</v>
      </c>
      <c r="H87" t="s">
        <v>9</v>
      </c>
      <c r="I87">
        <v>1</v>
      </c>
      <c r="J87" t="s">
        <v>7</v>
      </c>
      <c r="K87">
        <v>5771.3279899999998</v>
      </c>
      <c r="L87">
        <v>9.9625000000000004</v>
      </c>
      <c r="M87">
        <v>9.9562000000000008</v>
      </c>
      <c r="N87" t="s">
        <v>75</v>
      </c>
      <c r="O87" t="s">
        <v>75</v>
      </c>
      <c r="P87" t="s">
        <v>75</v>
      </c>
      <c r="Q87" t="s">
        <v>75</v>
      </c>
      <c r="R87">
        <v>0.6</v>
      </c>
      <c r="S87">
        <v>0.74</v>
      </c>
      <c r="T87">
        <v>0.75749999999999995</v>
      </c>
      <c r="U87">
        <v>0.45440000000000003</v>
      </c>
      <c r="V87">
        <v>4.7500000000001201E-2</v>
      </c>
      <c r="W87">
        <v>-3.5099999999999902E-2</v>
      </c>
      <c r="X87">
        <v>5.4999999999999702E-2</v>
      </c>
      <c r="Y87">
        <v>6.2999999999995204E-3</v>
      </c>
      <c r="Z87">
        <v>36.359366336997198</v>
      </c>
      <c r="AA87">
        <v>1731.3983969999999</v>
      </c>
      <c r="AB87">
        <v>274.13807952500702</v>
      </c>
      <c r="AC87">
        <v>2135.3913563000001</v>
      </c>
      <c r="AD87">
        <v>-202.573612448999</v>
      </c>
      <c r="AE87">
        <v>317.42303944999799</v>
      </c>
      <c r="AF87">
        <v>1311.245719328</v>
      </c>
      <c r="AG87">
        <v>2185.8904762124998</v>
      </c>
      <c r="AH87">
        <v>36.359366336997198</v>
      </c>
      <c r="AI87">
        <v>1731.3983969999999</v>
      </c>
      <c r="AJ87">
        <v>274.13807952500702</v>
      </c>
      <c r="AK87">
        <v>2135.3913563000001</v>
      </c>
      <c r="AL87" t="s">
        <v>77</v>
      </c>
      <c r="AM87">
        <v>0</v>
      </c>
      <c r="AN87">
        <v>876.13919999999996</v>
      </c>
      <c r="AO87" t="s">
        <v>77</v>
      </c>
    </row>
    <row r="88" spans="1:41" x14ac:dyDescent="0.35">
      <c r="A88" t="str">
        <f t="shared" si="2"/>
        <v>VOLFXEURCAD2Y10FLY</v>
      </c>
      <c r="B88" t="s">
        <v>71</v>
      </c>
      <c r="C88" t="s">
        <v>27</v>
      </c>
      <c r="D88" t="s">
        <v>84</v>
      </c>
      <c r="E88" t="s">
        <v>8</v>
      </c>
      <c r="F88" t="s">
        <v>17</v>
      </c>
      <c r="G88" t="s">
        <v>84</v>
      </c>
      <c r="H88" t="s">
        <v>17</v>
      </c>
      <c r="I88">
        <v>2</v>
      </c>
      <c r="J88" t="s">
        <v>8</v>
      </c>
      <c r="K88">
        <v>-87.94</v>
      </c>
      <c r="L88">
        <v>1.365</v>
      </c>
      <c r="M88">
        <v>1.365</v>
      </c>
      <c r="N88" t="s">
        <v>75</v>
      </c>
      <c r="O88" t="s">
        <v>75</v>
      </c>
      <c r="P88" t="s">
        <v>75</v>
      </c>
      <c r="Q88" t="s">
        <v>75</v>
      </c>
      <c r="R88">
        <v>0.86</v>
      </c>
      <c r="S88">
        <v>3.4561999999999999</v>
      </c>
      <c r="T88">
        <v>3.7808000000000002</v>
      </c>
      <c r="U88">
        <v>0.6774</v>
      </c>
      <c r="V88">
        <v>0</v>
      </c>
      <c r="W88">
        <v>0.30990000000000001</v>
      </c>
      <c r="X88">
        <v>0</v>
      </c>
      <c r="Y88">
        <v>0</v>
      </c>
      <c r="Z88">
        <v>0</v>
      </c>
      <c r="AA88">
        <v>37.8142</v>
      </c>
      <c r="AB88">
        <v>4.2562959999999999</v>
      </c>
      <c r="AC88">
        <v>151.96911399999999</v>
      </c>
      <c r="AD88">
        <v>-27.252606</v>
      </c>
      <c r="AE88">
        <v>4.7927299999999899</v>
      </c>
      <c r="AF88">
        <v>29.785277999999899</v>
      </c>
      <c r="AG88">
        <v>166.24177599999999</v>
      </c>
      <c r="AH88">
        <v>0</v>
      </c>
      <c r="AI88">
        <v>37.8142</v>
      </c>
      <c r="AJ88">
        <v>4.2562959999999999</v>
      </c>
      <c r="AK88">
        <v>151.96911399999999</v>
      </c>
      <c r="AL88" t="s">
        <v>77</v>
      </c>
      <c r="AM88">
        <v>475.53099300000002</v>
      </c>
      <c r="AN88">
        <v>1408.98071999999</v>
      </c>
      <c r="AO88" t="s">
        <v>77</v>
      </c>
    </row>
    <row r="89" spans="1:41" x14ac:dyDescent="0.35">
      <c r="A89" t="str">
        <f t="shared" si="2"/>
        <v>VOLFXEURCAD2Y10RR</v>
      </c>
      <c r="B89" t="s">
        <v>71</v>
      </c>
      <c r="C89" t="s">
        <v>27</v>
      </c>
      <c r="D89" t="s">
        <v>84</v>
      </c>
      <c r="E89" t="s">
        <v>8</v>
      </c>
      <c r="F89" t="s">
        <v>16</v>
      </c>
      <c r="G89" t="s">
        <v>84</v>
      </c>
      <c r="H89" t="s">
        <v>16</v>
      </c>
      <c r="I89">
        <v>2</v>
      </c>
      <c r="J89" t="s">
        <v>8</v>
      </c>
      <c r="K89">
        <v>-184.44</v>
      </c>
      <c r="L89">
        <v>0.745</v>
      </c>
      <c r="M89">
        <v>0.745</v>
      </c>
      <c r="N89" t="s">
        <v>75</v>
      </c>
      <c r="O89" t="s">
        <v>75</v>
      </c>
      <c r="P89" t="s">
        <v>75</v>
      </c>
      <c r="Q89" t="s">
        <v>75</v>
      </c>
      <c r="R89">
        <v>1.29</v>
      </c>
      <c r="S89">
        <v>8.8979999999999997</v>
      </c>
      <c r="T89">
        <v>9.8490000000000002</v>
      </c>
      <c r="U89">
        <v>1.0161</v>
      </c>
      <c r="V89">
        <v>0</v>
      </c>
      <c r="W89">
        <v>7.5999999999999901E-2</v>
      </c>
      <c r="X89">
        <v>0</v>
      </c>
      <c r="Y89">
        <v>0</v>
      </c>
      <c r="Z89">
        <v>0</v>
      </c>
      <c r="AA89">
        <v>118.96380000000001</v>
      </c>
      <c r="AB89">
        <v>28.293095999999899</v>
      </c>
      <c r="AC89">
        <v>820.57355999999902</v>
      </c>
      <c r="AD89">
        <v>-14.017439999999899</v>
      </c>
      <c r="AE89">
        <v>31.834343999999899</v>
      </c>
      <c r="AF89">
        <v>93.704741999999996</v>
      </c>
      <c r="AG89">
        <v>908.27477999999996</v>
      </c>
      <c r="AH89">
        <v>0</v>
      </c>
      <c r="AI89">
        <v>118.96380000000001</v>
      </c>
      <c r="AJ89">
        <v>28.293095999999899</v>
      </c>
      <c r="AK89">
        <v>820.57355999999902</v>
      </c>
      <c r="AL89" t="s">
        <v>77</v>
      </c>
      <c r="AM89">
        <v>3343.5177279999998</v>
      </c>
      <c r="AN89">
        <v>3536.0351999999998</v>
      </c>
      <c r="AO89" t="s">
        <v>77</v>
      </c>
    </row>
    <row r="90" spans="1:41" x14ac:dyDescent="0.35">
      <c r="A90" t="str">
        <f t="shared" si="2"/>
        <v>VOLFXEURCAD2Y25FLY</v>
      </c>
      <c r="B90" t="s">
        <v>71</v>
      </c>
      <c r="C90" t="s">
        <v>27</v>
      </c>
      <c r="D90" t="s">
        <v>84</v>
      </c>
      <c r="E90" t="s">
        <v>8</v>
      </c>
      <c r="F90" t="s">
        <v>19</v>
      </c>
      <c r="G90" t="s">
        <v>84</v>
      </c>
      <c r="H90" t="s">
        <v>19</v>
      </c>
      <c r="I90">
        <v>2</v>
      </c>
      <c r="J90" t="s">
        <v>8</v>
      </c>
      <c r="K90">
        <v>-2372.2799999999902</v>
      </c>
      <c r="L90">
        <v>0.44</v>
      </c>
      <c r="M90">
        <v>0.44</v>
      </c>
      <c r="N90" t="s">
        <v>75</v>
      </c>
      <c r="O90" t="s">
        <v>75</v>
      </c>
      <c r="P90" t="s">
        <v>75</v>
      </c>
      <c r="Q90" t="s">
        <v>75</v>
      </c>
      <c r="R90">
        <v>0.39479999999999998</v>
      </c>
      <c r="S90">
        <v>0.51100000000000001</v>
      </c>
      <c r="T90">
        <v>0.52549999999999997</v>
      </c>
      <c r="U90">
        <v>0.21629999999999999</v>
      </c>
      <c r="V90">
        <v>0</v>
      </c>
      <c r="W90">
        <v>8.0999999999999892E-3</v>
      </c>
      <c r="X90">
        <v>0</v>
      </c>
      <c r="Y90">
        <v>0</v>
      </c>
      <c r="Z90">
        <v>0</v>
      </c>
      <c r="AA90">
        <v>468.28807199999898</v>
      </c>
      <c r="AB90">
        <v>733.74620399999901</v>
      </c>
      <c r="AC90">
        <v>606.11753999999996</v>
      </c>
      <c r="AD90">
        <v>-19.215467999999898</v>
      </c>
      <c r="AE90">
        <v>825.55344000000002</v>
      </c>
      <c r="AF90">
        <v>256.56208199999998</v>
      </c>
      <c r="AG90">
        <v>623.31656999999905</v>
      </c>
      <c r="AH90">
        <v>0</v>
      </c>
      <c r="AI90">
        <v>468.28807199999898</v>
      </c>
      <c r="AJ90">
        <v>733.74620399999901</v>
      </c>
      <c r="AK90">
        <v>606.11753999999996</v>
      </c>
      <c r="AL90" t="s">
        <v>77</v>
      </c>
      <c r="AM90">
        <v>261.398294999999</v>
      </c>
      <c r="AN90">
        <v>453.76620000000003</v>
      </c>
      <c r="AO90" t="s">
        <v>77</v>
      </c>
    </row>
    <row r="91" spans="1:41" x14ac:dyDescent="0.35">
      <c r="A91" t="str">
        <f t="shared" si="2"/>
        <v>VOLFXEURCAD2Y25RR</v>
      </c>
      <c r="B91" t="s">
        <v>71</v>
      </c>
      <c r="C91" t="s">
        <v>27</v>
      </c>
      <c r="D91" t="s">
        <v>84</v>
      </c>
      <c r="E91" t="s">
        <v>8</v>
      </c>
      <c r="F91" t="s">
        <v>18</v>
      </c>
      <c r="G91" t="s">
        <v>84</v>
      </c>
      <c r="H91" t="s">
        <v>18</v>
      </c>
      <c r="I91">
        <v>2</v>
      </c>
      <c r="J91" t="s">
        <v>8</v>
      </c>
      <c r="K91">
        <v>1028.28</v>
      </c>
      <c r="L91">
        <v>0.34499999999999997</v>
      </c>
      <c r="M91">
        <v>0.34499999999999997</v>
      </c>
      <c r="N91" t="s">
        <v>75</v>
      </c>
      <c r="O91" t="s">
        <v>75</v>
      </c>
      <c r="P91" t="s">
        <v>75</v>
      </c>
      <c r="Q91" t="s">
        <v>75</v>
      </c>
      <c r="R91">
        <v>0.75</v>
      </c>
      <c r="S91">
        <v>1.75</v>
      </c>
      <c r="T91">
        <v>1.875</v>
      </c>
      <c r="U91">
        <v>0.59219999999999995</v>
      </c>
      <c r="V91">
        <v>0.11599999999999901</v>
      </c>
      <c r="W91">
        <v>-0.1135</v>
      </c>
      <c r="X91">
        <v>0.13049999999999901</v>
      </c>
      <c r="Y91">
        <v>0</v>
      </c>
      <c r="Z91">
        <v>0</v>
      </c>
      <c r="AA91">
        <v>385.60500000000002</v>
      </c>
      <c r="AB91">
        <v>119.280479999999</v>
      </c>
      <c r="AC91">
        <v>899.745</v>
      </c>
      <c r="AD91">
        <v>-116.70977999999999</v>
      </c>
      <c r="AE91">
        <v>134.190539999999</v>
      </c>
      <c r="AF91">
        <v>304.47370799999999</v>
      </c>
      <c r="AG91">
        <v>964.01249999999902</v>
      </c>
      <c r="AH91">
        <v>0</v>
      </c>
      <c r="AI91">
        <v>385.60500000000002</v>
      </c>
      <c r="AJ91">
        <v>119.280479999999</v>
      </c>
      <c r="AK91">
        <v>899.745</v>
      </c>
      <c r="AL91" t="s">
        <v>77</v>
      </c>
      <c r="AM91">
        <v>1082.561121575</v>
      </c>
      <c r="AN91">
        <v>1410.5030899999999</v>
      </c>
      <c r="AO91" t="s">
        <v>77</v>
      </c>
    </row>
    <row r="92" spans="1:41" x14ac:dyDescent="0.35">
      <c r="A92" t="str">
        <f t="shared" si="2"/>
        <v>VOLFXEURCAD2YATM</v>
      </c>
      <c r="B92" t="s">
        <v>71</v>
      </c>
      <c r="C92" t="s">
        <v>27</v>
      </c>
      <c r="D92" t="s">
        <v>84</v>
      </c>
      <c r="E92" t="s">
        <v>8</v>
      </c>
      <c r="F92" t="s">
        <v>9</v>
      </c>
      <c r="G92" t="s">
        <v>84</v>
      </c>
      <c r="H92" t="s">
        <v>9</v>
      </c>
      <c r="I92">
        <v>2</v>
      </c>
      <c r="J92" t="s">
        <v>8</v>
      </c>
      <c r="K92">
        <v>5667.5211399999998</v>
      </c>
      <c r="L92">
        <v>10.147500000000001</v>
      </c>
      <c r="M92">
        <v>10.147500000000001</v>
      </c>
      <c r="N92" t="s">
        <v>75</v>
      </c>
      <c r="O92" t="s">
        <v>75</v>
      </c>
      <c r="P92" t="s">
        <v>75</v>
      </c>
      <c r="Q92" t="s">
        <v>75</v>
      </c>
      <c r="R92">
        <v>0.78149999999999997</v>
      </c>
      <c r="S92">
        <v>1.0163</v>
      </c>
      <c r="T92">
        <v>1.0457000000000001</v>
      </c>
      <c r="U92">
        <v>0.75629999999999997</v>
      </c>
      <c r="V92">
        <v>9.8000000000000698E-2</v>
      </c>
      <c r="W92">
        <v>-6.1299999999999202E-2</v>
      </c>
      <c r="X92">
        <v>0.11020000000000001</v>
      </c>
      <c r="Y92">
        <v>0</v>
      </c>
      <c r="Z92">
        <v>0</v>
      </c>
      <c r="AA92">
        <v>2214.5838854549902</v>
      </c>
      <c r="AB92">
        <v>555.41707172000395</v>
      </c>
      <c r="AC92">
        <v>2879.9508672909901</v>
      </c>
      <c r="AD92">
        <v>-347.41904588199498</v>
      </c>
      <c r="AE92">
        <v>624.56082962800394</v>
      </c>
      <c r="AF92">
        <v>2143.173119091</v>
      </c>
      <c r="AG92">
        <v>2963.2634280490001</v>
      </c>
      <c r="AH92">
        <v>0</v>
      </c>
      <c r="AI92">
        <v>2214.5838854549902</v>
      </c>
      <c r="AJ92">
        <v>555.41707172000395</v>
      </c>
      <c r="AK92">
        <v>2879.9508672909901</v>
      </c>
      <c r="AL92" t="s">
        <v>77</v>
      </c>
      <c r="AM92">
        <v>0</v>
      </c>
      <c r="AN92">
        <v>10626.094080000001</v>
      </c>
      <c r="AO92" t="s">
        <v>77</v>
      </c>
    </row>
    <row r="93" spans="1:41" x14ac:dyDescent="0.35">
      <c r="A93" t="str">
        <f t="shared" si="2"/>
        <v>VOLFXEURCHF1WATM</v>
      </c>
      <c r="B93" t="s">
        <v>71</v>
      </c>
      <c r="C93" t="s">
        <v>27</v>
      </c>
      <c r="D93" t="s">
        <v>86</v>
      </c>
      <c r="E93" t="s">
        <v>0</v>
      </c>
      <c r="F93" t="s">
        <v>9</v>
      </c>
      <c r="G93" t="s">
        <v>86</v>
      </c>
      <c r="H93" t="s">
        <v>9</v>
      </c>
      <c r="I93">
        <v>1.94444444444444E-2</v>
      </c>
      <c r="J93" t="s">
        <v>0</v>
      </c>
      <c r="K93">
        <v>11.79468</v>
      </c>
      <c r="L93">
        <v>10.605</v>
      </c>
      <c r="M93">
        <v>10.843299999999999</v>
      </c>
      <c r="N93" t="s">
        <v>75</v>
      </c>
      <c r="O93" t="s">
        <v>75</v>
      </c>
      <c r="P93" t="s">
        <v>75</v>
      </c>
      <c r="Q93" t="s">
        <v>75</v>
      </c>
      <c r="R93">
        <v>1.5</v>
      </c>
      <c r="S93">
        <v>1.5</v>
      </c>
      <c r="T93">
        <v>1.5</v>
      </c>
      <c r="U93">
        <v>1.3413999999999999</v>
      </c>
      <c r="V93">
        <v>0</v>
      </c>
      <c r="W93">
        <v>-0.36369999999999902</v>
      </c>
      <c r="X93">
        <v>0</v>
      </c>
      <c r="Y93">
        <v>-0.23829999999999801</v>
      </c>
      <c r="Z93">
        <v>-2.8106722439999801</v>
      </c>
      <c r="AA93">
        <v>8.8460099999999997</v>
      </c>
      <c r="AB93">
        <v>0</v>
      </c>
      <c r="AC93">
        <v>8.8460099999999997</v>
      </c>
      <c r="AD93">
        <v>-4.2897251159999898</v>
      </c>
      <c r="AE93">
        <v>0</v>
      </c>
      <c r="AF93">
        <v>7.9106918759999996</v>
      </c>
      <c r="AG93">
        <v>8.8460099999999997</v>
      </c>
      <c r="AH93">
        <v>-2.8106722439999801</v>
      </c>
      <c r="AI93">
        <v>8.8460099999999997</v>
      </c>
      <c r="AJ93">
        <v>0</v>
      </c>
      <c r="AK93">
        <v>8.8460099999999997</v>
      </c>
      <c r="AL93" t="s">
        <v>77</v>
      </c>
      <c r="AM93">
        <v>0</v>
      </c>
      <c r="AN93">
        <v>1302.4753599999999</v>
      </c>
      <c r="AO93" t="s">
        <v>77</v>
      </c>
    </row>
    <row r="94" spans="1:41" x14ac:dyDescent="0.35">
      <c r="A94" t="str">
        <f t="shared" si="2"/>
        <v>VOLFXEURCHF6M10FLY</v>
      </c>
      <c r="B94" t="s">
        <v>71</v>
      </c>
      <c r="C94" t="s">
        <v>27</v>
      </c>
      <c r="D94" t="s">
        <v>86</v>
      </c>
      <c r="E94" t="s">
        <v>5</v>
      </c>
      <c r="F94" t="s">
        <v>17</v>
      </c>
      <c r="G94" t="s">
        <v>86</v>
      </c>
      <c r="H94" t="s">
        <v>17</v>
      </c>
      <c r="I94">
        <v>0.5</v>
      </c>
      <c r="J94" t="s">
        <v>5</v>
      </c>
      <c r="K94">
        <v>-2491.98</v>
      </c>
      <c r="L94">
        <v>1.415</v>
      </c>
      <c r="M94">
        <v>1.2124999999999999</v>
      </c>
      <c r="N94" t="s">
        <v>75</v>
      </c>
      <c r="O94" t="s">
        <v>75</v>
      </c>
      <c r="P94" t="s">
        <v>75</v>
      </c>
      <c r="Q94" t="s">
        <v>75</v>
      </c>
      <c r="R94">
        <v>0.4</v>
      </c>
      <c r="S94">
        <v>0.88</v>
      </c>
      <c r="T94">
        <v>0.94</v>
      </c>
      <c r="U94">
        <v>0.3548</v>
      </c>
      <c r="V94">
        <v>4.4499999999999901E-2</v>
      </c>
      <c r="W94">
        <v>0.27350000000000002</v>
      </c>
      <c r="X94">
        <v>2.4699999999999899E-2</v>
      </c>
      <c r="Y94">
        <v>0.20250000000000001</v>
      </c>
      <c r="Z94">
        <v>-504.62594999999999</v>
      </c>
      <c r="AA94">
        <v>498.39600000000002</v>
      </c>
      <c r="AB94">
        <v>0</v>
      </c>
      <c r="AC94">
        <v>1096.4712</v>
      </c>
      <c r="AD94">
        <v>-681.55652999999995</v>
      </c>
      <c r="AE94">
        <v>0</v>
      </c>
      <c r="AF94">
        <v>442.07725199999999</v>
      </c>
      <c r="AG94">
        <v>1171.2305999999901</v>
      </c>
      <c r="AH94">
        <v>-504.62594999999999</v>
      </c>
      <c r="AI94">
        <v>498.39600000000002</v>
      </c>
      <c r="AJ94">
        <v>0</v>
      </c>
      <c r="AK94">
        <v>1096.4712</v>
      </c>
      <c r="AL94" t="s">
        <v>77</v>
      </c>
      <c r="AM94">
        <v>17786.480380000001</v>
      </c>
      <c r="AN94">
        <v>13980.6396</v>
      </c>
      <c r="AO94" t="s">
        <v>77</v>
      </c>
    </row>
    <row r="95" spans="1:41" x14ac:dyDescent="0.35">
      <c r="A95" t="str">
        <f t="shared" si="2"/>
        <v>VOLFXEURCHF6M10RR</v>
      </c>
      <c r="B95" t="s">
        <v>71</v>
      </c>
      <c r="C95" t="s">
        <v>27</v>
      </c>
      <c r="D95" t="s">
        <v>86</v>
      </c>
      <c r="E95" t="s">
        <v>5</v>
      </c>
      <c r="F95" t="s">
        <v>16</v>
      </c>
      <c r="G95" t="s">
        <v>86</v>
      </c>
      <c r="H95" t="s">
        <v>16</v>
      </c>
      <c r="I95">
        <v>0.5</v>
      </c>
      <c r="J95" t="s">
        <v>5</v>
      </c>
      <c r="K95">
        <v>4382.95</v>
      </c>
      <c r="L95">
        <v>-2.395</v>
      </c>
      <c r="M95">
        <v>-2.4500000000000002</v>
      </c>
      <c r="N95" t="s">
        <v>75</v>
      </c>
      <c r="O95" t="s">
        <v>75</v>
      </c>
      <c r="P95" t="s">
        <v>75</v>
      </c>
      <c r="Q95" t="s">
        <v>75</v>
      </c>
      <c r="R95">
        <v>0.6</v>
      </c>
      <c r="S95">
        <v>1.8</v>
      </c>
      <c r="T95">
        <v>1.95</v>
      </c>
      <c r="U95">
        <v>0.53220000000000001</v>
      </c>
      <c r="V95">
        <v>0.94779999999999998</v>
      </c>
      <c r="W95">
        <v>1.10000000000001E-2</v>
      </c>
      <c r="X95">
        <v>1.0593999999999999</v>
      </c>
      <c r="Y95">
        <v>5.5000000000000097E-2</v>
      </c>
      <c r="Z95">
        <v>241.06225000000001</v>
      </c>
      <c r="AA95">
        <v>1314.885</v>
      </c>
      <c r="AB95">
        <v>4154.1600099999996</v>
      </c>
      <c r="AC95">
        <v>3944.6550000000002</v>
      </c>
      <c r="AD95">
        <v>48.212450000000501</v>
      </c>
      <c r="AE95">
        <v>4643.2972300000001</v>
      </c>
      <c r="AF95">
        <v>1166.302995</v>
      </c>
      <c r="AG95">
        <v>4273.3762500000003</v>
      </c>
      <c r="AH95">
        <v>241.06225000000001</v>
      </c>
      <c r="AI95">
        <v>1314.885</v>
      </c>
      <c r="AJ95">
        <v>4154.1600099999996</v>
      </c>
      <c r="AK95">
        <v>3944.6550000000002</v>
      </c>
      <c r="AL95" t="s">
        <v>77</v>
      </c>
      <c r="AM95">
        <v>3197.9711419999999</v>
      </c>
      <c r="AN95">
        <v>2307.0551599999999</v>
      </c>
      <c r="AO95" t="s">
        <v>77</v>
      </c>
    </row>
    <row r="96" spans="1:41" x14ac:dyDescent="0.35">
      <c r="A96" t="str">
        <f t="shared" si="2"/>
        <v>VOLFXEURCHF6M25FLY</v>
      </c>
      <c r="B96" t="s">
        <v>71</v>
      </c>
      <c r="C96" t="s">
        <v>27</v>
      </c>
      <c r="D96" t="s">
        <v>86</v>
      </c>
      <c r="E96" t="s">
        <v>5</v>
      </c>
      <c r="F96" t="s">
        <v>19</v>
      </c>
      <c r="G96" t="s">
        <v>86</v>
      </c>
      <c r="H96" t="s">
        <v>19</v>
      </c>
      <c r="I96">
        <v>0.5</v>
      </c>
      <c r="J96" t="s">
        <v>5</v>
      </c>
      <c r="K96">
        <v>27048.82</v>
      </c>
      <c r="L96">
        <v>0.40500000000000003</v>
      </c>
      <c r="M96">
        <v>0.32500000000000001</v>
      </c>
      <c r="N96" t="s">
        <v>75</v>
      </c>
      <c r="O96" t="s">
        <v>75</v>
      </c>
      <c r="P96" t="s">
        <v>75</v>
      </c>
      <c r="Q96" t="s">
        <v>75</v>
      </c>
      <c r="R96">
        <v>0.25</v>
      </c>
      <c r="S96">
        <v>0.37</v>
      </c>
      <c r="T96">
        <v>0.38500000000000001</v>
      </c>
      <c r="U96">
        <v>0.2218</v>
      </c>
      <c r="V96">
        <v>0.13950000000000001</v>
      </c>
      <c r="W96">
        <v>1.6E-2</v>
      </c>
      <c r="X96">
        <v>0.1469</v>
      </c>
      <c r="Y96">
        <v>0.08</v>
      </c>
      <c r="Z96">
        <v>2163.9056</v>
      </c>
      <c r="AA96">
        <v>3381.1025</v>
      </c>
      <c r="AB96">
        <v>3773.3103900000001</v>
      </c>
      <c r="AC96">
        <v>5004.0316999999995</v>
      </c>
      <c r="AD96">
        <v>432.78111999999999</v>
      </c>
      <c r="AE96">
        <v>3973.4716579999999</v>
      </c>
      <c r="AF96">
        <v>2999.7141379999998</v>
      </c>
      <c r="AG96">
        <v>5206.8978500000003</v>
      </c>
      <c r="AH96">
        <v>2163.9056</v>
      </c>
      <c r="AI96">
        <v>3381.1025</v>
      </c>
      <c r="AJ96">
        <v>3773.3103900000001</v>
      </c>
      <c r="AK96">
        <v>5004.0316999999995</v>
      </c>
      <c r="AL96" t="s">
        <v>77</v>
      </c>
      <c r="AM96">
        <v>1635.6885306899801</v>
      </c>
      <c r="AN96">
        <v>3551.98377999999</v>
      </c>
      <c r="AO96" t="s">
        <v>77</v>
      </c>
    </row>
    <row r="97" spans="1:41" x14ac:dyDescent="0.35">
      <c r="A97" t="str">
        <f t="shared" si="2"/>
        <v>VOLFXEURCHF6M25RR</v>
      </c>
      <c r="B97" t="s">
        <v>71</v>
      </c>
      <c r="C97" t="s">
        <v>27</v>
      </c>
      <c r="D97" t="s">
        <v>86</v>
      </c>
      <c r="E97" t="s">
        <v>5</v>
      </c>
      <c r="F97" t="s">
        <v>18</v>
      </c>
      <c r="G97" t="s">
        <v>86</v>
      </c>
      <c r="H97" t="s">
        <v>18</v>
      </c>
      <c r="I97">
        <v>0.5</v>
      </c>
      <c r="J97" t="s">
        <v>5</v>
      </c>
      <c r="K97">
        <v>-5213.58</v>
      </c>
      <c r="L97">
        <v>-1.3</v>
      </c>
      <c r="M97">
        <v>-1.4</v>
      </c>
      <c r="N97" t="s">
        <v>75</v>
      </c>
      <c r="O97" t="s">
        <v>75</v>
      </c>
      <c r="P97" t="s">
        <v>75</v>
      </c>
      <c r="Q97" t="s">
        <v>75</v>
      </c>
      <c r="R97">
        <v>0.35</v>
      </c>
      <c r="S97">
        <v>0.39</v>
      </c>
      <c r="T97">
        <v>0.39500000000000002</v>
      </c>
      <c r="U97">
        <v>0.3105</v>
      </c>
      <c r="V97">
        <v>0.02</v>
      </c>
      <c r="W97">
        <v>0.40899999999999997</v>
      </c>
      <c r="X97">
        <v>0.01</v>
      </c>
      <c r="Y97">
        <v>9.9999999999999797E-2</v>
      </c>
      <c r="Z97">
        <v>-521.35799999999904</v>
      </c>
      <c r="AA97">
        <v>912.37649999999996</v>
      </c>
      <c r="AB97">
        <v>0</v>
      </c>
      <c r="AC97">
        <v>1016.6481</v>
      </c>
      <c r="AD97">
        <v>-2132.3542200000002</v>
      </c>
      <c r="AE97">
        <v>0</v>
      </c>
      <c r="AF97">
        <v>809.40829499999995</v>
      </c>
      <c r="AG97">
        <v>1029.6820499999999</v>
      </c>
      <c r="AH97">
        <v>-521.35799999999904</v>
      </c>
      <c r="AI97">
        <v>912.37649999999996</v>
      </c>
      <c r="AJ97">
        <v>0</v>
      </c>
      <c r="AK97">
        <v>1016.6481</v>
      </c>
      <c r="AL97" t="s">
        <v>77</v>
      </c>
      <c r="AM97">
        <v>0</v>
      </c>
      <c r="AN97">
        <v>3051.1396</v>
      </c>
      <c r="AO97" t="s">
        <v>77</v>
      </c>
    </row>
    <row r="98" spans="1:41" x14ac:dyDescent="0.35">
      <c r="A98" t="str">
        <f t="shared" si="2"/>
        <v>VOLFXEURCHF6MATM</v>
      </c>
      <c r="B98" t="s">
        <v>71</v>
      </c>
      <c r="C98" t="s">
        <v>27</v>
      </c>
      <c r="D98" t="s">
        <v>86</v>
      </c>
      <c r="E98" t="s">
        <v>5</v>
      </c>
      <c r="F98" t="s">
        <v>9</v>
      </c>
      <c r="G98" t="s">
        <v>86</v>
      </c>
      <c r="H98" t="s">
        <v>9</v>
      </c>
      <c r="I98">
        <v>0.5</v>
      </c>
      <c r="J98" t="s">
        <v>5</v>
      </c>
      <c r="K98">
        <v>62422.803879999898</v>
      </c>
      <c r="L98">
        <v>9.2949999999999999</v>
      </c>
      <c r="M98">
        <v>9.3224999999999998</v>
      </c>
      <c r="N98" t="s">
        <v>75</v>
      </c>
      <c r="O98" t="s">
        <v>75</v>
      </c>
      <c r="P98" t="s">
        <v>75</v>
      </c>
      <c r="Q98" t="s">
        <v>75</v>
      </c>
      <c r="R98">
        <v>0.4143</v>
      </c>
      <c r="S98">
        <v>0.47849999999999998</v>
      </c>
      <c r="T98">
        <v>0.48930000000000001</v>
      </c>
      <c r="U98">
        <v>0.29499999999999998</v>
      </c>
      <c r="V98">
        <v>5.8299999999999103E-2</v>
      </c>
      <c r="W98">
        <v>-0.107499999999999</v>
      </c>
      <c r="X98">
        <v>7.0800000000000196E-2</v>
      </c>
      <c r="Y98">
        <v>-2.7499999999999799E-2</v>
      </c>
      <c r="Z98">
        <v>-1716.62710669999</v>
      </c>
      <c r="AA98">
        <v>12930.8838237419</v>
      </c>
      <c r="AB98">
        <v>3639.2494662039398</v>
      </c>
      <c r="AC98">
        <v>14934.6558282899</v>
      </c>
      <c r="AD98">
        <v>-6710.4514170999901</v>
      </c>
      <c r="AE98">
        <v>4419.5345147040098</v>
      </c>
      <c r="AF98">
        <v>9207.3635722999898</v>
      </c>
      <c r="AG98">
        <v>15271.7389692419</v>
      </c>
      <c r="AH98">
        <v>-1716.62710669999</v>
      </c>
      <c r="AI98">
        <v>12930.8838237419</v>
      </c>
      <c r="AJ98">
        <v>3639.2494662039398</v>
      </c>
      <c r="AK98">
        <v>14934.6558282899</v>
      </c>
      <c r="AL98" t="s">
        <v>77</v>
      </c>
      <c r="AM98">
        <v>0</v>
      </c>
      <c r="AN98">
        <v>5846.3948</v>
      </c>
      <c r="AO98" t="s">
        <v>77</v>
      </c>
    </row>
    <row r="99" spans="1:41" x14ac:dyDescent="0.35">
      <c r="A99" t="str">
        <f t="shared" si="2"/>
        <v>VOLFXEURCHF1Y10FLY</v>
      </c>
      <c r="B99" t="s">
        <v>71</v>
      </c>
      <c r="C99" t="s">
        <v>27</v>
      </c>
      <c r="D99" t="s">
        <v>86</v>
      </c>
      <c r="E99" t="s">
        <v>7</v>
      </c>
      <c r="F99" t="s">
        <v>17</v>
      </c>
      <c r="G99" t="s">
        <v>86</v>
      </c>
      <c r="H99" t="s">
        <v>17</v>
      </c>
      <c r="I99">
        <v>1</v>
      </c>
      <c r="J99" t="s">
        <v>7</v>
      </c>
      <c r="K99">
        <v>-17111.02</v>
      </c>
      <c r="L99">
        <v>1.625</v>
      </c>
      <c r="M99">
        <v>1.3813</v>
      </c>
      <c r="N99" t="s">
        <v>75</v>
      </c>
      <c r="O99" t="s">
        <v>75</v>
      </c>
      <c r="P99" t="s">
        <v>75</v>
      </c>
      <c r="Q99" t="s">
        <v>75</v>
      </c>
      <c r="R99">
        <v>0.34789999999999999</v>
      </c>
      <c r="S99">
        <v>0.3896</v>
      </c>
      <c r="T99">
        <v>0.39479999999999998</v>
      </c>
      <c r="U99">
        <v>0.26960000000000001</v>
      </c>
      <c r="V99">
        <v>7.1199999999999902E-2</v>
      </c>
      <c r="W99">
        <v>0.38679999999999998</v>
      </c>
      <c r="X99">
        <v>3.56E-2</v>
      </c>
      <c r="Y99">
        <v>0.2437</v>
      </c>
      <c r="Z99">
        <v>-4169.9555739999996</v>
      </c>
      <c r="AA99">
        <v>2976.4619290000001</v>
      </c>
      <c r="AB99">
        <v>0</v>
      </c>
      <c r="AC99">
        <v>3333.2266960000002</v>
      </c>
      <c r="AD99">
        <v>-6618.5425359999999</v>
      </c>
      <c r="AE99">
        <v>0</v>
      </c>
      <c r="AF99">
        <v>2306.5654960000002</v>
      </c>
      <c r="AG99">
        <v>3377.7153480000002</v>
      </c>
      <c r="AH99">
        <v>-4169.9555739999996</v>
      </c>
      <c r="AI99">
        <v>2976.4619290000001</v>
      </c>
      <c r="AJ99">
        <v>0</v>
      </c>
      <c r="AK99">
        <v>3333.2266960000002</v>
      </c>
      <c r="AL99" t="s">
        <v>77</v>
      </c>
      <c r="AM99">
        <v>0</v>
      </c>
      <c r="AN99">
        <v>8981.6805000000004</v>
      </c>
      <c r="AO99" t="s">
        <v>77</v>
      </c>
    </row>
    <row r="100" spans="1:41" x14ac:dyDescent="0.35">
      <c r="A100" t="str">
        <f t="shared" si="2"/>
        <v>VOLFXEURCHF1Y10RR</v>
      </c>
      <c r="B100" t="s">
        <v>71</v>
      </c>
      <c r="C100" t="s">
        <v>27</v>
      </c>
      <c r="D100" t="s">
        <v>86</v>
      </c>
      <c r="E100" t="s">
        <v>7</v>
      </c>
      <c r="F100" t="s">
        <v>16</v>
      </c>
      <c r="G100" t="s">
        <v>86</v>
      </c>
      <c r="H100" t="s">
        <v>16</v>
      </c>
      <c r="I100">
        <v>1</v>
      </c>
      <c r="J100" t="s">
        <v>7</v>
      </c>
      <c r="K100">
        <v>-723.12</v>
      </c>
      <c r="L100">
        <v>-2.5525000000000002</v>
      </c>
      <c r="M100">
        <v>-2.5750000000000002</v>
      </c>
      <c r="N100" t="s">
        <v>75</v>
      </c>
      <c r="O100" t="s">
        <v>75</v>
      </c>
      <c r="P100" t="s">
        <v>75</v>
      </c>
      <c r="Q100" t="s">
        <v>75</v>
      </c>
      <c r="R100">
        <v>0.6</v>
      </c>
      <c r="S100">
        <v>2.12</v>
      </c>
      <c r="T100">
        <v>2.31</v>
      </c>
      <c r="U100">
        <v>0.53739999999999999</v>
      </c>
      <c r="V100">
        <v>2.4999999999999402E-3</v>
      </c>
      <c r="W100">
        <v>1.06039999999999</v>
      </c>
      <c r="X100">
        <v>0</v>
      </c>
      <c r="Y100">
        <v>2.2499999999999899E-2</v>
      </c>
      <c r="Z100">
        <v>-16.2701999999999</v>
      </c>
      <c r="AA100">
        <v>216.93600000000001</v>
      </c>
      <c r="AB100">
        <v>0</v>
      </c>
      <c r="AC100">
        <v>766.50720000000001</v>
      </c>
      <c r="AD100">
        <v>-766.79644799999903</v>
      </c>
      <c r="AE100">
        <v>0</v>
      </c>
      <c r="AF100">
        <v>194.30234400000001</v>
      </c>
      <c r="AG100">
        <v>835.20360000000005</v>
      </c>
      <c r="AH100">
        <v>-16.2701999999999</v>
      </c>
      <c r="AI100">
        <v>216.93600000000001</v>
      </c>
      <c r="AJ100">
        <v>0</v>
      </c>
      <c r="AK100">
        <v>766.50720000000001</v>
      </c>
      <c r="AL100" t="s">
        <v>77</v>
      </c>
      <c r="AM100">
        <v>0</v>
      </c>
      <c r="AN100">
        <v>5249.4417999999996</v>
      </c>
      <c r="AO100" t="s">
        <v>77</v>
      </c>
    </row>
    <row r="101" spans="1:41" x14ac:dyDescent="0.35">
      <c r="A101" t="str">
        <f t="shared" si="2"/>
        <v>VOLFXEURCHF1Y25FLY</v>
      </c>
      <c r="B101" t="s">
        <v>71</v>
      </c>
      <c r="C101" t="s">
        <v>27</v>
      </c>
      <c r="D101" t="s">
        <v>86</v>
      </c>
      <c r="E101" t="s">
        <v>7</v>
      </c>
      <c r="F101" t="s">
        <v>19</v>
      </c>
      <c r="G101" t="s">
        <v>86</v>
      </c>
      <c r="H101" t="s">
        <v>19</v>
      </c>
      <c r="I101">
        <v>1</v>
      </c>
      <c r="J101" t="s">
        <v>7</v>
      </c>
      <c r="K101">
        <v>62130.279999999897</v>
      </c>
      <c r="L101">
        <v>0.45</v>
      </c>
      <c r="M101">
        <v>0.36249999999999999</v>
      </c>
      <c r="N101" t="s">
        <v>75</v>
      </c>
      <c r="O101" t="s">
        <v>75</v>
      </c>
      <c r="P101" t="s">
        <v>75</v>
      </c>
      <c r="Q101" t="s">
        <v>75</v>
      </c>
      <c r="R101">
        <v>0.25</v>
      </c>
      <c r="S101">
        <v>0.37</v>
      </c>
      <c r="T101">
        <v>0.38500000000000001</v>
      </c>
      <c r="U101">
        <v>0.22389999999999999</v>
      </c>
      <c r="V101">
        <v>0.19009999999999999</v>
      </c>
      <c r="W101">
        <v>1.7500000000000002E-2</v>
      </c>
      <c r="X101">
        <v>0.2029</v>
      </c>
      <c r="Y101">
        <v>8.7499999999999994E-2</v>
      </c>
      <c r="Z101">
        <v>5436.3995000000004</v>
      </c>
      <c r="AA101">
        <v>7766.2849999999899</v>
      </c>
      <c r="AB101">
        <v>11810.966227999899</v>
      </c>
      <c r="AC101">
        <v>11494.1017999999</v>
      </c>
      <c r="AD101">
        <v>1087.2799</v>
      </c>
      <c r="AE101">
        <v>12606.233812</v>
      </c>
      <c r="AF101">
        <v>6955.4848459999903</v>
      </c>
      <c r="AG101">
        <v>11960.0788999999</v>
      </c>
      <c r="AH101">
        <v>5436.3995000000004</v>
      </c>
      <c r="AI101">
        <v>7766.2849999999899</v>
      </c>
      <c r="AJ101">
        <v>11810.966227999899</v>
      </c>
      <c r="AK101">
        <v>11494.1017999999</v>
      </c>
      <c r="AL101" t="s">
        <v>77</v>
      </c>
      <c r="AM101">
        <v>0</v>
      </c>
      <c r="AN101">
        <v>8576.2903458000001</v>
      </c>
      <c r="AO101" t="s">
        <v>77</v>
      </c>
    </row>
    <row r="102" spans="1:41" x14ac:dyDescent="0.35">
      <c r="A102" t="str">
        <f t="shared" si="2"/>
        <v>VOLFXEURCHF1Y25RR</v>
      </c>
      <c r="B102" t="s">
        <v>71</v>
      </c>
      <c r="C102" t="s">
        <v>27</v>
      </c>
      <c r="D102" t="s">
        <v>86</v>
      </c>
      <c r="E102" t="s">
        <v>7</v>
      </c>
      <c r="F102" t="s">
        <v>18</v>
      </c>
      <c r="G102" t="s">
        <v>86</v>
      </c>
      <c r="H102" t="s">
        <v>18</v>
      </c>
      <c r="I102">
        <v>1</v>
      </c>
      <c r="J102" t="s">
        <v>7</v>
      </c>
      <c r="K102">
        <v>8265.0499999999993</v>
      </c>
      <c r="L102">
        <v>-1.39</v>
      </c>
      <c r="M102">
        <v>-1.4750000000000001</v>
      </c>
      <c r="N102" t="s">
        <v>75</v>
      </c>
      <c r="O102" t="s">
        <v>75</v>
      </c>
      <c r="P102" t="s">
        <v>75</v>
      </c>
      <c r="Q102" t="s">
        <v>75</v>
      </c>
      <c r="R102">
        <v>0.35</v>
      </c>
      <c r="S102">
        <v>0.39</v>
      </c>
      <c r="T102">
        <v>0.39500000000000002</v>
      </c>
      <c r="U102">
        <v>0.3135</v>
      </c>
      <c r="V102">
        <v>0.4531</v>
      </c>
      <c r="W102">
        <v>1.7000000000000098E-2</v>
      </c>
      <c r="X102">
        <v>0.49909999999999999</v>
      </c>
      <c r="Y102">
        <v>8.5000000000000103E-2</v>
      </c>
      <c r="Z102">
        <v>702.52925000000096</v>
      </c>
      <c r="AA102">
        <v>1446.38375</v>
      </c>
      <c r="AB102">
        <v>3744.894155</v>
      </c>
      <c r="AC102">
        <v>1611.6847499999999</v>
      </c>
      <c r="AD102">
        <v>140.505850000001</v>
      </c>
      <c r="AE102">
        <v>4125.0864549999997</v>
      </c>
      <c r="AF102">
        <v>1295.5465875</v>
      </c>
      <c r="AG102">
        <v>1632.3473750000001</v>
      </c>
      <c r="AH102">
        <v>702.52925000000096</v>
      </c>
      <c r="AI102">
        <v>1446.38375</v>
      </c>
      <c r="AJ102">
        <v>3744.894155</v>
      </c>
      <c r="AK102">
        <v>1611.6847499999999</v>
      </c>
      <c r="AL102" t="s">
        <v>77</v>
      </c>
      <c r="AM102">
        <v>0</v>
      </c>
      <c r="AN102">
        <v>401.256012324778</v>
      </c>
      <c r="AO102" t="s">
        <v>77</v>
      </c>
    </row>
    <row r="103" spans="1:41" x14ac:dyDescent="0.35">
      <c r="A103" t="str">
        <f t="shared" si="2"/>
        <v>VOLFXEURCHF1YATM</v>
      </c>
      <c r="B103" t="s">
        <v>71</v>
      </c>
      <c r="C103" t="s">
        <v>27</v>
      </c>
      <c r="D103" t="s">
        <v>86</v>
      </c>
      <c r="E103" t="s">
        <v>7</v>
      </c>
      <c r="F103" t="s">
        <v>9</v>
      </c>
      <c r="G103" t="s">
        <v>86</v>
      </c>
      <c r="H103" t="s">
        <v>9</v>
      </c>
      <c r="I103">
        <v>1</v>
      </c>
      <c r="J103" t="s">
        <v>7</v>
      </c>
      <c r="K103">
        <v>12050.2956399999</v>
      </c>
      <c r="L103">
        <v>9.0399999999999991</v>
      </c>
      <c r="M103">
        <v>9</v>
      </c>
      <c r="N103" t="s">
        <v>75</v>
      </c>
      <c r="O103" t="s">
        <v>75</v>
      </c>
      <c r="P103" t="s">
        <v>75</v>
      </c>
      <c r="Q103" t="s">
        <v>75</v>
      </c>
      <c r="R103">
        <v>0.433</v>
      </c>
      <c r="S103">
        <v>0.48659999999999998</v>
      </c>
      <c r="T103">
        <v>0.49330000000000002</v>
      </c>
      <c r="U103">
        <v>0.40660000000000002</v>
      </c>
      <c r="V103">
        <v>0.11509999999999899</v>
      </c>
      <c r="W103">
        <v>7.9999999999991103E-3</v>
      </c>
      <c r="X103">
        <v>0.124499999999999</v>
      </c>
      <c r="Y103">
        <v>3.9999999999999099E-2</v>
      </c>
      <c r="Z103">
        <v>482.01182559998898</v>
      </c>
      <c r="AA103">
        <v>2608.8890060599902</v>
      </c>
      <c r="AB103">
        <v>1386.98902816399</v>
      </c>
      <c r="AC103">
        <v>2931.8369292119901</v>
      </c>
      <c r="AD103">
        <v>96.402365119989298</v>
      </c>
      <c r="AE103">
        <v>1500.26180717999</v>
      </c>
      <c r="AF103">
        <v>2449.82510361199</v>
      </c>
      <c r="AG103">
        <v>2972.2054196059999</v>
      </c>
      <c r="AH103">
        <v>482.01182559998898</v>
      </c>
      <c r="AI103">
        <v>2608.8890060599902</v>
      </c>
      <c r="AJ103">
        <v>1386.98902816399</v>
      </c>
      <c r="AK103">
        <v>2931.8369292119901</v>
      </c>
      <c r="AL103" t="s">
        <v>77</v>
      </c>
      <c r="AM103">
        <v>0</v>
      </c>
      <c r="AN103">
        <v>137.72769895843101</v>
      </c>
      <c r="AO103" t="s">
        <v>77</v>
      </c>
    </row>
    <row r="104" spans="1:41" x14ac:dyDescent="0.35">
      <c r="A104" t="str">
        <f t="shared" si="2"/>
        <v>VOLFXEURCHF2Y10FLY</v>
      </c>
      <c r="B104" t="s">
        <v>71</v>
      </c>
      <c r="C104" t="s">
        <v>27</v>
      </c>
      <c r="D104" t="s">
        <v>86</v>
      </c>
      <c r="E104" t="s">
        <v>8</v>
      </c>
      <c r="F104" t="s">
        <v>17</v>
      </c>
      <c r="G104" t="s">
        <v>86</v>
      </c>
      <c r="H104" t="s">
        <v>17</v>
      </c>
      <c r="I104">
        <v>2</v>
      </c>
      <c r="J104" t="s">
        <v>8</v>
      </c>
      <c r="K104">
        <v>-4592.5600000000004</v>
      </c>
      <c r="L104">
        <v>1.71</v>
      </c>
      <c r="M104">
        <v>1.425</v>
      </c>
      <c r="N104" t="s">
        <v>75</v>
      </c>
      <c r="O104" t="s">
        <v>75</v>
      </c>
      <c r="P104" t="s">
        <v>75</v>
      </c>
      <c r="Q104" t="s">
        <v>75</v>
      </c>
      <c r="R104">
        <v>0.4</v>
      </c>
      <c r="S104">
        <v>1.36</v>
      </c>
      <c r="T104">
        <v>1.48</v>
      </c>
      <c r="U104">
        <v>0.39650000000000002</v>
      </c>
      <c r="V104">
        <v>5.6999999999999898E-2</v>
      </c>
      <c r="W104">
        <v>0.59689999999999999</v>
      </c>
      <c r="X104">
        <v>2.84999999999999E-2</v>
      </c>
      <c r="Y104">
        <v>0.28499999999999898</v>
      </c>
      <c r="Z104">
        <v>-1308.87959999999</v>
      </c>
      <c r="AA104">
        <v>918.51199999999994</v>
      </c>
      <c r="AB104">
        <v>0</v>
      </c>
      <c r="AC104">
        <v>3122.9407999999999</v>
      </c>
      <c r="AD104">
        <v>-2741.2990639999998</v>
      </c>
      <c r="AE104">
        <v>0</v>
      </c>
      <c r="AF104">
        <v>910.47501999999997</v>
      </c>
      <c r="AG104">
        <v>3398.4944</v>
      </c>
      <c r="AH104">
        <v>-1308.87959999999</v>
      </c>
      <c r="AI104">
        <v>918.51199999999994</v>
      </c>
      <c r="AJ104">
        <v>0</v>
      </c>
      <c r="AK104">
        <v>3122.9407999999999</v>
      </c>
      <c r="AL104" t="s">
        <v>77</v>
      </c>
      <c r="AM104">
        <v>272.66913699999998</v>
      </c>
      <c r="AN104">
        <v>9323.3051599999999</v>
      </c>
      <c r="AO104" t="s">
        <v>77</v>
      </c>
    </row>
    <row r="105" spans="1:41" x14ac:dyDescent="0.35">
      <c r="A105" t="str">
        <f t="shared" si="2"/>
        <v>VOLFXEURCHF2Y10RR</v>
      </c>
      <c r="B105" t="s">
        <v>71</v>
      </c>
      <c r="C105" t="s">
        <v>27</v>
      </c>
      <c r="D105" t="s">
        <v>86</v>
      </c>
      <c r="E105" t="s">
        <v>8</v>
      </c>
      <c r="F105" t="s">
        <v>16</v>
      </c>
      <c r="G105" t="s">
        <v>86</v>
      </c>
      <c r="H105" t="s">
        <v>16</v>
      </c>
      <c r="I105">
        <v>2</v>
      </c>
      <c r="J105" t="s">
        <v>8</v>
      </c>
      <c r="K105">
        <v>-5912.07</v>
      </c>
      <c r="L105">
        <v>-2.57</v>
      </c>
      <c r="M105">
        <v>-2.6749999999999998</v>
      </c>
      <c r="N105" t="s">
        <v>75</v>
      </c>
      <c r="O105" t="s">
        <v>75</v>
      </c>
      <c r="P105" t="s">
        <v>75</v>
      </c>
      <c r="Q105" t="s">
        <v>75</v>
      </c>
      <c r="R105">
        <v>0.6</v>
      </c>
      <c r="S105">
        <v>2.92</v>
      </c>
      <c r="T105">
        <v>3.21</v>
      </c>
      <c r="U105">
        <v>0.59470000000000001</v>
      </c>
      <c r="V105">
        <v>2.10000000000003E-2</v>
      </c>
      <c r="W105">
        <v>1.1215999999999999</v>
      </c>
      <c r="X105">
        <v>1.04999999999999E-2</v>
      </c>
      <c r="Y105">
        <v>0.104999999999999</v>
      </c>
      <c r="Z105">
        <v>-620.76734999999906</v>
      </c>
      <c r="AA105">
        <v>1773.6209999999901</v>
      </c>
      <c r="AB105">
        <v>0</v>
      </c>
      <c r="AC105">
        <v>8631.6221999999998</v>
      </c>
      <c r="AD105">
        <v>-6630.9777119999999</v>
      </c>
      <c r="AE105">
        <v>0</v>
      </c>
      <c r="AF105">
        <v>1757.9540144999901</v>
      </c>
      <c r="AG105">
        <v>9488.8723499999996</v>
      </c>
      <c r="AH105">
        <v>-620.76734999999906</v>
      </c>
      <c r="AI105">
        <v>1773.6209999999901</v>
      </c>
      <c r="AJ105">
        <v>0</v>
      </c>
      <c r="AK105">
        <v>8631.6221999999998</v>
      </c>
      <c r="AL105" t="s">
        <v>77</v>
      </c>
      <c r="AM105">
        <v>897.43362499999898</v>
      </c>
      <c r="AN105">
        <v>8955.0742599999994</v>
      </c>
      <c r="AO105" t="s">
        <v>77</v>
      </c>
    </row>
    <row r="106" spans="1:41" x14ac:dyDescent="0.35">
      <c r="A106" t="str">
        <f t="shared" si="2"/>
        <v>VOLFXEURCHF2Y25FLY</v>
      </c>
      <c r="B106" t="s">
        <v>71</v>
      </c>
      <c r="C106" t="s">
        <v>27</v>
      </c>
      <c r="D106" t="s">
        <v>86</v>
      </c>
      <c r="E106" t="s">
        <v>8</v>
      </c>
      <c r="F106" t="s">
        <v>19</v>
      </c>
      <c r="G106" t="s">
        <v>86</v>
      </c>
      <c r="H106" t="s">
        <v>19</v>
      </c>
      <c r="I106">
        <v>2</v>
      </c>
      <c r="J106" t="s">
        <v>8</v>
      </c>
      <c r="K106">
        <v>-43808.81</v>
      </c>
      <c r="L106">
        <v>0.48499999999999999</v>
      </c>
      <c r="M106">
        <v>0.38750000000000001</v>
      </c>
      <c r="N106" t="s">
        <v>75</v>
      </c>
      <c r="O106" t="s">
        <v>75</v>
      </c>
      <c r="P106" t="s">
        <v>75</v>
      </c>
      <c r="Q106" t="s">
        <v>75</v>
      </c>
      <c r="R106">
        <v>0.25</v>
      </c>
      <c r="S106">
        <v>0.45</v>
      </c>
      <c r="T106">
        <v>0.47499999999999998</v>
      </c>
      <c r="U106">
        <v>0.24779999999999999</v>
      </c>
      <c r="V106">
        <v>1.9499999999999899E-2</v>
      </c>
      <c r="W106">
        <v>0.28239999999999998</v>
      </c>
      <c r="X106">
        <v>9.7999999999999702E-3</v>
      </c>
      <c r="Y106">
        <v>9.7499999999999906E-2</v>
      </c>
      <c r="Z106">
        <v>-4271.3589749999901</v>
      </c>
      <c r="AA106">
        <v>5476.1012499999997</v>
      </c>
      <c r="AB106">
        <v>0</v>
      </c>
      <c r="AC106">
        <v>9856.9822499999991</v>
      </c>
      <c r="AD106">
        <v>-12371.607943999999</v>
      </c>
      <c r="AE106">
        <v>0</v>
      </c>
      <c r="AF106">
        <v>5427.9115590000001</v>
      </c>
      <c r="AG106">
        <v>10404.592375</v>
      </c>
      <c r="AH106">
        <v>-4271.3589749999901</v>
      </c>
      <c r="AI106">
        <v>5476.1012499999997</v>
      </c>
      <c r="AJ106">
        <v>0</v>
      </c>
      <c r="AK106">
        <v>9856.9822499999991</v>
      </c>
      <c r="AL106" t="s">
        <v>77</v>
      </c>
      <c r="AM106">
        <v>476.19675899999999</v>
      </c>
      <c r="AN106">
        <v>26787.551172750002</v>
      </c>
      <c r="AO106" t="s">
        <v>77</v>
      </c>
    </row>
    <row r="107" spans="1:41" x14ac:dyDescent="0.35">
      <c r="A107" t="str">
        <f t="shared" si="2"/>
        <v>VOLFXEURCHF2Y25RR</v>
      </c>
      <c r="B107" t="s">
        <v>71</v>
      </c>
      <c r="C107" t="s">
        <v>27</v>
      </c>
      <c r="D107" t="s">
        <v>86</v>
      </c>
      <c r="E107" t="s">
        <v>8</v>
      </c>
      <c r="F107" t="s">
        <v>18</v>
      </c>
      <c r="G107" t="s">
        <v>86</v>
      </c>
      <c r="H107" t="s">
        <v>18</v>
      </c>
      <c r="I107">
        <v>2</v>
      </c>
      <c r="J107" t="s">
        <v>8</v>
      </c>
      <c r="K107">
        <v>-11516.68</v>
      </c>
      <c r="L107">
        <v>-1.415</v>
      </c>
      <c r="M107">
        <v>-1.5</v>
      </c>
      <c r="N107" t="s">
        <v>75</v>
      </c>
      <c r="O107" t="s">
        <v>75</v>
      </c>
      <c r="P107" t="s">
        <v>75</v>
      </c>
      <c r="Q107" t="s">
        <v>75</v>
      </c>
      <c r="R107">
        <v>0.35</v>
      </c>
      <c r="S107">
        <v>0.71</v>
      </c>
      <c r="T107">
        <v>0.755</v>
      </c>
      <c r="U107">
        <v>0.34689999999999999</v>
      </c>
      <c r="V107">
        <v>1.6999999999999901E-2</v>
      </c>
      <c r="W107">
        <v>0.49009999999999998</v>
      </c>
      <c r="X107">
        <v>8.4999999999999503E-3</v>
      </c>
      <c r="Y107">
        <v>8.4999999999999895E-2</v>
      </c>
      <c r="Z107">
        <v>-978.91779999999903</v>
      </c>
      <c r="AA107">
        <v>2015.4189999999901</v>
      </c>
      <c r="AB107">
        <v>0</v>
      </c>
      <c r="AC107">
        <v>4088.4213999999902</v>
      </c>
      <c r="AD107">
        <v>-5644.3248679999997</v>
      </c>
      <c r="AE107">
        <v>0</v>
      </c>
      <c r="AF107">
        <v>1997.5681460000001</v>
      </c>
      <c r="AG107">
        <v>4347.5466999999999</v>
      </c>
      <c r="AH107">
        <v>-978.91779999999903</v>
      </c>
      <c r="AI107">
        <v>2015.4189999999901</v>
      </c>
      <c r="AJ107">
        <v>0</v>
      </c>
      <c r="AK107">
        <v>4088.4213999999902</v>
      </c>
      <c r="AL107" t="s">
        <v>77</v>
      </c>
      <c r="AM107">
        <v>557.67538500000001</v>
      </c>
      <c r="AN107">
        <v>31575.666759999898</v>
      </c>
      <c r="AO107" t="s">
        <v>77</v>
      </c>
    </row>
    <row r="108" spans="1:41" x14ac:dyDescent="0.35">
      <c r="A108" t="str">
        <f t="shared" si="2"/>
        <v>VOLFXEURCHF2YATM</v>
      </c>
      <c r="B108" t="s">
        <v>71</v>
      </c>
      <c r="C108" t="s">
        <v>27</v>
      </c>
      <c r="D108" t="s">
        <v>86</v>
      </c>
      <c r="E108" t="s">
        <v>8</v>
      </c>
      <c r="F108" t="s">
        <v>9</v>
      </c>
      <c r="G108" t="s">
        <v>86</v>
      </c>
      <c r="H108" t="s">
        <v>9</v>
      </c>
      <c r="I108">
        <v>2</v>
      </c>
      <c r="J108" t="s">
        <v>8</v>
      </c>
      <c r="K108">
        <v>-35554.841269999997</v>
      </c>
      <c r="L108">
        <v>9.0350000000000001</v>
      </c>
      <c r="M108">
        <v>8.9890000000000008</v>
      </c>
      <c r="N108" t="s">
        <v>75</v>
      </c>
      <c r="O108" t="s">
        <v>75</v>
      </c>
      <c r="P108" t="s">
        <v>75</v>
      </c>
      <c r="Q108" t="s">
        <v>75</v>
      </c>
      <c r="R108">
        <v>0.49049999999999999</v>
      </c>
      <c r="S108">
        <v>0.49809999999999999</v>
      </c>
      <c r="T108">
        <v>0.499</v>
      </c>
      <c r="U108">
        <v>0.32050000000000001</v>
      </c>
      <c r="V108">
        <v>9.1999999999998697E-3</v>
      </c>
      <c r="W108">
        <v>0.14959999999999901</v>
      </c>
      <c r="X108">
        <v>4.5999999999999297E-3</v>
      </c>
      <c r="Y108">
        <v>4.5999999999999298E-2</v>
      </c>
      <c r="Z108">
        <v>-1635.5226984199701</v>
      </c>
      <c r="AA108">
        <v>8719.8248214675004</v>
      </c>
      <c r="AB108">
        <v>0</v>
      </c>
      <c r="AC108">
        <v>8854.9332182934995</v>
      </c>
      <c r="AD108">
        <v>-5319.0042539919796</v>
      </c>
      <c r="AE108">
        <v>0</v>
      </c>
      <c r="AF108">
        <v>5697.6633135174998</v>
      </c>
      <c r="AG108">
        <v>8870.9328968650007</v>
      </c>
      <c r="AH108">
        <v>-1635.5226984199701</v>
      </c>
      <c r="AI108">
        <v>8719.8248214675004</v>
      </c>
      <c r="AJ108">
        <v>0</v>
      </c>
      <c r="AK108">
        <v>8854.9332182934995</v>
      </c>
      <c r="AL108" t="s">
        <v>77</v>
      </c>
      <c r="AM108">
        <v>1181.9038954999901</v>
      </c>
      <c r="AN108">
        <v>9143.03013499999</v>
      </c>
      <c r="AO108" t="s">
        <v>77</v>
      </c>
    </row>
    <row r="109" spans="1:41" x14ac:dyDescent="0.35">
      <c r="A109" t="str">
        <f t="shared" si="2"/>
        <v>VOLFXEURCHF4YATM</v>
      </c>
      <c r="B109" t="s">
        <v>71</v>
      </c>
      <c r="C109" t="s">
        <v>27</v>
      </c>
      <c r="D109" t="s">
        <v>86</v>
      </c>
      <c r="E109" t="s">
        <v>23</v>
      </c>
      <c r="F109" t="s">
        <v>9</v>
      </c>
      <c r="G109" t="s">
        <v>86</v>
      </c>
      <c r="H109" t="s">
        <v>9</v>
      </c>
      <c r="I109">
        <v>4</v>
      </c>
      <c r="J109" t="s">
        <v>23</v>
      </c>
      <c r="K109">
        <v>-1052.21949</v>
      </c>
      <c r="L109">
        <v>9.4525000000000006</v>
      </c>
      <c r="M109">
        <v>9.2690999999999999</v>
      </c>
      <c r="N109" t="s">
        <v>74</v>
      </c>
      <c r="O109" t="s">
        <v>75</v>
      </c>
      <c r="P109" t="s">
        <v>76</v>
      </c>
      <c r="Q109" t="s">
        <v>76</v>
      </c>
      <c r="R109">
        <v>0.55493448907594001</v>
      </c>
      <c r="S109">
        <v>1.07571495405022</v>
      </c>
      <c r="T109">
        <v>1.12768988732811</v>
      </c>
      <c r="U109">
        <v>0.41758715790421702</v>
      </c>
      <c r="V109">
        <v>0</v>
      </c>
      <c r="W109">
        <v>0.28713333333333302</v>
      </c>
      <c r="X109">
        <v>0</v>
      </c>
      <c r="Y109">
        <v>0</v>
      </c>
      <c r="Z109">
        <v>0</v>
      </c>
      <c r="AA109">
        <v>291.95644253944801</v>
      </c>
      <c r="AB109">
        <v>64.395832788000703</v>
      </c>
      <c r="AC109">
        <v>565.944120168052</v>
      </c>
      <c r="AD109">
        <v>-302.12728956199902</v>
      </c>
      <c r="AE109">
        <v>74.426991926000994</v>
      </c>
      <c r="AF109">
        <v>219.69667316026201</v>
      </c>
      <c r="AG109">
        <v>593.28863906127197</v>
      </c>
      <c r="AH109">
        <v>0</v>
      </c>
      <c r="AI109">
        <v>291.95644253944801</v>
      </c>
      <c r="AJ109">
        <v>64.395832788000703</v>
      </c>
      <c r="AK109">
        <v>565.944120168052</v>
      </c>
      <c r="AL109" t="s">
        <v>77</v>
      </c>
      <c r="AM109">
        <v>1069.7692039999999</v>
      </c>
      <c r="AN109">
        <v>8831.4060685714194</v>
      </c>
      <c r="AO109" t="s">
        <v>77</v>
      </c>
    </row>
    <row r="110" spans="1:41" x14ac:dyDescent="0.35">
      <c r="A110" t="str">
        <f t="shared" si="2"/>
        <v>VOLFXEURCHF5YATM</v>
      </c>
      <c r="B110" t="s">
        <v>71</v>
      </c>
      <c r="C110" t="s">
        <v>27</v>
      </c>
      <c r="D110" t="s">
        <v>86</v>
      </c>
      <c r="E110" t="s">
        <v>24</v>
      </c>
      <c r="F110" t="s">
        <v>9</v>
      </c>
      <c r="G110" t="s">
        <v>86</v>
      </c>
      <c r="H110" t="s">
        <v>9</v>
      </c>
      <c r="I110">
        <v>5</v>
      </c>
      <c r="J110" t="s">
        <v>24</v>
      </c>
      <c r="K110">
        <v>-180.76632000000001</v>
      </c>
      <c r="L110">
        <v>9.6724999999999994</v>
      </c>
      <c r="M110">
        <v>9.6724999999999994</v>
      </c>
      <c r="N110" t="s">
        <v>75</v>
      </c>
      <c r="O110" t="s">
        <v>75</v>
      </c>
      <c r="P110" t="s">
        <v>76</v>
      </c>
      <c r="Q110" t="s">
        <v>76</v>
      </c>
      <c r="R110">
        <v>0.59969324133428903</v>
      </c>
      <c r="S110">
        <v>1.27916249736077</v>
      </c>
      <c r="T110">
        <v>1.3486747755611701</v>
      </c>
      <c r="U110">
        <v>0.44698423782908298</v>
      </c>
      <c r="V110">
        <v>0</v>
      </c>
      <c r="W110">
        <v>0.35589999999999999</v>
      </c>
      <c r="X110">
        <v>0</v>
      </c>
      <c r="Y110">
        <v>0</v>
      </c>
      <c r="Z110">
        <v>0</v>
      </c>
      <c r="AA110">
        <v>54.202170182435601</v>
      </c>
      <c r="AB110">
        <v>17.425873248000102</v>
      </c>
      <c r="AC110">
        <v>115.614748664958</v>
      </c>
      <c r="AD110">
        <v>-64.334733287999995</v>
      </c>
      <c r="AE110">
        <v>19.595069088000201</v>
      </c>
      <c r="AF110">
        <v>40.399847885184101</v>
      </c>
      <c r="AG110">
        <v>121.89748802750999</v>
      </c>
      <c r="AH110">
        <v>0</v>
      </c>
      <c r="AI110">
        <v>54.202170182435601</v>
      </c>
      <c r="AJ110">
        <v>17.425873248000102</v>
      </c>
      <c r="AK110">
        <v>115.614748664958</v>
      </c>
      <c r="AL110" t="s">
        <v>77</v>
      </c>
      <c r="AM110">
        <v>63.350739999999803</v>
      </c>
      <c r="AN110">
        <v>1022.88267999999</v>
      </c>
      <c r="AO110" t="s">
        <v>77</v>
      </c>
    </row>
    <row r="111" spans="1:41" x14ac:dyDescent="0.35">
      <c r="A111" t="str">
        <f t="shared" si="2"/>
        <v>VOLFXEURCNH1D10FLY</v>
      </c>
      <c r="B111" t="s">
        <v>71</v>
      </c>
      <c r="C111" t="s">
        <v>27</v>
      </c>
      <c r="D111" t="s">
        <v>87</v>
      </c>
      <c r="E111" t="s">
        <v>20</v>
      </c>
      <c r="F111" t="s">
        <v>17</v>
      </c>
      <c r="G111" t="s">
        <v>87</v>
      </c>
      <c r="H111" t="s">
        <v>17</v>
      </c>
      <c r="I111">
        <v>2.7777777777777701E-3</v>
      </c>
      <c r="J111" t="s">
        <v>20</v>
      </c>
      <c r="K111">
        <v>-15616.119999999901</v>
      </c>
      <c r="L111">
        <v>0.88500000000000001</v>
      </c>
      <c r="M111">
        <v>1.1246</v>
      </c>
      <c r="N111" t="s">
        <v>82</v>
      </c>
      <c r="O111" t="s">
        <v>82</v>
      </c>
      <c r="P111" t="s">
        <v>82</v>
      </c>
      <c r="Q111" t="s">
        <v>82</v>
      </c>
      <c r="R111">
        <v>4.9000000000000004</v>
      </c>
      <c r="S111">
        <v>6.18</v>
      </c>
      <c r="T111">
        <v>6.29</v>
      </c>
      <c r="U111">
        <v>3.7018</v>
      </c>
      <c r="V111">
        <v>0</v>
      </c>
      <c r="W111">
        <v>4.9599999999999998E-2</v>
      </c>
      <c r="X111">
        <v>0</v>
      </c>
      <c r="Y111">
        <v>0</v>
      </c>
      <c r="Z111">
        <v>0</v>
      </c>
      <c r="AA111">
        <v>38259.493999999999</v>
      </c>
      <c r="AB111">
        <v>12092.342522000001</v>
      </c>
      <c r="AC111">
        <v>48253.810799999897</v>
      </c>
      <c r="AD111">
        <v>-774.55955200000005</v>
      </c>
      <c r="AE111">
        <v>13414.247079999999</v>
      </c>
      <c r="AF111">
        <v>28903.876507999899</v>
      </c>
      <c r="AG111">
        <v>49112.697399999997</v>
      </c>
      <c r="AH111">
        <v>0</v>
      </c>
      <c r="AI111">
        <v>38259.493999999999</v>
      </c>
      <c r="AJ111">
        <v>12092.342522000001</v>
      </c>
      <c r="AK111">
        <v>48253.810799999897</v>
      </c>
      <c r="AL111" t="s">
        <v>77</v>
      </c>
      <c r="AM111">
        <v>85.277919999999895</v>
      </c>
      <c r="AN111">
        <v>837.550999999998</v>
      </c>
      <c r="AO111" t="s">
        <v>77</v>
      </c>
    </row>
    <row r="112" spans="1:41" x14ac:dyDescent="0.35">
      <c r="A112" t="str">
        <f t="shared" si="2"/>
        <v>VOLFXEURCNH1D10RR</v>
      </c>
      <c r="B112" t="s">
        <v>71</v>
      </c>
      <c r="C112" t="s">
        <v>27</v>
      </c>
      <c r="D112" t="s">
        <v>87</v>
      </c>
      <c r="E112" t="s">
        <v>20</v>
      </c>
      <c r="F112" t="s">
        <v>16</v>
      </c>
      <c r="G112" t="s">
        <v>87</v>
      </c>
      <c r="H112" t="s">
        <v>16</v>
      </c>
      <c r="I112">
        <v>2.7777777777777701E-3</v>
      </c>
      <c r="J112" t="s">
        <v>20</v>
      </c>
      <c r="K112">
        <v>427.01</v>
      </c>
      <c r="L112">
        <v>-0.49249999999999999</v>
      </c>
      <c r="M112">
        <v>-0.49159999999999998</v>
      </c>
      <c r="N112" t="s">
        <v>82</v>
      </c>
      <c r="O112" t="s">
        <v>82</v>
      </c>
      <c r="P112" t="s">
        <v>82</v>
      </c>
      <c r="Q112" t="s">
        <v>82</v>
      </c>
      <c r="R112">
        <v>7.9275000000000002</v>
      </c>
      <c r="S112">
        <v>11.270499999999901</v>
      </c>
      <c r="T112">
        <v>11.68835</v>
      </c>
      <c r="U112">
        <v>4.8846499999999997</v>
      </c>
      <c r="V112">
        <v>0.56374999999999997</v>
      </c>
      <c r="W112">
        <v>-0.93210000000000004</v>
      </c>
      <c r="X112">
        <v>0.65634999999999999</v>
      </c>
      <c r="Y112">
        <v>0</v>
      </c>
      <c r="Z112">
        <v>0</v>
      </c>
      <c r="AA112">
        <v>1692.5608875</v>
      </c>
      <c r="AB112">
        <v>240.7268875</v>
      </c>
      <c r="AC112">
        <v>2406.3081024999901</v>
      </c>
      <c r="AD112">
        <v>-398.01602100000002</v>
      </c>
      <c r="AE112">
        <v>280.2680135</v>
      </c>
      <c r="AF112">
        <v>1042.89719825</v>
      </c>
      <c r="AG112">
        <v>2495.5211667499998</v>
      </c>
      <c r="AH112">
        <v>0</v>
      </c>
      <c r="AI112">
        <v>1692.5608875</v>
      </c>
      <c r="AJ112">
        <v>240.7268875</v>
      </c>
      <c r="AK112">
        <v>2406.3081024999901</v>
      </c>
      <c r="AL112" t="s">
        <v>77</v>
      </c>
      <c r="AM112">
        <v>1584.4411259999999</v>
      </c>
      <c r="AN112">
        <v>2114.2863899999902</v>
      </c>
      <c r="AO112" t="s">
        <v>77</v>
      </c>
    </row>
    <row r="113" spans="1:41" x14ac:dyDescent="0.35">
      <c r="A113" t="str">
        <f t="shared" si="2"/>
        <v>VOLFXEURCNH1D25FLY</v>
      </c>
      <c r="B113" t="s">
        <v>71</v>
      </c>
      <c r="C113" t="s">
        <v>27</v>
      </c>
      <c r="D113" t="s">
        <v>87</v>
      </c>
      <c r="E113" t="s">
        <v>20</v>
      </c>
      <c r="F113" t="s">
        <v>19</v>
      </c>
      <c r="G113" t="s">
        <v>87</v>
      </c>
      <c r="H113" t="s">
        <v>19</v>
      </c>
      <c r="I113">
        <v>2.7777777777777701E-3</v>
      </c>
      <c r="J113" t="s">
        <v>20</v>
      </c>
      <c r="K113">
        <v>8996.25</v>
      </c>
      <c r="L113">
        <v>0.25</v>
      </c>
      <c r="M113">
        <v>0.34360000000000002</v>
      </c>
      <c r="N113" t="s">
        <v>82</v>
      </c>
      <c r="O113" t="s">
        <v>82</v>
      </c>
      <c r="P113" t="s">
        <v>82</v>
      </c>
      <c r="Q113" t="s">
        <v>82</v>
      </c>
      <c r="R113">
        <v>2.4</v>
      </c>
      <c r="S113">
        <v>4.0902000000000003</v>
      </c>
      <c r="T113">
        <v>4.2515000000000001</v>
      </c>
      <c r="U113">
        <v>1.9922</v>
      </c>
      <c r="V113">
        <v>4.5999999999999902E-2</v>
      </c>
      <c r="W113">
        <v>-0.27449999999999902</v>
      </c>
      <c r="X113">
        <v>5.1799999999999902E-2</v>
      </c>
      <c r="Y113">
        <v>0</v>
      </c>
      <c r="Z113">
        <v>0</v>
      </c>
      <c r="AA113">
        <v>10795.5</v>
      </c>
      <c r="AB113">
        <v>413.82749999999902</v>
      </c>
      <c r="AC113">
        <v>18398.230875000001</v>
      </c>
      <c r="AD113">
        <v>-2469.4706249999899</v>
      </c>
      <c r="AE113">
        <v>466.00574999999901</v>
      </c>
      <c r="AF113">
        <v>8961.1646249999994</v>
      </c>
      <c r="AG113">
        <v>19123.778437500001</v>
      </c>
      <c r="AH113">
        <v>0</v>
      </c>
      <c r="AI113">
        <v>10795.5</v>
      </c>
      <c r="AJ113">
        <v>413.82749999999902</v>
      </c>
      <c r="AK113">
        <v>18398.230875000001</v>
      </c>
      <c r="AL113" t="s">
        <v>77</v>
      </c>
      <c r="AM113">
        <v>0</v>
      </c>
      <c r="AN113">
        <v>5291.5818906249997</v>
      </c>
      <c r="AO113" t="s">
        <v>77</v>
      </c>
    </row>
    <row r="114" spans="1:41" x14ac:dyDescent="0.35">
      <c r="A114" t="str">
        <f t="shared" si="2"/>
        <v>VOLFXEURCNH1D25RR</v>
      </c>
      <c r="B114" t="s">
        <v>71</v>
      </c>
      <c r="C114" t="s">
        <v>27</v>
      </c>
      <c r="D114" t="s">
        <v>87</v>
      </c>
      <c r="E114" t="s">
        <v>20</v>
      </c>
      <c r="F114" t="s">
        <v>18</v>
      </c>
      <c r="G114" t="s">
        <v>87</v>
      </c>
      <c r="H114" t="s">
        <v>18</v>
      </c>
      <c r="I114">
        <v>2.7777777777777701E-3</v>
      </c>
      <c r="J114" t="s">
        <v>20</v>
      </c>
      <c r="K114">
        <v>-8543.7900000000009</v>
      </c>
      <c r="L114">
        <v>-0.28999999999999998</v>
      </c>
      <c r="M114">
        <v>-0.27360000000000001</v>
      </c>
      <c r="N114" t="s">
        <v>80</v>
      </c>
      <c r="O114" t="s">
        <v>75</v>
      </c>
      <c r="P114" t="s">
        <v>82</v>
      </c>
      <c r="Q114" t="s">
        <v>82</v>
      </c>
      <c r="R114">
        <v>3.9299999999999899</v>
      </c>
      <c r="S114">
        <v>6.4998500000000003</v>
      </c>
      <c r="T114">
        <v>6.6024499999999904</v>
      </c>
      <c r="U114">
        <v>2.8708499999999999</v>
      </c>
      <c r="V114">
        <v>0</v>
      </c>
      <c r="W114">
        <v>0.28949999999999898</v>
      </c>
      <c r="X114">
        <v>0</v>
      </c>
      <c r="Y114">
        <v>0</v>
      </c>
      <c r="Z114">
        <v>0</v>
      </c>
      <c r="AA114">
        <v>16788.547350000001</v>
      </c>
      <c r="AB114">
        <v>3199.649355</v>
      </c>
      <c r="AC114">
        <v>27766.67671575</v>
      </c>
      <c r="AD114">
        <v>-2473.42720499999</v>
      </c>
      <c r="AE114">
        <v>3404.700315</v>
      </c>
      <c r="AF114">
        <v>12263.96976075</v>
      </c>
      <c r="AG114">
        <v>28204.973142750001</v>
      </c>
      <c r="AH114">
        <v>0</v>
      </c>
      <c r="AI114">
        <v>16788.547350000001</v>
      </c>
      <c r="AJ114">
        <v>3199.649355</v>
      </c>
      <c r="AK114">
        <v>27766.67671575</v>
      </c>
      <c r="AL114" t="s">
        <v>77</v>
      </c>
      <c r="AM114">
        <v>162.79421400000001</v>
      </c>
      <c r="AN114">
        <v>672.07437000000004</v>
      </c>
      <c r="AO114" t="s">
        <v>77</v>
      </c>
    </row>
    <row r="115" spans="1:41" x14ac:dyDescent="0.35">
      <c r="A115" t="str">
        <f t="shared" si="2"/>
        <v>VOLFXEURCNH1DATM</v>
      </c>
      <c r="B115" t="s">
        <v>71</v>
      </c>
      <c r="C115" t="s">
        <v>27</v>
      </c>
      <c r="D115" t="s">
        <v>87</v>
      </c>
      <c r="E115" t="s">
        <v>20</v>
      </c>
      <c r="F115" t="s">
        <v>9</v>
      </c>
      <c r="G115" t="s">
        <v>87</v>
      </c>
      <c r="H115" t="s">
        <v>9</v>
      </c>
      <c r="I115">
        <v>2.7777777777777701E-3</v>
      </c>
      <c r="J115" t="s">
        <v>20</v>
      </c>
      <c r="K115">
        <v>116.049529999999</v>
      </c>
      <c r="L115">
        <v>11.1275</v>
      </c>
      <c r="M115">
        <v>12.1356</v>
      </c>
      <c r="N115" t="s">
        <v>74</v>
      </c>
      <c r="O115" t="s">
        <v>75</v>
      </c>
      <c r="P115" t="s">
        <v>80</v>
      </c>
      <c r="Q115" t="s">
        <v>80</v>
      </c>
      <c r="R115">
        <v>3.7801</v>
      </c>
      <c r="S115">
        <v>6.2888000000000002</v>
      </c>
      <c r="T115">
        <v>6.6444000000000001</v>
      </c>
      <c r="U115">
        <v>3.1560000000000001</v>
      </c>
      <c r="V115">
        <v>1.056</v>
      </c>
      <c r="W115">
        <v>-4.2099999999999499E-2</v>
      </c>
      <c r="X115">
        <v>1.1879999999999999</v>
      </c>
      <c r="Y115">
        <v>0</v>
      </c>
      <c r="Z115">
        <v>0</v>
      </c>
      <c r="AA115">
        <v>219.33941417649999</v>
      </c>
      <c r="AB115">
        <v>122.54830368</v>
      </c>
      <c r="AC115">
        <v>364.90614213199899</v>
      </c>
      <c r="AD115">
        <v>-4.8856852129999497</v>
      </c>
      <c r="AE115">
        <v>137.86684163999999</v>
      </c>
      <c r="AF115">
        <v>183.12615833999999</v>
      </c>
      <c r="AG115">
        <v>385.53974856599899</v>
      </c>
      <c r="AH115">
        <v>0</v>
      </c>
      <c r="AI115">
        <v>219.33941417649999</v>
      </c>
      <c r="AJ115">
        <v>122.54830368</v>
      </c>
      <c r="AK115">
        <v>364.90614213199899</v>
      </c>
      <c r="AL115" t="s">
        <v>77</v>
      </c>
      <c r="AM115">
        <v>772.85888</v>
      </c>
      <c r="AN115">
        <v>1817.42596</v>
      </c>
      <c r="AO115" t="s">
        <v>77</v>
      </c>
    </row>
    <row r="116" spans="1:41" x14ac:dyDescent="0.35">
      <c r="A116" t="str">
        <f t="shared" si="2"/>
        <v>VOLFXEURCNH3W10FLY</v>
      </c>
      <c r="B116" t="s">
        <v>71</v>
      </c>
      <c r="C116" t="s">
        <v>27</v>
      </c>
      <c r="D116" t="s">
        <v>87</v>
      </c>
      <c r="E116" t="s">
        <v>21</v>
      </c>
      <c r="F116" t="s">
        <v>17</v>
      </c>
      <c r="G116" t="s">
        <v>87</v>
      </c>
      <c r="H116" t="s">
        <v>17</v>
      </c>
      <c r="I116">
        <v>5.83333333333333E-2</v>
      </c>
      <c r="J116" t="s">
        <v>21</v>
      </c>
      <c r="K116">
        <v>-16433.810000000001</v>
      </c>
      <c r="L116">
        <v>0.99750000000000005</v>
      </c>
      <c r="M116">
        <v>0.872</v>
      </c>
      <c r="N116" t="s">
        <v>82</v>
      </c>
      <c r="O116" t="s">
        <v>82</v>
      </c>
      <c r="P116" t="s">
        <v>82</v>
      </c>
      <c r="Q116" t="s">
        <v>82</v>
      </c>
      <c r="R116">
        <v>0.8</v>
      </c>
      <c r="S116">
        <v>1.0437000000000001</v>
      </c>
      <c r="T116">
        <v>1.0742</v>
      </c>
      <c r="U116">
        <v>0.64849999999999997</v>
      </c>
      <c r="V116">
        <v>0</v>
      </c>
      <c r="W116">
        <v>1.2999999999999999E-2</v>
      </c>
      <c r="X116">
        <v>0</v>
      </c>
      <c r="Y116">
        <v>0</v>
      </c>
      <c r="Z116">
        <v>0</v>
      </c>
      <c r="AA116">
        <v>6573.5240000000003</v>
      </c>
      <c r="AB116">
        <v>965.48633749999999</v>
      </c>
      <c r="AC116">
        <v>8575.9837485000007</v>
      </c>
      <c r="AD116">
        <v>-213.63953000000001</v>
      </c>
      <c r="AE116">
        <v>1086.2748409999999</v>
      </c>
      <c r="AF116">
        <v>5328.6628925000005</v>
      </c>
      <c r="AG116">
        <v>8826.5993510000008</v>
      </c>
      <c r="AH116">
        <v>0</v>
      </c>
      <c r="AI116">
        <v>6573.5240000000003</v>
      </c>
      <c r="AJ116">
        <v>965.48633749999999</v>
      </c>
      <c r="AK116">
        <v>8575.9837485000007</v>
      </c>
      <c r="AL116" t="s">
        <v>77</v>
      </c>
      <c r="AM116">
        <v>860.755662999999</v>
      </c>
      <c r="AN116">
        <v>3542.5145499999999</v>
      </c>
      <c r="AO116" t="s">
        <v>77</v>
      </c>
    </row>
    <row r="117" spans="1:41" x14ac:dyDescent="0.35">
      <c r="A117" t="str">
        <f t="shared" si="2"/>
        <v>VOLFXEURCNH3W10RR</v>
      </c>
      <c r="B117" t="s">
        <v>71</v>
      </c>
      <c r="C117" t="s">
        <v>27</v>
      </c>
      <c r="D117" t="s">
        <v>87</v>
      </c>
      <c r="E117" t="s">
        <v>21</v>
      </c>
      <c r="F117" t="s">
        <v>16</v>
      </c>
      <c r="G117" t="s">
        <v>87</v>
      </c>
      <c r="H117" t="s">
        <v>16</v>
      </c>
      <c r="I117">
        <v>5.83333333333333E-2</v>
      </c>
      <c r="J117" t="s">
        <v>21</v>
      </c>
      <c r="K117">
        <v>-14705.57</v>
      </c>
      <c r="L117">
        <v>-0.66</v>
      </c>
      <c r="M117">
        <v>-0.71740000000000004</v>
      </c>
      <c r="N117" t="s">
        <v>82</v>
      </c>
      <c r="O117" t="s">
        <v>82</v>
      </c>
      <c r="P117" t="s">
        <v>82</v>
      </c>
      <c r="Q117" t="s">
        <v>82</v>
      </c>
      <c r="R117">
        <v>1.9087499999999999</v>
      </c>
      <c r="S117">
        <v>3.8817499999999998</v>
      </c>
      <c r="T117">
        <v>4.1283750000000001</v>
      </c>
      <c r="U117">
        <v>1.2105937499999999</v>
      </c>
      <c r="V117">
        <v>0</v>
      </c>
      <c r="W117">
        <v>0.14599999999999899</v>
      </c>
      <c r="X117">
        <v>0</v>
      </c>
      <c r="Y117">
        <v>0</v>
      </c>
      <c r="Z117">
        <v>0</v>
      </c>
      <c r="AA117">
        <v>14034.62836875</v>
      </c>
      <c r="AB117">
        <v>4634.4603854999996</v>
      </c>
      <c r="AC117">
        <v>28541.673173750001</v>
      </c>
      <c r="AD117">
        <v>-2147.0132199999898</v>
      </c>
      <c r="AE117">
        <v>5213.8598435000004</v>
      </c>
      <c r="AF117">
        <v>8901.2355660937501</v>
      </c>
      <c r="AG117">
        <v>30355.053774374999</v>
      </c>
      <c r="AH117">
        <v>0</v>
      </c>
      <c r="AI117">
        <v>14034.62836875</v>
      </c>
      <c r="AJ117">
        <v>4634.4603854999996</v>
      </c>
      <c r="AK117">
        <v>28541.673173750001</v>
      </c>
      <c r="AL117" t="s">
        <v>77</v>
      </c>
      <c r="AM117">
        <v>1236.23295999999</v>
      </c>
      <c r="AN117">
        <v>1213.6063999999999</v>
      </c>
      <c r="AO117" t="s">
        <v>77</v>
      </c>
    </row>
    <row r="118" spans="1:41" x14ac:dyDescent="0.35">
      <c r="A118" t="str">
        <f t="shared" si="2"/>
        <v>VOLFXEURCNH3W25FLY</v>
      </c>
      <c r="B118" t="s">
        <v>71</v>
      </c>
      <c r="C118" t="s">
        <v>27</v>
      </c>
      <c r="D118" t="s">
        <v>87</v>
      </c>
      <c r="E118" t="s">
        <v>21</v>
      </c>
      <c r="F118" t="s">
        <v>19</v>
      </c>
      <c r="G118" t="s">
        <v>87</v>
      </c>
      <c r="H118" t="s">
        <v>19</v>
      </c>
      <c r="I118">
        <v>5.83333333333333E-2</v>
      </c>
      <c r="J118" t="s">
        <v>21</v>
      </c>
      <c r="K118">
        <v>21737.55</v>
      </c>
      <c r="L118">
        <v>0.28499999999999998</v>
      </c>
      <c r="M118">
        <v>0.2482</v>
      </c>
      <c r="N118" t="s">
        <v>82</v>
      </c>
      <c r="O118" t="s">
        <v>82</v>
      </c>
      <c r="P118" t="s">
        <v>82</v>
      </c>
      <c r="Q118" t="s">
        <v>82</v>
      </c>
      <c r="R118">
        <v>0.79531249999999898</v>
      </c>
      <c r="S118">
        <v>0.9090625</v>
      </c>
      <c r="T118">
        <v>0.92328125000000005</v>
      </c>
      <c r="U118">
        <v>0.50441249999999904</v>
      </c>
      <c r="V118">
        <v>1.9E-2</v>
      </c>
      <c r="W118">
        <v>-1.7999999999999999E-2</v>
      </c>
      <c r="X118">
        <v>1.95E-2</v>
      </c>
      <c r="Y118">
        <v>0</v>
      </c>
      <c r="Z118">
        <v>0</v>
      </c>
      <c r="AA118">
        <v>8644.0726171874903</v>
      </c>
      <c r="AB118">
        <v>413.01344999999998</v>
      </c>
      <c r="AC118">
        <v>9880.3957734374999</v>
      </c>
      <c r="AD118">
        <v>-391.27589999999998</v>
      </c>
      <c r="AE118">
        <v>423.88222500000001</v>
      </c>
      <c r="AF118">
        <v>5482.3459696874897</v>
      </c>
      <c r="AG118">
        <v>10034.936167968701</v>
      </c>
      <c r="AH118">
        <v>0</v>
      </c>
      <c r="AI118">
        <v>8644.0726171874903</v>
      </c>
      <c r="AJ118">
        <v>413.01344999999998</v>
      </c>
      <c r="AK118">
        <v>9880.3957734374999</v>
      </c>
      <c r="AL118" t="s">
        <v>77</v>
      </c>
      <c r="AM118">
        <v>462.639077663992</v>
      </c>
      <c r="AN118">
        <v>4174.2364372800002</v>
      </c>
      <c r="AO118" t="s">
        <v>77</v>
      </c>
    </row>
    <row r="119" spans="1:41" x14ac:dyDescent="0.35">
      <c r="A119" t="str">
        <f t="shared" si="2"/>
        <v>VOLFXEURCNH3W25RR</v>
      </c>
      <c r="B119" t="s">
        <v>71</v>
      </c>
      <c r="C119" t="s">
        <v>27</v>
      </c>
      <c r="D119" t="s">
        <v>87</v>
      </c>
      <c r="E119" t="s">
        <v>21</v>
      </c>
      <c r="F119" t="s">
        <v>18</v>
      </c>
      <c r="G119" t="s">
        <v>87</v>
      </c>
      <c r="H119" t="s">
        <v>18</v>
      </c>
      <c r="I119">
        <v>5.83333333333333E-2</v>
      </c>
      <c r="J119" t="s">
        <v>21</v>
      </c>
      <c r="K119">
        <v>11230.2399999999</v>
      </c>
      <c r="L119">
        <v>-0.38750000000000001</v>
      </c>
      <c r="M119">
        <v>-0.39960000000000001</v>
      </c>
      <c r="N119" t="s">
        <v>80</v>
      </c>
      <c r="O119" t="s">
        <v>75</v>
      </c>
      <c r="P119" t="s">
        <v>82</v>
      </c>
      <c r="Q119" t="s">
        <v>82</v>
      </c>
      <c r="R119">
        <v>1.1134374999999901</v>
      </c>
      <c r="S119">
        <v>1.6076874999999999</v>
      </c>
      <c r="T119">
        <v>1.6694687499999901</v>
      </c>
      <c r="U119">
        <v>0.70618124999999998</v>
      </c>
      <c r="V119">
        <v>6.3049999999999995E-2</v>
      </c>
      <c r="W119">
        <v>-5.3600000000000002E-2</v>
      </c>
      <c r="X119">
        <v>7.3950000000000002E-2</v>
      </c>
      <c r="Y119">
        <v>0</v>
      </c>
      <c r="Z119">
        <v>0</v>
      </c>
      <c r="AA119">
        <v>6252.0851749999902</v>
      </c>
      <c r="AB119">
        <v>708.066631999999</v>
      </c>
      <c r="AC119">
        <v>9027.3582349999906</v>
      </c>
      <c r="AD119">
        <v>-601.94086400000003</v>
      </c>
      <c r="AE119">
        <v>830.47624800000006</v>
      </c>
      <c r="AF119">
        <v>3965.2924604999898</v>
      </c>
      <c r="AG119">
        <v>9374.2673674999896</v>
      </c>
      <c r="AH119">
        <v>0</v>
      </c>
      <c r="AI119">
        <v>6252.0851749999902</v>
      </c>
      <c r="AJ119">
        <v>708.066631999999</v>
      </c>
      <c r="AK119">
        <v>9027.3582349999906</v>
      </c>
      <c r="AL119" t="s">
        <v>77</v>
      </c>
      <c r="AM119">
        <v>5.7070800000000004</v>
      </c>
      <c r="AN119">
        <v>3.0710000000000002</v>
      </c>
      <c r="AO119" t="s">
        <v>77</v>
      </c>
    </row>
    <row r="120" spans="1:41" x14ac:dyDescent="0.35">
      <c r="A120" t="str">
        <f t="shared" si="2"/>
        <v>VOLFXEURCNH3WATM</v>
      </c>
      <c r="B120" t="s">
        <v>71</v>
      </c>
      <c r="C120" t="s">
        <v>27</v>
      </c>
      <c r="D120" t="s">
        <v>87</v>
      </c>
      <c r="E120" t="s">
        <v>21</v>
      </c>
      <c r="F120" t="s">
        <v>9</v>
      </c>
      <c r="G120" t="s">
        <v>87</v>
      </c>
      <c r="H120" t="s">
        <v>9</v>
      </c>
      <c r="I120">
        <v>5.83333333333333E-2</v>
      </c>
      <c r="J120" t="s">
        <v>21</v>
      </c>
      <c r="K120">
        <v>14259.312739999999</v>
      </c>
      <c r="L120">
        <v>10.205</v>
      </c>
      <c r="M120">
        <v>10.1698</v>
      </c>
      <c r="N120" t="s">
        <v>74</v>
      </c>
      <c r="O120" t="s">
        <v>75</v>
      </c>
      <c r="P120" t="s">
        <v>80</v>
      </c>
      <c r="Q120" t="s">
        <v>83</v>
      </c>
      <c r="R120">
        <v>0.94650000000000001</v>
      </c>
      <c r="S120">
        <v>1.2665</v>
      </c>
      <c r="T120">
        <v>1.3065</v>
      </c>
      <c r="U120">
        <v>0.72629999999999995</v>
      </c>
      <c r="V120">
        <v>0.64689565217391298</v>
      </c>
      <c r="W120">
        <v>2.1204347826086802E-2</v>
      </c>
      <c r="X120">
        <v>0.70420869565217403</v>
      </c>
      <c r="Y120">
        <v>0</v>
      </c>
      <c r="Z120">
        <v>0</v>
      </c>
      <c r="AA120">
        <v>6748.2197542049998</v>
      </c>
      <c r="AB120">
        <v>9224.2874144940906</v>
      </c>
      <c r="AC120">
        <v>9029.7097926049992</v>
      </c>
      <c r="AD120">
        <v>302.35942709991201</v>
      </c>
      <c r="AE120">
        <v>10041.5320255318</v>
      </c>
      <c r="AF120">
        <v>5178.2694215310003</v>
      </c>
      <c r="AG120">
        <v>9314.896047405</v>
      </c>
      <c r="AH120">
        <v>0</v>
      </c>
      <c r="AI120">
        <v>6748.2197542049998</v>
      </c>
      <c r="AJ120">
        <v>9224.2874144940906</v>
      </c>
      <c r="AK120">
        <v>9029.7097926049992</v>
      </c>
      <c r="AL120" t="s">
        <v>77</v>
      </c>
      <c r="AM120">
        <v>46.473559999999999</v>
      </c>
      <c r="AN120">
        <v>201.68106</v>
      </c>
      <c r="AO120" t="s">
        <v>77</v>
      </c>
    </row>
    <row r="121" spans="1:41" x14ac:dyDescent="0.35">
      <c r="A121" t="str">
        <f t="shared" si="2"/>
        <v>VOLFXEURCNH1M10FLY</v>
      </c>
      <c r="B121" t="s">
        <v>71</v>
      </c>
      <c r="C121" t="s">
        <v>27</v>
      </c>
      <c r="D121" t="s">
        <v>87</v>
      </c>
      <c r="E121" t="s">
        <v>2</v>
      </c>
      <c r="F121" t="s">
        <v>17</v>
      </c>
      <c r="G121" t="s">
        <v>87</v>
      </c>
      <c r="H121" t="s">
        <v>17</v>
      </c>
      <c r="I121">
        <v>8.3333333333333301E-2</v>
      </c>
      <c r="J121" t="s">
        <v>2</v>
      </c>
      <c r="K121">
        <v>-647.52</v>
      </c>
      <c r="L121">
        <v>1.0900000000000001</v>
      </c>
      <c r="M121">
        <v>0.96309999999999996</v>
      </c>
      <c r="N121" t="s">
        <v>82</v>
      </c>
      <c r="O121" t="s">
        <v>82</v>
      </c>
      <c r="P121" t="s">
        <v>82</v>
      </c>
      <c r="Q121" t="s">
        <v>82</v>
      </c>
      <c r="R121">
        <v>0.76019999999999999</v>
      </c>
      <c r="S121">
        <v>1.0865499999999899</v>
      </c>
      <c r="T121">
        <v>1.1273499999999901</v>
      </c>
      <c r="U121">
        <v>0.55454999999999999</v>
      </c>
      <c r="V121">
        <v>0</v>
      </c>
      <c r="W121">
        <v>9.1949999999999907E-2</v>
      </c>
      <c r="X121">
        <v>0</v>
      </c>
      <c r="Y121">
        <v>0</v>
      </c>
      <c r="Z121">
        <v>0</v>
      </c>
      <c r="AA121">
        <v>246.12235200000001</v>
      </c>
      <c r="AB121">
        <v>40.049112000000001</v>
      </c>
      <c r="AC121">
        <v>351.78142799999898</v>
      </c>
      <c r="AD121">
        <v>-59.539463999999903</v>
      </c>
      <c r="AE121">
        <v>44.646503999999901</v>
      </c>
      <c r="AF121">
        <v>179.54110800000001</v>
      </c>
      <c r="AG121">
        <v>364.99083599999898</v>
      </c>
      <c r="AH121">
        <v>0</v>
      </c>
      <c r="AI121">
        <v>246.12235200000001</v>
      </c>
      <c r="AJ121">
        <v>40.049112000000001</v>
      </c>
      <c r="AK121">
        <v>351.78142799999898</v>
      </c>
      <c r="AL121" t="s">
        <v>77</v>
      </c>
      <c r="AM121">
        <v>1241.86175</v>
      </c>
      <c r="AN121">
        <v>929.49937499999999</v>
      </c>
      <c r="AO121" t="s">
        <v>77</v>
      </c>
    </row>
    <row r="122" spans="1:41" x14ac:dyDescent="0.35">
      <c r="A122" t="str">
        <f t="shared" si="2"/>
        <v>VOLFXEURCNH1M10RR</v>
      </c>
      <c r="B122" t="s">
        <v>71</v>
      </c>
      <c r="C122" t="s">
        <v>27</v>
      </c>
      <c r="D122" t="s">
        <v>87</v>
      </c>
      <c r="E122" t="s">
        <v>2</v>
      </c>
      <c r="F122" t="s">
        <v>16</v>
      </c>
      <c r="G122" t="s">
        <v>87</v>
      </c>
      <c r="H122" t="s">
        <v>16</v>
      </c>
      <c r="I122">
        <v>8.3333333333333301E-2</v>
      </c>
      <c r="J122" t="s">
        <v>2</v>
      </c>
      <c r="K122">
        <v>-6545.82</v>
      </c>
      <c r="L122">
        <v>-0.57250000000000001</v>
      </c>
      <c r="M122">
        <v>-0.73850000000000005</v>
      </c>
      <c r="N122" t="s">
        <v>82</v>
      </c>
      <c r="O122" t="s">
        <v>82</v>
      </c>
      <c r="P122" t="s">
        <v>82</v>
      </c>
      <c r="Q122" t="s">
        <v>82</v>
      </c>
      <c r="R122">
        <v>1.2</v>
      </c>
      <c r="S122">
        <v>3.2</v>
      </c>
      <c r="T122">
        <v>3.45</v>
      </c>
      <c r="U122">
        <v>0.82589999999999997</v>
      </c>
      <c r="V122">
        <v>0</v>
      </c>
      <c r="W122">
        <v>0.23855000000000001</v>
      </c>
      <c r="X122">
        <v>0</v>
      </c>
      <c r="Y122">
        <v>0</v>
      </c>
      <c r="Z122">
        <v>0</v>
      </c>
      <c r="AA122">
        <v>3927.4919999999902</v>
      </c>
      <c r="AB122">
        <v>836.22850499999902</v>
      </c>
      <c r="AC122">
        <v>10473.312</v>
      </c>
      <c r="AD122">
        <v>-1561.505361</v>
      </c>
      <c r="AE122">
        <v>942.59807999999805</v>
      </c>
      <c r="AF122">
        <v>2703.0963689999999</v>
      </c>
      <c r="AG122">
        <v>11291.539500000001</v>
      </c>
      <c r="AH122">
        <v>0</v>
      </c>
      <c r="AI122">
        <v>3927.4919999999902</v>
      </c>
      <c r="AJ122">
        <v>836.22850499999902</v>
      </c>
      <c r="AK122">
        <v>10473.312</v>
      </c>
      <c r="AL122" t="s">
        <v>77</v>
      </c>
      <c r="AM122">
        <v>16.188320000000001</v>
      </c>
      <c r="AN122">
        <v>312.080456499999</v>
      </c>
      <c r="AO122" t="s">
        <v>77</v>
      </c>
    </row>
    <row r="123" spans="1:41" x14ac:dyDescent="0.35">
      <c r="A123" t="str">
        <f t="shared" si="2"/>
        <v>VOLFXEURCNH1M25FLY</v>
      </c>
      <c r="B123" t="s">
        <v>71</v>
      </c>
      <c r="C123" t="s">
        <v>27</v>
      </c>
      <c r="D123" t="s">
        <v>87</v>
      </c>
      <c r="E123" t="s">
        <v>2</v>
      </c>
      <c r="F123" t="s">
        <v>19</v>
      </c>
      <c r="G123" t="s">
        <v>87</v>
      </c>
      <c r="H123" t="s">
        <v>19</v>
      </c>
      <c r="I123">
        <v>8.3333333333333301E-2</v>
      </c>
      <c r="J123" t="s">
        <v>2</v>
      </c>
      <c r="K123">
        <v>11934.93</v>
      </c>
      <c r="L123">
        <v>0.3125</v>
      </c>
      <c r="M123">
        <v>0.27350000000000002</v>
      </c>
      <c r="N123" t="s">
        <v>82</v>
      </c>
      <c r="O123" t="s">
        <v>82</v>
      </c>
      <c r="P123" t="s">
        <v>82</v>
      </c>
      <c r="Q123" t="s">
        <v>82</v>
      </c>
      <c r="R123">
        <v>0.5</v>
      </c>
      <c r="S123">
        <v>0.57999999999999996</v>
      </c>
      <c r="T123">
        <v>0.59</v>
      </c>
      <c r="U123">
        <v>0.34410000000000002</v>
      </c>
      <c r="V123">
        <v>2.2999999999999899E-2</v>
      </c>
      <c r="W123">
        <v>-1.21E-2</v>
      </c>
      <c r="X123">
        <v>2.39999999999999E-2</v>
      </c>
      <c r="Y123">
        <v>0</v>
      </c>
      <c r="Z123">
        <v>0</v>
      </c>
      <c r="AA123">
        <v>2983.7325000000001</v>
      </c>
      <c r="AB123">
        <v>274.503389999999</v>
      </c>
      <c r="AC123">
        <v>3461.1297</v>
      </c>
      <c r="AD123">
        <v>-144.41265300000001</v>
      </c>
      <c r="AE123">
        <v>286.43831999999901</v>
      </c>
      <c r="AF123">
        <v>2053.4047065</v>
      </c>
      <c r="AG123">
        <v>3520.8043499999999</v>
      </c>
      <c r="AH123">
        <v>0</v>
      </c>
      <c r="AI123">
        <v>2983.7325000000001</v>
      </c>
      <c r="AJ123">
        <v>274.503389999999</v>
      </c>
      <c r="AK123">
        <v>3461.1297</v>
      </c>
      <c r="AL123" t="s">
        <v>77</v>
      </c>
      <c r="AM123">
        <v>38.480224475000099</v>
      </c>
      <c r="AN123">
        <v>1126.92085962499</v>
      </c>
      <c r="AO123" t="s">
        <v>77</v>
      </c>
    </row>
    <row r="124" spans="1:41" x14ac:dyDescent="0.35">
      <c r="A124" t="str">
        <f t="shared" si="2"/>
        <v>VOLFXEURCNH1M25RR</v>
      </c>
      <c r="B124" t="s">
        <v>71</v>
      </c>
      <c r="C124" t="s">
        <v>27</v>
      </c>
      <c r="D124" t="s">
        <v>87</v>
      </c>
      <c r="E124" t="s">
        <v>2</v>
      </c>
      <c r="F124" t="s">
        <v>18</v>
      </c>
      <c r="G124" t="s">
        <v>87</v>
      </c>
      <c r="H124" t="s">
        <v>18</v>
      </c>
      <c r="I124">
        <v>8.3333333333333301E-2</v>
      </c>
      <c r="J124" t="s">
        <v>2</v>
      </c>
      <c r="K124">
        <v>4672.01</v>
      </c>
      <c r="L124">
        <v>-0.315</v>
      </c>
      <c r="M124">
        <v>-0.315</v>
      </c>
      <c r="N124" t="s">
        <v>75</v>
      </c>
      <c r="O124" t="s">
        <v>75</v>
      </c>
      <c r="P124" t="s">
        <v>82</v>
      </c>
      <c r="Q124" t="s">
        <v>82</v>
      </c>
      <c r="R124">
        <v>0.7</v>
      </c>
      <c r="S124">
        <v>0.94</v>
      </c>
      <c r="T124">
        <v>0.97</v>
      </c>
      <c r="U124">
        <v>0.48180000000000001</v>
      </c>
      <c r="V124">
        <v>0.11990000000000001</v>
      </c>
      <c r="W124">
        <v>-0.35199999999999998</v>
      </c>
      <c r="X124">
        <v>0.13489999999999999</v>
      </c>
      <c r="Y124">
        <v>0</v>
      </c>
      <c r="Z124">
        <v>0</v>
      </c>
      <c r="AA124">
        <v>1635.2035000000001</v>
      </c>
      <c r="AB124">
        <v>560.17399899999998</v>
      </c>
      <c r="AC124">
        <v>2195.8447000000001</v>
      </c>
      <c r="AD124">
        <v>-1644.5475200000001</v>
      </c>
      <c r="AE124">
        <v>630.25414899999998</v>
      </c>
      <c r="AF124">
        <v>1125.4872089999999</v>
      </c>
      <c r="AG124">
        <v>2265.9248499999999</v>
      </c>
      <c r="AH124">
        <v>0</v>
      </c>
      <c r="AI124">
        <v>1635.2035000000001</v>
      </c>
      <c r="AJ124">
        <v>560.17399899999998</v>
      </c>
      <c r="AK124">
        <v>2195.8447000000001</v>
      </c>
      <c r="AL124" t="s">
        <v>77</v>
      </c>
      <c r="AM124">
        <v>1702.4896200000001</v>
      </c>
      <c r="AN124">
        <v>15016.83152</v>
      </c>
      <c r="AO124" t="s">
        <v>77</v>
      </c>
    </row>
    <row r="125" spans="1:41" x14ac:dyDescent="0.35">
      <c r="A125" t="str">
        <f t="shared" si="2"/>
        <v>VOLFXEURCNH1MATM</v>
      </c>
      <c r="B125" t="s">
        <v>71</v>
      </c>
      <c r="C125" t="s">
        <v>27</v>
      </c>
      <c r="D125" t="s">
        <v>87</v>
      </c>
      <c r="E125" t="s">
        <v>2</v>
      </c>
      <c r="F125" t="s">
        <v>9</v>
      </c>
      <c r="G125" t="s">
        <v>87</v>
      </c>
      <c r="H125" t="s">
        <v>9</v>
      </c>
      <c r="I125">
        <v>8.3333333333333301E-2</v>
      </c>
      <c r="J125" t="s">
        <v>2</v>
      </c>
      <c r="K125">
        <v>8282.16093</v>
      </c>
      <c r="L125">
        <v>10.1525</v>
      </c>
      <c r="M125">
        <v>9.843</v>
      </c>
      <c r="N125" t="s">
        <v>75</v>
      </c>
      <c r="O125" t="s">
        <v>75</v>
      </c>
      <c r="P125" t="s">
        <v>75</v>
      </c>
      <c r="Q125" t="s">
        <v>75</v>
      </c>
      <c r="R125">
        <v>0.85499999999999998</v>
      </c>
      <c r="S125">
        <v>0.97099999999999997</v>
      </c>
      <c r="T125">
        <v>0.98550000000000004</v>
      </c>
      <c r="U125">
        <v>0.6512</v>
      </c>
      <c r="V125">
        <v>0.38390000000000002</v>
      </c>
      <c r="W125">
        <v>6.1899999999999601E-2</v>
      </c>
      <c r="X125">
        <v>0.39319999999999999</v>
      </c>
      <c r="Y125">
        <v>0.309499999999999</v>
      </c>
      <c r="Z125">
        <v>2563.3288078349901</v>
      </c>
      <c r="AA125">
        <v>3540.623797575</v>
      </c>
      <c r="AB125">
        <v>3179.5215810270001</v>
      </c>
      <c r="AC125">
        <v>4020.9891315149998</v>
      </c>
      <c r="AD125">
        <v>512.66576156699603</v>
      </c>
      <c r="AE125">
        <v>3256.5456776760002</v>
      </c>
      <c r="AF125">
        <v>2696.671598808</v>
      </c>
      <c r="AG125">
        <v>4081.0347982574999</v>
      </c>
      <c r="AH125">
        <v>2563.3288078349901</v>
      </c>
      <c r="AI125">
        <v>3540.623797575</v>
      </c>
      <c r="AJ125">
        <v>3179.5215810270001</v>
      </c>
      <c r="AK125">
        <v>4020.9891315149998</v>
      </c>
      <c r="AL125" t="s">
        <v>77</v>
      </c>
      <c r="AM125">
        <v>54.983681999998602</v>
      </c>
      <c r="AN125">
        <v>15141.6601199999</v>
      </c>
      <c r="AO125" t="s">
        <v>77</v>
      </c>
    </row>
    <row r="126" spans="1:41" x14ac:dyDescent="0.35">
      <c r="A126" t="str">
        <f t="shared" si="2"/>
        <v>VOLFXEURCNH6M10FLY</v>
      </c>
      <c r="B126" t="s">
        <v>71</v>
      </c>
      <c r="C126" t="s">
        <v>27</v>
      </c>
      <c r="D126" t="s">
        <v>87</v>
      </c>
      <c r="E126" t="s">
        <v>5</v>
      </c>
      <c r="F126" t="s">
        <v>17</v>
      </c>
      <c r="G126" t="s">
        <v>87</v>
      </c>
      <c r="H126" t="s">
        <v>17</v>
      </c>
      <c r="I126">
        <v>0.5</v>
      </c>
      <c r="J126" t="s">
        <v>5</v>
      </c>
      <c r="K126">
        <v>312.52</v>
      </c>
      <c r="L126">
        <v>1.34</v>
      </c>
      <c r="M126">
        <v>1.2886</v>
      </c>
      <c r="N126" t="s">
        <v>82</v>
      </c>
      <c r="O126" t="s">
        <v>82</v>
      </c>
      <c r="P126" t="s">
        <v>82</v>
      </c>
      <c r="Q126" t="s">
        <v>82</v>
      </c>
      <c r="R126">
        <v>0.64</v>
      </c>
      <c r="S126">
        <v>1.4308571428571399</v>
      </c>
      <c r="T126">
        <v>1.52971428571428</v>
      </c>
      <c r="U126">
        <v>0.43434285714285698</v>
      </c>
      <c r="V126">
        <v>1.5199999999999899E-2</v>
      </c>
      <c r="W126">
        <v>-0.15995000000000001</v>
      </c>
      <c r="X126">
        <v>2.1350000000000001E-2</v>
      </c>
      <c r="Y126">
        <v>0</v>
      </c>
      <c r="Z126">
        <v>0</v>
      </c>
      <c r="AA126">
        <v>100.0064</v>
      </c>
      <c r="AB126">
        <v>4.7503039999999901</v>
      </c>
      <c r="AC126">
        <v>223.585737142857</v>
      </c>
      <c r="AD126">
        <v>-49.987574000000002</v>
      </c>
      <c r="AE126">
        <v>6.6723020000000099</v>
      </c>
      <c r="AF126">
        <v>67.870414857142805</v>
      </c>
      <c r="AG126">
        <v>239.03315428571401</v>
      </c>
      <c r="AH126">
        <v>0</v>
      </c>
      <c r="AI126">
        <v>100.0064</v>
      </c>
      <c r="AJ126">
        <v>4.7503039999999901</v>
      </c>
      <c r="AK126">
        <v>223.585737142857</v>
      </c>
      <c r="AL126" t="s">
        <v>77</v>
      </c>
      <c r="AM126">
        <v>765.19011799999805</v>
      </c>
      <c r="AN126">
        <v>21365.698100000001</v>
      </c>
      <c r="AO126" t="s">
        <v>77</v>
      </c>
    </row>
    <row r="127" spans="1:41" x14ac:dyDescent="0.35">
      <c r="A127" t="str">
        <f t="shared" si="2"/>
        <v>VOLFXEURCNH6M10RR</v>
      </c>
      <c r="B127" t="s">
        <v>71</v>
      </c>
      <c r="C127" t="s">
        <v>27</v>
      </c>
      <c r="D127" t="s">
        <v>87</v>
      </c>
      <c r="E127" t="s">
        <v>5</v>
      </c>
      <c r="F127" t="s">
        <v>16</v>
      </c>
      <c r="G127" t="s">
        <v>87</v>
      </c>
      <c r="H127" t="s">
        <v>16</v>
      </c>
      <c r="I127">
        <v>0.5</v>
      </c>
      <c r="J127" t="s">
        <v>5</v>
      </c>
      <c r="K127">
        <v>506.33</v>
      </c>
      <c r="L127">
        <v>-0.45</v>
      </c>
      <c r="M127">
        <v>-1.0980000000000001</v>
      </c>
      <c r="N127" t="s">
        <v>82</v>
      </c>
      <c r="O127" t="s">
        <v>82</v>
      </c>
      <c r="P127" t="s">
        <v>82</v>
      </c>
      <c r="Q127" t="s">
        <v>82</v>
      </c>
      <c r="R127">
        <v>0.84</v>
      </c>
      <c r="S127">
        <v>2.6480000000000001</v>
      </c>
      <c r="T127">
        <v>2.8740000000000001</v>
      </c>
      <c r="U127">
        <v>0.64529999999999998</v>
      </c>
      <c r="V127">
        <v>0.54754999999999998</v>
      </c>
      <c r="W127">
        <v>-0.208399999999999</v>
      </c>
      <c r="X127">
        <v>0.61470000000000002</v>
      </c>
      <c r="Y127">
        <v>0</v>
      </c>
      <c r="Z127">
        <v>0</v>
      </c>
      <c r="AA127">
        <v>212.65860000000001</v>
      </c>
      <c r="AB127">
        <v>277.24099150000001</v>
      </c>
      <c r="AC127">
        <v>670.38091999999995</v>
      </c>
      <c r="AD127">
        <v>-105.519171999999</v>
      </c>
      <c r="AE127">
        <v>311.24105100000003</v>
      </c>
      <c r="AF127">
        <v>163.36737450000001</v>
      </c>
      <c r="AG127">
        <v>727.59621000000004</v>
      </c>
      <c r="AH127">
        <v>0</v>
      </c>
      <c r="AI127">
        <v>212.65860000000001</v>
      </c>
      <c r="AJ127">
        <v>277.24099150000001</v>
      </c>
      <c r="AK127">
        <v>670.38091999999995</v>
      </c>
      <c r="AL127" t="s">
        <v>77</v>
      </c>
      <c r="AM127">
        <v>404.99213999999301</v>
      </c>
      <c r="AN127">
        <v>30200.842439999898</v>
      </c>
      <c r="AO127" t="s">
        <v>77</v>
      </c>
    </row>
    <row r="128" spans="1:41" x14ac:dyDescent="0.35">
      <c r="A128" t="str">
        <f t="shared" si="2"/>
        <v>VOLFXEURCNH6M25FLY</v>
      </c>
      <c r="B128" t="s">
        <v>71</v>
      </c>
      <c r="C128" t="s">
        <v>27</v>
      </c>
      <c r="D128" t="s">
        <v>87</v>
      </c>
      <c r="E128" t="s">
        <v>5</v>
      </c>
      <c r="F128" t="s">
        <v>19</v>
      </c>
      <c r="G128" t="s">
        <v>87</v>
      </c>
      <c r="H128" t="s">
        <v>19</v>
      </c>
      <c r="I128">
        <v>0.5</v>
      </c>
      <c r="J128" t="s">
        <v>5</v>
      </c>
      <c r="K128">
        <v>2440.88</v>
      </c>
      <c r="L128">
        <v>0.3725</v>
      </c>
      <c r="M128">
        <v>0.34089999999999998</v>
      </c>
      <c r="N128" t="s">
        <v>82</v>
      </c>
      <c r="O128" t="s">
        <v>82</v>
      </c>
      <c r="P128" t="s">
        <v>82</v>
      </c>
      <c r="Q128" t="s">
        <v>82</v>
      </c>
      <c r="R128">
        <v>0.35</v>
      </c>
      <c r="S128">
        <v>0.55000000000000004</v>
      </c>
      <c r="T128">
        <v>0.57499999999999996</v>
      </c>
      <c r="U128">
        <v>0.26889999999999997</v>
      </c>
      <c r="V128">
        <v>0.03</v>
      </c>
      <c r="W128">
        <v>-4.2000000000000003E-2</v>
      </c>
      <c r="X128">
        <v>3.3750000000000002E-2</v>
      </c>
      <c r="Y128">
        <v>0</v>
      </c>
      <c r="Z128">
        <v>0</v>
      </c>
      <c r="AA128">
        <v>427.154</v>
      </c>
      <c r="AB128">
        <v>73.226399999999998</v>
      </c>
      <c r="AC128">
        <v>671.24199999999996</v>
      </c>
      <c r="AD128">
        <v>-102.51696</v>
      </c>
      <c r="AE128">
        <v>82.3797</v>
      </c>
      <c r="AF128">
        <v>328.17631599999999</v>
      </c>
      <c r="AG128">
        <v>701.75299999999902</v>
      </c>
      <c r="AH128">
        <v>0</v>
      </c>
      <c r="AI128">
        <v>427.154</v>
      </c>
      <c r="AJ128">
        <v>73.226399999999998</v>
      </c>
      <c r="AK128">
        <v>671.24199999999996</v>
      </c>
      <c r="AL128" t="s">
        <v>77</v>
      </c>
      <c r="AM128">
        <v>63458.641308874903</v>
      </c>
      <c r="AN128">
        <v>28119.397945249999</v>
      </c>
      <c r="AO128" t="s">
        <v>77</v>
      </c>
    </row>
    <row r="129" spans="1:41" x14ac:dyDescent="0.35">
      <c r="A129" t="str">
        <f t="shared" si="2"/>
        <v>VOLFXEURCNH6M25RR</v>
      </c>
      <c r="B129" t="s">
        <v>71</v>
      </c>
      <c r="C129" t="s">
        <v>27</v>
      </c>
      <c r="D129" t="s">
        <v>87</v>
      </c>
      <c r="E129" t="s">
        <v>5</v>
      </c>
      <c r="F129" t="s">
        <v>18</v>
      </c>
      <c r="G129" t="s">
        <v>87</v>
      </c>
      <c r="H129" t="s">
        <v>18</v>
      </c>
      <c r="I129">
        <v>0.5</v>
      </c>
      <c r="J129" t="s">
        <v>5</v>
      </c>
      <c r="K129">
        <v>1892.9</v>
      </c>
      <c r="L129">
        <v>-0.26750000000000002</v>
      </c>
      <c r="M129">
        <v>-0.26750000000000002</v>
      </c>
      <c r="N129" t="s">
        <v>75</v>
      </c>
      <c r="O129" t="s">
        <v>75</v>
      </c>
      <c r="P129" t="s">
        <v>82</v>
      </c>
      <c r="Q129" t="s">
        <v>82</v>
      </c>
      <c r="R129">
        <v>0.49</v>
      </c>
      <c r="S129">
        <v>0.498</v>
      </c>
      <c r="T129">
        <v>0.499</v>
      </c>
      <c r="U129">
        <v>0.37640000000000001</v>
      </c>
      <c r="V129">
        <v>0.48079999999999901</v>
      </c>
      <c r="W129">
        <v>-0.27400000000000002</v>
      </c>
      <c r="X129">
        <v>0.54089999999999905</v>
      </c>
      <c r="Y129">
        <v>0</v>
      </c>
      <c r="Z129">
        <v>0</v>
      </c>
      <c r="AA129">
        <v>463.76049999999998</v>
      </c>
      <c r="AB129">
        <v>910.10631999999998</v>
      </c>
      <c r="AC129">
        <v>471.33210000000003</v>
      </c>
      <c r="AD129">
        <v>-518.65459999999996</v>
      </c>
      <c r="AE129">
        <v>1023.86961</v>
      </c>
      <c r="AF129">
        <v>356.24378000000002</v>
      </c>
      <c r="AG129">
        <v>472.27855</v>
      </c>
      <c r="AH129">
        <v>0</v>
      </c>
      <c r="AI129">
        <v>463.76049999999998</v>
      </c>
      <c r="AJ129">
        <v>910.10631999999998</v>
      </c>
      <c r="AK129">
        <v>471.33210000000003</v>
      </c>
      <c r="AL129" t="s">
        <v>77</v>
      </c>
      <c r="AM129">
        <v>18.722100000000001</v>
      </c>
      <c r="AN129">
        <v>239.642879999999</v>
      </c>
      <c r="AO129" t="s">
        <v>77</v>
      </c>
    </row>
    <row r="130" spans="1:41" x14ac:dyDescent="0.35">
      <c r="A130" t="str">
        <f t="shared" si="2"/>
        <v>VOLFXEURCNH6MATM</v>
      </c>
      <c r="B130" t="s">
        <v>71</v>
      </c>
      <c r="C130" t="s">
        <v>27</v>
      </c>
      <c r="D130" t="s">
        <v>87</v>
      </c>
      <c r="E130" t="s">
        <v>5</v>
      </c>
      <c r="F130" t="s">
        <v>9</v>
      </c>
      <c r="G130" t="s">
        <v>87</v>
      </c>
      <c r="H130" t="s">
        <v>9</v>
      </c>
      <c r="I130">
        <v>0.5</v>
      </c>
      <c r="J130" t="s">
        <v>5</v>
      </c>
      <c r="K130">
        <v>8251.5070400000004</v>
      </c>
      <c r="L130">
        <v>9.3450000000000006</v>
      </c>
      <c r="M130">
        <v>9.3143999999999991</v>
      </c>
      <c r="N130" t="s">
        <v>75</v>
      </c>
      <c r="O130" t="s">
        <v>75</v>
      </c>
      <c r="P130" t="s">
        <v>75</v>
      </c>
      <c r="Q130" t="s">
        <v>75</v>
      </c>
      <c r="R130">
        <v>0.65</v>
      </c>
      <c r="S130">
        <v>0.85</v>
      </c>
      <c r="T130">
        <v>0.875</v>
      </c>
      <c r="U130">
        <v>0.52100000000000002</v>
      </c>
      <c r="V130">
        <v>0.24210000000000001</v>
      </c>
      <c r="W130">
        <v>6.09999999999999E-3</v>
      </c>
      <c r="X130">
        <v>0.268600000000001</v>
      </c>
      <c r="Y130">
        <v>3.0600000000001501E-2</v>
      </c>
      <c r="Z130">
        <v>252.496115424012</v>
      </c>
      <c r="AA130">
        <v>2681.7397879999999</v>
      </c>
      <c r="AB130">
        <v>1997.689854384</v>
      </c>
      <c r="AC130">
        <v>3506.890492</v>
      </c>
      <c r="AD130">
        <v>50.334192943999902</v>
      </c>
      <c r="AE130">
        <v>2216.3547909439999</v>
      </c>
      <c r="AF130">
        <v>2149.5175839200001</v>
      </c>
      <c r="AG130">
        <v>3610.03433</v>
      </c>
      <c r="AH130">
        <v>252.496115424012</v>
      </c>
      <c r="AI130">
        <v>2681.7397879999999</v>
      </c>
      <c r="AJ130">
        <v>1997.689854384</v>
      </c>
      <c r="AK130">
        <v>3506.890492</v>
      </c>
      <c r="AL130" t="s">
        <v>77</v>
      </c>
      <c r="AM130">
        <v>504.96573599999999</v>
      </c>
      <c r="AN130">
        <v>4808.0469599999997</v>
      </c>
      <c r="AO130" t="s">
        <v>77</v>
      </c>
    </row>
    <row r="131" spans="1:41" x14ac:dyDescent="0.35">
      <c r="A131" t="str">
        <f t="shared" si="2"/>
        <v>VOLFXEURCNH1Y10FLY</v>
      </c>
      <c r="B131" t="s">
        <v>71</v>
      </c>
      <c r="C131" t="s">
        <v>27</v>
      </c>
      <c r="D131" t="s">
        <v>87</v>
      </c>
      <c r="E131" t="s">
        <v>7</v>
      </c>
      <c r="F131" t="s">
        <v>17</v>
      </c>
      <c r="G131" t="s">
        <v>87</v>
      </c>
      <c r="H131" t="s">
        <v>17</v>
      </c>
      <c r="I131">
        <v>1</v>
      </c>
      <c r="J131" t="s">
        <v>7</v>
      </c>
      <c r="K131">
        <v>117.85</v>
      </c>
      <c r="L131">
        <v>1.605</v>
      </c>
      <c r="M131">
        <v>1.4458</v>
      </c>
      <c r="N131" t="s">
        <v>82</v>
      </c>
      <c r="O131" t="s">
        <v>82</v>
      </c>
      <c r="P131" t="s">
        <v>82</v>
      </c>
      <c r="Q131" t="s">
        <v>82</v>
      </c>
      <c r="R131">
        <v>0.65459999999999996</v>
      </c>
      <c r="S131">
        <v>0.75544999999999995</v>
      </c>
      <c r="T131">
        <v>0.76834999999999998</v>
      </c>
      <c r="U131">
        <v>0.50570000000000004</v>
      </c>
      <c r="V131">
        <v>0.130299999999999</v>
      </c>
      <c r="W131">
        <v>-0.11549999999999901</v>
      </c>
      <c r="X131">
        <v>0.142649999999999</v>
      </c>
      <c r="Y131">
        <v>0</v>
      </c>
      <c r="Z131">
        <v>0</v>
      </c>
      <c r="AA131">
        <v>38.572305</v>
      </c>
      <c r="AB131">
        <v>15.355854999999901</v>
      </c>
      <c r="AC131">
        <v>44.514891249999998</v>
      </c>
      <c r="AD131">
        <v>-13.6116749999999</v>
      </c>
      <c r="AE131">
        <v>16.811302499999901</v>
      </c>
      <c r="AF131">
        <v>29.798372499999999</v>
      </c>
      <c r="AG131">
        <v>45.275023750000003</v>
      </c>
      <c r="AH131">
        <v>0</v>
      </c>
      <c r="AI131">
        <v>38.572305</v>
      </c>
      <c r="AJ131">
        <v>15.355854999999901</v>
      </c>
      <c r="AK131">
        <v>44.514891249999998</v>
      </c>
      <c r="AL131" t="s">
        <v>77</v>
      </c>
      <c r="AM131">
        <v>3013.7962399999901</v>
      </c>
      <c r="AN131">
        <v>30278.7939999999</v>
      </c>
      <c r="AO131" t="s">
        <v>77</v>
      </c>
    </row>
    <row r="132" spans="1:41" x14ac:dyDescent="0.35">
      <c r="A132" t="str">
        <f t="shared" si="2"/>
        <v>VOLFXEURCNH1Y10RR</v>
      </c>
      <c r="B132" t="s">
        <v>71</v>
      </c>
      <c r="C132" t="s">
        <v>27</v>
      </c>
      <c r="D132" t="s">
        <v>87</v>
      </c>
      <c r="E132" t="s">
        <v>7</v>
      </c>
      <c r="F132" t="s">
        <v>16</v>
      </c>
      <c r="G132" t="s">
        <v>87</v>
      </c>
      <c r="H132" t="s">
        <v>16</v>
      </c>
      <c r="I132">
        <v>1</v>
      </c>
      <c r="J132" t="s">
        <v>7</v>
      </c>
      <c r="K132">
        <v>792.07</v>
      </c>
      <c r="L132">
        <v>-0.24249999999999999</v>
      </c>
      <c r="M132">
        <v>-1.0916999999999999</v>
      </c>
      <c r="N132" t="s">
        <v>82</v>
      </c>
      <c r="O132" t="s">
        <v>82</v>
      </c>
      <c r="P132" t="s">
        <v>82</v>
      </c>
      <c r="Q132" t="s">
        <v>82</v>
      </c>
      <c r="R132">
        <v>0.84</v>
      </c>
      <c r="S132">
        <v>2.4079999999999999</v>
      </c>
      <c r="T132">
        <v>2.6040000000000001</v>
      </c>
      <c r="U132">
        <v>0.55979999999999996</v>
      </c>
      <c r="V132">
        <v>0.65299999999999903</v>
      </c>
      <c r="W132">
        <v>-0.14729999999999999</v>
      </c>
      <c r="X132">
        <v>0.73399999999999999</v>
      </c>
      <c r="Y132">
        <v>0</v>
      </c>
      <c r="Z132">
        <v>0</v>
      </c>
      <c r="AA132">
        <v>332.6694</v>
      </c>
      <c r="AB132">
        <v>517.22170999999901</v>
      </c>
      <c r="AC132">
        <v>953.65228000000002</v>
      </c>
      <c r="AD132">
        <v>-116.67191099999999</v>
      </c>
      <c r="AE132">
        <v>581.37937999999997</v>
      </c>
      <c r="AF132">
        <v>221.70039299999999</v>
      </c>
      <c r="AG132">
        <v>1031.27514</v>
      </c>
      <c r="AH132">
        <v>0</v>
      </c>
      <c r="AI132">
        <v>332.6694</v>
      </c>
      <c r="AJ132">
        <v>517.22170999999901</v>
      </c>
      <c r="AK132">
        <v>953.65228000000002</v>
      </c>
      <c r="AL132" t="s">
        <v>77</v>
      </c>
      <c r="AM132">
        <v>300.15449999999998</v>
      </c>
      <c r="AN132">
        <v>13056.72075</v>
      </c>
      <c r="AO132" t="s">
        <v>77</v>
      </c>
    </row>
    <row r="133" spans="1:41" x14ac:dyDescent="0.35">
      <c r="A133" t="str">
        <f t="shared" si="2"/>
        <v>VOLFXEURCNH1Y25FLY</v>
      </c>
      <c r="B133" t="s">
        <v>71</v>
      </c>
      <c r="C133" t="s">
        <v>27</v>
      </c>
      <c r="D133" t="s">
        <v>87</v>
      </c>
      <c r="E133" t="s">
        <v>7</v>
      </c>
      <c r="F133" t="s">
        <v>19</v>
      </c>
      <c r="G133" t="s">
        <v>87</v>
      </c>
      <c r="H133" t="s">
        <v>19</v>
      </c>
      <c r="I133">
        <v>1</v>
      </c>
      <c r="J133" t="s">
        <v>7</v>
      </c>
      <c r="K133">
        <v>17837.099999999999</v>
      </c>
      <c r="L133">
        <v>0.44750000000000001</v>
      </c>
      <c r="M133">
        <v>0.378</v>
      </c>
      <c r="N133" t="s">
        <v>82</v>
      </c>
      <c r="O133" t="s">
        <v>82</v>
      </c>
      <c r="P133" t="s">
        <v>82</v>
      </c>
      <c r="Q133" t="s">
        <v>82</v>
      </c>
      <c r="R133">
        <v>0.35</v>
      </c>
      <c r="S133">
        <v>0.47</v>
      </c>
      <c r="T133">
        <v>0.48499999999999999</v>
      </c>
      <c r="U133">
        <v>0.23330000000000001</v>
      </c>
      <c r="V133">
        <v>4.0699999999999903E-2</v>
      </c>
      <c r="W133">
        <v>-3.6999999999999998E-2</v>
      </c>
      <c r="X133">
        <v>4.4099999999999903E-2</v>
      </c>
      <c r="Y133">
        <v>0</v>
      </c>
      <c r="Z133">
        <v>0</v>
      </c>
      <c r="AA133">
        <v>3121.4924999999898</v>
      </c>
      <c r="AB133">
        <v>725.96996999999897</v>
      </c>
      <c r="AC133">
        <v>4191.7184999999899</v>
      </c>
      <c r="AD133">
        <v>-659.97270000000003</v>
      </c>
      <c r="AE133">
        <v>786.61610999999903</v>
      </c>
      <c r="AF133">
        <v>2080.6977149999998</v>
      </c>
      <c r="AG133">
        <v>4325.4967499999902</v>
      </c>
      <c r="AH133">
        <v>0</v>
      </c>
      <c r="AI133">
        <v>3121.4924999999898</v>
      </c>
      <c r="AJ133">
        <v>725.96996999999897</v>
      </c>
      <c r="AK133">
        <v>4191.7184999999899</v>
      </c>
      <c r="AL133" t="s">
        <v>77</v>
      </c>
      <c r="AM133">
        <v>0</v>
      </c>
      <c r="AN133">
        <v>26638.932624000001</v>
      </c>
      <c r="AO133" t="s">
        <v>77</v>
      </c>
    </row>
    <row r="134" spans="1:41" x14ac:dyDescent="0.35">
      <c r="A134" t="str">
        <f t="shared" ref="A134:A197" si="3">CONCATENATE(C134,D134,E134,F134)</f>
        <v>VOLFXEURCNH1Y25RR</v>
      </c>
      <c r="B134" t="s">
        <v>71</v>
      </c>
      <c r="C134" t="s">
        <v>27</v>
      </c>
      <c r="D134" t="s">
        <v>87</v>
      </c>
      <c r="E134" t="s">
        <v>7</v>
      </c>
      <c r="F134" t="s">
        <v>18</v>
      </c>
      <c r="G134" t="s">
        <v>87</v>
      </c>
      <c r="H134" t="s">
        <v>18</v>
      </c>
      <c r="I134">
        <v>1</v>
      </c>
      <c r="J134" t="s">
        <v>7</v>
      </c>
      <c r="K134">
        <v>8002.46</v>
      </c>
      <c r="L134">
        <v>-0.15</v>
      </c>
      <c r="M134">
        <v>-0.55689999999999995</v>
      </c>
      <c r="N134" t="s">
        <v>80</v>
      </c>
      <c r="O134" t="s">
        <v>75</v>
      </c>
      <c r="P134" t="s">
        <v>82</v>
      </c>
      <c r="Q134" t="s">
        <v>82</v>
      </c>
      <c r="R134">
        <v>0.4</v>
      </c>
      <c r="S134">
        <v>0.47199999999999998</v>
      </c>
      <c r="T134">
        <v>0.48099999999999998</v>
      </c>
      <c r="U134">
        <v>0.3085</v>
      </c>
      <c r="V134">
        <v>3.5000000000000003E-2</v>
      </c>
      <c r="W134">
        <v>-0.1042</v>
      </c>
      <c r="X134">
        <v>4.2499999999999899E-2</v>
      </c>
      <c r="Y134">
        <v>0</v>
      </c>
      <c r="Z134">
        <v>0</v>
      </c>
      <c r="AA134">
        <v>1600.492</v>
      </c>
      <c r="AB134">
        <v>280.08609999999999</v>
      </c>
      <c r="AC134">
        <v>1888.5805600000001</v>
      </c>
      <c r="AD134">
        <v>-833.85633199999995</v>
      </c>
      <c r="AE134">
        <v>340.10454999999899</v>
      </c>
      <c r="AF134">
        <v>1234.379455</v>
      </c>
      <c r="AG134">
        <v>1924.5916299999999</v>
      </c>
      <c r="AH134">
        <v>0</v>
      </c>
      <c r="AI134">
        <v>1600.492</v>
      </c>
      <c r="AJ134">
        <v>280.08609999999999</v>
      </c>
      <c r="AK134">
        <v>1888.5805600000001</v>
      </c>
      <c r="AL134" t="s">
        <v>77</v>
      </c>
      <c r="AM134">
        <v>344.73009100000002</v>
      </c>
      <c r="AN134">
        <v>3221.61112</v>
      </c>
      <c r="AO134" t="s">
        <v>77</v>
      </c>
    </row>
    <row r="135" spans="1:41" x14ac:dyDescent="0.35">
      <c r="A135" t="str">
        <f t="shared" si="3"/>
        <v>VOLFXEURCNH1YATM</v>
      </c>
      <c r="B135" t="s">
        <v>71</v>
      </c>
      <c r="C135" t="s">
        <v>27</v>
      </c>
      <c r="D135" t="s">
        <v>87</v>
      </c>
      <c r="E135" t="s">
        <v>7</v>
      </c>
      <c r="F135" t="s">
        <v>9</v>
      </c>
      <c r="G135" t="s">
        <v>87</v>
      </c>
      <c r="H135" t="s">
        <v>9</v>
      </c>
      <c r="I135">
        <v>1</v>
      </c>
      <c r="J135" t="s">
        <v>7</v>
      </c>
      <c r="K135">
        <v>20466.898369999901</v>
      </c>
      <c r="L135">
        <v>8.9075000000000006</v>
      </c>
      <c r="M135">
        <v>8.8424999999999994</v>
      </c>
      <c r="N135" t="s">
        <v>75</v>
      </c>
      <c r="O135" t="s">
        <v>75</v>
      </c>
      <c r="P135" t="s">
        <v>80</v>
      </c>
      <c r="Q135" t="s">
        <v>83</v>
      </c>
      <c r="R135">
        <v>0.7</v>
      </c>
      <c r="S135">
        <v>0.84</v>
      </c>
      <c r="T135">
        <v>0.85749999999999904</v>
      </c>
      <c r="U135">
        <v>0.5544</v>
      </c>
      <c r="V135">
        <v>0.219000000000001</v>
      </c>
      <c r="W135">
        <v>1.2999999999999901E-2</v>
      </c>
      <c r="X135">
        <v>0.2382</v>
      </c>
      <c r="Y135">
        <v>6.5000000000001196E-2</v>
      </c>
      <c r="Z135">
        <v>1330.34839405002</v>
      </c>
      <c r="AA135">
        <v>7163.4144294999896</v>
      </c>
      <c r="AB135">
        <v>4482.2507430300202</v>
      </c>
      <c r="AC135">
        <v>8596.0973153999894</v>
      </c>
      <c r="AD135">
        <v>266.06967880999701</v>
      </c>
      <c r="AE135">
        <v>4875.2151917340097</v>
      </c>
      <c r="AF135">
        <v>5673.4242281639899</v>
      </c>
      <c r="AG135">
        <v>8775.1826761374905</v>
      </c>
      <c r="AH135">
        <v>1330.34839405002</v>
      </c>
      <c r="AI135">
        <v>7163.4144294999896</v>
      </c>
      <c r="AJ135">
        <v>4482.2507430300202</v>
      </c>
      <c r="AK135">
        <v>8596.0973153999894</v>
      </c>
      <c r="AL135" t="s">
        <v>77</v>
      </c>
      <c r="AM135">
        <v>250.0864</v>
      </c>
      <c r="AN135">
        <v>2875.9935999999898</v>
      </c>
      <c r="AO135" t="s">
        <v>77</v>
      </c>
    </row>
    <row r="136" spans="1:41" x14ac:dyDescent="0.35">
      <c r="A136" t="str">
        <f t="shared" si="3"/>
        <v>VOLFXEURCNH2Y10FLY</v>
      </c>
      <c r="B136" t="s">
        <v>71</v>
      </c>
      <c r="C136" t="s">
        <v>27</v>
      </c>
      <c r="D136" t="s">
        <v>87</v>
      </c>
      <c r="E136" t="s">
        <v>8</v>
      </c>
      <c r="F136" t="s">
        <v>17</v>
      </c>
      <c r="G136" t="s">
        <v>87</v>
      </c>
      <c r="H136" t="s">
        <v>17</v>
      </c>
      <c r="I136">
        <v>2</v>
      </c>
      <c r="J136" t="s">
        <v>8</v>
      </c>
      <c r="K136">
        <v>11.98</v>
      </c>
      <c r="L136">
        <v>1.5275000000000001</v>
      </c>
      <c r="M136">
        <v>1.4208000000000001</v>
      </c>
      <c r="N136" t="s">
        <v>82</v>
      </c>
      <c r="O136" t="s">
        <v>82</v>
      </c>
      <c r="P136" t="s">
        <v>82</v>
      </c>
      <c r="Q136" t="s">
        <v>82</v>
      </c>
      <c r="R136">
        <v>0.8</v>
      </c>
      <c r="S136">
        <v>1.52</v>
      </c>
      <c r="T136">
        <v>1.61</v>
      </c>
      <c r="U136">
        <v>0.68179999999999996</v>
      </c>
      <c r="V136">
        <v>1.3399999999999901</v>
      </c>
      <c r="W136">
        <v>-4.3999999999999997E-2</v>
      </c>
      <c r="X136">
        <v>1.5074999999999901</v>
      </c>
      <c r="Y136">
        <v>0</v>
      </c>
      <c r="Z136">
        <v>0</v>
      </c>
      <c r="AA136">
        <v>4.7919999999999998</v>
      </c>
      <c r="AB136">
        <v>16.0532</v>
      </c>
      <c r="AC136">
        <v>9.1047999999999991</v>
      </c>
      <c r="AD136">
        <v>-0.52712000000000003</v>
      </c>
      <c r="AE136">
        <v>18.059849999999901</v>
      </c>
      <c r="AF136">
        <v>4.0839819999999998</v>
      </c>
      <c r="AG136">
        <v>9.6439000000000004</v>
      </c>
      <c r="AH136">
        <v>0</v>
      </c>
      <c r="AI136">
        <v>4.7919999999999998</v>
      </c>
      <c r="AJ136">
        <v>16.0532</v>
      </c>
      <c r="AK136">
        <v>9.1047999999999991</v>
      </c>
      <c r="AL136" t="s">
        <v>77</v>
      </c>
      <c r="AM136">
        <v>7308.1669089999996</v>
      </c>
      <c r="AN136">
        <v>37436.044300000001</v>
      </c>
      <c r="AO136" t="s">
        <v>77</v>
      </c>
    </row>
    <row r="137" spans="1:41" x14ac:dyDescent="0.35">
      <c r="A137" t="str">
        <f t="shared" si="3"/>
        <v>VOLFXEURCNH2Y10RR</v>
      </c>
      <c r="B137" t="s">
        <v>71</v>
      </c>
      <c r="C137" t="s">
        <v>27</v>
      </c>
      <c r="D137" t="s">
        <v>87</v>
      </c>
      <c r="E137" t="s">
        <v>8</v>
      </c>
      <c r="F137" t="s">
        <v>16</v>
      </c>
      <c r="G137" t="s">
        <v>87</v>
      </c>
      <c r="H137" t="s">
        <v>16</v>
      </c>
      <c r="I137">
        <v>2</v>
      </c>
      <c r="J137" t="s">
        <v>8</v>
      </c>
      <c r="K137">
        <v>-23.7</v>
      </c>
      <c r="L137">
        <v>-0.1875</v>
      </c>
      <c r="M137">
        <v>-0.75919999999999999</v>
      </c>
      <c r="N137" t="s">
        <v>82</v>
      </c>
      <c r="O137" t="s">
        <v>82</v>
      </c>
      <c r="P137" t="s">
        <v>82</v>
      </c>
      <c r="Q137" t="s">
        <v>82</v>
      </c>
      <c r="R137">
        <v>1.2</v>
      </c>
      <c r="S137">
        <v>4.5599999999999996</v>
      </c>
      <c r="T137">
        <v>4.9800000000000004</v>
      </c>
      <c r="U137">
        <v>0.80710000000000004</v>
      </c>
      <c r="V137">
        <v>0</v>
      </c>
      <c r="W137">
        <v>0.55999999999999905</v>
      </c>
      <c r="X137">
        <v>0</v>
      </c>
      <c r="Y137">
        <v>0</v>
      </c>
      <c r="Z137">
        <v>0</v>
      </c>
      <c r="AA137">
        <v>14.219999999999899</v>
      </c>
      <c r="AB137">
        <v>5.1926699999999997</v>
      </c>
      <c r="AC137">
        <v>54.035999999999902</v>
      </c>
      <c r="AD137">
        <v>-13.271999999999901</v>
      </c>
      <c r="AE137">
        <v>5.8420500000000004</v>
      </c>
      <c r="AF137">
        <v>9.5641350000000003</v>
      </c>
      <c r="AG137">
        <v>59.012999999999998</v>
      </c>
      <c r="AH137">
        <v>0</v>
      </c>
      <c r="AI137">
        <v>14.219999999999899</v>
      </c>
      <c r="AJ137">
        <v>5.1926699999999997</v>
      </c>
      <c r="AK137">
        <v>54.035999999999902</v>
      </c>
      <c r="AL137" t="s">
        <v>77</v>
      </c>
      <c r="AM137">
        <v>799.43232</v>
      </c>
      <c r="AN137">
        <v>18087.15624</v>
      </c>
      <c r="AO137" t="s">
        <v>77</v>
      </c>
    </row>
    <row r="138" spans="1:41" x14ac:dyDescent="0.35">
      <c r="A138" t="str">
        <f t="shared" si="3"/>
        <v>VOLFXEURCNH2Y25FLY</v>
      </c>
      <c r="B138" t="s">
        <v>71</v>
      </c>
      <c r="C138" t="s">
        <v>27</v>
      </c>
      <c r="D138" t="s">
        <v>87</v>
      </c>
      <c r="E138" t="s">
        <v>8</v>
      </c>
      <c r="F138" t="s">
        <v>19</v>
      </c>
      <c r="G138" t="s">
        <v>87</v>
      </c>
      <c r="H138" t="s">
        <v>19</v>
      </c>
      <c r="I138">
        <v>2</v>
      </c>
      <c r="J138" t="s">
        <v>8</v>
      </c>
      <c r="K138">
        <v>974.53</v>
      </c>
      <c r="L138">
        <v>0.40749999999999997</v>
      </c>
      <c r="M138">
        <v>0.36009999999999998</v>
      </c>
      <c r="N138" t="s">
        <v>82</v>
      </c>
      <c r="O138" t="s">
        <v>82</v>
      </c>
      <c r="P138" t="s">
        <v>82</v>
      </c>
      <c r="Q138" t="s">
        <v>82</v>
      </c>
      <c r="R138">
        <v>0.5</v>
      </c>
      <c r="S138">
        <v>0.74</v>
      </c>
      <c r="T138">
        <v>0.77</v>
      </c>
      <c r="U138">
        <v>0.33629999999999999</v>
      </c>
      <c r="V138">
        <v>0.48249999999999998</v>
      </c>
      <c r="W138">
        <v>1.64999999999999E-2</v>
      </c>
      <c r="X138">
        <v>0.53249999999999997</v>
      </c>
      <c r="Y138">
        <v>0</v>
      </c>
      <c r="Z138">
        <v>0</v>
      </c>
      <c r="AA138">
        <v>243.63249999999999</v>
      </c>
      <c r="AB138">
        <v>470.210724999999</v>
      </c>
      <c r="AC138">
        <v>360.5761</v>
      </c>
      <c r="AD138">
        <v>16.0797449999999</v>
      </c>
      <c r="AE138">
        <v>518.93722500000001</v>
      </c>
      <c r="AF138">
        <v>163.86721949999901</v>
      </c>
      <c r="AG138">
        <v>375.19405</v>
      </c>
      <c r="AH138">
        <v>0</v>
      </c>
      <c r="AI138">
        <v>243.63249999999999</v>
      </c>
      <c r="AJ138">
        <v>470.210724999999</v>
      </c>
      <c r="AK138">
        <v>360.5761</v>
      </c>
      <c r="AL138" t="s">
        <v>77</v>
      </c>
      <c r="AM138">
        <v>4385.0076855751604</v>
      </c>
      <c r="AN138">
        <v>75741.041841750004</v>
      </c>
      <c r="AO138" t="s">
        <v>77</v>
      </c>
    </row>
    <row r="139" spans="1:41" x14ac:dyDescent="0.35">
      <c r="A139" t="str">
        <f t="shared" si="3"/>
        <v>VOLFXEURCNH2Y25RR</v>
      </c>
      <c r="B139" t="s">
        <v>71</v>
      </c>
      <c r="C139" t="s">
        <v>27</v>
      </c>
      <c r="D139" t="s">
        <v>87</v>
      </c>
      <c r="E139" t="s">
        <v>8</v>
      </c>
      <c r="F139" t="s">
        <v>18</v>
      </c>
      <c r="G139" t="s">
        <v>87</v>
      </c>
      <c r="H139" t="s">
        <v>18</v>
      </c>
      <c r="I139">
        <v>2</v>
      </c>
      <c r="J139" t="s">
        <v>8</v>
      </c>
      <c r="K139">
        <v>577.33999999999901</v>
      </c>
      <c r="L139">
        <v>-0.1225</v>
      </c>
      <c r="M139">
        <v>-0.40439999999999998</v>
      </c>
      <c r="N139" t="s">
        <v>80</v>
      </c>
      <c r="O139" t="s">
        <v>75</v>
      </c>
      <c r="P139" t="s">
        <v>82</v>
      </c>
      <c r="Q139" t="s">
        <v>82</v>
      </c>
      <c r="R139">
        <v>0.41349999999999998</v>
      </c>
      <c r="S139">
        <v>0.64270000000000005</v>
      </c>
      <c r="T139">
        <v>0.67130000000000001</v>
      </c>
      <c r="U139">
        <v>0.4027</v>
      </c>
      <c r="V139">
        <v>0.11599999999999901</v>
      </c>
      <c r="W139">
        <v>-0.106</v>
      </c>
      <c r="X139">
        <v>0.13049999999999901</v>
      </c>
      <c r="Y139">
        <v>0</v>
      </c>
      <c r="Z139">
        <v>0</v>
      </c>
      <c r="AA139">
        <v>119.365044999999</v>
      </c>
      <c r="AB139">
        <v>66.971439999999902</v>
      </c>
      <c r="AC139">
        <v>185.52820899999901</v>
      </c>
      <c r="AD139">
        <v>-61.198039999999999</v>
      </c>
      <c r="AE139">
        <v>75.342869999999905</v>
      </c>
      <c r="AF139">
        <v>116.247408999999</v>
      </c>
      <c r="AG139">
        <v>193.78417099999999</v>
      </c>
      <c r="AH139">
        <v>0</v>
      </c>
      <c r="AI139">
        <v>119.365044999999</v>
      </c>
      <c r="AJ139">
        <v>66.971439999999902</v>
      </c>
      <c r="AK139">
        <v>185.52820899999901</v>
      </c>
      <c r="AL139" t="s">
        <v>77</v>
      </c>
      <c r="AM139">
        <v>141.998383241</v>
      </c>
      <c r="AN139">
        <v>502.33899459999998</v>
      </c>
      <c r="AO139" t="s">
        <v>77</v>
      </c>
    </row>
    <row r="140" spans="1:41" x14ac:dyDescent="0.35">
      <c r="A140" t="str">
        <f t="shared" si="3"/>
        <v>VOLFXEURCNH2YATM</v>
      </c>
      <c r="B140" t="s">
        <v>71</v>
      </c>
      <c r="C140" t="s">
        <v>27</v>
      </c>
      <c r="D140" t="s">
        <v>87</v>
      </c>
      <c r="E140" t="s">
        <v>8</v>
      </c>
      <c r="F140" t="s">
        <v>9</v>
      </c>
      <c r="G140" t="s">
        <v>87</v>
      </c>
      <c r="H140" t="s">
        <v>9</v>
      </c>
      <c r="I140">
        <v>2</v>
      </c>
      <c r="J140" t="s">
        <v>8</v>
      </c>
      <c r="K140">
        <v>1147.50044</v>
      </c>
      <c r="L140">
        <v>9.1649999999999991</v>
      </c>
      <c r="M140">
        <v>9.1107999999999993</v>
      </c>
      <c r="N140" t="s">
        <v>80</v>
      </c>
      <c r="O140" t="s">
        <v>75</v>
      </c>
      <c r="P140" t="s">
        <v>80</v>
      </c>
      <c r="Q140" t="s">
        <v>83</v>
      </c>
      <c r="R140">
        <v>0.99199999999999999</v>
      </c>
      <c r="S140">
        <v>1.0665499999999899</v>
      </c>
      <c r="T140">
        <v>1.07585</v>
      </c>
      <c r="U140">
        <v>0.57869999999999999</v>
      </c>
      <c r="V140">
        <v>9.4500000000000001E-2</v>
      </c>
      <c r="W140">
        <v>-9.8000000000002495E-3</v>
      </c>
      <c r="X140">
        <v>0.106149999999999</v>
      </c>
      <c r="Y140">
        <v>0</v>
      </c>
      <c r="Z140">
        <v>0</v>
      </c>
      <c r="AA140">
        <v>569.16021823999995</v>
      </c>
      <c r="AB140">
        <v>108.43879158</v>
      </c>
      <c r="AC140">
        <v>611.933297140999</v>
      </c>
      <c r="AD140">
        <v>-11.2455043120002</v>
      </c>
      <c r="AE140">
        <v>121.807171705999</v>
      </c>
      <c r="AF140">
        <v>332.02925231400002</v>
      </c>
      <c r="AG140">
        <v>617.26917418699998</v>
      </c>
      <c r="AH140">
        <v>0</v>
      </c>
      <c r="AI140">
        <v>569.16021823999995</v>
      </c>
      <c r="AJ140">
        <v>108.43879158</v>
      </c>
      <c r="AK140">
        <v>611.933297140999</v>
      </c>
      <c r="AL140" t="s">
        <v>77</v>
      </c>
      <c r="AM140">
        <v>703.20366347599895</v>
      </c>
      <c r="AN140">
        <v>2752.0180850430002</v>
      </c>
      <c r="AO140" t="s">
        <v>77</v>
      </c>
    </row>
    <row r="141" spans="1:41" x14ac:dyDescent="0.35">
      <c r="A141" t="str">
        <f t="shared" si="3"/>
        <v>VOLFXEURGBP1D10FLY</v>
      </c>
      <c r="B141" t="s">
        <v>71</v>
      </c>
      <c r="C141" t="s">
        <v>27</v>
      </c>
      <c r="D141" t="s">
        <v>72</v>
      </c>
      <c r="E141" t="s">
        <v>20</v>
      </c>
      <c r="F141" t="s">
        <v>17</v>
      </c>
      <c r="G141" t="s">
        <v>72</v>
      </c>
      <c r="H141" t="s">
        <v>17</v>
      </c>
      <c r="I141">
        <v>2.7777777777777701E-3</v>
      </c>
      <c r="J141" t="s">
        <v>20</v>
      </c>
      <c r="K141">
        <v>-2355.88</v>
      </c>
      <c r="L141">
        <v>1.115</v>
      </c>
      <c r="M141">
        <v>1.0249999999999999</v>
      </c>
      <c r="N141" t="s">
        <v>75</v>
      </c>
      <c r="O141" t="s">
        <v>75</v>
      </c>
      <c r="P141" t="s">
        <v>75</v>
      </c>
      <c r="Q141" t="s">
        <v>75</v>
      </c>
      <c r="R141">
        <v>5.3</v>
      </c>
      <c r="S141">
        <v>6.18</v>
      </c>
      <c r="T141">
        <v>6.29</v>
      </c>
      <c r="U141">
        <v>3.7018</v>
      </c>
      <c r="V141">
        <v>1.7999999999999999E-2</v>
      </c>
      <c r="W141">
        <v>0.221999999999999</v>
      </c>
      <c r="X141">
        <v>8.99999999999989E-3</v>
      </c>
      <c r="Y141">
        <v>0.09</v>
      </c>
      <c r="Z141">
        <v>-212.0292</v>
      </c>
      <c r="AA141">
        <v>6243.0820000000003</v>
      </c>
      <c r="AB141">
        <v>0</v>
      </c>
      <c r="AC141">
        <v>7279.6692000000003</v>
      </c>
      <c r="AD141">
        <v>-523.00536</v>
      </c>
      <c r="AE141">
        <v>0</v>
      </c>
      <c r="AF141">
        <v>4360.4982920000002</v>
      </c>
      <c r="AG141">
        <v>7409.2425999999996</v>
      </c>
      <c r="AH141">
        <v>-212.0292</v>
      </c>
      <c r="AI141">
        <v>0</v>
      </c>
      <c r="AJ141">
        <v>0</v>
      </c>
      <c r="AK141">
        <v>7279.6692000000003</v>
      </c>
      <c r="AL141" t="s">
        <v>77</v>
      </c>
      <c r="AM141">
        <v>152.99791958</v>
      </c>
      <c r="AN141">
        <v>304.00021412199999</v>
      </c>
      <c r="AO141" t="s">
        <v>77</v>
      </c>
    </row>
    <row r="142" spans="1:41" x14ac:dyDescent="0.35">
      <c r="A142" t="str">
        <f t="shared" si="3"/>
        <v>VOLFXEURGBP1D10RR</v>
      </c>
      <c r="B142" t="s">
        <v>71</v>
      </c>
      <c r="C142" t="s">
        <v>27</v>
      </c>
      <c r="D142" t="s">
        <v>72</v>
      </c>
      <c r="E142" t="s">
        <v>20</v>
      </c>
      <c r="F142" t="s">
        <v>16</v>
      </c>
      <c r="G142" t="s">
        <v>72</v>
      </c>
      <c r="H142" t="s">
        <v>16</v>
      </c>
      <c r="I142">
        <v>2.7777777777777701E-3</v>
      </c>
      <c r="J142" t="s">
        <v>20</v>
      </c>
      <c r="K142">
        <v>-7847.5</v>
      </c>
      <c r="L142">
        <v>2.7725</v>
      </c>
      <c r="M142">
        <v>2.4750000000000001</v>
      </c>
      <c r="N142" t="s">
        <v>75</v>
      </c>
      <c r="O142" t="s">
        <v>75</v>
      </c>
      <c r="P142" t="s">
        <v>75</v>
      </c>
      <c r="Q142" t="s">
        <v>75</v>
      </c>
      <c r="R142">
        <v>7.9550000000000001</v>
      </c>
      <c r="S142">
        <v>11.750999999999999</v>
      </c>
      <c r="T142">
        <v>12.2255</v>
      </c>
      <c r="U142">
        <v>5.5537000000000001</v>
      </c>
      <c r="V142">
        <v>5.9499999999999803E-2</v>
      </c>
      <c r="W142">
        <v>0.75749999999999895</v>
      </c>
      <c r="X142">
        <v>2.9700000000000001E-2</v>
      </c>
      <c r="Y142">
        <v>0.29749999999999899</v>
      </c>
      <c r="Z142">
        <v>-2334.6312499999899</v>
      </c>
      <c r="AA142">
        <v>31213.431250000001</v>
      </c>
      <c r="AB142">
        <v>0</v>
      </c>
      <c r="AC142">
        <v>46107.9862499999</v>
      </c>
      <c r="AD142">
        <v>-5944.4812499999898</v>
      </c>
      <c r="AE142">
        <v>0</v>
      </c>
      <c r="AF142">
        <v>21791.330375000001</v>
      </c>
      <c r="AG142">
        <v>47969.805625000001</v>
      </c>
      <c r="AH142">
        <v>-2334.6312499999899</v>
      </c>
      <c r="AI142">
        <v>0</v>
      </c>
      <c r="AJ142">
        <v>0</v>
      </c>
      <c r="AK142">
        <v>46107.9862499999</v>
      </c>
      <c r="AL142" t="s">
        <v>77</v>
      </c>
      <c r="AM142">
        <v>177.32048800000001</v>
      </c>
      <c r="AN142">
        <v>10768.0335085714</v>
      </c>
      <c r="AO142" t="s">
        <v>77</v>
      </c>
    </row>
    <row r="143" spans="1:41" x14ac:dyDescent="0.35">
      <c r="A143" t="str">
        <f t="shared" si="3"/>
        <v>VOLFXEURGBP1D25FLY</v>
      </c>
      <c r="B143" t="s">
        <v>71</v>
      </c>
      <c r="C143" t="s">
        <v>27</v>
      </c>
      <c r="D143" t="s">
        <v>72</v>
      </c>
      <c r="E143" t="s">
        <v>20</v>
      </c>
      <c r="F143" t="s">
        <v>19</v>
      </c>
      <c r="G143" t="s">
        <v>72</v>
      </c>
      <c r="H143" t="s">
        <v>19</v>
      </c>
      <c r="I143">
        <v>2.7777777777777701E-3</v>
      </c>
      <c r="J143" t="s">
        <v>20</v>
      </c>
      <c r="K143">
        <v>-5476.45</v>
      </c>
      <c r="L143">
        <v>0.3125</v>
      </c>
      <c r="M143">
        <v>0.27500000000000002</v>
      </c>
      <c r="N143" t="s">
        <v>75</v>
      </c>
      <c r="O143" t="s">
        <v>75</v>
      </c>
      <c r="P143" t="s">
        <v>75</v>
      </c>
      <c r="Q143" t="s">
        <v>75</v>
      </c>
      <c r="R143">
        <v>2.7</v>
      </c>
      <c r="S143">
        <v>3.1920000000000002</v>
      </c>
      <c r="T143">
        <v>3.2534999999999998</v>
      </c>
      <c r="U143">
        <v>2.1911</v>
      </c>
      <c r="V143">
        <v>7.4999999999999997E-3</v>
      </c>
      <c r="W143">
        <v>6.5500000000000003E-2</v>
      </c>
      <c r="X143">
        <v>3.8000000000000199E-3</v>
      </c>
      <c r="Y143">
        <v>3.7499999999999901E-2</v>
      </c>
      <c r="Z143">
        <v>-205.366874999999</v>
      </c>
      <c r="AA143">
        <v>7393.2075000000004</v>
      </c>
      <c r="AB143">
        <v>0</v>
      </c>
      <c r="AC143">
        <v>8740.4141999999993</v>
      </c>
      <c r="AD143">
        <v>-358.70747499999999</v>
      </c>
      <c r="AE143">
        <v>0</v>
      </c>
      <c r="AF143">
        <v>5999.7247975</v>
      </c>
      <c r="AG143">
        <v>8908.8150374999896</v>
      </c>
      <c r="AH143">
        <v>-205.366874999999</v>
      </c>
      <c r="AI143">
        <v>0</v>
      </c>
      <c r="AJ143">
        <v>0</v>
      </c>
      <c r="AK143">
        <v>8740.4141999999993</v>
      </c>
      <c r="AL143" t="s">
        <v>77</v>
      </c>
      <c r="AM143">
        <v>0</v>
      </c>
      <c r="AN143">
        <v>6840.2473999999902</v>
      </c>
      <c r="AO143" t="s">
        <v>77</v>
      </c>
    </row>
    <row r="144" spans="1:41" x14ac:dyDescent="0.35">
      <c r="A144" t="str">
        <f t="shared" si="3"/>
        <v>VOLFXEURGBP1D25RR</v>
      </c>
      <c r="B144" t="s">
        <v>71</v>
      </c>
      <c r="C144" t="s">
        <v>27</v>
      </c>
      <c r="D144" t="s">
        <v>72</v>
      </c>
      <c r="E144" t="s">
        <v>20</v>
      </c>
      <c r="F144" t="s">
        <v>18</v>
      </c>
      <c r="G144" t="s">
        <v>72</v>
      </c>
      <c r="H144" t="s">
        <v>18</v>
      </c>
      <c r="I144">
        <v>2.7777777777777701E-3</v>
      </c>
      <c r="J144" t="s">
        <v>20</v>
      </c>
      <c r="K144">
        <v>-11604.77</v>
      </c>
      <c r="L144">
        <v>1.4850000000000001</v>
      </c>
      <c r="M144">
        <v>1.35</v>
      </c>
      <c r="N144" t="s">
        <v>75</v>
      </c>
      <c r="O144" t="s">
        <v>75</v>
      </c>
      <c r="P144" t="s">
        <v>75</v>
      </c>
      <c r="Q144" t="s">
        <v>75</v>
      </c>
      <c r="R144">
        <v>4.5</v>
      </c>
      <c r="S144">
        <v>4.6120000000000001</v>
      </c>
      <c r="T144">
        <v>4.6260000000000003</v>
      </c>
      <c r="U144">
        <v>3.2115999999999998</v>
      </c>
      <c r="V144">
        <v>2.70000000000001E-2</v>
      </c>
      <c r="W144">
        <v>0.39900000000000002</v>
      </c>
      <c r="X144">
        <v>1.35E-2</v>
      </c>
      <c r="Y144">
        <v>0.13500000000000001</v>
      </c>
      <c r="Z144">
        <v>-1566.6439499999999</v>
      </c>
      <c r="AA144">
        <v>26110.732499999998</v>
      </c>
      <c r="AB144">
        <v>0</v>
      </c>
      <c r="AC144">
        <v>26760.599620000001</v>
      </c>
      <c r="AD144">
        <v>-4630.3032300000004</v>
      </c>
      <c r="AE144">
        <v>0</v>
      </c>
      <c r="AF144">
        <v>18634.939665999998</v>
      </c>
      <c r="AG144">
        <v>26841.833009999998</v>
      </c>
      <c r="AH144">
        <v>-1566.6439499999999</v>
      </c>
      <c r="AI144">
        <v>0</v>
      </c>
      <c r="AJ144">
        <v>0</v>
      </c>
      <c r="AK144">
        <v>26760.599620000001</v>
      </c>
      <c r="AL144" t="s">
        <v>77</v>
      </c>
      <c r="AM144">
        <v>8498.0679839999993</v>
      </c>
      <c r="AN144">
        <v>17083.104500000001</v>
      </c>
      <c r="AO144" t="s">
        <v>77</v>
      </c>
    </row>
    <row r="145" spans="1:41" x14ac:dyDescent="0.35">
      <c r="A145" t="str">
        <f t="shared" si="3"/>
        <v>VOLFXEURGBP1DATM</v>
      </c>
      <c r="B145" t="s">
        <v>71</v>
      </c>
      <c r="C145" t="s">
        <v>27</v>
      </c>
      <c r="D145" t="s">
        <v>72</v>
      </c>
      <c r="E145" t="s">
        <v>20</v>
      </c>
      <c r="F145" t="s">
        <v>9</v>
      </c>
      <c r="G145" t="s">
        <v>72</v>
      </c>
      <c r="H145" t="s">
        <v>9</v>
      </c>
      <c r="I145">
        <v>2.7777777777777701E-3</v>
      </c>
      <c r="J145" t="s">
        <v>20</v>
      </c>
      <c r="K145">
        <v>230.31873999999999</v>
      </c>
      <c r="L145">
        <v>11.26</v>
      </c>
      <c r="M145">
        <v>11.68</v>
      </c>
      <c r="N145" t="s">
        <v>75</v>
      </c>
      <c r="O145" t="s">
        <v>75</v>
      </c>
      <c r="P145" t="s">
        <v>75</v>
      </c>
      <c r="Q145" t="s">
        <v>75</v>
      </c>
      <c r="R145">
        <v>6.4649999999999999</v>
      </c>
      <c r="S145">
        <v>8.9890000000000008</v>
      </c>
      <c r="T145">
        <v>9.4945000000000004</v>
      </c>
      <c r="U145">
        <v>4.7793999999999999</v>
      </c>
      <c r="V145">
        <v>0</v>
      </c>
      <c r="W145">
        <v>-0.435999999999999</v>
      </c>
      <c r="X145">
        <v>0</v>
      </c>
      <c r="Y145">
        <v>-0.41999999999999899</v>
      </c>
      <c r="Z145">
        <v>-96.733870799999906</v>
      </c>
      <c r="AA145">
        <v>744.50532705000001</v>
      </c>
      <c r="AB145">
        <v>0</v>
      </c>
      <c r="AC145">
        <v>1035.16757693</v>
      </c>
      <c r="AD145">
        <v>-100.41897064</v>
      </c>
      <c r="AE145">
        <v>0</v>
      </c>
      <c r="AF145">
        <v>550.39269297800001</v>
      </c>
      <c r="AG145">
        <v>1093.3806384649999</v>
      </c>
      <c r="AH145">
        <v>-96.733870799999906</v>
      </c>
      <c r="AI145">
        <v>0</v>
      </c>
      <c r="AJ145">
        <v>0</v>
      </c>
      <c r="AK145">
        <v>1035.16757693</v>
      </c>
      <c r="AL145" t="s">
        <v>77</v>
      </c>
      <c r="AM145">
        <v>9936.5020420000001</v>
      </c>
      <c r="AN145">
        <v>5951.8619399999998</v>
      </c>
      <c r="AO145" t="s">
        <v>77</v>
      </c>
    </row>
    <row r="146" spans="1:41" x14ac:dyDescent="0.35">
      <c r="A146" t="str">
        <f t="shared" si="3"/>
        <v>VOLFXEURGBP2W10FLY</v>
      </c>
      <c r="B146" t="s">
        <v>71</v>
      </c>
      <c r="C146" t="s">
        <v>27</v>
      </c>
      <c r="D146" t="s">
        <v>72</v>
      </c>
      <c r="E146" t="s">
        <v>1</v>
      </c>
      <c r="F146" t="s">
        <v>17</v>
      </c>
      <c r="G146" t="s">
        <v>72</v>
      </c>
      <c r="H146" t="s">
        <v>17</v>
      </c>
      <c r="I146">
        <v>3.8888888888888799E-2</v>
      </c>
      <c r="J146" t="s">
        <v>1</v>
      </c>
      <c r="K146">
        <v>15620.95</v>
      </c>
      <c r="L146">
        <v>1.58</v>
      </c>
      <c r="M146">
        <v>1.5214000000000001</v>
      </c>
      <c r="N146" t="s">
        <v>75</v>
      </c>
      <c r="O146" t="s">
        <v>75</v>
      </c>
      <c r="P146" t="s">
        <v>75</v>
      </c>
      <c r="Q146" t="s">
        <v>75</v>
      </c>
      <c r="R146">
        <v>1.7</v>
      </c>
      <c r="S146">
        <v>2.2280000000000002</v>
      </c>
      <c r="T146">
        <v>2.294</v>
      </c>
      <c r="U146">
        <v>1.6039000000000001</v>
      </c>
      <c r="V146">
        <v>0.4551</v>
      </c>
      <c r="W146">
        <v>-4.0300000000000002E-2</v>
      </c>
      <c r="X146">
        <v>0.52759999999999996</v>
      </c>
      <c r="Y146">
        <v>5.8599999999999902E-2</v>
      </c>
      <c r="Z146">
        <v>915.38766999999905</v>
      </c>
      <c r="AA146">
        <v>13277.807500000001</v>
      </c>
      <c r="AB146">
        <v>7109.0943450000004</v>
      </c>
      <c r="AC146">
        <v>17401.738300000001</v>
      </c>
      <c r="AD146">
        <v>-629.52428499999996</v>
      </c>
      <c r="AE146">
        <v>8241.6132199999993</v>
      </c>
      <c r="AF146">
        <v>12527.220852500001</v>
      </c>
      <c r="AG146">
        <v>17917.229650000001</v>
      </c>
      <c r="AH146">
        <v>915.38766999999905</v>
      </c>
      <c r="AI146">
        <v>0</v>
      </c>
      <c r="AJ146">
        <v>7109.0943450000004</v>
      </c>
      <c r="AK146">
        <v>17401.738300000001</v>
      </c>
      <c r="AL146" t="s">
        <v>77</v>
      </c>
      <c r="AM146">
        <v>725.374775070027</v>
      </c>
      <c r="AN146">
        <v>8838.5817289589995</v>
      </c>
      <c r="AO146" t="s">
        <v>77</v>
      </c>
    </row>
    <row r="147" spans="1:41" x14ac:dyDescent="0.35">
      <c r="A147" t="str">
        <f t="shared" si="3"/>
        <v>VOLFXEURGBP2W10RR</v>
      </c>
      <c r="B147" t="s">
        <v>71</v>
      </c>
      <c r="C147" t="s">
        <v>27</v>
      </c>
      <c r="D147" t="s">
        <v>72</v>
      </c>
      <c r="E147" t="s">
        <v>1</v>
      </c>
      <c r="F147" t="s">
        <v>16</v>
      </c>
      <c r="G147" t="s">
        <v>72</v>
      </c>
      <c r="H147" t="s">
        <v>16</v>
      </c>
      <c r="I147">
        <v>3.8888888888888799E-2</v>
      </c>
      <c r="J147" t="s">
        <v>1</v>
      </c>
      <c r="K147">
        <v>-7609.42</v>
      </c>
      <c r="L147">
        <v>3.9975000000000001</v>
      </c>
      <c r="M147">
        <v>3.4845999999999999</v>
      </c>
      <c r="N147" t="s">
        <v>75</v>
      </c>
      <c r="O147" t="s">
        <v>75</v>
      </c>
      <c r="P147" t="s">
        <v>75</v>
      </c>
      <c r="Q147" t="s">
        <v>75</v>
      </c>
      <c r="R147">
        <v>3.3</v>
      </c>
      <c r="S147">
        <v>3.496</v>
      </c>
      <c r="T147">
        <v>3.5205000000000002</v>
      </c>
      <c r="U147">
        <v>2.5558999999999998</v>
      </c>
      <c r="V147">
        <v>2.9199999999999799E-2</v>
      </c>
      <c r="W147">
        <v>1.3407</v>
      </c>
      <c r="X147">
        <v>1.4600000000000101E-2</v>
      </c>
      <c r="Y147">
        <v>0.51290000000000002</v>
      </c>
      <c r="Z147">
        <v>-3902.8715179999999</v>
      </c>
      <c r="AA147">
        <v>12555.543</v>
      </c>
      <c r="AB147">
        <v>0</v>
      </c>
      <c r="AC147">
        <v>13301.266159999999</v>
      </c>
      <c r="AD147">
        <v>-10201.949393999999</v>
      </c>
      <c r="AE147">
        <v>0</v>
      </c>
      <c r="AF147">
        <v>9724.4582890000001</v>
      </c>
      <c r="AG147">
        <v>13394.481555</v>
      </c>
      <c r="AH147">
        <v>-3902.8715179999999</v>
      </c>
      <c r="AI147">
        <v>0</v>
      </c>
      <c r="AJ147">
        <v>0</v>
      </c>
      <c r="AK147">
        <v>13301.266159999999</v>
      </c>
      <c r="AL147" t="s">
        <v>77</v>
      </c>
      <c r="AM147">
        <v>2951.8524299999899</v>
      </c>
      <c r="AN147">
        <v>28235.110199999999</v>
      </c>
      <c r="AO147" t="s">
        <v>77</v>
      </c>
    </row>
    <row r="148" spans="1:41" x14ac:dyDescent="0.35">
      <c r="A148" t="str">
        <f t="shared" si="3"/>
        <v>VOLFXEURGBP2W25FLY</v>
      </c>
      <c r="B148" t="s">
        <v>71</v>
      </c>
      <c r="C148" t="s">
        <v>27</v>
      </c>
      <c r="D148" t="s">
        <v>72</v>
      </c>
      <c r="E148" t="s">
        <v>1</v>
      </c>
      <c r="F148" t="s">
        <v>19</v>
      </c>
      <c r="G148" t="s">
        <v>72</v>
      </c>
      <c r="H148" t="s">
        <v>19</v>
      </c>
      <c r="I148">
        <v>3.8888888888888799E-2</v>
      </c>
      <c r="J148" t="s">
        <v>1</v>
      </c>
      <c r="K148">
        <v>-23838.02</v>
      </c>
      <c r="L148">
        <v>0.51249999999999996</v>
      </c>
      <c r="M148">
        <v>0.48380000000000001</v>
      </c>
      <c r="N148" t="s">
        <v>75</v>
      </c>
      <c r="O148" t="s">
        <v>75</v>
      </c>
      <c r="P148" t="s">
        <v>75</v>
      </c>
      <c r="Q148" t="s">
        <v>75</v>
      </c>
      <c r="R148">
        <v>0.98750000000000004</v>
      </c>
      <c r="S148">
        <v>1.3774999999999999</v>
      </c>
      <c r="T148">
        <v>1.4262999999999999</v>
      </c>
      <c r="U148">
        <v>0.83750000000000002</v>
      </c>
      <c r="V148">
        <v>0</v>
      </c>
      <c r="W148">
        <v>0.158999999999999</v>
      </c>
      <c r="X148">
        <v>0</v>
      </c>
      <c r="Y148">
        <v>2.8699999999999899E-2</v>
      </c>
      <c r="Z148">
        <v>-684.15117399999804</v>
      </c>
      <c r="AA148">
        <v>11770.022375</v>
      </c>
      <c r="AB148">
        <v>209.774576</v>
      </c>
      <c r="AC148">
        <v>16418.436275</v>
      </c>
      <c r="AD148">
        <v>-3790.2451799999999</v>
      </c>
      <c r="AE148">
        <v>252.68301200000101</v>
      </c>
      <c r="AF148">
        <v>9982.1708749999998</v>
      </c>
      <c r="AG148">
        <v>17000.083963000001</v>
      </c>
      <c r="AH148">
        <v>-684.15117399999804</v>
      </c>
      <c r="AI148">
        <v>0</v>
      </c>
      <c r="AJ148">
        <v>209.774576</v>
      </c>
      <c r="AK148">
        <v>16418.436275</v>
      </c>
      <c r="AL148" t="s">
        <v>77</v>
      </c>
      <c r="AM148">
        <v>0</v>
      </c>
      <c r="AN148">
        <v>26521.837500000001</v>
      </c>
      <c r="AO148" t="s">
        <v>77</v>
      </c>
    </row>
    <row r="149" spans="1:41" x14ac:dyDescent="0.35">
      <c r="A149" t="str">
        <f t="shared" si="3"/>
        <v>VOLFXEURGBP2W25RR</v>
      </c>
      <c r="B149" t="s">
        <v>71</v>
      </c>
      <c r="C149" t="s">
        <v>27</v>
      </c>
      <c r="D149" t="s">
        <v>72</v>
      </c>
      <c r="E149" t="s">
        <v>1</v>
      </c>
      <c r="F149" t="s">
        <v>18</v>
      </c>
      <c r="G149" t="s">
        <v>72</v>
      </c>
      <c r="H149" t="s">
        <v>18</v>
      </c>
      <c r="I149">
        <v>3.8888888888888799E-2</v>
      </c>
      <c r="J149" t="s">
        <v>1</v>
      </c>
      <c r="K149">
        <v>902.87</v>
      </c>
      <c r="L149">
        <v>2.1724999999999999</v>
      </c>
      <c r="M149">
        <v>1.6859999999999999</v>
      </c>
      <c r="N149" t="s">
        <v>75</v>
      </c>
      <c r="O149" t="s">
        <v>75</v>
      </c>
      <c r="P149" t="s">
        <v>75</v>
      </c>
      <c r="Q149" t="s">
        <v>75</v>
      </c>
      <c r="R149">
        <v>1.6</v>
      </c>
      <c r="S149">
        <v>1.972</v>
      </c>
      <c r="T149">
        <v>2.0185</v>
      </c>
      <c r="U149">
        <v>1.4258999999999999</v>
      </c>
      <c r="V149">
        <v>1.07049999999999</v>
      </c>
      <c r="W149">
        <v>8.99999999999989E-3</v>
      </c>
      <c r="X149">
        <v>1.1464999999999901</v>
      </c>
      <c r="Y149">
        <v>0.48649999999999899</v>
      </c>
      <c r="Z149">
        <v>439.24625500000002</v>
      </c>
      <c r="AA149">
        <v>722.29600000000005</v>
      </c>
      <c r="AB149">
        <v>966.522335</v>
      </c>
      <c r="AC149">
        <v>890.22982000000002</v>
      </c>
      <c r="AD149">
        <v>8.12582999999991</v>
      </c>
      <c r="AE149">
        <v>1035.140455</v>
      </c>
      <c r="AF149">
        <v>643.7011665</v>
      </c>
      <c r="AG149">
        <v>911.22154750000004</v>
      </c>
      <c r="AH149">
        <v>439.24625500000002</v>
      </c>
      <c r="AI149">
        <v>0</v>
      </c>
      <c r="AJ149">
        <v>966.522335</v>
      </c>
      <c r="AK149">
        <v>890.22982000000002</v>
      </c>
      <c r="AL149" t="s">
        <v>77</v>
      </c>
      <c r="AM149">
        <v>13053.779266</v>
      </c>
      <c r="AN149">
        <v>19848.095874999999</v>
      </c>
      <c r="AO149" t="s">
        <v>77</v>
      </c>
    </row>
    <row r="150" spans="1:41" x14ac:dyDescent="0.35">
      <c r="A150" t="str">
        <f t="shared" si="3"/>
        <v>VOLFXEURGBP2WATM</v>
      </c>
      <c r="B150" t="s">
        <v>71</v>
      </c>
      <c r="C150" t="s">
        <v>27</v>
      </c>
      <c r="D150" t="s">
        <v>72</v>
      </c>
      <c r="E150" t="s">
        <v>1</v>
      </c>
      <c r="F150" t="s">
        <v>9</v>
      </c>
      <c r="G150" t="s">
        <v>72</v>
      </c>
      <c r="H150" t="s">
        <v>9</v>
      </c>
      <c r="I150">
        <v>3.8888888888888799E-2</v>
      </c>
      <c r="J150" t="s">
        <v>1</v>
      </c>
      <c r="K150">
        <v>-1350.75151999999</v>
      </c>
      <c r="L150">
        <v>13.3675</v>
      </c>
      <c r="M150">
        <v>13.5139</v>
      </c>
      <c r="N150" t="s">
        <v>75</v>
      </c>
      <c r="O150" t="s">
        <v>75</v>
      </c>
      <c r="P150" t="s">
        <v>75</v>
      </c>
      <c r="Q150" t="s">
        <v>75</v>
      </c>
      <c r="R150">
        <v>2.9550000000000001</v>
      </c>
      <c r="S150">
        <v>2.9910000000000001</v>
      </c>
      <c r="T150">
        <v>2.9954999999999998</v>
      </c>
      <c r="U150">
        <v>2.911</v>
      </c>
      <c r="V150">
        <v>0</v>
      </c>
      <c r="W150">
        <v>0.1522</v>
      </c>
      <c r="X150">
        <v>0</v>
      </c>
      <c r="Y150">
        <v>-0.146399999999999</v>
      </c>
      <c r="Z150">
        <v>197.75002252799899</v>
      </c>
      <c r="AA150">
        <v>1995.7353707999901</v>
      </c>
      <c r="AB150">
        <v>527.60354371200106</v>
      </c>
      <c r="AC150">
        <v>2020.0488981599899</v>
      </c>
      <c r="AD150">
        <v>-205.58438134400001</v>
      </c>
      <c r="AE150">
        <v>555.83425048000004</v>
      </c>
      <c r="AF150">
        <v>1966.0188373599899</v>
      </c>
      <c r="AG150">
        <v>2023.0880890799899</v>
      </c>
      <c r="AH150">
        <v>197.75002252799899</v>
      </c>
      <c r="AI150">
        <v>0</v>
      </c>
      <c r="AJ150">
        <v>527.60354371200106</v>
      </c>
      <c r="AK150">
        <v>2020.0488981599899</v>
      </c>
      <c r="AL150" t="s">
        <v>77</v>
      </c>
      <c r="AM150">
        <v>14737.98704</v>
      </c>
      <c r="AN150">
        <v>10349.709999999999</v>
      </c>
      <c r="AO150" t="s">
        <v>77</v>
      </c>
    </row>
    <row r="151" spans="1:41" x14ac:dyDescent="0.35">
      <c r="A151" t="str">
        <f t="shared" si="3"/>
        <v>VOLFXEURGBP3W10FLY</v>
      </c>
      <c r="B151" t="s">
        <v>71</v>
      </c>
      <c r="C151" t="s">
        <v>27</v>
      </c>
      <c r="D151" t="s">
        <v>72</v>
      </c>
      <c r="E151" t="s">
        <v>21</v>
      </c>
      <c r="F151" t="s">
        <v>17</v>
      </c>
      <c r="G151" t="s">
        <v>72</v>
      </c>
      <c r="H151" t="s">
        <v>17</v>
      </c>
      <c r="I151">
        <v>5.83333333333333E-2</v>
      </c>
      <c r="J151" t="s">
        <v>21</v>
      </c>
      <c r="K151">
        <v>715.72</v>
      </c>
      <c r="L151">
        <v>0.96</v>
      </c>
      <c r="M151">
        <v>0.96</v>
      </c>
      <c r="N151" t="s">
        <v>75</v>
      </c>
      <c r="O151" t="s">
        <v>75</v>
      </c>
      <c r="P151" t="s">
        <v>76</v>
      </c>
      <c r="Q151" t="s">
        <v>76</v>
      </c>
      <c r="R151">
        <v>1.3734156768839501</v>
      </c>
      <c r="S151">
        <v>1.6573726309046699</v>
      </c>
      <c r="T151">
        <v>1.6929913896597399</v>
      </c>
      <c r="U151">
        <v>0.87612380980655802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491.490534129693</v>
      </c>
      <c r="AB151">
        <v>0</v>
      </c>
      <c r="AC151">
        <v>593.107369695545</v>
      </c>
      <c r="AD151">
        <v>0</v>
      </c>
      <c r="AE151">
        <v>0</v>
      </c>
      <c r="AF151">
        <v>313.529666577375</v>
      </c>
      <c r="AG151">
        <v>605.85389870363497</v>
      </c>
      <c r="AH151">
        <v>0</v>
      </c>
      <c r="AI151">
        <v>0</v>
      </c>
      <c r="AJ151">
        <v>0</v>
      </c>
      <c r="AK151">
        <v>593.107369695545</v>
      </c>
      <c r="AL151" t="s">
        <v>77</v>
      </c>
      <c r="AM151">
        <v>2108.5898895320101</v>
      </c>
      <c r="AN151">
        <v>15843.826819352</v>
      </c>
      <c r="AO151" t="s">
        <v>77</v>
      </c>
    </row>
    <row r="152" spans="1:41" x14ac:dyDescent="0.35">
      <c r="A152" t="str">
        <f t="shared" si="3"/>
        <v>VOLFXEURGBP3W10RR</v>
      </c>
      <c r="B152" t="s">
        <v>71</v>
      </c>
      <c r="C152" t="s">
        <v>27</v>
      </c>
      <c r="D152" t="s">
        <v>72</v>
      </c>
      <c r="E152" t="s">
        <v>21</v>
      </c>
      <c r="F152" t="s">
        <v>16</v>
      </c>
      <c r="G152" t="s">
        <v>72</v>
      </c>
      <c r="H152" t="s">
        <v>16</v>
      </c>
      <c r="I152">
        <v>5.83333333333333E-2</v>
      </c>
      <c r="J152" t="s">
        <v>21</v>
      </c>
      <c r="K152">
        <v>-4953.22</v>
      </c>
      <c r="L152">
        <v>2.86</v>
      </c>
      <c r="M152">
        <v>2.86</v>
      </c>
      <c r="N152" t="s">
        <v>75</v>
      </c>
      <c r="O152" t="s">
        <v>75</v>
      </c>
      <c r="P152" t="s">
        <v>76</v>
      </c>
      <c r="Q152" t="s">
        <v>76</v>
      </c>
      <c r="R152">
        <v>2.2081712625362901</v>
      </c>
      <c r="S152">
        <v>3.1830580434382001</v>
      </c>
      <c r="T152">
        <v>3.2997568833530799</v>
      </c>
      <c r="U152">
        <v>1.36373532501044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5468.7790305099998</v>
      </c>
      <c r="AB152">
        <v>0</v>
      </c>
      <c r="AC152">
        <v>7883.1933809595002</v>
      </c>
      <c r="AD152">
        <v>0</v>
      </c>
      <c r="AE152">
        <v>0</v>
      </c>
      <c r="AF152">
        <v>3377.44054327411</v>
      </c>
      <c r="AG152">
        <v>8172.2108948810901</v>
      </c>
      <c r="AH152">
        <v>0</v>
      </c>
      <c r="AI152">
        <v>0</v>
      </c>
      <c r="AJ152">
        <v>0</v>
      </c>
      <c r="AK152">
        <v>7883.1933809595002</v>
      </c>
      <c r="AL152" t="s">
        <v>77</v>
      </c>
      <c r="AM152">
        <v>0</v>
      </c>
      <c r="AN152">
        <v>81.745000000000005</v>
      </c>
      <c r="AO152" t="s">
        <v>77</v>
      </c>
    </row>
    <row r="153" spans="1:41" x14ac:dyDescent="0.35">
      <c r="A153" t="str">
        <f t="shared" si="3"/>
        <v>VOLFXEURGBP3W25FLY</v>
      </c>
      <c r="B153" t="s">
        <v>71</v>
      </c>
      <c r="C153" t="s">
        <v>27</v>
      </c>
      <c r="D153" t="s">
        <v>72</v>
      </c>
      <c r="E153" t="s">
        <v>21</v>
      </c>
      <c r="F153" t="s">
        <v>19</v>
      </c>
      <c r="G153" t="s">
        <v>72</v>
      </c>
      <c r="H153" t="s">
        <v>19</v>
      </c>
      <c r="I153">
        <v>5.83333333333333E-2</v>
      </c>
      <c r="J153" t="s">
        <v>21</v>
      </c>
      <c r="K153">
        <v>-24772.51</v>
      </c>
      <c r="L153">
        <v>0.18</v>
      </c>
      <c r="M153">
        <v>0.245</v>
      </c>
      <c r="N153" t="s">
        <v>75</v>
      </c>
      <c r="O153" t="s">
        <v>75</v>
      </c>
      <c r="P153" t="s">
        <v>75</v>
      </c>
      <c r="Q153" t="s">
        <v>75</v>
      </c>
      <c r="R153">
        <v>0.3</v>
      </c>
      <c r="S153">
        <v>0.7</v>
      </c>
      <c r="T153">
        <v>0.75</v>
      </c>
      <c r="U153">
        <v>0.29870000000000002</v>
      </c>
      <c r="V153">
        <v>0</v>
      </c>
      <c r="W153">
        <v>0</v>
      </c>
      <c r="X153">
        <v>0</v>
      </c>
      <c r="Y153">
        <v>-6.5000000000000002E-2</v>
      </c>
      <c r="Z153">
        <v>1610.21315</v>
      </c>
      <c r="AA153">
        <v>3715.8764999999999</v>
      </c>
      <c r="AB153">
        <v>5078.3645500000002</v>
      </c>
      <c r="AC153">
        <v>8670.3785000000007</v>
      </c>
      <c r="AD153">
        <v>0</v>
      </c>
      <c r="AE153">
        <v>5477.2019609999998</v>
      </c>
      <c r="AF153">
        <v>3699.7743685</v>
      </c>
      <c r="AG153">
        <v>9289.6912499999999</v>
      </c>
      <c r="AH153">
        <v>1610.21315</v>
      </c>
      <c r="AI153">
        <v>0</v>
      </c>
      <c r="AJ153">
        <v>5078.3645500000002</v>
      </c>
      <c r="AK153">
        <v>8670.3785000000007</v>
      </c>
      <c r="AL153" t="s">
        <v>77</v>
      </c>
      <c r="AM153">
        <v>126.675528</v>
      </c>
      <c r="AN153">
        <v>76.217399999999998</v>
      </c>
      <c r="AO153" t="s">
        <v>77</v>
      </c>
    </row>
    <row r="154" spans="1:41" x14ac:dyDescent="0.35">
      <c r="A154" t="str">
        <f t="shared" si="3"/>
        <v>VOLFXEURGBP3W25RR</v>
      </c>
      <c r="B154" t="s">
        <v>71</v>
      </c>
      <c r="C154" t="s">
        <v>27</v>
      </c>
      <c r="D154" t="s">
        <v>72</v>
      </c>
      <c r="E154" t="s">
        <v>21</v>
      </c>
      <c r="F154" t="s">
        <v>18</v>
      </c>
      <c r="G154" t="s">
        <v>72</v>
      </c>
      <c r="H154" t="s">
        <v>18</v>
      </c>
      <c r="I154">
        <v>5.83333333333333E-2</v>
      </c>
      <c r="J154" t="s">
        <v>21</v>
      </c>
      <c r="K154">
        <v>3480.5699999999902</v>
      </c>
      <c r="L154">
        <v>2.35</v>
      </c>
      <c r="M154">
        <v>2.0375000000000001</v>
      </c>
      <c r="N154" t="s">
        <v>75</v>
      </c>
      <c r="O154" t="s">
        <v>75</v>
      </c>
      <c r="P154" t="s">
        <v>75</v>
      </c>
      <c r="Q154" t="s">
        <v>75</v>
      </c>
      <c r="R154">
        <v>0.42</v>
      </c>
      <c r="S154">
        <v>0.56399999999999995</v>
      </c>
      <c r="T154">
        <v>0.58199999999999996</v>
      </c>
      <c r="U154">
        <v>0.41820000000000002</v>
      </c>
      <c r="V154">
        <v>0.75449999999999995</v>
      </c>
      <c r="W154">
        <v>0</v>
      </c>
      <c r="X154">
        <v>0.78220000000000001</v>
      </c>
      <c r="Y154">
        <v>0.3125</v>
      </c>
      <c r="Z154">
        <v>1087.6781249999999</v>
      </c>
      <c r="AA154">
        <v>730.91969999999901</v>
      </c>
      <c r="AB154">
        <v>2626.0900649999999</v>
      </c>
      <c r="AC154">
        <v>981.52073999999902</v>
      </c>
      <c r="AD154">
        <v>0</v>
      </c>
      <c r="AE154">
        <v>2722.5018539999901</v>
      </c>
      <c r="AF154">
        <v>727.78718700000002</v>
      </c>
      <c r="AG154">
        <v>1012.84586999999</v>
      </c>
      <c r="AH154">
        <v>1087.6781249999999</v>
      </c>
      <c r="AI154">
        <v>0</v>
      </c>
      <c r="AJ154">
        <v>2626.0900649999999</v>
      </c>
      <c r="AK154">
        <v>981.52073999999902</v>
      </c>
      <c r="AL154" t="s">
        <v>77</v>
      </c>
      <c r="AM154">
        <v>3.0976589999999899</v>
      </c>
      <c r="AN154">
        <v>36.357499999999902</v>
      </c>
      <c r="AO154" t="s">
        <v>77</v>
      </c>
    </row>
    <row r="155" spans="1:41" x14ac:dyDescent="0.35">
      <c r="A155" t="str">
        <f t="shared" si="3"/>
        <v>VOLFXEURGBP3WATM</v>
      </c>
      <c r="B155" t="s">
        <v>71</v>
      </c>
      <c r="C155" t="s">
        <v>27</v>
      </c>
      <c r="D155" t="s">
        <v>72</v>
      </c>
      <c r="E155" t="s">
        <v>21</v>
      </c>
      <c r="F155" t="s">
        <v>9</v>
      </c>
      <c r="G155" t="s">
        <v>72</v>
      </c>
      <c r="H155" t="s">
        <v>9</v>
      </c>
      <c r="I155">
        <v>5.83333333333333E-2</v>
      </c>
      <c r="J155" t="s">
        <v>21</v>
      </c>
      <c r="K155">
        <v>-11823.0974099999</v>
      </c>
      <c r="L155">
        <v>13.3</v>
      </c>
      <c r="M155">
        <v>13.0677</v>
      </c>
      <c r="N155" t="s">
        <v>75</v>
      </c>
      <c r="O155" t="s">
        <v>75</v>
      </c>
      <c r="P155" t="s">
        <v>75</v>
      </c>
      <c r="Q155" t="s">
        <v>75</v>
      </c>
      <c r="R155">
        <v>0.6</v>
      </c>
      <c r="S155">
        <v>0.6</v>
      </c>
      <c r="T155">
        <v>0.6</v>
      </c>
      <c r="U155">
        <v>0.59730000000000005</v>
      </c>
      <c r="V155">
        <v>0</v>
      </c>
      <c r="W155">
        <v>0.489399999999999</v>
      </c>
      <c r="X155">
        <v>0</v>
      </c>
      <c r="Y155">
        <v>0.23230000000000001</v>
      </c>
      <c r="Z155">
        <v>-2746.5055283430002</v>
      </c>
      <c r="AA155">
        <v>3546.9292229999901</v>
      </c>
      <c r="AB155">
        <v>0</v>
      </c>
      <c r="AC155">
        <v>3546.9292229999901</v>
      </c>
      <c r="AD155">
        <v>-5786.2238724539902</v>
      </c>
      <c r="AE155">
        <v>0</v>
      </c>
      <c r="AF155">
        <v>3530.9680414965001</v>
      </c>
      <c r="AG155">
        <v>3546.9292229999901</v>
      </c>
      <c r="AH155">
        <v>-2746.5055283430002</v>
      </c>
      <c r="AI155">
        <v>0</v>
      </c>
      <c r="AJ155">
        <v>0</v>
      </c>
      <c r="AK155">
        <v>3546.9292229999901</v>
      </c>
      <c r="AL155" t="s">
        <v>77</v>
      </c>
      <c r="AM155">
        <v>0</v>
      </c>
      <c r="AN155">
        <v>24.181999999999999</v>
      </c>
      <c r="AO155" t="s">
        <v>77</v>
      </c>
    </row>
    <row r="156" spans="1:41" x14ac:dyDescent="0.35">
      <c r="A156" t="str">
        <f t="shared" si="3"/>
        <v>VOLFXEURGBP2M10FLY</v>
      </c>
      <c r="B156" t="s">
        <v>71</v>
      </c>
      <c r="C156" t="s">
        <v>27</v>
      </c>
      <c r="D156" t="s">
        <v>72</v>
      </c>
      <c r="E156" t="s">
        <v>3</v>
      </c>
      <c r="F156" t="s">
        <v>17</v>
      </c>
      <c r="G156" t="s">
        <v>72</v>
      </c>
      <c r="H156" t="s">
        <v>17</v>
      </c>
      <c r="I156">
        <v>0.16666666666666599</v>
      </c>
      <c r="J156" t="s">
        <v>3</v>
      </c>
      <c r="K156">
        <v>33273.769999999997</v>
      </c>
      <c r="L156">
        <v>1.8374999999999999</v>
      </c>
      <c r="M156">
        <v>1.8374999999999999</v>
      </c>
      <c r="N156" t="s">
        <v>75</v>
      </c>
      <c r="O156" t="s">
        <v>75</v>
      </c>
      <c r="P156" t="s">
        <v>75</v>
      </c>
      <c r="Q156" t="s">
        <v>75</v>
      </c>
      <c r="R156">
        <v>0.96499999999999997</v>
      </c>
      <c r="S156">
        <v>1.5529999999999999</v>
      </c>
      <c r="T156">
        <v>1.6265000000000001</v>
      </c>
      <c r="U156">
        <v>0.51839999999999997</v>
      </c>
      <c r="V156">
        <v>3.9699999999999798E-2</v>
      </c>
      <c r="W156">
        <v>-0.06</v>
      </c>
      <c r="X156">
        <v>4.46999999999999E-2</v>
      </c>
      <c r="Y156">
        <v>0</v>
      </c>
      <c r="Z156">
        <v>0</v>
      </c>
      <c r="AA156">
        <v>16054.5940249999</v>
      </c>
      <c r="AB156">
        <v>1320.9686689999901</v>
      </c>
      <c r="AC156">
        <v>25837.082404999899</v>
      </c>
      <c r="AD156">
        <v>-1996.4262000000001</v>
      </c>
      <c r="AE156">
        <v>1487.3375189999899</v>
      </c>
      <c r="AF156">
        <v>8624.5611839999892</v>
      </c>
      <c r="AG156">
        <v>27059.893452499899</v>
      </c>
      <c r="AH156">
        <v>0</v>
      </c>
      <c r="AI156">
        <v>0</v>
      </c>
      <c r="AJ156">
        <v>1320.9686689999901</v>
      </c>
      <c r="AK156">
        <v>25837.082404999899</v>
      </c>
      <c r="AL156" t="s">
        <v>77</v>
      </c>
      <c r="AM156">
        <v>0</v>
      </c>
      <c r="AN156">
        <v>64.452595625000001</v>
      </c>
      <c r="AO156" t="s">
        <v>77</v>
      </c>
    </row>
    <row r="157" spans="1:41" x14ac:dyDescent="0.35">
      <c r="A157" t="str">
        <f t="shared" si="3"/>
        <v>VOLFXEURGBP2M10RR</v>
      </c>
      <c r="B157" t="s">
        <v>71</v>
      </c>
      <c r="C157" t="s">
        <v>27</v>
      </c>
      <c r="D157" t="s">
        <v>72</v>
      </c>
      <c r="E157" t="s">
        <v>3</v>
      </c>
      <c r="F157" t="s">
        <v>16</v>
      </c>
      <c r="G157" t="s">
        <v>72</v>
      </c>
      <c r="H157" t="s">
        <v>16</v>
      </c>
      <c r="I157">
        <v>0.16666666666666599</v>
      </c>
      <c r="J157" t="s">
        <v>3</v>
      </c>
      <c r="K157">
        <v>-15421.91</v>
      </c>
      <c r="L157">
        <v>4.38</v>
      </c>
      <c r="M157">
        <v>4.3257000000000003</v>
      </c>
      <c r="N157" t="s">
        <v>75</v>
      </c>
      <c r="O157" t="s">
        <v>75</v>
      </c>
      <c r="P157" t="s">
        <v>75</v>
      </c>
      <c r="Q157" t="s">
        <v>75</v>
      </c>
      <c r="R157">
        <v>1.45</v>
      </c>
      <c r="S157">
        <v>3.09</v>
      </c>
      <c r="T157">
        <v>3.2949999999999999</v>
      </c>
      <c r="U157">
        <v>0.77800000000000002</v>
      </c>
      <c r="V157">
        <v>1.08999999999994E-2</v>
      </c>
      <c r="W157">
        <v>7.4899999999999495E-2</v>
      </c>
      <c r="X157">
        <v>5.3999999999998398E-3</v>
      </c>
      <c r="Y157">
        <v>5.4299999999999501E-2</v>
      </c>
      <c r="Z157">
        <v>-837.40971299999296</v>
      </c>
      <c r="AA157">
        <v>11180.884749999999</v>
      </c>
      <c r="AB157">
        <v>0</v>
      </c>
      <c r="AC157">
        <v>23826.85095</v>
      </c>
      <c r="AD157">
        <v>-1155.1010589999901</v>
      </c>
      <c r="AE157">
        <v>0</v>
      </c>
      <c r="AF157">
        <v>5999.1229899999998</v>
      </c>
      <c r="AG157">
        <v>25407.596724999999</v>
      </c>
      <c r="AH157">
        <v>-837.40971299999296</v>
      </c>
      <c r="AI157">
        <v>0</v>
      </c>
      <c r="AJ157">
        <v>0</v>
      </c>
      <c r="AK157">
        <v>23826.85095</v>
      </c>
      <c r="AL157" t="s">
        <v>77</v>
      </c>
      <c r="AM157">
        <v>0</v>
      </c>
      <c r="AN157">
        <v>253.83149999999901</v>
      </c>
      <c r="AO157" t="s">
        <v>77</v>
      </c>
    </row>
    <row r="158" spans="1:41" x14ac:dyDescent="0.35">
      <c r="A158" t="str">
        <f t="shared" si="3"/>
        <v>VOLFXEURGBP2M25FLY</v>
      </c>
      <c r="B158" t="s">
        <v>71</v>
      </c>
      <c r="C158" t="s">
        <v>27</v>
      </c>
      <c r="D158" t="s">
        <v>72</v>
      </c>
      <c r="E158" t="s">
        <v>3</v>
      </c>
      <c r="F158" t="s">
        <v>19</v>
      </c>
      <c r="G158" t="s">
        <v>72</v>
      </c>
      <c r="H158" t="s">
        <v>19</v>
      </c>
      <c r="I158">
        <v>0.16666666666666599</v>
      </c>
      <c r="J158" t="s">
        <v>3</v>
      </c>
      <c r="K158">
        <v>95381.49</v>
      </c>
      <c r="L158">
        <v>0.58250000000000002</v>
      </c>
      <c r="M158">
        <v>0.58250000000000002</v>
      </c>
      <c r="N158" t="s">
        <v>75</v>
      </c>
      <c r="O158" t="s">
        <v>75</v>
      </c>
      <c r="P158" t="s">
        <v>75</v>
      </c>
      <c r="Q158" t="s">
        <v>75</v>
      </c>
      <c r="R158">
        <v>0.3</v>
      </c>
      <c r="S158">
        <v>0.54400000000000004</v>
      </c>
      <c r="T158">
        <v>0.57450000000000001</v>
      </c>
      <c r="U158">
        <v>0.26340000000000002</v>
      </c>
      <c r="V158">
        <v>2.2599999999999999E-2</v>
      </c>
      <c r="W158">
        <v>-1.4E-2</v>
      </c>
      <c r="X158">
        <v>2.5399999999999898E-2</v>
      </c>
      <c r="Y158">
        <v>0</v>
      </c>
      <c r="Z158">
        <v>0</v>
      </c>
      <c r="AA158">
        <v>14307.2235</v>
      </c>
      <c r="AB158">
        <v>2155.621674</v>
      </c>
      <c r="AC158">
        <v>25943.76528</v>
      </c>
      <c r="AD158">
        <v>-1335.34086</v>
      </c>
      <c r="AE158">
        <v>2422.6898459999902</v>
      </c>
      <c r="AF158">
        <v>12561.742233000001</v>
      </c>
      <c r="AG158">
        <v>27398.3330025</v>
      </c>
      <c r="AH158">
        <v>0</v>
      </c>
      <c r="AI158">
        <v>0</v>
      </c>
      <c r="AJ158">
        <v>2155.621674</v>
      </c>
      <c r="AK158">
        <v>25943.76528</v>
      </c>
      <c r="AL158" t="s">
        <v>77</v>
      </c>
      <c r="AM158">
        <v>429.097014</v>
      </c>
      <c r="AN158">
        <v>250.5249</v>
      </c>
      <c r="AO158" t="s">
        <v>77</v>
      </c>
    </row>
    <row r="159" spans="1:41" x14ac:dyDescent="0.35">
      <c r="A159" t="str">
        <f t="shared" si="3"/>
        <v>VOLFXEURGBP2M25RR</v>
      </c>
      <c r="B159" t="s">
        <v>71</v>
      </c>
      <c r="C159" t="s">
        <v>27</v>
      </c>
      <c r="D159" t="s">
        <v>72</v>
      </c>
      <c r="E159" t="s">
        <v>3</v>
      </c>
      <c r="F159" t="s">
        <v>18</v>
      </c>
      <c r="G159" t="s">
        <v>72</v>
      </c>
      <c r="H159" t="s">
        <v>18</v>
      </c>
      <c r="I159">
        <v>0.16666666666666599</v>
      </c>
      <c r="J159" t="s">
        <v>3</v>
      </c>
      <c r="K159">
        <v>-16061.9199999999</v>
      </c>
      <c r="L159">
        <v>2.4375</v>
      </c>
      <c r="M159">
        <v>2.4375</v>
      </c>
      <c r="N159" t="s">
        <v>75</v>
      </c>
      <c r="O159" t="s">
        <v>75</v>
      </c>
      <c r="P159" t="s">
        <v>75</v>
      </c>
      <c r="Q159" t="s">
        <v>75</v>
      </c>
      <c r="R159">
        <v>0.57789999999999997</v>
      </c>
      <c r="S159">
        <v>0.83150000000000002</v>
      </c>
      <c r="T159">
        <v>0.83819999999999995</v>
      </c>
      <c r="U159">
        <v>0.1767</v>
      </c>
      <c r="V159">
        <v>0</v>
      </c>
      <c r="W159">
        <v>0.327599999999999</v>
      </c>
      <c r="X159">
        <v>0</v>
      </c>
      <c r="Y159">
        <v>0</v>
      </c>
      <c r="Z159">
        <v>0</v>
      </c>
      <c r="AA159">
        <v>4641.0917839999902</v>
      </c>
      <c r="AB159">
        <v>200.77400000000199</v>
      </c>
      <c r="AC159">
        <v>6677.7432399999998</v>
      </c>
      <c r="AD159">
        <v>-5261.8849919999902</v>
      </c>
      <c r="AE159">
        <v>200.77400000000199</v>
      </c>
      <c r="AF159">
        <v>1419.0706319999899</v>
      </c>
      <c r="AG159">
        <v>6731.5506719999903</v>
      </c>
      <c r="AH159">
        <v>0</v>
      </c>
      <c r="AI159">
        <v>0</v>
      </c>
      <c r="AJ159">
        <v>200.77400000000199</v>
      </c>
      <c r="AK159">
        <v>6677.7432399999998</v>
      </c>
      <c r="AL159" t="s">
        <v>77</v>
      </c>
      <c r="AM159">
        <v>11.892725</v>
      </c>
      <c r="AN159">
        <v>160.71249999999901</v>
      </c>
      <c r="AO159" t="s">
        <v>77</v>
      </c>
    </row>
    <row r="160" spans="1:41" x14ac:dyDescent="0.35">
      <c r="A160" t="str">
        <f t="shared" si="3"/>
        <v>VOLFXEURGBP2MATM</v>
      </c>
      <c r="B160" t="s">
        <v>71</v>
      </c>
      <c r="C160" t="s">
        <v>27</v>
      </c>
      <c r="D160" t="s">
        <v>72</v>
      </c>
      <c r="E160" t="s">
        <v>3</v>
      </c>
      <c r="F160" t="s">
        <v>9</v>
      </c>
      <c r="G160" t="s">
        <v>72</v>
      </c>
      <c r="H160" t="s">
        <v>9</v>
      </c>
      <c r="I160">
        <v>0.16666666666666599</v>
      </c>
      <c r="J160" t="s">
        <v>3</v>
      </c>
      <c r="K160">
        <v>39116.459269999999</v>
      </c>
      <c r="L160">
        <v>12.512499999999999</v>
      </c>
      <c r="M160">
        <v>12.5313</v>
      </c>
      <c r="N160" t="s">
        <v>75</v>
      </c>
      <c r="O160" t="s">
        <v>75</v>
      </c>
      <c r="P160" t="s">
        <v>75</v>
      </c>
      <c r="Q160" t="s">
        <v>75</v>
      </c>
      <c r="R160">
        <v>0.8</v>
      </c>
      <c r="S160">
        <v>1.3819999999999999</v>
      </c>
      <c r="T160">
        <v>1.4410000000000001</v>
      </c>
      <c r="U160">
        <v>0.60460000000000003</v>
      </c>
      <c r="V160">
        <v>5.1599999999998702E-2</v>
      </c>
      <c r="W160">
        <v>-8.9999999999999802E-2</v>
      </c>
      <c r="X160">
        <v>6.2699999999999506E-2</v>
      </c>
      <c r="Y160">
        <v>-1.88000000000005E-2</v>
      </c>
      <c r="Z160">
        <v>-735.38943427602305</v>
      </c>
      <c r="AA160">
        <v>15646.583708</v>
      </c>
      <c r="AB160">
        <v>2018.4092983319499</v>
      </c>
      <c r="AC160">
        <v>27029.47335557</v>
      </c>
      <c r="AD160">
        <v>-3520.4813342999901</v>
      </c>
      <c r="AE160">
        <v>2452.6019962289802</v>
      </c>
      <c r="AF160">
        <v>11824.905637321001</v>
      </c>
      <c r="AG160">
        <v>28183.408904035001</v>
      </c>
      <c r="AH160">
        <v>-735.38943427602305</v>
      </c>
      <c r="AI160">
        <v>0</v>
      </c>
      <c r="AJ160">
        <v>2018.4092983319499</v>
      </c>
      <c r="AK160">
        <v>27029.47335557</v>
      </c>
      <c r="AL160" t="s">
        <v>77</v>
      </c>
      <c r="AM160">
        <v>0</v>
      </c>
      <c r="AN160">
        <v>106.19215</v>
      </c>
      <c r="AO160" t="s">
        <v>77</v>
      </c>
    </row>
    <row r="161" spans="1:41" x14ac:dyDescent="0.35">
      <c r="A161" t="str">
        <f t="shared" si="3"/>
        <v>VOLFXEURGBP3M10FLY</v>
      </c>
      <c r="B161" t="s">
        <v>71</v>
      </c>
      <c r="C161" t="s">
        <v>27</v>
      </c>
      <c r="D161" t="s">
        <v>72</v>
      </c>
      <c r="E161" t="s">
        <v>4</v>
      </c>
      <c r="F161" t="s">
        <v>17</v>
      </c>
      <c r="G161" t="s">
        <v>72</v>
      </c>
      <c r="H161" t="s">
        <v>17</v>
      </c>
      <c r="I161">
        <v>0.25</v>
      </c>
      <c r="J161" t="s">
        <v>4</v>
      </c>
      <c r="K161">
        <v>-2226.9199999999901</v>
      </c>
      <c r="L161">
        <v>1.9195</v>
      </c>
      <c r="M161">
        <v>1.93</v>
      </c>
      <c r="N161" t="s">
        <v>75</v>
      </c>
      <c r="O161" t="s">
        <v>75</v>
      </c>
      <c r="P161" t="s">
        <v>75</v>
      </c>
      <c r="Q161" t="s">
        <v>75</v>
      </c>
      <c r="R161">
        <v>0.88</v>
      </c>
      <c r="S161">
        <v>1.216</v>
      </c>
      <c r="T161">
        <v>1.258</v>
      </c>
      <c r="U161">
        <v>0.52139999999999997</v>
      </c>
      <c r="V161">
        <v>0</v>
      </c>
      <c r="W161">
        <v>6.5599999999999797E-2</v>
      </c>
      <c r="X161">
        <v>0</v>
      </c>
      <c r="Y161">
        <v>-1.04999999999999E-2</v>
      </c>
      <c r="Z161">
        <v>23.382659999999799</v>
      </c>
      <c r="AA161">
        <v>979.84479999999905</v>
      </c>
      <c r="AB161">
        <v>103.551779999999</v>
      </c>
      <c r="AC161">
        <v>1353.9673599999901</v>
      </c>
      <c r="AD161">
        <v>-146.085951999999</v>
      </c>
      <c r="AE161">
        <v>113.572919999999</v>
      </c>
      <c r="AF161">
        <v>580.55804399999897</v>
      </c>
      <c r="AG161">
        <v>1400.7326799999901</v>
      </c>
      <c r="AH161">
        <v>23.382659999999799</v>
      </c>
      <c r="AI161">
        <v>0</v>
      </c>
      <c r="AJ161">
        <v>103.551779999999</v>
      </c>
      <c r="AK161">
        <v>1353.9673599999901</v>
      </c>
      <c r="AL161" t="s">
        <v>77</v>
      </c>
      <c r="AM161">
        <v>26.402465080000201</v>
      </c>
      <c r="AN161">
        <v>203.41962999999899</v>
      </c>
      <c r="AO161" t="s">
        <v>77</v>
      </c>
    </row>
    <row r="162" spans="1:41" x14ac:dyDescent="0.35">
      <c r="A162" t="str">
        <f t="shared" si="3"/>
        <v>VOLFXEURGBP3M10RR</v>
      </c>
      <c r="B162" t="s">
        <v>71</v>
      </c>
      <c r="C162" t="s">
        <v>27</v>
      </c>
      <c r="D162" t="s">
        <v>72</v>
      </c>
      <c r="E162" t="s">
        <v>4</v>
      </c>
      <c r="F162" t="s">
        <v>16</v>
      </c>
      <c r="G162" t="s">
        <v>72</v>
      </c>
      <c r="H162" t="s">
        <v>16</v>
      </c>
      <c r="I162">
        <v>0.25</v>
      </c>
      <c r="J162" t="s">
        <v>4</v>
      </c>
      <c r="K162">
        <v>10822.44</v>
      </c>
      <c r="L162">
        <v>4.3719000000000001</v>
      </c>
      <c r="M162">
        <v>4.2141999999999999</v>
      </c>
      <c r="N162" t="s">
        <v>75</v>
      </c>
      <c r="O162" t="s">
        <v>75</v>
      </c>
      <c r="P162" t="s">
        <v>75</v>
      </c>
      <c r="Q162" t="s">
        <v>75</v>
      </c>
      <c r="R162">
        <v>1.32</v>
      </c>
      <c r="S162">
        <v>2.4239999999999999</v>
      </c>
      <c r="T162">
        <v>2.5619999999999998</v>
      </c>
      <c r="U162">
        <v>0.78220000000000001</v>
      </c>
      <c r="V162">
        <v>0.4304</v>
      </c>
      <c r="W162">
        <v>1.6899999999999599E-2</v>
      </c>
      <c r="X162">
        <v>0.48110000000000003</v>
      </c>
      <c r="Y162">
        <v>0.15770000000000001</v>
      </c>
      <c r="Z162">
        <v>1706.6987879999999</v>
      </c>
      <c r="AA162">
        <v>7142.8104000000003</v>
      </c>
      <c r="AB162">
        <v>4657.9781759999996</v>
      </c>
      <c r="AC162">
        <v>13116.797280000001</v>
      </c>
      <c r="AD162">
        <v>182.89923599999599</v>
      </c>
      <c r="AE162">
        <v>5206.6758840000002</v>
      </c>
      <c r="AF162">
        <v>4232.6562839999997</v>
      </c>
      <c r="AG162">
        <v>13863.54564</v>
      </c>
      <c r="AH162">
        <v>1706.6987879999999</v>
      </c>
      <c r="AI162">
        <v>0</v>
      </c>
      <c r="AJ162">
        <v>4657.9781759999996</v>
      </c>
      <c r="AK162">
        <v>13116.797280000001</v>
      </c>
      <c r="AL162" t="s">
        <v>77</v>
      </c>
      <c r="AM162">
        <v>307.61191200000002</v>
      </c>
      <c r="AN162">
        <v>580.89556199999902</v>
      </c>
      <c r="AO162" t="s">
        <v>77</v>
      </c>
    </row>
    <row r="163" spans="1:41" x14ac:dyDescent="0.35">
      <c r="A163" t="str">
        <f t="shared" si="3"/>
        <v>VOLFXEURGBP3M25FLY</v>
      </c>
      <c r="B163" t="s">
        <v>71</v>
      </c>
      <c r="C163" t="s">
        <v>27</v>
      </c>
      <c r="D163" t="s">
        <v>72</v>
      </c>
      <c r="E163" t="s">
        <v>4</v>
      </c>
      <c r="F163" t="s">
        <v>19</v>
      </c>
      <c r="G163" t="s">
        <v>72</v>
      </c>
      <c r="H163" t="s">
        <v>19</v>
      </c>
      <c r="I163">
        <v>0.25</v>
      </c>
      <c r="J163" t="s">
        <v>4</v>
      </c>
      <c r="K163">
        <v>23674.74</v>
      </c>
      <c r="L163">
        <v>0.58720000000000006</v>
      </c>
      <c r="M163">
        <v>0.57269999999999999</v>
      </c>
      <c r="N163" t="s">
        <v>75</v>
      </c>
      <c r="O163" t="s">
        <v>75</v>
      </c>
      <c r="P163" t="s">
        <v>75</v>
      </c>
      <c r="Q163" t="s">
        <v>75</v>
      </c>
      <c r="R163">
        <v>0.375</v>
      </c>
      <c r="S163">
        <v>0.51500000000000001</v>
      </c>
      <c r="T163">
        <v>0.53249999999999997</v>
      </c>
      <c r="U163">
        <v>0.2908</v>
      </c>
      <c r="V163">
        <v>2.2700000000000001E-2</v>
      </c>
      <c r="W163">
        <v>7.0000000000003295E-4</v>
      </c>
      <c r="X163">
        <v>2.3699999999999999E-2</v>
      </c>
      <c r="Y163">
        <v>1.4500000000000001E-2</v>
      </c>
      <c r="Z163">
        <v>343.28373000000101</v>
      </c>
      <c r="AA163">
        <v>4439.0137500000001</v>
      </c>
      <c r="AB163">
        <v>537.41659800000104</v>
      </c>
      <c r="AC163">
        <v>6096.2455499999996</v>
      </c>
      <c r="AD163">
        <v>16.572318000000799</v>
      </c>
      <c r="AE163">
        <v>561.09133800000097</v>
      </c>
      <c r="AF163">
        <v>3442.3071960000002</v>
      </c>
      <c r="AG163">
        <v>6303.3995249999998</v>
      </c>
      <c r="AH163">
        <v>343.28373000000101</v>
      </c>
      <c r="AI163">
        <v>0</v>
      </c>
      <c r="AJ163">
        <v>537.41659800000104</v>
      </c>
      <c r="AK163">
        <v>6096.2455499999996</v>
      </c>
      <c r="AL163" t="s">
        <v>77</v>
      </c>
      <c r="AM163">
        <v>1141.1849539999901</v>
      </c>
      <c r="AN163">
        <v>565.59684999999899</v>
      </c>
      <c r="AO163" t="s">
        <v>77</v>
      </c>
    </row>
    <row r="164" spans="1:41" x14ac:dyDescent="0.35">
      <c r="A164" t="str">
        <f t="shared" si="3"/>
        <v>VOLFXEURGBP3M25RR</v>
      </c>
      <c r="B164" t="s">
        <v>71</v>
      </c>
      <c r="C164" t="s">
        <v>27</v>
      </c>
      <c r="D164" t="s">
        <v>72</v>
      </c>
      <c r="E164" t="s">
        <v>4</v>
      </c>
      <c r="F164" t="s">
        <v>18</v>
      </c>
      <c r="G164" t="s">
        <v>72</v>
      </c>
      <c r="H164" t="s">
        <v>18</v>
      </c>
      <c r="I164">
        <v>0.25</v>
      </c>
      <c r="J164" t="s">
        <v>4</v>
      </c>
      <c r="K164">
        <v>474.21</v>
      </c>
      <c r="L164">
        <v>2.4173</v>
      </c>
      <c r="M164">
        <v>2.4</v>
      </c>
      <c r="N164" t="s">
        <v>75</v>
      </c>
      <c r="O164" t="s">
        <v>75</v>
      </c>
      <c r="P164" t="s">
        <v>75</v>
      </c>
      <c r="Q164" t="s">
        <v>75</v>
      </c>
      <c r="R164">
        <v>0.6</v>
      </c>
      <c r="S164">
        <v>0.73599999999999999</v>
      </c>
      <c r="T164">
        <v>0.753</v>
      </c>
      <c r="U164">
        <v>0.42220000000000002</v>
      </c>
      <c r="V164">
        <v>0.33009999999999901</v>
      </c>
      <c r="W164">
        <v>-5.6700000000000098E-2</v>
      </c>
      <c r="X164">
        <v>0.3387</v>
      </c>
      <c r="Y164">
        <v>1.7299999999999999E-2</v>
      </c>
      <c r="Z164">
        <v>8.2038330000000492</v>
      </c>
      <c r="AA164">
        <v>142.26300000000001</v>
      </c>
      <c r="AB164">
        <v>156.536721</v>
      </c>
      <c r="AC164">
        <v>174.50927999999999</v>
      </c>
      <c r="AD164">
        <v>-26.887707000000098</v>
      </c>
      <c r="AE164">
        <v>160.61492699999999</v>
      </c>
      <c r="AF164">
        <v>100.10573100000001</v>
      </c>
      <c r="AG164">
        <v>178.540065</v>
      </c>
      <c r="AH164">
        <v>8.2038330000000492</v>
      </c>
      <c r="AI164">
        <v>0</v>
      </c>
      <c r="AJ164">
        <v>156.536721</v>
      </c>
      <c r="AK164">
        <v>174.50927999999999</v>
      </c>
      <c r="AL164" t="s">
        <v>77</v>
      </c>
      <c r="AM164">
        <v>187.430759999999</v>
      </c>
      <c r="AN164">
        <v>478.64262600000001</v>
      </c>
      <c r="AO164" t="s">
        <v>77</v>
      </c>
    </row>
    <row r="165" spans="1:41" x14ac:dyDescent="0.35">
      <c r="A165" t="str">
        <f t="shared" si="3"/>
        <v>VOLFXEURGBP3MATM</v>
      </c>
      <c r="B165" t="s">
        <v>71</v>
      </c>
      <c r="C165" t="s">
        <v>27</v>
      </c>
      <c r="D165" t="s">
        <v>72</v>
      </c>
      <c r="E165" t="s">
        <v>4</v>
      </c>
      <c r="F165" t="s">
        <v>9</v>
      </c>
      <c r="G165" t="s">
        <v>72</v>
      </c>
      <c r="H165" t="s">
        <v>9</v>
      </c>
      <c r="I165">
        <v>0.25</v>
      </c>
      <c r="J165" t="s">
        <v>4</v>
      </c>
      <c r="K165">
        <v>22239.146110000001</v>
      </c>
      <c r="L165">
        <v>11.9201</v>
      </c>
      <c r="M165">
        <v>11.998100000000001</v>
      </c>
      <c r="N165" t="s">
        <v>75</v>
      </c>
      <c r="O165" t="s">
        <v>75</v>
      </c>
      <c r="P165" t="s">
        <v>75</v>
      </c>
      <c r="Q165" t="s">
        <v>75</v>
      </c>
      <c r="R165">
        <v>0.8</v>
      </c>
      <c r="S165">
        <v>1.28</v>
      </c>
      <c r="T165">
        <v>1.34</v>
      </c>
      <c r="U165">
        <v>0.60329999999999995</v>
      </c>
      <c r="V165">
        <v>0</v>
      </c>
      <c r="W165">
        <v>-0.15590000000000001</v>
      </c>
      <c r="X165">
        <v>8.6999999999992604E-3</v>
      </c>
      <c r="Y165">
        <v>-7.8000000000001096E-2</v>
      </c>
      <c r="Z165">
        <v>-1734.6533965800199</v>
      </c>
      <c r="AA165">
        <v>8895.6584440000006</v>
      </c>
      <c r="AB165">
        <v>0</v>
      </c>
      <c r="AC165">
        <v>14233.053510399999</v>
      </c>
      <c r="AD165">
        <v>-3467.0828785490098</v>
      </c>
      <c r="AE165">
        <v>193.48057115698299</v>
      </c>
      <c r="AF165">
        <v>6708.4384240814998</v>
      </c>
      <c r="AG165">
        <v>14900.227893699999</v>
      </c>
      <c r="AH165">
        <v>-1734.6533965800199</v>
      </c>
      <c r="AI165">
        <v>0</v>
      </c>
      <c r="AJ165">
        <v>0</v>
      </c>
      <c r="AK165">
        <v>14233.053510399999</v>
      </c>
      <c r="AL165" t="s">
        <v>77</v>
      </c>
      <c r="AM165">
        <v>0</v>
      </c>
      <c r="AN165">
        <v>295.53525999999903</v>
      </c>
      <c r="AO165" t="s">
        <v>77</v>
      </c>
    </row>
    <row r="166" spans="1:41" x14ac:dyDescent="0.35">
      <c r="A166" t="str">
        <f t="shared" si="3"/>
        <v>VOLFXEURGBP6M10FLY</v>
      </c>
      <c r="B166" t="s">
        <v>71</v>
      </c>
      <c r="C166" t="s">
        <v>27</v>
      </c>
      <c r="D166" t="s">
        <v>72</v>
      </c>
      <c r="E166" t="s">
        <v>5</v>
      </c>
      <c r="F166" t="s">
        <v>17</v>
      </c>
      <c r="G166" t="s">
        <v>72</v>
      </c>
      <c r="H166" t="s">
        <v>17</v>
      </c>
      <c r="I166">
        <v>0.5</v>
      </c>
      <c r="J166" t="s">
        <v>5</v>
      </c>
      <c r="K166">
        <v>-30642.119999999901</v>
      </c>
      <c r="L166">
        <v>2.04</v>
      </c>
      <c r="M166">
        <v>2.0874999999999999</v>
      </c>
      <c r="N166" t="s">
        <v>75</v>
      </c>
      <c r="O166" t="s">
        <v>75</v>
      </c>
      <c r="P166" t="s">
        <v>75</v>
      </c>
      <c r="Q166" t="s">
        <v>75</v>
      </c>
      <c r="R166">
        <v>0.74</v>
      </c>
      <c r="S166">
        <v>0.78800000000000003</v>
      </c>
      <c r="T166">
        <v>0.79400000000000004</v>
      </c>
      <c r="U166">
        <v>0.4894</v>
      </c>
      <c r="V166">
        <v>0</v>
      </c>
      <c r="W166">
        <v>-9.5000000000000605E-3</v>
      </c>
      <c r="X166">
        <v>0</v>
      </c>
      <c r="Y166">
        <v>-4.7499999999999799E-2</v>
      </c>
      <c r="Z166">
        <v>1455.50069999999</v>
      </c>
      <c r="AA166">
        <v>11337.5843999999</v>
      </c>
      <c r="AB166">
        <v>2353.3148159999901</v>
      </c>
      <c r="AC166">
        <v>12072.995279999899</v>
      </c>
      <c r="AD166">
        <v>291.10014000000098</v>
      </c>
      <c r="AE166">
        <v>2466.6906599999902</v>
      </c>
      <c r="AF166">
        <v>7498.1267639999896</v>
      </c>
      <c r="AG166">
        <v>12164.9216399999</v>
      </c>
      <c r="AH166">
        <v>1455.50069999999</v>
      </c>
      <c r="AI166">
        <v>0</v>
      </c>
      <c r="AJ166">
        <v>2353.3148159999901</v>
      </c>
      <c r="AK166">
        <v>12072.995279999899</v>
      </c>
      <c r="AL166" t="s">
        <v>77</v>
      </c>
      <c r="AM166">
        <v>73.229895701999595</v>
      </c>
      <c r="AN166">
        <v>348.53908274999998</v>
      </c>
      <c r="AO166" t="s">
        <v>77</v>
      </c>
    </row>
    <row r="167" spans="1:41" x14ac:dyDescent="0.35">
      <c r="A167" t="str">
        <f t="shared" si="3"/>
        <v>VOLFXEURGBP6M10RR</v>
      </c>
      <c r="B167" t="s">
        <v>71</v>
      </c>
      <c r="C167" t="s">
        <v>27</v>
      </c>
      <c r="D167" t="s">
        <v>72</v>
      </c>
      <c r="E167" t="s">
        <v>5</v>
      </c>
      <c r="F167" t="s">
        <v>16</v>
      </c>
      <c r="G167" t="s">
        <v>72</v>
      </c>
      <c r="H167" t="s">
        <v>16</v>
      </c>
      <c r="I167">
        <v>0.5</v>
      </c>
      <c r="J167" t="s">
        <v>5</v>
      </c>
      <c r="K167">
        <v>6628.99</v>
      </c>
      <c r="L167">
        <v>4.53</v>
      </c>
      <c r="M167">
        <v>4.2870999999999997</v>
      </c>
      <c r="N167" t="s">
        <v>75</v>
      </c>
      <c r="O167" t="s">
        <v>75</v>
      </c>
      <c r="P167" t="s">
        <v>75</v>
      </c>
      <c r="Q167" t="s">
        <v>75</v>
      </c>
      <c r="R167">
        <v>1.1100000000000001</v>
      </c>
      <c r="S167">
        <v>1.5820000000000001</v>
      </c>
      <c r="T167">
        <v>1.641</v>
      </c>
      <c r="U167">
        <v>0.73419999999999996</v>
      </c>
      <c r="V167">
        <v>0.67969999999999997</v>
      </c>
      <c r="W167">
        <v>5.4000000000000201E-2</v>
      </c>
      <c r="X167">
        <v>0.75990000000000002</v>
      </c>
      <c r="Y167">
        <v>0.2429</v>
      </c>
      <c r="Z167">
        <v>1610.1816710000001</v>
      </c>
      <c r="AA167">
        <v>3679.0894499999999</v>
      </c>
      <c r="AB167">
        <v>4505.7245030000004</v>
      </c>
      <c r="AC167">
        <v>5243.5310900000004</v>
      </c>
      <c r="AD167">
        <v>357.96546000000097</v>
      </c>
      <c r="AE167">
        <v>5037.3695010000001</v>
      </c>
      <c r="AF167">
        <v>2433.5022290000002</v>
      </c>
      <c r="AG167">
        <v>5439.0862950000001</v>
      </c>
      <c r="AH167">
        <v>1610.1816710000001</v>
      </c>
      <c r="AI167">
        <v>0</v>
      </c>
      <c r="AJ167">
        <v>4505.7245030000004</v>
      </c>
      <c r="AK167">
        <v>5243.5310900000004</v>
      </c>
      <c r="AL167" t="s">
        <v>77</v>
      </c>
      <c r="AM167">
        <v>0</v>
      </c>
      <c r="AN167">
        <v>538.875</v>
      </c>
      <c r="AO167" t="s">
        <v>77</v>
      </c>
    </row>
    <row r="168" spans="1:41" x14ac:dyDescent="0.35">
      <c r="A168" t="str">
        <f t="shared" si="3"/>
        <v>VOLFXEURGBP6M25FLY</v>
      </c>
      <c r="B168" t="s">
        <v>71</v>
      </c>
      <c r="C168" t="s">
        <v>27</v>
      </c>
      <c r="D168" t="s">
        <v>72</v>
      </c>
      <c r="E168" t="s">
        <v>5</v>
      </c>
      <c r="F168" t="s">
        <v>19</v>
      </c>
      <c r="G168" t="s">
        <v>72</v>
      </c>
      <c r="H168" t="s">
        <v>19</v>
      </c>
      <c r="I168">
        <v>0.5</v>
      </c>
      <c r="J168" t="s">
        <v>5</v>
      </c>
      <c r="K168">
        <v>80231.350000000006</v>
      </c>
      <c r="L168">
        <v>0.63749999999999996</v>
      </c>
      <c r="M168">
        <v>0.63749999999999996</v>
      </c>
      <c r="N168" t="s">
        <v>75</v>
      </c>
      <c r="O168" t="s">
        <v>75</v>
      </c>
      <c r="P168" t="s">
        <v>75</v>
      </c>
      <c r="Q168" t="s">
        <v>75</v>
      </c>
      <c r="R168">
        <v>0.46500000000000002</v>
      </c>
      <c r="S168">
        <v>0.49299999999999999</v>
      </c>
      <c r="T168">
        <v>0.4965</v>
      </c>
      <c r="U168">
        <v>0.30640000000000001</v>
      </c>
      <c r="V168">
        <v>0.01</v>
      </c>
      <c r="W168">
        <v>-2.6100000000000002E-2</v>
      </c>
      <c r="X168">
        <v>1.1199999999999899E-2</v>
      </c>
      <c r="Y168">
        <v>0</v>
      </c>
      <c r="Z168">
        <v>0</v>
      </c>
      <c r="AA168">
        <v>18653.788874999998</v>
      </c>
      <c r="AB168">
        <v>802.31349999999998</v>
      </c>
      <c r="AC168">
        <v>19777.027774999999</v>
      </c>
      <c r="AD168">
        <v>-2094.038235</v>
      </c>
      <c r="AE168">
        <v>898.59111999999902</v>
      </c>
      <c r="AF168">
        <v>12291.44282</v>
      </c>
      <c r="AG168">
        <v>19917.432637499998</v>
      </c>
      <c r="AH168">
        <v>0</v>
      </c>
      <c r="AI168">
        <v>0</v>
      </c>
      <c r="AJ168">
        <v>802.31349999999998</v>
      </c>
      <c r="AK168">
        <v>19777.027774999999</v>
      </c>
      <c r="AL168" t="s">
        <v>77</v>
      </c>
      <c r="AM168">
        <v>1191.939462</v>
      </c>
      <c r="AN168">
        <v>538.01684999999998</v>
      </c>
      <c r="AO168" t="s">
        <v>77</v>
      </c>
    </row>
    <row r="169" spans="1:41" x14ac:dyDescent="0.35">
      <c r="A169" t="str">
        <f t="shared" si="3"/>
        <v>VOLFXEURGBP6M25RR</v>
      </c>
      <c r="B169" t="s">
        <v>71</v>
      </c>
      <c r="C169" t="s">
        <v>27</v>
      </c>
      <c r="D169" t="s">
        <v>72</v>
      </c>
      <c r="E169" t="s">
        <v>5</v>
      </c>
      <c r="F169" t="s">
        <v>18</v>
      </c>
      <c r="G169" t="s">
        <v>72</v>
      </c>
      <c r="H169" t="s">
        <v>18</v>
      </c>
      <c r="I169">
        <v>0.5</v>
      </c>
      <c r="J169" t="s">
        <v>5</v>
      </c>
      <c r="K169">
        <v>-61099.51</v>
      </c>
      <c r="L169">
        <v>2.4449999999999998</v>
      </c>
      <c r="M169">
        <v>2.375</v>
      </c>
      <c r="N169" t="s">
        <v>75</v>
      </c>
      <c r="O169" t="s">
        <v>75</v>
      </c>
      <c r="P169" t="s">
        <v>75</v>
      </c>
      <c r="Q169" t="s">
        <v>75</v>
      </c>
      <c r="R169">
        <v>0.6</v>
      </c>
      <c r="S169">
        <v>0.64</v>
      </c>
      <c r="T169">
        <v>0.64500000000000002</v>
      </c>
      <c r="U169">
        <v>0.41880000000000001</v>
      </c>
      <c r="V169">
        <v>0</v>
      </c>
      <c r="W169">
        <v>0.42469999999999902</v>
      </c>
      <c r="X169">
        <v>0</v>
      </c>
      <c r="Y169">
        <v>6.9999999999999798E-2</v>
      </c>
      <c r="Z169">
        <v>-4276.9656999999897</v>
      </c>
      <c r="AA169">
        <v>18329.852999999999</v>
      </c>
      <c r="AB169">
        <v>2016.2838300000201</v>
      </c>
      <c r="AC169">
        <v>19551.843199999999</v>
      </c>
      <c r="AD169">
        <v>-25948.961896999899</v>
      </c>
      <c r="AE169">
        <v>2688.37844</v>
      </c>
      <c r="AF169">
        <v>12794.237394</v>
      </c>
      <c r="AG169">
        <v>19704.591974999999</v>
      </c>
      <c r="AH169">
        <v>-4276.9656999999897</v>
      </c>
      <c r="AI169">
        <v>0</v>
      </c>
      <c r="AJ169">
        <v>2016.2838300000201</v>
      </c>
      <c r="AK169">
        <v>19551.843199999999</v>
      </c>
      <c r="AL169" t="s">
        <v>77</v>
      </c>
      <c r="AM169">
        <v>158.137339999999</v>
      </c>
      <c r="AN169">
        <v>317.86399999999998</v>
      </c>
      <c r="AO169" t="s">
        <v>77</v>
      </c>
    </row>
    <row r="170" spans="1:41" x14ac:dyDescent="0.35">
      <c r="A170" t="str">
        <f t="shared" si="3"/>
        <v>VOLFXEURGBP6MATM</v>
      </c>
      <c r="B170" t="s">
        <v>71</v>
      </c>
      <c r="C170" t="s">
        <v>27</v>
      </c>
      <c r="D170" t="s">
        <v>72</v>
      </c>
      <c r="E170" t="s">
        <v>5</v>
      </c>
      <c r="F170" t="s">
        <v>9</v>
      </c>
      <c r="G170" t="s">
        <v>72</v>
      </c>
      <c r="H170" t="s">
        <v>9</v>
      </c>
      <c r="I170">
        <v>0.5</v>
      </c>
      <c r="J170" t="s">
        <v>5</v>
      </c>
      <c r="K170">
        <v>144600.47912999999</v>
      </c>
      <c r="L170">
        <v>11.6975</v>
      </c>
      <c r="M170">
        <v>11.661199999999999</v>
      </c>
      <c r="N170" t="s">
        <v>75</v>
      </c>
      <c r="O170" t="s">
        <v>75</v>
      </c>
      <c r="P170" t="s">
        <v>75</v>
      </c>
      <c r="Q170" t="s">
        <v>75</v>
      </c>
      <c r="R170">
        <v>0.8</v>
      </c>
      <c r="S170">
        <v>1.1200000000000001</v>
      </c>
      <c r="T170">
        <v>1.1850000000000001</v>
      </c>
      <c r="U170">
        <v>0.55900000000000005</v>
      </c>
      <c r="V170">
        <v>0.136899999999998</v>
      </c>
      <c r="W170">
        <v>-1.6999999999995901E-3</v>
      </c>
      <c r="X170">
        <v>0.1507</v>
      </c>
      <c r="Y170">
        <v>3.6300000000000603E-2</v>
      </c>
      <c r="Z170">
        <v>5248.9973924190899</v>
      </c>
      <c r="AA170">
        <v>57840.191652000001</v>
      </c>
      <c r="AB170">
        <v>19795.805592896799</v>
      </c>
      <c r="AC170">
        <v>80976.268312800006</v>
      </c>
      <c r="AD170">
        <v>-245.82081452093999</v>
      </c>
      <c r="AE170">
        <v>21791.292204891</v>
      </c>
      <c r="AF170">
        <v>40415.833916834999</v>
      </c>
      <c r="AG170">
        <v>85675.783884524993</v>
      </c>
      <c r="AH170">
        <v>5248.9973924190899</v>
      </c>
      <c r="AI170">
        <v>0</v>
      </c>
      <c r="AJ170">
        <v>19795.805592896799</v>
      </c>
      <c r="AK170">
        <v>80976.268312800006</v>
      </c>
      <c r="AL170" t="s">
        <v>77</v>
      </c>
      <c r="AM170">
        <v>0</v>
      </c>
      <c r="AN170">
        <v>256.28854999999999</v>
      </c>
      <c r="AO170" t="s">
        <v>77</v>
      </c>
    </row>
    <row r="171" spans="1:41" x14ac:dyDescent="0.35">
      <c r="A171" t="str">
        <f t="shared" si="3"/>
        <v>VOLFXEURGBP1Y10FLY</v>
      </c>
      <c r="B171" t="s">
        <v>71</v>
      </c>
      <c r="C171" t="s">
        <v>27</v>
      </c>
      <c r="D171" t="s">
        <v>72</v>
      </c>
      <c r="E171" t="s">
        <v>7</v>
      </c>
      <c r="F171" t="s">
        <v>17</v>
      </c>
      <c r="G171" t="s">
        <v>72</v>
      </c>
      <c r="H171" t="s">
        <v>17</v>
      </c>
      <c r="I171">
        <v>1</v>
      </c>
      <c r="J171" t="s">
        <v>7</v>
      </c>
      <c r="K171">
        <v>2558.2199999999998</v>
      </c>
      <c r="L171">
        <v>2</v>
      </c>
      <c r="M171">
        <v>2</v>
      </c>
      <c r="N171" t="s">
        <v>75</v>
      </c>
      <c r="O171" t="s">
        <v>75</v>
      </c>
      <c r="P171" t="s">
        <v>75</v>
      </c>
      <c r="Q171" t="s">
        <v>75</v>
      </c>
      <c r="R171">
        <v>0.62</v>
      </c>
      <c r="S171">
        <v>0.84399999999999997</v>
      </c>
      <c r="T171">
        <v>0.872</v>
      </c>
      <c r="U171">
        <v>0.47010000000000002</v>
      </c>
      <c r="V171">
        <v>1.6E-2</v>
      </c>
      <c r="W171">
        <v>0</v>
      </c>
      <c r="X171">
        <v>1.7999999999999999E-2</v>
      </c>
      <c r="Y171">
        <v>0</v>
      </c>
      <c r="Z171">
        <v>0</v>
      </c>
      <c r="AA171">
        <v>793.04819999999995</v>
      </c>
      <c r="AB171">
        <v>40.931519999999999</v>
      </c>
      <c r="AC171">
        <v>1079.5688399999999</v>
      </c>
      <c r="AD171">
        <v>0</v>
      </c>
      <c r="AE171">
        <v>46.047960000000003</v>
      </c>
      <c r="AF171">
        <v>601.30961100000002</v>
      </c>
      <c r="AG171">
        <v>1115.38392</v>
      </c>
      <c r="AH171">
        <v>0</v>
      </c>
      <c r="AI171">
        <v>0</v>
      </c>
      <c r="AJ171">
        <v>40.931519999999999</v>
      </c>
      <c r="AK171">
        <v>1079.5688399999999</v>
      </c>
      <c r="AL171" t="s">
        <v>77</v>
      </c>
      <c r="AM171">
        <v>25.2828947700005</v>
      </c>
      <c r="AN171">
        <v>334.75609800000001</v>
      </c>
      <c r="AO171" t="s">
        <v>77</v>
      </c>
    </row>
    <row r="172" spans="1:41" x14ac:dyDescent="0.35">
      <c r="A172" t="str">
        <f t="shared" si="3"/>
        <v>VOLFXEURGBP1Y10RR</v>
      </c>
      <c r="B172" t="s">
        <v>71</v>
      </c>
      <c r="C172" t="s">
        <v>27</v>
      </c>
      <c r="D172" t="s">
        <v>72</v>
      </c>
      <c r="E172" t="s">
        <v>7</v>
      </c>
      <c r="F172" t="s">
        <v>16</v>
      </c>
      <c r="G172" t="s">
        <v>72</v>
      </c>
      <c r="H172" t="s">
        <v>16</v>
      </c>
      <c r="I172">
        <v>1</v>
      </c>
      <c r="J172" t="s">
        <v>7</v>
      </c>
      <c r="K172">
        <v>-318.54999999999899</v>
      </c>
      <c r="L172">
        <v>4.5650000000000004</v>
      </c>
      <c r="M172">
        <v>4.3499999999999996</v>
      </c>
      <c r="N172" t="s">
        <v>75</v>
      </c>
      <c r="O172" t="s">
        <v>75</v>
      </c>
      <c r="P172" t="s">
        <v>75</v>
      </c>
      <c r="Q172" t="s">
        <v>75</v>
      </c>
      <c r="R172">
        <v>0.93</v>
      </c>
      <c r="S172">
        <v>1.706</v>
      </c>
      <c r="T172">
        <v>1.8029999999999999</v>
      </c>
      <c r="U172">
        <v>0.70509999999999995</v>
      </c>
      <c r="V172">
        <v>3.90000000000005E-2</v>
      </c>
      <c r="W172">
        <v>0.23019999999999899</v>
      </c>
      <c r="X172">
        <v>1.70000000000003E-2</v>
      </c>
      <c r="Y172">
        <v>0.215</v>
      </c>
      <c r="Z172">
        <v>-68.488250000000093</v>
      </c>
      <c r="AA172">
        <v>148.12574999999899</v>
      </c>
      <c r="AB172">
        <v>0</v>
      </c>
      <c r="AC172">
        <v>271.72314999999901</v>
      </c>
      <c r="AD172">
        <v>-73.330209999999894</v>
      </c>
      <c r="AE172">
        <v>0</v>
      </c>
      <c r="AF172">
        <v>112.304802499999</v>
      </c>
      <c r="AG172">
        <v>287.17282499999902</v>
      </c>
      <c r="AH172">
        <v>-68.488250000000093</v>
      </c>
      <c r="AI172">
        <v>0</v>
      </c>
      <c r="AJ172">
        <v>0</v>
      </c>
      <c r="AK172">
        <v>271.72314999999901</v>
      </c>
      <c r="AL172" t="s">
        <v>77</v>
      </c>
      <c r="AM172">
        <v>1.26776799999999</v>
      </c>
      <c r="AN172">
        <v>38.546999999999997</v>
      </c>
      <c r="AO172" t="s">
        <v>77</v>
      </c>
    </row>
    <row r="173" spans="1:41" x14ac:dyDescent="0.35">
      <c r="A173" t="str">
        <f t="shared" si="3"/>
        <v>VOLFXEURGBP1Y25FLY</v>
      </c>
      <c r="B173" t="s">
        <v>71</v>
      </c>
      <c r="C173" t="s">
        <v>27</v>
      </c>
      <c r="D173" t="s">
        <v>72</v>
      </c>
      <c r="E173" t="s">
        <v>7</v>
      </c>
      <c r="F173" t="s">
        <v>19</v>
      </c>
      <c r="G173" t="s">
        <v>72</v>
      </c>
      <c r="H173" t="s">
        <v>19</v>
      </c>
      <c r="I173">
        <v>1</v>
      </c>
      <c r="J173" t="s">
        <v>7</v>
      </c>
      <c r="K173">
        <v>-160234.54</v>
      </c>
      <c r="L173">
        <v>0.65</v>
      </c>
      <c r="M173">
        <v>0.63749999999999996</v>
      </c>
      <c r="N173" t="s">
        <v>75</v>
      </c>
      <c r="O173" t="s">
        <v>75</v>
      </c>
      <c r="P173" t="s">
        <v>75</v>
      </c>
      <c r="Q173" t="s">
        <v>75</v>
      </c>
      <c r="R173">
        <v>0.39</v>
      </c>
      <c r="S173">
        <v>0.47799999999999998</v>
      </c>
      <c r="T173">
        <v>0.48899999999999999</v>
      </c>
      <c r="U173">
        <v>0.29420000000000002</v>
      </c>
      <c r="V173">
        <v>0</v>
      </c>
      <c r="W173">
        <v>3.54999999999999E-2</v>
      </c>
      <c r="X173">
        <v>0</v>
      </c>
      <c r="Y173">
        <v>1.2500000000000001E-2</v>
      </c>
      <c r="Z173">
        <v>-2002.93175000001</v>
      </c>
      <c r="AA173">
        <v>31245.7353</v>
      </c>
      <c r="AB173">
        <v>10655.59691</v>
      </c>
      <c r="AC173">
        <v>38296.055059999999</v>
      </c>
      <c r="AD173">
        <v>-5688.3261699999903</v>
      </c>
      <c r="AE173">
        <v>12930.927378</v>
      </c>
      <c r="AF173">
        <v>23570.500833999999</v>
      </c>
      <c r="AG173">
        <v>39177.345029999997</v>
      </c>
      <c r="AH173">
        <v>-2002.93175000001</v>
      </c>
      <c r="AI173">
        <v>0</v>
      </c>
      <c r="AJ173">
        <v>10655.59691</v>
      </c>
      <c r="AK173">
        <v>38296.055059999999</v>
      </c>
      <c r="AL173" t="s">
        <v>77</v>
      </c>
      <c r="AM173">
        <v>89.869394999999898</v>
      </c>
      <c r="AN173">
        <v>38.680949999999903</v>
      </c>
      <c r="AO173" t="s">
        <v>77</v>
      </c>
    </row>
    <row r="174" spans="1:41" x14ac:dyDescent="0.35">
      <c r="A174" t="str">
        <f t="shared" si="3"/>
        <v>VOLFXEURGBP1Y25RR</v>
      </c>
      <c r="B174" t="s">
        <v>71</v>
      </c>
      <c r="C174" t="s">
        <v>27</v>
      </c>
      <c r="D174" t="s">
        <v>72</v>
      </c>
      <c r="E174" t="s">
        <v>7</v>
      </c>
      <c r="F174" t="s">
        <v>18</v>
      </c>
      <c r="G174" t="s">
        <v>72</v>
      </c>
      <c r="H174" t="s">
        <v>18</v>
      </c>
      <c r="I174">
        <v>1</v>
      </c>
      <c r="J174" t="s">
        <v>7</v>
      </c>
      <c r="K174">
        <v>78632.179999999906</v>
      </c>
      <c r="L174">
        <v>2.375</v>
      </c>
      <c r="M174">
        <v>2.1698</v>
      </c>
      <c r="N174" t="s">
        <v>75</v>
      </c>
      <c r="O174" t="s">
        <v>75</v>
      </c>
      <c r="P174" t="s">
        <v>75</v>
      </c>
      <c r="Q174" t="s">
        <v>75</v>
      </c>
      <c r="R174">
        <v>0.54</v>
      </c>
      <c r="S174">
        <v>0.58799999999999997</v>
      </c>
      <c r="T174">
        <v>0.59399999999999997</v>
      </c>
      <c r="U174">
        <v>0.4108</v>
      </c>
      <c r="V174">
        <v>0.48299999999999998</v>
      </c>
      <c r="W174">
        <v>0.06</v>
      </c>
      <c r="X174">
        <v>0.52899999999999903</v>
      </c>
      <c r="Y174">
        <v>0.20519999999999999</v>
      </c>
      <c r="Z174">
        <v>16135.323335999999</v>
      </c>
      <c r="AA174">
        <v>21230.688599999899</v>
      </c>
      <c r="AB174">
        <v>37979.3429399999</v>
      </c>
      <c r="AC174">
        <v>23117.860919999901</v>
      </c>
      <c r="AD174">
        <v>4717.9308000000001</v>
      </c>
      <c r="AE174">
        <v>41596.423219999902</v>
      </c>
      <c r="AF174">
        <v>16151.0497719999</v>
      </c>
      <c r="AG174">
        <v>23353.757459999899</v>
      </c>
      <c r="AH174">
        <v>16135.323335999999</v>
      </c>
      <c r="AI174">
        <v>0</v>
      </c>
      <c r="AJ174">
        <v>37979.3429399999</v>
      </c>
      <c r="AK174">
        <v>23117.860919999901</v>
      </c>
      <c r="AL174" t="s">
        <v>77</v>
      </c>
      <c r="AM174">
        <v>11.9102719999999</v>
      </c>
      <c r="AN174">
        <v>33.835999999999999</v>
      </c>
      <c r="AO174" t="s">
        <v>77</v>
      </c>
    </row>
    <row r="175" spans="1:41" x14ac:dyDescent="0.35">
      <c r="A175" t="str">
        <f t="shared" si="3"/>
        <v>VOLFXEURGBP1YATM</v>
      </c>
      <c r="B175" t="s">
        <v>71</v>
      </c>
      <c r="C175" t="s">
        <v>27</v>
      </c>
      <c r="D175" t="s">
        <v>72</v>
      </c>
      <c r="E175" t="s">
        <v>7</v>
      </c>
      <c r="F175" t="s">
        <v>9</v>
      </c>
      <c r="G175" t="s">
        <v>72</v>
      </c>
      <c r="H175" t="s">
        <v>9</v>
      </c>
      <c r="I175">
        <v>1</v>
      </c>
      <c r="J175" t="s">
        <v>7</v>
      </c>
      <c r="K175">
        <v>-86064.014539999902</v>
      </c>
      <c r="L175">
        <v>11.1225</v>
      </c>
      <c r="M175">
        <v>11.098699999999999</v>
      </c>
      <c r="N175" t="s">
        <v>75</v>
      </c>
      <c r="O175" t="s">
        <v>75</v>
      </c>
      <c r="P175" t="s">
        <v>75</v>
      </c>
      <c r="Q175" t="s">
        <v>75</v>
      </c>
      <c r="R175">
        <v>0.66249999999999998</v>
      </c>
      <c r="S175">
        <v>0.79249999999999998</v>
      </c>
      <c r="T175">
        <v>0.79620000000000002</v>
      </c>
      <c r="U175">
        <v>0.54120000000000001</v>
      </c>
      <c r="V175">
        <v>0</v>
      </c>
      <c r="W175">
        <v>9.5399999999999693E-2</v>
      </c>
      <c r="X175">
        <v>0</v>
      </c>
      <c r="Y175">
        <v>2.3800000000001299E-2</v>
      </c>
      <c r="Z175">
        <v>-2048.32354605211</v>
      </c>
      <c r="AA175">
        <v>28508.704816374899</v>
      </c>
      <c r="AB175">
        <v>7685.51649842197</v>
      </c>
      <c r="AC175">
        <v>34102.865761474997</v>
      </c>
      <c r="AD175">
        <v>-8210.5069871159703</v>
      </c>
      <c r="AE175">
        <v>9329.3391761359599</v>
      </c>
      <c r="AF175">
        <v>23288.922334523999</v>
      </c>
      <c r="AG175">
        <v>34262.084188373999</v>
      </c>
      <c r="AH175">
        <v>-2048.32354605211</v>
      </c>
      <c r="AI175">
        <v>0</v>
      </c>
      <c r="AJ175">
        <v>7685.51649842197</v>
      </c>
      <c r="AK175">
        <v>34102.865761474997</v>
      </c>
      <c r="AL175" t="s">
        <v>77</v>
      </c>
      <c r="AM175">
        <v>0</v>
      </c>
      <c r="AN175">
        <v>22.23995</v>
      </c>
      <c r="AO175" t="s">
        <v>77</v>
      </c>
    </row>
    <row r="176" spans="1:41" x14ac:dyDescent="0.35">
      <c r="A176" t="str">
        <f t="shared" si="3"/>
        <v>VOLFXEURGBP2Y10FLY</v>
      </c>
      <c r="B176" t="s">
        <v>71</v>
      </c>
      <c r="C176" t="s">
        <v>27</v>
      </c>
      <c r="D176" t="s">
        <v>72</v>
      </c>
      <c r="E176" t="s">
        <v>8</v>
      </c>
      <c r="F176" t="s">
        <v>17</v>
      </c>
      <c r="G176" t="s">
        <v>72</v>
      </c>
      <c r="H176" t="s">
        <v>17</v>
      </c>
      <c r="I176">
        <v>2</v>
      </c>
      <c r="J176" t="s">
        <v>8</v>
      </c>
      <c r="K176">
        <v>1612.02999999999</v>
      </c>
      <c r="L176">
        <v>1.74</v>
      </c>
      <c r="M176">
        <v>1.74</v>
      </c>
      <c r="N176" t="s">
        <v>75</v>
      </c>
      <c r="O176" t="s">
        <v>75</v>
      </c>
      <c r="P176" t="s">
        <v>75</v>
      </c>
      <c r="Q176" t="s">
        <v>75</v>
      </c>
      <c r="R176">
        <v>0.8</v>
      </c>
      <c r="S176">
        <v>1.52</v>
      </c>
      <c r="T176">
        <v>1.61</v>
      </c>
      <c r="U176">
        <v>0.52839999999999998</v>
      </c>
      <c r="V176">
        <v>3.2000000000000001E-2</v>
      </c>
      <c r="W176">
        <v>-0.52390000000000003</v>
      </c>
      <c r="X176">
        <v>3.5999999999999997E-2</v>
      </c>
      <c r="Y176">
        <v>0</v>
      </c>
      <c r="Z176">
        <v>0</v>
      </c>
      <c r="AA176">
        <v>644.81199999999899</v>
      </c>
      <c r="AB176">
        <v>51.584960000000002</v>
      </c>
      <c r="AC176">
        <v>1225.1427999999901</v>
      </c>
      <c r="AD176">
        <v>-844.54251699999895</v>
      </c>
      <c r="AE176">
        <v>58.033079999999998</v>
      </c>
      <c r="AF176">
        <v>425.89832599999897</v>
      </c>
      <c r="AG176">
        <v>1297.68414999999</v>
      </c>
      <c r="AH176">
        <v>0</v>
      </c>
      <c r="AI176">
        <v>0</v>
      </c>
      <c r="AJ176">
        <v>51.584960000000002</v>
      </c>
      <c r="AK176">
        <v>1225.1427999999901</v>
      </c>
      <c r="AL176" t="s">
        <v>77</v>
      </c>
      <c r="AM176">
        <v>4.2415173789999701</v>
      </c>
      <c r="AN176">
        <v>18.735778875000001</v>
      </c>
      <c r="AO176" t="s">
        <v>77</v>
      </c>
    </row>
    <row r="177" spans="1:41" x14ac:dyDescent="0.35">
      <c r="A177" t="str">
        <f t="shared" si="3"/>
        <v>VOLFXEURGBP2Y10RR</v>
      </c>
      <c r="B177" t="s">
        <v>71</v>
      </c>
      <c r="C177" t="s">
        <v>27</v>
      </c>
      <c r="D177" t="s">
        <v>72</v>
      </c>
      <c r="E177" t="s">
        <v>8</v>
      </c>
      <c r="F177" t="s">
        <v>16</v>
      </c>
      <c r="G177" t="s">
        <v>72</v>
      </c>
      <c r="H177" t="s">
        <v>16</v>
      </c>
      <c r="I177">
        <v>2</v>
      </c>
      <c r="J177" t="s">
        <v>8</v>
      </c>
      <c r="K177">
        <v>-112.049999999999</v>
      </c>
      <c r="L177">
        <v>3.86</v>
      </c>
      <c r="M177">
        <v>3.86</v>
      </c>
      <c r="N177" t="s">
        <v>75</v>
      </c>
      <c r="O177" t="s">
        <v>75</v>
      </c>
      <c r="P177" t="s">
        <v>75</v>
      </c>
      <c r="Q177" t="s">
        <v>75</v>
      </c>
      <c r="R177">
        <v>1.2</v>
      </c>
      <c r="S177">
        <v>3.04</v>
      </c>
      <c r="T177">
        <v>3.27</v>
      </c>
      <c r="U177">
        <v>0.79259999999999997</v>
      </c>
      <c r="V177">
        <v>0</v>
      </c>
      <c r="W177">
        <v>0.28799999999999898</v>
      </c>
      <c r="X177">
        <v>0</v>
      </c>
      <c r="Y177">
        <v>0</v>
      </c>
      <c r="Z177">
        <v>0</v>
      </c>
      <c r="AA177">
        <v>67.229999999999905</v>
      </c>
      <c r="AB177">
        <v>127.994714999999</v>
      </c>
      <c r="AC177">
        <v>170.31599999999901</v>
      </c>
      <c r="AD177">
        <v>-32.270399999999903</v>
      </c>
      <c r="AE177">
        <v>143.99545499999999</v>
      </c>
      <c r="AF177">
        <v>44.405414999999898</v>
      </c>
      <c r="AG177">
        <v>183.20174999999901</v>
      </c>
      <c r="AH177">
        <v>0</v>
      </c>
      <c r="AI177">
        <v>0</v>
      </c>
      <c r="AJ177">
        <v>127.994714999999</v>
      </c>
      <c r="AK177">
        <v>170.31599999999901</v>
      </c>
      <c r="AL177" t="s">
        <v>77</v>
      </c>
      <c r="AM177">
        <v>221.572587999999</v>
      </c>
      <c r="AN177">
        <v>1200.3728799999899</v>
      </c>
      <c r="AO177" t="s">
        <v>77</v>
      </c>
    </row>
    <row r="178" spans="1:41" x14ac:dyDescent="0.35">
      <c r="A178" t="str">
        <f t="shared" si="3"/>
        <v>VOLFXEURGBP2Y25FLY</v>
      </c>
      <c r="B178" t="s">
        <v>71</v>
      </c>
      <c r="C178" t="s">
        <v>27</v>
      </c>
      <c r="D178" t="s">
        <v>72</v>
      </c>
      <c r="E178" t="s">
        <v>8</v>
      </c>
      <c r="F178" t="s">
        <v>19</v>
      </c>
      <c r="G178" t="s">
        <v>72</v>
      </c>
      <c r="H178" t="s">
        <v>19</v>
      </c>
      <c r="I178">
        <v>2</v>
      </c>
      <c r="J178" t="s">
        <v>8</v>
      </c>
      <c r="K178">
        <v>-150712.65</v>
      </c>
      <c r="L178">
        <v>0.58750000000000002</v>
      </c>
      <c r="M178">
        <v>0.58750000000000002</v>
      </c>
      <c r="N178" t="s">
        <v>75</v>
      </c>
      <c r="O178" t="s">
        <v>75</v>
      </c>
      <c r="P178" t="s">
        <v>75</v>
      </c>
      <c r="Q178" t="s">
        <v>75</v>
      </c>
      <c r="R178">
        <v>0.495</v>
      </c>
      <c r="S178">
        <v>0.499</v>
      </c>
      <c r="T178">
        <v>0.4995</v>
      </c>
      <c r="U178">
        <v>0.32919999999999999</v>
      </c>
      <c r="V178">
        <v>0</v>
      </c>
      <c r="W178">
        <v>0.04</v>
      </c>
      <c r="X178">
        <v>0</v>
      </c>
      <c r="Y178">
        <v>0</v>
      </c>
      <c r="Z178">
        <v>0</v>
      </c>
      <c r="AA178">
        <v>37301.380874999901</v>
      </c>
      <c r="AB178">
        <v>35311.973894999901</v>
      </c>
      <c r="AC178">
        <v>37602.806174999998</v>
      </c>
      <c r="AD178">
        <v>-6028.5060000000003</v>
      </c>
      <c r="AE178">
        <v>39727.854539999898</v>
      </c>
      <c r="AF178">
        <v>24807.302189999999</v>
      </c>
      <c r="AG178">
        <v>37640.484337499998</v>
      </c>
      <c r="AH178">
        <v>0</v>
      </c>
      <c r="AI178">
        <v>0</v>
      </c>
      <c r="AJ178">
        <v>35311.973894999901</v>
      </c>
      <c r="AK178">
        <v>37602.806174999998</v>
      </c>
      <c r="AL178" t="s">
        <v>77</v>
      </c>
      <c r="AM178">
        <v>0</v>
      </c>
      <c r="AN178">
        <v>2391.6870399999998</v>
      </c>
      <c r="AO178" t="s">
        <v>77</v>
      </c>
    </row>
    <row r="179" spans="1:41" x14ac:dyDescent="0.35">
      <c r="A179" t="str">
        <f t="shared" si="3"/>
        <v>VOLFXEURGBP2Y25RR</v>
      </c>
      <c r="B179" t="s">
        <v>71</v>
      </c>
      <c r="C179" t="s">
        <v>27</v>
      </c>
      <c r="D179" t="s">
        <v>72</v>
      </c>
      <c r="E179" t="s">
        <v>8</v>
      </c>
      <c r="F179" t="s">
        <v>18</v>
      </c>
      <c r="G179" t="s">
        <v>72</v>
      </c>
      <c r="H179" t="s">
        <v>18</v>
      </c>
      <c r="I179">
        <v>2</v>
      </c>
      <c r="J179" t="s">
        <v>8</v>
      </c>
      <c r="K179">
        <v>64932.69</v>
      </c>
      <c r="L179">
        <v>2.19</v>
      </c>
      <c r="M179">
        <v>2.19</v>
      </c>
      <c r="N179" t="s">
        <v>75</v>
      </c>
      <c r="O179" t="s">
        <v>75</v>
      </c>
      <c r="P179" t="s">
        <v>75</v>
      </c>
      <c r="Q179" t="s">
        <v>75</v>
      </c>
      <c r="R179">
        <v>0.7</v>
      </c>
      <c r="S179">
        <v>0.78</v>
      </c>
      <c r="T179">
        <v>0.79</v>
      </c>
      <c r="U179">
        <v>0.46229999999999999</v>
      </c>
      <c r="V179">
        <v>0.112</v>
      </c>
      <c r="W179">
        <v>-0.38640000000000002</v>
      </c>
      <c r="X179">
        <v>0.125999999999999</v>
      </c>
      <c r="Y179">
        <v>0</v>
      </c>
      <c r="Z179">
        <v>0</v>
      </c>
      <c r="AA179">
        <v>22726.441500000001</v>
      </c>
      <c r="AB179">
        <v>7272.4612800000004</v>
      </c>
      <c r="AC179">
        <v>25323.749100000001</v>
      </c>
      <c r="AD179">
        <v>-25089.991416000001</v>
      </c>
      <c r="AE179">
        <v>8181.5189399999899</v>
      </c>
      <c r="AF179">
        <v>15009.1912935</v>
      </c>
      <c r="AG179">
        <v>25648.412550000001</v>
      </c>
      <c r="AH179">
        <v>0</v>
      </c>
      <c r="AI179">
        <v>0</v>
      </c>
      <c r="AJ179">
        <v>7272.4612800000004</v>
      </c>
      <c r="AK179">
        <v>25323.749100000001</v>
      </c>
      <c r="AL179" t="s">
        <v>77</v>
      </c>
      <c r="AM179">
        <v>319.45769599999898</v>
      </c>
      <c r="AN179">
        <v>2244.3652000000002</v>
      </c>
      <c r="AO179" t="s">
        <v>77</v>
      </c>
    </row>
    <row r="180" spans="1:41" x14ac:dyDescent="0.35">
      <c r="A180" t="str">
        <f t="shared" si="3"/>
        <v>VOLFXEURGBP2YATM</v>
      </c>
      <c r="B180" t="s">
        <v>71</v>
      </c>
      <c r="C180" t="s">
        <v>27</v>
      </c>
      <c r="D180" t="s">
        <v>72</v>
      </c>
      <c r="E180" t="s">
        <v>8</v>
      </c>
      <c r="F180" t="s">
        <v>9</v>
      </c>
      <c r="G180" t="s">
        <v>72</v>
      </c>
      <c r="H180" t="s">
        <v>9</v>
      </c>
      <c r="I180">
        <v>2</v>
      </c>
      <c r="J180" t="s">
        <v>8</v>
      </c>
      <c r="K180">
        <v>-241316.55308000001</v>
      </c>
      <c r="L180">
        <v>11.3</v>
      </c>
      <c r="M180">
        <v>11.218999999999999</v>
      </c>
      <c r="N180" t="s">
        <v>75</v>
      </c>
      <c r="O180" t="s">
        <v>75</v>
      </c>
      <c r="P180" t="s">
        <v>75</v>
      </c>
      <c r="Q180" t="s">
        <v>75</v>
      </c>
      <c r="R180">
        <v>0.56869999999999998</v>
      </c>
      <c r="S180">
        <v>0.91369999999999996</v>
      </c>
      <c r="T180">
        <v>0.95689999999999997</v>
      </c>
      <c r="U180">
        <v>0.13289999999999999</v>
      </c>
      <c r="V180">
        <v>1.62000000000013E-2</v>
      </c>
      <c r="W180">
        <v>0.20659999999999901</v>
      </c>
      <c r="X180">
        <v>8.1000000000006605E-3</v>
      </c>
      <c r="Y180">
        <v>8.1000000000001293E-2</v>
      </c>
      <c r="Z180">
        <v>-19546.640799480301</v>
      </c>
      <c r="AA180">
        <v>68618.361868298001</v>
      </c>
      <c r="AB180">
        <v>0</v>
      </c>
      <c r="AC180">
        <v>110245.46727459801</v>
      </c>
      <c r="AD180">
        <v>-49855.999866327897</v>
      </c>
      <c r="AE180">
        <v>0</v>
      </c>
      <c r="AF180">
        <v>16035.484952166</v>
      </c>
      <c r="AG180">
        <v>115457.90482112599</v>
      </c>
      <c r="AH180">
        <v>-19546.640799480301</v>
      </c>
      <c r="AI180">
        <v>0</v>
      </c>
      <c r="AJ180">
        <v>0</v>
      </c>
      <c r="AK180">
        <v>110245.46727459801</v>
      </c>
      <c r="AL180" t="s">
        <v>77</v>
      </c>
      <c r="AM180">
        <v>459.69965000000099</v>
      </c>
      <c r="AN180">
        <v>2459.1161999999999</v>
      </c>
      <c r="AO180" t="s">
        <v>77</v>
      </c>
    </row>
    <row r="181" spans="1:41" x14ac:dyDescent="0.35">
      <c r="A181" t="str">
        <f t="shared" si="3"/>
        <v>VOLFXEURGBP4YATM</v>
      </c>
      <c r="B181" t="s">
        <v>71</v>
      </c>
      <c r="C181" t="s">
        <v>27</v>
      </c>
      <c r="D181" t="s">
        <v>72</v>
      </c>
      <c r="E181" t="s">
        <v>23</v>
      </c>
      <c r="F181" t="s">
        <v>9</v>
      </c>
      <c r="G181" t="s">
        <v>72</v>
      </c>
      <c r="H181" t="s">
        <v>9</v>
      </c>
      <c r="I181">
        <v>4</v>
      </c>
      <c r="J181" t="s">
        <v>23</v>
      </c>
      <c r="K181">
        <v>-2143.22216999999</v>
      </c>
      <c r="L181">
        <v>11.86</v>
      </c>
      <c r="M181">
        <v>11.86</v>
      </c>
      <c r="N181" t="s">
        <v>75</v>
      </c>
      <c r="O181" t="s">
        <v>75</v>
      </c>
      <c r="P181" t="s">
        <v>75</v>
      </c>
      <c r="Q181" t="s">
        <v>75</v>
      </c>
      <c r="R181">
        <v>5.9</v>
      </c>
      <c r="S181">
        <v>6.0159000000000002</v>
      </c>
      <c r="T181">
        <v>6.0304000000000002</v>
      </c>
      <c r="U181">
        <v>5.9</v>
      </c>
      <c r="V181">
        <v>0</v>
      </c>
      <c r="W181">
        <v>0.18179999999999899</v>
      </c>
      <c r="X181">
        <v>0</v>
      </c>
      <c r="Y181">
        <v>0</v>
      </c>
      <c r="Z181">
        <v>0</v>
      </c>
      <c r="AA181">
        <v>6322.5054014999896</v>
      </c>
      <c r="AB181">
        <v>68.583109440000001</v>
      </c>
      <c r="AC181">
        <v>6446.7051262514897</v>
      </c>
      <c r="AD181">
        <v>-389.63779050599697</v>
      </c>
      <c r="AE181">
        <v>77.155998120002806</v>
      </c>
      <c r="AF181">
        <v>6322.5054014999896</v>
      </c>
      <c r="AG181">
        <v>6462.2434869839899</v>
      </c>
      <c r="AH181">
        <v>0</v>
      </c>
      <c r="AI181">
        <v>0</v>
      </c>
      <c r="AJ181">
        <v>68.583109440000001</v>
      </c>
      <c r="AK181">
        <v>6446.7051262514897</v>
      </c>
      <c r="AL181" t="s">
        <v>77</v>
      </c>
      <c r="AM181">
        <v>1185.5041976069699</v>
      </c>
      <c r="AN181">
        <v>9798.8829341500004</v>
      </c>
      <c r="AO181" t="s">
        <v>77</v>
      </c>
    </row>
    <row r="182" spans="1:41" x14ac:dyDescent="0.35">
      <c r="A182" t="str">
        <f t="shared" si="3"/>
        <v>VOLFXEURGBP5YATM</v>
      </c>
      <c r="B182" t="s">
        <v>71</v>
      </c>
      <c r="C182" t="s">
        <v>27</v>
      </c>
      <c r="D182" t="s">
        <v>72</v>
      </c>
      <c r="E182" t="s">
        <v>24</v>
      </c>
      <c r="F182" t="s">
        <v>9</v>
      </c>
      <c r="G182" t="s">
        <v>72</v>
      </c>
      <c r="H182" t="s">
        <v>9</v>
      </c>
      <c r="I182">
        <v>5</v>
      </c>
      <c r="J182" t="s">
        <v>24</v>
      </c>
      <c r="K182">
        <v>-7549.55025999999</v>
      </c>
      <c r="L182">
        <v>11.79</v>
      </c>
      <c r="M182">
        <v>11.79</v>
      </c>
      <c r="N182" t="s">
        <v>75</v>
      </c>
      <c r="O182" t="s">
        <v>75</v>
      </c>
      <c r="P182" t="s">
        <v>75</v>
      </c>
      <c r="Q182" t="s">
        <v>75</v>
      </c>
      <c r="R182">
        <v>1.6</v>
      </c>
      <c r="S182">
        <v>5.2183999999999999</v>
      </c>
      <c r="T182">
        <v>5.6707000000000001</v>
      </c>
      <c r="U182">
        <v>0.72719999999999996</v>
      </c>
      <c r="V182">
        <v>0</v>
      </c>
      <c r="W182">
        <v>0.34839999999999899</v>
      </c>
      <c r="X182">
        <v>0</v>
      </c>
      <c r="Y182">
        <v>0</v>
      </c>
      <c r="Z182">
        <v>0</v>
      </c>
      <c r="AA182">
        <v>6039.6402079999898</v>
      </c>
      <c r="AB182">
        <v>1832.2758481020001</v>
      </c>
      <c r="AC182">
        <v>19698.286538391902</v>
      </c>
      <c r="AD182">
        <v>-2630.26331058399</v>
      </c>
      <c r="AE182">
        <v>2061.7821760060001</v>
      </c>
      <c r="AF182">
        <v>2745.0164745359898</v>
      </c>
      <c r="AG182">
        <v>21405.6173296909</v>
      </c>
      <c r="AH182">
        <v>0</v>
      </c>
      <c r="AI182">
        <v>0</v>
      </c>
      <c r="AJ182">
        <v>1832.2758481020001</v>
      </c>
      <c r="AK182">
        <v>19698.286538391902</v>
      </c>
      <c r="AL182" t="s">
        <v>77</v>
      </c>
      <c r="AM182">
        <v>0</v>
      </c>
      <c r="AN182">
        <v>12255.216</v>
      </c>
      <c r="AO182" t="s">
        <v>77</v>
      </c>
    </row>
    <row r="183" spans="1:41" x14ac:dyDescent="0.35">
      <c r="A183" t="str">
        <f t="shared" si="3"/>
        <v>VOLFXEURGBP7YATM</v>
      </c>
      <c r="B183" t="s">
        <v>71</v>
      </c>
      <c r="C183" t="s">
        <v>27</v>
      </c>
      <c r="D183" t="s">
        <v>72</v>
      </c>
      <c r="E183" t="s">
        <v>25</v>
      </c>
      <c r="F183" t="s">
        <v>9</v>
      </c>
      <c r="G183" t="s">
        <v>72</v>
      </c>
      <c r="H183" t="s">
        <v>9</v>
      </c>
      <c r="I183">
        <v>7</v>
      </c>
      <c r="J183" t="s">
        <v>25</v>
      </c>
      <c r="K183">
        <v>-528.93933000000004</v>
      </c>
      <c r="L183">
        <v>12.1</v>
      </c>
      <c r="M183">
        <v>12.1</v>
      </c>
      <c r="N183" t="s">
        <v>75</v>
      </c>
      <c r="O183" t="s">
        <v>75</v>
      </c>
      <c r="P183" t="s">
        <v>75</v>
      </c>
      <c r="Q183" t="s">
        <v>75</v>
      </c>
      <c r="R183">
        <v>1.6</v>
      </c>
      <c r="S183">
        <v>1.6</v>
      </c>
      <c r="T183">
        <v>1.6</v>
      </c>
      <c r="U183">
        <v>1.1856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423.15146399999998</v>
      </c>
      <c r="AB183">
        <v>225.90998784300001</v>
      </c>
      <c r="AC183">
        <v>423.15146399999998</v>
      </c>
      <c r="AD183">
        <v>0</v>
      </c>
      <c r="AE183">
        <v>254.155348065</v>
      </c>
      <c r="AF183">
        <v>313.55523482400002</v>
      </c>
      <c r="AG183">
        <v>423.15146399999998</v>
      </c>
      <c r="AH183">
        <v>0</v>
      </c>
      <c r="AI183">
        <v>0</v>
      </c>
      <c r="AJ183">
        <v>225.90998784300001</v>
      </c>
      <c r="AK183">
        <v>423.15146399999998</v>
      </c>
      <c r="AL183" t="s">
        <v>77</v>
      </c>
      <c r="AM183">
        <v>2481.72425999999</v>
      </c>
      <c r="AN183">
        <v>38117.987000000001</v>
      </c>
      <c r="AO183" t="s">
        <v>77</v>
      </c>
    </row>
    <row r="184" spans="1:41" x14ac:dyDescent="0.35">
      <c r="A184" t="str">
        <f t="shared" si="3"/>
        <v>VOLFXEURGBP10YATM</v>
      </c>
      <c r="B184" t="s">
        <v>71</v>
      </c>
      <c r="C184" t="s">
        <v>27</v>
      </c>
      <c r="D184" t="s">
        <v>72</v>
      </c>
      <c r="E184" t="s">
        <v>26</v>
      </c>
      <c r="F184" t="s">
        <v>9</v>
      </c>
      <c r="G184" t="s">
        <v>72</v>
      </c>
      <c r="H184" t="s">
        <v>9</v>
      </c>
      <c r="I184">
        <v>10</v>
      </c>
      <c r="J184" t="s">
        <v>26</v>
      </c>
      <c r="K184">
        <v>-15.849489999999999</v>
      </c>
      <c r="L184">
        <v>12.01</v>
      </c>
      <c r="M184">
        <v>12.01</v>
      </c>
      <c r="N184" t="s">
        <v>75</v>
      </c>
      <c r="O184" t="s">
        <v>75</v>
      </c>
      <c r="P184" t="s">
        <v>75</v>
      </c>
      <c r="Q184" t="s">
        <v>75</v>
      </c>
      <c r="R184">
        <v>1.0311999999999999</v>
      </c>
      <c r="S184">
        <v>2.7166000000000001</v>
      </c>
      <c r="T184">
        <v>2.9272999999999998</v>
      </c>
      <c r="U184">
        <v>0.5262</v>
      </c>
      <c r="V184">
        <v>0</v>
      </c>
      <c r="W184">
        <v>1.55279999999999</v>
      </c>
      <c r="X184">
        <v>0</v>
      </c>
      <c r="Y184">
        <v>0</v>
      </c>
      <c r="Z184">
        <v>0</v>
      </c>
      <c r="AA184">
        <v>8.1719970439999994</v>
      </c>
      <c r="AB184">
        <v>11.3815187689999</v>
      </c>
      <c r="AC184">
        <v>21.528362266999999</v>
      </c>
      <c r="AD184">
        <v>-24.611088071999902</v>
      </c>
      <c r="AE184">
        <v>12.803218021999999</v>
      </c>
      <c r="AF184">
        <v>4.1700008190000002</v>
      </c>
      <c r="AG184">
        <v>23.198106038500001</v>
      </c>
      <c r="AH184">
        <v>0</v>
      </c>
      <c r="AI184">
        <v>0</v>
      </c>
      <c r="AJ184">
        <v>11.3815187689999</v>
      </c>
      <c r="AK184">
        <v>21.528362266999999</v>
      </c>
      <c r="AL184" t="s">
        <v>77</v>
      </c>
      <c r="AM184">
        <v>0</v>
      </c>
      <c r="AN184">
        <v>17943.59215</v>
      </c>
      <c r="AO184" t="s">
        <v>77</v>
      </c>
    </row>
    <row r="185" spans="1:41" x14ac:dyDescent="0.35">
      <c r="A185" t="str">
        <f t="shared" si="3"/>
        <v>VOLFXEURHKD6M10FLY</v>
      </c>
      <c r="B185" t="s">
        <v>71</v>
      </c>
      <c r="C185" t="s">
        <v>27</v>
      </c>
      <c r="D185" t="s">
        <v>88</v>
      </c>
      <c r="E185" t="s">
        <v>5</v>
      </c>
      <c r="F185" t="s">
        <v>17</v>
      </c>
      <c r="G185" t="s">
        <v>88</v>
      </c>
      <c r="H185" t="s">
        <v>17</v>
      </c>
      <c r="I185">
        <v>0.5</v>
      </c>
      <c r="J185" t="s">
        <v>5</v>
      </c>
      <c r="K185">
        <v>-15658.4</v>
      </c>
      <c r="L185">
        <v>1.47</v>
      </c>
      <c r="M185">
        <v>1.476</v>
      </c>
      <c r="N185" t="s">
        <v>82</v>
      </c>
      <c r="O185" t="s">
        <v>82</v>
      </c>
      <c r="P185" t="s">
        <v>82</v>
      </c>
      <c r="Q185" t="s">
        <v>82</v>
      </c>
      <c r="R185">
        <v>0.64</v>
      </c>
      <c r="S185">
        <v>1.4308571428571399</v>
      </c>
      <c r="T185">
        <v>1.52971428571428</v>
      </c>
      <c r="U185">
        <v>0.43434285714285698</v>
      </c>
      <c r="V185">
        <v>0</v>
      </c>
      <c r="W185">
        <v>1.5199999999999899E-2</v>
      </c>
      <c r="X185">
        <v>0</v>
      </c>
      <c r="Y185">
        <v>0</v>
      </c>
      <c r="Z185">
        <v>0</v>
      </c>
      <c r="AA185">
        <v>5010.6880000000001</v>
      </c>
      <c r="AB185">
        <v>2504.5610799999999</v>
      </c>
      <c r="AC185">
        <v>11202.466742857099</v>
      </c>
      <c r="AD185">
        <v>-238.007679999999</v>
      </c>
      <c r="AE185">
        <v>2717.51531999999</v>
      </c>
      <c r="AF185">
        <v>3400.5570971428501</v>
      </c>
      <c r="AG185">
        <v>11976.439085714201</v>
      </c>
      <c r="AH185">
        <v>0</v>
      </c>
      <c r="AI185">
        <v>5010.6880000000001</v>
      </c>
      <c r="AJ185">
        <v>2504.5610799999999</v>
      </c>
      <c r="AK185">
        <v>11202.466742857099</v>
      </c>
      <c r="AL185" t="s">
        <v>77</v>
      </c>
      <c r="AM185">
        <v>284.12896000000001</v>
      </c>
      <c r="AN185">
        <v>6925.6433999999999</v>
      </c>
      <c r="AO185" t="s">
        <v>77</v>
      </c>
    </row>
    <row r="186" spans="1:41" x14ac:dyDescent="0.35">
      <c r="A186" t="str">
        <f t="shared" si="3"/>
        <v>VOLFXEURHKD6M10RR</v>
      </c>
      <c r="B186" t="s">
        <v>71</v>
      </c>
      <c r="C186" t="s">
        <v>27</v>
      </c>
      <c r="D186" t="s">
        <v>88</v>
      </c>
      <c r="E186" t="s">
        <v>5</v>
      </c>
      <c r="F186" t="s">
        <v>16</v>
      </c>
      <c r="G186" t="s">
        <v>88</v>
      </c>
      <c r="H186" t="s">
        <v>16</v>
      </c>
      <c r="I186">
        <v>0.5</v>
      </c>
      <c r="J186" t="s">
        <v>5</v>
      </c>
      <c r="K186">
        <v>-3085.47</v>
      </c>
      <c r="L186">
        <v>-3.85</v>
      </c>
      <c r="M186">
        <v>-3.9420000000000002</v>
      </c>
      <c r="N186" t="s">
        <v>82</v>
      </c>
      <c r="O186" t="s">
        <v>82</v>
      </c>
      <c r="P186" t="s">
        <v>82</v>
      </c>
      <c r="Q186" t="s">
        <v>82</v>
      </c>
      <c r="R186">
        <v>0.84</v>
      </c>
      <c r="S186">
        <v>2.6480000000000001</v>
      </c>
      <c r="T186">
        <v>2.8740000000000001</v>
      </c>
      <c r="U186">
        <v>0.64529999999999998</v>
      </c>
      <c r="V186">
        <v>0</v>
      </c>
      <c r="W186">
        <v>0.54754999999999998</v>
      </c>
      <c r="X186">
        <v>0</v>
      </c>
      <c r="Y186">
        <v>0</v>
      </c>
      <c r="Z186">
        <v>0</v>
      </c>
      <c r="AA186">
        <v>1295.8974000000001</v>
      </c>
      <c r="AB186">
        <v>643.01194799999905</v>
      </c>
      <c r="AC186">
        <v>4085.16228</v>
      </c>
      <c r="AD186">
        <v>-1689.4490985</v>
      </c>
      <c r="AE186">
        <v>704.25852750000001</v>
      </c>
      <c r="AF186">
        <v>995.52689550000002</v>
      </c>
      <c r="AG186">
        <v>4433.8203899999999</v>
      </c>
      <c r="AH186">
        <v>0</v>
      </c>
      <c r="AI186">
        <v>1295.8974000000001</v>
      </c>
      <c r="AJ186">
        <v>643.01194799999905</v>
      </c>
      <c r="AK186">
        <v>4085.16228</v>
      </c>
      <c r="AL186" t="s">
        <v>77</v>
      </c>
      <c r="AM186">
        <v>0</v>
      </c>
      <c r="AN186">
        <v>7127.7966912000002</v>
      </c>
      <c r="AO186" t="s">
        <v>77</v>
      </c>
    </row>
    <row r="187" spans="1:41" x14ac:dyDescent="0.35">
      <c r="A187" t="str">
        <f t="shared" si="3"/>
        <v>VOLFXEURHKD6M25FLY</v>
      </c>
      <c r="B187" t="s">
        <v>71</v>
      </c>
      <c r="C187" t="s">
        <v>27</v>
      </c>
      <c r="D187" t="s">
        <v>88</v>
      </c>
      <c r="E187" t="s">
        <v>5</v>
      </c>
      <c r="F187" t="s">
        <v>19</v>
      </c>
      <c r="G187" t="s">
        <v>88</v>
      </c>
      <c r="H187" t="s">
        <v>19</v>
      </c>
      <c r="I187">
        <v>0.5</v>
      </c>
      <c r="J187" t="s">
        <v>5</v>
      </c>
      <c r="K187">
        <v>72898.349999999904</v>
      </c>
      <c r="L187">
        <v>0.56499999999999995</v>
      </c>
      <c r="M187">
        <v>0.43859999999999999</v>
      </c>
      <c r="N187" t="s">
        <v>82</v>
      </c>
      <c r="O187" t="s">
        <v>82</v>
      </c>
      <c r="P187" t="s">
        <v>82</v>
      </c>
      <c r="Q187" t="s">
        <v>82</v>
      </c>
      <c r="R187">
        <v>0.35</v>
      </c>
      <c r="S187">
        <v>0.55000000000000004</v>
      </c>
      <c r="T187">
        <v>0.57499999999999996</v>
      </c>
      <c r="U187">
        <v>0.26889999999999997</v>
      </c>
      <c r="V187">
        <v>0.03</v>
      </c>
      <c r="W187">
        <v>-4.2000000000000003E-2</v>
      </c>
      <c r="X187">
        <v>3.3750000000000002E-2</v>
      </c>
      <c r="Y187">
        <v>0</v>
      </c>
      <c r="Z187">
        <v>0</v>
      </c>
      <c r="AA187">
        <v>12757.2112499999</v>
      </c>
      <c r="AB187">
        <v>2186.9504999999899</v>
      </c>
      <c r="AC187">
        <v>20047.046249999999</v>
      </c>
      <c r="AD187">
        <v>-3061.7307000000001</v>
      </c>
      <c r="AE187">
        <v>2460.3193124999998</v>
      </c>
      <c r="AF187">
        <v>9801.1831574999906</v>
      </c>
      <c r="AG187">
        <v>20958.2756249999</v>
      </c>
      <c r="AH187">
        <v>0</v>
      </c>
      <c r="AI187">
        <v>12757.2112499999</v>
      </c>
      <c r="AJ187">
        <v>2186.9504999999899</v>
      </c>
      <c r="AK187">
        <v>20047.046249999999</v>
      </c>
      <c r="AL187" t="s">
        <v>77</v>
      </c>
      <c r="AM187">
        <v>2046.61786999999</v>
      </c>
      <c r="AN187">
        <v>6133.4378799999904</v>
      </c>
      <c r="AO187" t="s">
        <v>77</v>
      </c>
    </row>
    <row r="188" spans="1:41" x14ac:dyDescent="0.35">
      <c r="A188" t="str">
        <f t="shared" si="3"/>
        <v>VOLFXEURHKD6M25RR</v>
      </c>
      <c r="B188" t="s">
        <v>71</v>
      </c>
      <c r="C188" t="s">
        <v>27</v>
      </c>
      <c r="D188" t="s">
        <v>88</v>
      </c>
      <c r="E188" t="s">
        <v>5</v>
      </c>
      <c r="F188" t="s">
        <v>18</v>
      </c>
      <c r="G188" t="s">
        <v>88</v>
      </c>
      <c r="H188" t="s">
        <v>18</v>
      </c>
      <c r="I188">
        <v>0.5</v>
      </c>
      <c r="J188" t="s">
        <v>5</v>
      </c>
      <c r="K188">
        <v>21510.42</v>
      </c>
      <c r="L188">
        <v>-2.1</v>
      </c>
      <c r="M188">
        <v>-2.0699999999999998</v>
      </c>
      <c r="N188" t="s">
        <v>82</v>
      </c>
      <c r="O188" t="s">
        <v>82</v>
      </c>
      <c r="P188" t="s">
        <v>82</v>
      </c>
      <c r="Q188" t="s">
        <v>82</v>
      </c>
      <c r="R188">
        <v>0.49</v>
      </c>
      <c r="S188">
        <v>0.498</v>
      </c>
      <c r="T188">
        <v>0.499</v>
      </c>
      <c r="U188">
        <v>0.37640000000000001</v>
      </c>
      <c r="V188">
        <v>0.16</v>
      </c>
      <c r="W188">
        <v>-4.5399999999999899E-2</v>
      </c>
      <c r="X188">
        <v>0.18</v>
      </c>
      <c r="Y188">
        <v>0</v>
      </c>
      <c r="Z188">
        <v>0</v>
      </c>
      <c r="AA188">
        <v>5270.0528999999997</v>
      </c>
      <c r="AB188">
        <v>3441.6671999999999</v>
      </c>
      <c r="AC188">
        <v>5356.09458</v>
      </c>
      <c r="AD188">
        <v>-976.57306799999901</v>
      </c>
      <c r="AE188">
        <v>3871.8755999999998</v>
      </c>
      <c r="AF188">
        <v>4048.2610439999999</v>
      </c>
      <c r="AG188">
        <v>5366.8497899999902</v>
      </c>
      <c r="AH188">
        <v>0</v>
      </c>
      <c r="AI188">
        <v>5270.0528999999997</v>
      </c>
      <c r="AJ188">
        <v>3441.6671999999999</v>
      </c>
      <c r="AK188">
        <v>5356.09458</v>
      </c>
      <c r="AL188" t="s">
        <v>77</v>
      </c>
      <c r="AM188">
        <v>10406.336171999899</v>
      </c>
      <c r="AN188">
        <v>28217.906729999999</v>
      </c>
      <c r="AO188" t="s">
        <v>77</v>
      </c>
    </row>
    <row r="189" spans="1:41" x14ac:dyDescent="0.35">
      <c r="A189" t="str">
        <f t="shared" si="3"/>
        <v>VOLFXEURHKD6MATM</v>
      </c>
      <c r="B189" t="s">
        <v>71</v>
      </c>
      <c r="C189" t="s">
        <v>27</v>
      </c>
      <c r="D189" t="s">
        <v>88</v>
      </c>
      <c r="E189" t="s">
        <v>5</v>
      </c>
      <c r="F189" t="s">
        <v>9</v>
      </c>
      <c r="G189" t="s">
        <v>88</v>
      </c>
      <c r="H189" t="s">
        <v>9</v>
      </c>
      <c r="I189">
        <v>0.5</v>
      </c>
      <c r="J189" t="s">
        <v>5</v>
      </c>
      <c r="K189">
        <v>27819.793379999999</v>
      </c>
      <c r="L189">
        <v>11.95</v>
      </c>
      <c r="M189">
        <v>11.95</v>
      </c>
      <c r="N189" t="s">
        <v>75</v>
      </c>
      <c r="O189" t="s">
        <v>75</v>
      </c>
      <c r="P189" t="s">
        <v>75</v>
      </c>
      <c r="Q189" t="s">
        <v>75</v>
      </c>
      <c r="R189">
        <v>0.7</v>
      </c>
      <c r="S189">
        <v>0.90990000000000004</v>
      </c>
      <c r="T189">
        <v>0.93620000000000003</v>
      </c>
      <c r="U189">
        <v>0.7</v>
      </c>
      <c r="V189">
        <v>0</v>
      </c>
      <c r="W189">
        <v>-3.9400000000000497E-2</v>
      </c>
      <c r="X189">
        <v>0</v>
      </c>
      <c r="Y189">
        <v>0</v>
      </c>
      <c r="Z189">
        <v>0</v>
      </c>
      <c r="AA189">
        <v>9736.9276829999999</v>
      </c>
      <c r="AB189">
        <v>0</v>
      </c>
      <c r="AC189">
        <v>12656.614998231</v>
      </c>
      <c r="AD189">
        <v>-1096.0998591720099</v>
      </c>
      <c r="AE189">
        <v>0</v>
      </c>
      <c r="AF189">
        <v>9736.9276829999999</v>
      </c>
      <c r="AG189">
        <v>13022.445281177999</v>
      </c>
      <c r="AH189">
        <v>0</v>
      </c>
      <c r="AI189">
        <v>9736.9276829999999</v>
      </c>
      <c r="AJ189">
        <v>0</v>
      </c>
      <c r="AK189">
        <v>12656.614998231</v>
      </c>
      <c r="AL189" t="s">
        <v>77</v>
      </c>
      <c r="AM189">
        <v>427.99455499999902</v>
      </c>
      <c r="AN189">
        <v>2662.2712150000002</v>
      </c>
      <c r="AO189" t="s">
        <v>77</v>
      </c>
    </row>
    <row r="190" spans="1:41" x14ac:dyDescent="0.35">
      <c r="A190" t="str">
        <f t="shared" si="3"/>
        <v>VOLFXEURHKD9M10FLY</v>
      </c>
      <c r="B190" t="s">
        <v>71</v>
      </c>
      <c r="C190" t="s">
        <v>27</v>
      </c>
      <c r="D190" t="s">
        <v>88</v>
      </c>
      <c r="E190" t="s">
        <v>6</v>
      </c>
      <c r="F190" t="s">
        <v>17</v>
      </c>
      <c r="G190" t="s">
        <v>88</v>
      </c>
      <c r="H190" t="s">
        <v>17</v>
      </c>
      <c r="I190">
        <v>0.75</v>
      </c>
      <c r="J190" t="s">
        <v>6</v>
      </c>
      <c r="K190">
        <v>-16625.62</v>
      </c>
      <c r="L190">
        <v>1.5349999999999999</v>
      </c>
      <c r="M190">
        <v>1.5310999999999999</v>
      </c>
      <c r="N190" t="s">
        <v>82</v>
      </c>
      <c r="O190" t="s">
        <v>82</v>
      </c>
      <c r="P190" t="s">
        <v>82</v>
      </c>
      <c r="Q190" t="s">
        <v>82</v>
      </c>
      <c r="R190">
        <v>0.64</v>
      </c>
      <c r="S190">
        <v>1.3280000000000001</v>
      </c>
      <c r="T190">
        <v>1.4139999999999999</v>
      </c>
      <c r="U190">
        <v>0.41749999999999998</v>
      </c>
      <c r="V190">
        <v>0</v>
      </c>
      <c r="W190">
        <v>-5.1999999999998697E-3</v>
      </c>
      <c r="X190">
        <v>0</v>
      </c>
      <c r="Y190">
        <v>0</v>
      </c>
      <c r="Z190">
        <v>0</v>
      </c>
      <c r="AA190">
        <v>5320.1984000000002</v>
      </c>
      <c r="AB190">
        <v>2944.3973019999999</v>
      </c>
      <c r="AC190">
        <v>11039.411679999999</v>
      </c>
      <c r="AD190">
        <v>86.453223999997803</v>
      </c>
      <c r="AE190">
        <v>3193.78160199999</v>
      </c>
      <c r="AF190">
        <v>3470.5981749999901</v>
      </c>
      <c r="AG190">
        <v>11754.313339999901</v>
      </c>
      <c r="AH190">
        <v>0</v>
      </c>
      <c r="AI190">
        <v>5320.1984000000002</v>
      </c>
      <c r="AJ190">
        <v>2944.3973019999999</v>
      </c>
      <c r="AK190">
        <v>11039.411679999999</v>
      </c>
      <c r="AL190" t="s">
        <v>77</v>
      </c>
      <c r="AM190">
        <v>8168.1120440000004</v>
      </c>
      <c r="AN190">
        <v>6731.3870550000001</v>
      </c>
      <c r="AO190" t="s">
        <v>77</v>
      </c>
    </row>
    <row r="191" spans="1:41" x14ac:dyDescent="0.35">
      <c r="A191" t="str">
        <f t="shared" si="3"/>
        <v>VOLFXEURHKD9M10RR</v>
      </c>
      <c r="B191" t="s">
        <v>71</v>
      </c>
      <c r="C191" t="s">
        <v>27</v>
      </c>
      <c r="D191" t="s">
        <v>88</v>
      </c>
      <c r="E191" t="s">
        <v>6</v>
      </c>
      <c r="F191" t="s">
        <v>16</v>
      </c>
      <c r="G191" t="s">
        <v>88</v>
      </c>
      <c r="H191" t="s">
        <v>16</v>
      </c>
      <c r="I191">
        <v>0.75</v>
      </c>
      <c r="J191" t="s">
        <v>6</v>
      </c>
      <c r="K191">
        <v>-6087.5599999999904</v>
      </c>
      <c r="L191">
        <v>-3.9249999999999998</v>
      </c>
      <c r="M191">
        <v>-3.8275999999999999</v>
      </c>
      <c r="N191" t="s">
        <v>82</v>
      </c>
      <c r="O191" t="s">
        <v>82</v>
      </c>
      <c r="P191" t="s">
        <v>82</v>
      </c>
      <c r="Q191" t="s">
        <v>82</v>
      </c>
      <c r="R191">
        <v>0.96</v>
      </c>
      <c r="S191">
        <v>2.512</v>
      </c>
      <c r="T191">
        <v>2.706</v>
      </c>
      <c r="U191">
        <v>0.62619999999999998</v>
      </c>
      <c r="V191">
        <v>0</v>
      </c>
      <c r="W191">
        <v>-5.4699999999999901E-2</v>
      </c>
      <c r="X191">
        <v>0</v>
      </c>
      <c r="Y191">
        <v>0</v>
      </c>
      <c r="Z191">
        <v>0</v>
      </c>
      <c r="AA191">
        <v>2922.02879999999</v>
      </c>
      <c r="AB191">
        <v>11767.253479999899</v>
      </c>
      <c r="AC191">
        <v>7645.9753599999904</v>
      </c>
      <c r="AD191">
        <v>332.98953199999897</v>
      </c>
      <c r="AE191">
        <v>13029.813424</v>
      </c>
      <c r="AF191">
        <v>1906.01503599999</v>
      </c>
      <c r="AG191">
        <v>8236.4686799999999</v>
      </c>
      <c r="AH191">
        <v>0</v>
      </c>
      <c r="AI191">
        <v>2922.02879999999</v>
      </c>
      <c r="AJ191">
        <v>11767.253479999899</v>
      </c>
      <c r="AK191">
        <v>7645.9753599999904</v>
      </c>
      <c r="AL191" t="s">
        <v>77</v>
      </c>
      <c r="AM191">
        <v>11068.337834350999</v>
      </c>
      <c r="AN191">
        <v>12624.386338574401</v>
      </c>
      <c r="AO191" t="s">
        <v>77</v>
      </c>
    </row>
    <row r="192" spans="1:41" x14ac:dyDescent="0.35">
      <c r="A192" t="str">
        <f t="shared" si="3"/>
        <v>VOLFXEURHKD9M25FLY</v>
      </c>
      <c r="B192" t="s">
        <v>71</v>
      </c>
      <c r="C192" t="s">
        <v>27</v>
      </c>
      <c r="D192" t="s">
        <v>88</v>
      </c>
      <c r="E192" t="s">
        <v>6</v>
      </c>
      <c r="F192" t="s">
        <v>19</v>
      </c>
      <c r="G192" t="s">
        <v>88</v>
      </c>
      <c r="H192" t="s">
        <v>19</v>
      </c>
      <c r="I192">
        <v>0.75</v>
      </c>
      <c r="J192" t="s">
        <v>6</v>
      </c>
      <c r="K192">
        <v>46399.17</v>
      </c>
      <c r="L192">
        <v>0.57750000000000001</v>
      </c>
      <c r="M192">
        <v>0.44450000000000001</v>
      </c>
      <c r="N192" t="s">
        <v>82</v>
      </c>
      <c r="O192" t="s">
        <v>82</v>
      </c>
      <c r="P192" t="s">
        <v>82</v>
      </c>
      <c r="Q192" t="s">
        <v>82</v>
      </c>
      <c r="R192">
        <v>0.4</v>
      </c>
      <c r="S192">
        <v>0.48</v>
      </c>
      <c r="T192">
        <v>0.49</v>
      </c>
      <c r="U192">
        <v>0.26100000000000001</v>
      </c>
      <c r="V192">
        <v>2.5800000000000201E-2</v>
      </c>
      <c r="W192">
        <v>-1.19999999999999E-2</v>
      </c>
      <c r="X192">
        <v>2.67000000000003E-2</v>
      </c>
      <c r="Y192">
        <v>0</v>
      </c>
      <c r="Z192">
        <v>0</v>
      </c>
      <c r="AA192">
        <v>9279.8340000000007</v>
      </c>
      <c r="AB192">
        <v>1197.0985860000101</v>
      </c>
      <c r="AC192">
        <v>11135.800799999901</v>
      </c>
      <c r="AD192">
        <v>-556.79003999999497</v>
      </c>
      <c r="AE192">
        <v>1238.85783900001</v>
      </c>
      <c r="AF192">
        <v>6055.0916850000003</v>
      </c>
      <c r="AG192">
        <v>11367.79665</v>
      </c>
      <c r="AH192">
        <v>0</v>
      </c>
      <c r="AI192">
        <v>9279.8340000000007</v>
      </c>
      <c r="AJ192">
        <v>1197.0985860000101</v>
      </c>
      <c r="AK192">
        <v>11135.800799999901</v>
      </c>
      <c r="AL192" t="s">
        <v>77</v>
      </c>
      <c r="AM192">
        <v>1656.633094</v>
      </c>
      <c r="AN192">
        <v>2348.0544799999998</v>
      </c>
      <c r="AO192" t="s">
        <v>77</v>
      </c>
    </row>
    <row r="193" spans="1:41" x14ac:dyDescent="0.35">
      <c r="A193" t="str">
        <f t="shared" si="3"/>
        <v>VOLFXEURHKD9M25RR</v>
      </c>
      <c r="B193" t="s">
        <v>71</v>
      </c>
      <c r="C193" t="s">
        <v>27</v>
      </c>
      <c r="D193" t="s">
        <v>88</v>
      </c>
      <c r="E193" t="s">
        <v>6</v>
      </c>
      <c r="F193" t="s">
        <v>18</v>
      </c>
      <c r="G193" t="s">
        <v>88</v>
      </c>
      <c r="H193" t="s">
        <v>18</v>
      </c>
      <c r="I193">
        <v>0.75</v>
      </c>
      <c r="J193" t="s">
        <v>6</v>
      </c>
      <c r="K193">
        <v>16172.9099999999</v>
      </c>
      <c r="L193">
        <v>-2.1724999999999999</v>
      </c>
      <c r="M193">
        <v>-2.0329000000000002</v>
      </c>
      <c r="N193" t="s">
        <v>82</v>
      </c>
      <c r="O193" t="s">
        <v>82</v>
      </c>
      <c r="P193" t="s">
        <v>82</v>
      </c>
      <c r="Q193" t="s">
        <v>82</v>
      </c>
      <c r="R193">
        <v>0.4</v>
      </c>
      <c r="S193">
        <v>0.52800000000000002</v>
      </c>
      <c r="T193">
        <v>0.54400000000000004</v>
      </c>
      <c r="U193">
        <v>0.33339999999999997</v>
      </c>
      <c r="V193">
        <v>0.22799999999999901</v>
      </c>
      <c r="W193">
        <v>-7.7199999999999894E-2</v>
      </c>
      <c r="X193">
        <v>0.25649999999999901</v>
      </c>
      <c r="Y193">
        <v>0</v>
      </c>
      <c r="Z193">
        <v>0</v>
      </c>
      <c r="AA193">
        <v>3234.5819999999999</v>
      </c>
      <c r="AB193">
        <v>3687.4234799999899</v>
      </c>
      <c r="AC193">
        <v>4269.6482399999904</v>
      </c>
      <c r="AD193">
        <v>-1248.5486519999899</v>
      </c>
      <c r="AE193">
        <v>4148.3514149999901</v>
      </c>
      <c r="AF193">
        <v>2696.02409699999</v>
      </c>
      <c r="AG193">
        <v>4399.0315199999995</v>
      </c>
      <c r="AH193">
        <v>0</v>
      </c>
      <c r="AI193">
        <v>3234.5819999999999</v>
      </c>
      <c r="AJ193">
        <v>3687.4234799999899</v>
      </c>
      <c r="AK193">
        <v>4269.6482399999904</v>
      </c>
      <c r="AL193" t="s">
        <v>77</v>
      </c>
      <c r="AM193">
        <v>1894.0234800000001</v>
      </c>
      <c r="AN193">
        <v>2352.02412</v>
      </c>
      <c r="AO193" t="s">
        <v>77</v>
      </c>
    </row>
    <row r="194" spans="1:41" x14ac:dyDescent="0.35">
      <c r="A194" t="str">
        <f t="shared" si="3"/>
        <v>VOLFXEURHKD9MATM</v>
      </c>
      <c r="B194" t="s">
        <v>71</v>
      </c>
      <c r="C194" t="s">
        <v>27</v>
      </c>
      <c r="D194" t="s">
        <v>88</v>
      </c>
      <c r="E194" t="s">
        <v>6</v>
      </c>
      <c r="F194" t="s">
        <v>9</v>
      </c>
      <c r="G194" t="s">
        <v>88</v>
      </c>
      <c r="H194" t="s">
        <v>9</v>
      </c>
      <c r="I194">
        <v>0.75</v>
      </c>
      <c r="J194" t="s">
        <v>6</v>
      </c>
      <c r="K194">
        <v>17685.46097</v>
      </c>
      <c r="L194">
        <v>11.525</v>
      </c>
      <c r="M194">
        <v>11.525</v>
      </c>
      <c r="N194" t="s">
        <v>75</v>
      </c>
      <c r="O194" t="s">
        <v>75</v>
      </c>
      <c r="P194" t="s">
        <v>75</v>
      </c>
      <c r="Q194" t="s">
        <v>75</v>
      </c>
      <c r="R194">
        <v>0.65</v>
      </c>
      <c r="S194">
        <v>0.86180000000000001</v>
      </c>
      <c r="T194">
        <v>0.88819999999999999</v>
      </c>
      <c r="U194">
        <v>0.65</v>
      </c>
      <c r="V194">
        <v>7.1000000000012104E-3</v>
      </c>
      <c r="W194">
        <v>0</v>
      </c>
      <c r="X194">
        <v>8.0000000000008901E-3</v>
      </c>
      <c r="Y194">
        <v>0</v>
      </c>
      <c r="Z194">
        <v>0</v>
      </c>
      <c r="AA194">
        <v>5747.7748152499998</v>
      </c>
      <c r="AB194">
        <v>125.566772887021</v>
      </c>
      <c r="AC194">
        <v>7620.6651319729999</v>
      </c>
      <c r="AD194">
        <v>0</v>
      </c>
      <c r="AE194">
        <v>141.48368776001499</v>
      </c>
      <c r="AF194">
        <v>5747.7748152499998</v>
      </c>
      <c r="AG194">
        <v>7854.1132167770002</v>
      </c>
      <c r="AH194">
        <v>0</v>
      </c>
      <c r="AI194">
        <v>5747.7748152499998</v>
      </c>
      <c r="AJ194">
        <v>125.566772887021</v>
      </c>
      <c r="AK194">
        <v>7620.6651319729999</v>
      </c>
      <c r="AL194" t="s">
        <v>77</v>
      </c>
      <c r="AM194">
        <v>13070.697649</v>
      </c>
      <c r="AN194">
        <v>11468.206875</v>
      </c>
      <c r="AO194" t="s">
        <v>77</v>
      </c>
    </row>
    <row r="195" spans="1:41" x14ac:dyDescent="0.35">
      <c r="A195" t="str">
        <f t="shared" si="3"/>
        <v>VOLFXEURHUF2M10FLY</v>
      </c>
      <c r="B195" t="s">
        <v>71</v>
      </c>
      <c r="C195" t="s">
        <v>27</v>
      </c>
      <c r="D195" t="s">
        <v>89</v>
      </c>
      <c r="E195" t="s">
        <v>3</v>
      </c>
      <c r="F195" t="s">
        <v>17</v>
      </c>
      <c r="G195" t="s">
        <v>89</v>
      </c>
      <c r="H195" t="s">
        <v>17</v>
      </c>
      <c r="I195">
        <v>0.16666666666666599</v>
      </c>
      <c r="J195" t="s">
        <v>3</v>
      </c>
      <c r="K195">
        <v>80.72</v>
      </c>
      <c r="L195">
        <v>2.1126</v>
      </c>
      <c r="M195">
        <v>2.38</v>
      </c>
      <c r="N195" t="s">
        <v>75</v>
      </c>
      <c r="O195" t="s">
        <v>75</v>
      </c>
      <c r="P195" t="s">
        <v>75</v>
      </c>
      <c r="Q195" t="s">
        <v>75</v>
      </c>
      <c r="R195">
        <v>0.99939999999999996</v>
      </c>
      <c r="S195">
        <v>0.99990000000000001</v>
      </c>
      <c r="T195">
        <v>0.99990000000000001</v>
      </c>
      <c r="U195">
        <v>0.9919</v>
      </c>
      <c r="V195">
        <v>0</v>
      </c>
      <c r="W195">
        <v>-0.338699999999999</v>
      </c>
      <c r="X195">
        <v>0</v>
      </c>
      <c r="Y195">
        <v>-0.26739999999999903</v>
      </c>
      <c r="Z195">
        <v>-21.584527999999899</v>
      </c>
      <c r="AA195">
        <v>40.335783999999997</v>
      </c>
      <c r="AB195">
        <v>0</v>
      </c>
      <c r="AC195">
        <v>40.355964</v>
      </c>
      <c r="AD195">
        <v>-27.339863999999899</v>
      </c>
      <c r="AE195">
        <v>0</v>
      </c>
      <c r="AF195">
        <v>40.033084000000002</v>
      </c>
      <c r="AG195">
        <v>40.355964</v>
      </c>
      <c r="AH195">
        <v>-21.584527999999899</v>
      </c>
      <c r="AI195">
        <v>40.335783999999997</v>
      </c>
      <c r="AJ195">
        <v>0</v>
      </c>
      <c r="AK195">
        <v>40.355964</v>
      </c>
      <c r="AL195" t="s">
        <v>77</v>
      </c>
      <c r="AM195">
        <v>14309.924804999901</v>
      </c>
      <c r="AN195">
        <v>18975.881594999999</v>
      </c>
      <c r="AO195" t="s">
        <v>77</v>
      </c>
    </row>
    <row r="196" spans="1:41" x14ac:dyDescent="0.35">
      <c r="A196" t="str">
        <f t="shared" si="3"/>
        <v>VOLFXEURHUF2M10RR</v>
      </c>
      <c r="B196" t="s">
        <v>71</v>
      </c>
      <c r="C196" t="s">
        <v>27</v>
      </c>
      <c r="D196" t="s">
        <v>89</v>
      </c>
      <c r="E196" t="s">
        <v>3</v>
      </c>
      <c r="F196" t="s">
        <v>16</v>
      </c>
      <c r="G196" t="s">
        <v>89</v>
      </c>
      <c r="H196" t="s">
        <v>16</v>
      </c>
      <c r="I196">
        <v>0.16666666666666599</v>
      </c>
      <c r="J196" t="s">
        <v>3</v>
      </c>
      <c r="K196">
        <v>-36.979999999999897</v>
      </c>
      <c r="L196">
        <v>3.9781</v>
      </c>
      <c r="M196">
        <v>6.56</v>
      </c>
      <c r="N196" t="s">
        <v>75</v>
      </c>
      <c r="O196" t="s">
        <v>75</v>
      </c>
      <c r="P196" t="s">
        <v>75</v>
      </c>
      <c r="Q196" t="s">
        <v>75</v>
      </c>
      <c r="R196">
        <v>1.9</v>
      </c>
      <c r="S196">
        <v>2.14</v>
      </c>
      <c r="T196">
        <v>2.17</v>
      </c>
      <c r="U196">
        <v>1.5893999999999999</v>
      </c>
      <c r="V196">
        <v>0</v>
      </c>
      <c r="W196">
        <v>1.1869000000000001</v>
      </c>
      <c r="X196">
        <v>0</v>
      </c>
      <c r="Y196">
        <v>-2.5818999999999899</v>
      </c>
      <c r="Z196">
        <v>95.4786619999999</v>
      </c>
      <c r="AA196">
        <v>35.130999999999901</v>
      </c>
      <c r="AB196">
        <v>103.429361999999</v>
      </c>
      <c r="AC196">
        <v>39.568599999999897</v>
      </c>
      <c r="AD196">
        <v>-43.891561999999901</v>
      </c>
      <c r="AE196">
        <v>104.353861999999</v>
      </c>
      <c r="AF196">
        <v>29.388005999999901</v>
      </c>
      <c r="AG196">
        <v>40.123299999999901</v>
      </c>
      <c r="AH196">
        <v>95.4786619999999</v>
      </c>
      <c r="AI196">
        <v>35.130999999999901</v>
      </c>
      <c r="AJ196">
        <v>103.429361999999</v>
      </c>
      <c r="AK196">
        <v>39.568599999999897</v>
      </c>
      <c r="AL196" t="s">
        <v>77</v>
      </c>
      <c r="AM196">
        <v>8472.5091948400604</v>
      </c>
      <c r="AN196">
        <v>16152.6254434</v>
      </c>
      <c r="AO196" t="s">
        <v>77</v>
      </c>
    </row>
    <row r="197" spans="1:41" x14ac:dyDescent="0.35">
      <c r="A197" t="str">
        <f t="shared" si="3"/>
        <v>VOLFXEURHUF2M25FLY</v>
      </c>
      <c r="B197" t="s">
        <v>71</v>
      </c>
      <c r="C197" t="s">
        <v>27</v>
      </c>
      <c r="D197" t="s">
        <v>89</v>
      </c>
      <c r="E197" t="s">
        <v>3</v>
      </c>
      <c r="F197" t="s">
        <v>19</v>
      </c>
      <c r="G197" t="s">
        <v>89</v>
      </c>
      <c r="H197" t="s">
        <v>19</v>
      </c>
      <c r="I197">
        <v>0.16666666666666599</v>
      </c>
      <c r="J197" t="s">
        <v>3</v>
      </c>
      <c r="K197">
        <v>-52.4299999999999</v>
      </c>
      <c r="L197">
        <v>0.65900000000000003</v>
      </c>
      <c r="M197">
        <v>0.6875</v>
      </c>
      <c r="N197" t="s">
        <v>75</v>
      </c>
      <c r="O197" t="s">
        <v>75</v>
      </c>
      <c r="P197" t="s">
        <v>75</v>
      </c>
      <c r="Q197" t="s">
        <v>75</v>
      </c>
      <c r="R197">
        <v>0.56230000000000002</v>
      </c>
      <c r="S197">
        <v>0.71240000000000003</v>
      </c>
      <c r="T197">
        <v>0.73119999999999996</v>
      </c>
      <c r="U197">
        <v>0.5</v>
      </c>
      <c r="V197">
        <v>0</v>
      </c>
      <c r="W197">
        <v>-7.7999999999999103E-3</v>
      </c>
      <c r="X197">
        <v>0</v>
      </c>
      <c r="Y197">
        <v>-2.84999999999999E-2</v>
      </c>
      <c r="Z197">
        <v>1.4942549999999899</v>
      </c>
      <c r="AA197">
        <v>14.740694499999901</v>
      </c>
      <c r="AB197">
        <v>1.99233999999999</v>
      </c>
      <c r="AC197">
        <v>18.675566</v>
      </c>
      <c r="AD197">
        <v>0.40895399999999499</v>
      </c>
      <c r="AE197">
        <v>2.0709849999999901</v>
      </c>
      <c r="AF197">
        <v>13.1074999999999</v>
      </c>
      <c r="AG197">
        <v>19.1684079999999</v>
      </c>
      <c r="AH197">
        <v>1.4942549999999899</v>
      </c>
      <c r="AI197">
        <v>14.740694499999901</v>
      </c>
      <c r="AJ197">
        <v>1.99233999999999</v>
      </c>
      <c r="AK197">
        <v>18.675566</v>
      </c>
      <c r="AL197" t="s">
        <v>77</v>
      </c>
      <c r="AM197">
        <v>1.37885000000001E-4</v>
      </c>
      <c r="AN197">
        <v>4.1331000000000001E-4</v>
      </c>
      <c r="AO197" t="s">
        <v>77</v>
      </c>
    </row>
    <row r="198" spans="1:41" x14ac:dyDescent="0.35">
      <c r="A198" t="str">
        <f t="shared" ref="A198:A261" si="4">CONCATENATE(C198,D198,E198,F198)</f>
        <v>VOLFXEURHUF2M25RR</v>
      </c>
      <c r="B198" t="s">
        <v>71</v>
      </c>
      <c r="C198" t="s">
        <v>27</v>
      </c>
      <c r="D198" t="s">
        <v>89</v>
      </c>
      <c r="E198" t="s">
        <v>3</v>
      </c>
      <c r="F198" t="s">
        <v>18</v>
      </c>
      <c r="G198" t="s">
        <v>89</v>
      </c>
      <c r="H198" t="s">
        <v>18</v>
      </c>
      <c r="I198">
        <v>0.16666666666666599</v>
      </c>
      <c r="J198" t="s">
        <v>3</v>
      </c>
      <c r="K198">
        <v>17.600000000000001</v>
      </c>
      <c r="L198">
        <v>2.0272000000000001</v>
      </c>
      <c r="M198">
        <v>3.6025</v>
      </c>
      <c r="N198" t="s">
        <v>75</v>
      </c>
      <c r="O198" t="s">
        <v>75</v>
      </c>
      <c r="P198" t="s">
        <v>75</v>
      </c>
      <c r="Q198" t="s">
        <v>75</v>
      </c>
      <c r="R198">
        <v>1.05</v>
      </c>
      <c r="S198">
        <v>1.38</v>
      </c>
      <c r="T198">
        <v>1.44</v>
      </c>
      <c r="U198">
        <v>0.92469999999999997</v>
      </c>
      <c r="V198">
        <v>0</v>
      </c>
      <c r="W198">
        <v>-1.6513</v>
      </c>
      <c r="X198">
        <v>0</v>
      </c>
      <c r="Y198">
        <v>-1.5752999999999999</v>
      </c>
      <c r="Z198">
        <v>-27.725280000000001</v>
      </c>
      <c r="AA198">
        <v>9.24</v>
      </c>
      <c r="AB198">
        <v>0</v>
      </c>
      <c r="AC198">
        <v>12.144</v>
      </c>
      <c r="AD198">
        <v>-29.06288</v>
      </c>
      <c r="AE198">
        <v>0</v>
      </c>
      <c r="AF198">
        <v>8.1373599999999993</v>
      </c>
      <c r="AG198">
        <v>12.672000000000001</v>
      </c>
      <c r="AH198">
        <v>-27.725280000000001</v>
      </c>
      <c r="AI198">
        <v>9.24</v>
      </c>
      <c r="AJ198">
        <v>0</v>
      </c>
      <c r="AK198">
        <v>12.144</v>
      </c>
      <c r="AL198" t="s">
        <v>77</v>
      </c>
      <c r="AM198">
        <v>161.58094750000001</v>
      </c>
      <c r="AN198">
        <v>3271.9831374999999</v>
      </c>
      <c r="AO198" t="s">
        <v>77</v>
      </c>
    </row>
    <row r="199" spans="1:41" x14ac:dyDescent="0.35">
      <c r="A199" t="str">
        <f t="shared" si="4"/>
        <v>VOLFXEURHUF2MATM</v>
      </c>
      <c r="B199" t="s">
        <v>71</v>
      </c>
      <c r="C199" t="s">
        <v>27</v>
      </c>
      <c r="D199" t="s">
        <v>89</v>
      </c>
      <c r="E199" t="s">
        <v>3</v>
      </c>
      <c r="F199" t="s">
        <v>9</v>
      </c>
      <c r="G199" t="s">
        <v>89</v>
      </c>
      <c r="H199" t="s">
        <v>9</v>
      </c>
      <c r="I199">
        <v>0.16666666666666599</v>
      </c>
      <c r="J199" t="s">
        <v>3</v>
      </c>
      <c r="K199">
        <v>44.165169999999897</v>
      </c>
      <c r="L199">
        <v>16.414400000000001</v>
      </c>
      <c r="M199">
        <v>16.524999999999999</v>
      </c>
      <c r="N199" t="s">
        <v>75</v>
      </c>
      <c r="O199" t="s">
        <v>75</v>
      </c>
      <c r="P199" t="s">
        <v>75</v>
      </c>
      <c r="Q199" t="s">
        <v>75</v>
      </c>
      <c r="R199">
        <v>1.3733</v>
      </c>
      <c r="S199">
        <v>1.75</v>
      </c>
      <c r="T199">
        <v>1.7749999999999999</v>
      </c>
      <c r="U199">
        <v>1.075</v>
      </c>
      <c r="V199">
        <v>0</v>
      </c>
      <c r="W199">
        <v>-0.21559999999999799</v>
      </c>
      <c r="X199">
        <v>0</v>
      </c>
      <c r="Y199">
        <v>-0.11059999999999801</v>
      </c>
      <c r="Z199">
        <v>-4.8846678019999104</v>
      </c>
      <c r="AA199">
        <v>30.326013980499901</v>
      </c>
      <c r="AB199">
        <v>0</v>
      </c>
      <c r="AC199">
        <v>38.644523749999998</v>
      </c>
      <c r="AD199">
        <v>-9.5220106519999295</v>
      </c>
      <c r="AE199">
        <v>0</v>
      </c>
      <c r="AF199">
        <v>23.738778874999898</v>
      </c>
      <c r="AG199">
        <v>39.196588374999997</v>
      </c>
      <c r="AH199">
        <v>-4.8846678019999104</v>
      </c>
      <c r="AI199">
        <v>30.326013980499901</v>
      </c>
      <c r="AJ199">
        <v>0</v>
      </c>
      <c r="AK199">
        <v>38.644523749999998</v>
      </c>
      <c r="AL199" t="s">
        <v>77</v>
      </c>
      <c r="AM199">
        <v>76.508179999999896</v>
      </c>
      <c r="AN199">
        <v>1144.0641799999901</v>
      </c>
      <c r="AO199" t="s">
        <v>77</v>
      </c>
    </row>
    <row r="200" spans="1:41" x14ac:dyDescent="0.35">
      <c r="A200" t="str">
        <f t="shared" si="4"/>
        <v>VOLFXEURHUF3M10FLY</v>
      </c>
      <c r="B200" t="s">
        <v>71</v>
      </c>
      <c r="C200" t="s">
        <v>27</v>
      </c>
      <c r="D200" t="s">
        <v>89</v>
      </c>
      <c r="E200" t="s">
        <v>4</v>
      </c>
      <c r="F200" t="s">
        <v>17</v>
      </c>
      <c r="G200" t="s">
        <v>89</v>
      </c>
      <c r="H200" t="s">
        <v>17</v>
      </c>
      <c r="I200">
        <v>0.25</v>
      </c>
      <c r="J200" t="s">
        <v>4</v>
      </c>
      <c r="K200">
        <v>414.43</v>
      </c>
      <c r="L200">
        <v>2.0928</v>
      </c>
      <c r="M200">
        <v>2.4361999999999999</v>
      </c>
      <c r="N200" t="s">
        <v>75</v>
      </c>
      <c r="O200" t="s">
        <v>75</v>
      </c>
      <c r="P200" t="s">
        <v>75</v>
      </c>
      <c r="Q200" t="s">
        <v>75</v>
      </c>
      <c r="R200">
        <v>0.96020000000000005</v>
      </c>
      <c r="S200">
        <v>1.3141</v>
      </c>
      <c r="T200">
        <v>1.3771</v>
      </c>
      <c r="U200">
        <v>0.9</v>
      </c>
      <c r="V200">
        <v>0</v>
      </c>
      <c r="W200">
        <v>-0.39650000000000002</v>
      </c>
      <c r="X200">
        <v>0</v>
      </c>
      <c r="Y200">
        <v>-0.34339999999999898</v>
      </c>
      <c r="Z200">
        <v>-142.315261999999</v>
      </c>
      <c r="AA200">
        <v>198.96784299999999</v>
      </c>
      <c r="AB200">
        <v>0</v>
      </c>
      <c r="AC200">
        <v>272.30123149999997</v>
      </c>
      <c r="AD200">
        <v>-164.321495</v>
      </c>
      <c r="AE200">
        <v>0</v>
      </c>
      <c r="AF200">
        <v>186.49350000000001</v>
      </c>
      <c r="AG200">
        <v>285.35577649999999</v>
      </c>
      <c r="AH200">
        <v>-142.315261999999</v>
      </c>
      <c r="AI200">
        <v>198.96784299999999</v>
      </c>
      <c r="AJ200">
        <v>0</v>
      </c>
      <c r="AK200">
        <v>272.30123149999997</v>
      </c>
      <c r="AL200" t="s">
        <v>77</v>
      </c>
      <c r="AM200">
        <v>72.359819999999999</v>
      </c>
      <c r="AN200">
        <v>928.84311000000002</v>
      </c>
      <c r="AO200" t="s">
        <v>77</v>
      </c>
    </row>
    <row r="201" spans="1:41" x14ac:dyDescent="0.35">
      <c r="A201" t="str">
        <f t="shared" si="4"/>
        <v>VOLFXEURHUF3M10RR</v>
      </c>
      <c r="B201" t="s">
        <v>71</v>
      </c>
      <c r="C201" t="s">
        <v>27</v>
      </c>
      <c r="D201" t="s">
        <v>89</v>
      </c>
      <c r="E201" t="s">
        <v>4</v>
      </c>
      <c r="F201" t="s">
        <v>16</v>
      </c>
      <c r="G201" t="s">
        <v>89</v>
      </c>
      <c r="H201" t="s">
        <v>16</v>
      </c>
      <c r="I201">
        <v>0.25</v>
      </c>
      <c r="J201" t="s">
        <v>4</v>
      </c>
      <c r="K201">
        <v>-190.16</v>
      </c>
      <c r="L201">
        <v>3.9519000000000002</v>
      </c>
      <c r="M201">
        <v>6.6849999999999996</v>
      </c>
      <c r="N201" t="s">
        <v>75</v>
      </c>
      <c r="O201" t="s">
        <v>75</v>
      </c>
      <c r="P201" t="s">
        <v>75</v>
      </c>
      <c r="Q201" t="s">
        <v>75</v>
      </c>
      <c r="R201">
        <v>1.9950000000000001</v>
      </c>
      <c r="S201">
        <v>2.1389999999999998</v>
      </c>
      <c r="T201">
        <v>2.1495000000000002</v>
      </c>
      <c r="U201">
        <v>1.6414</v>
      </c>
      <c r="V201">
        <v>0</v>
      </c>
      <c r="W201">
        <v>1.1577999999999999</v>
      </c>
      <c r="X201">
        <v>0</v>
      </c>
      <c r="Y201">
        <v>-2.7330999999999901</v>
      </c>
      <c r="Z201">
        <v>519.72629599999902</v>
      </c>
      <c r="AA201">
        <v>189.68459999999999</v>
      </c>
      <c r="AB201">
        <v>570.118696</v>
      </c>
      <c r="AC201">
        <v>203.37611999999999</v>
      </c>
      <c r="AD201">
        <v>-220.167248</v>
      </c>
      <c r="AE201">
        <v>574.872695999999</v>
      </c>
      <c r="AF201">
        <v>156.064312</v>
      </c>
      <c r="AG201">
        <v>204.37446</v>
      </c>
      <c r="AH201">
        <v>519.72629599999902</v>
      </c>
      <c r="AI201">
        <v>189.68459999999999</v>
      </c>
      <c r="AJ201">
        <v>570.118696</v>
      </c>
      <c r="AK201">
        <v>203.37611999999999</v>
      </c>
      <c r="AL201" t="s">
        <v>77</v>
      </c>
      <c r="AM201">
        <v>0</v>
      </c>
      <c r="AN201">
        <v>361.01904000000002</v>
      </c>
      <c r="AO201" t="s">
        <v>77</v>
      </c>
    </row>
    <row r="202" spans="1:41" x14ac:dyDescent="0.35">
      <c r="A202" t="str">
        <f t="shared" si="4"/>
        <v>VOLFXEURHUF3M25FLY</v>
      </c>
      <c r="B202" t="s">
        <v>71</v>
      </c>
      <c r="C202" t="s">
        <v>27</v>
      </c>
      <c r="D202" t="s">
        <v>89</v>
      </c>
      <c r="E202" t="s">
        <v>4</v>
      </c>
      <c r="F202" t="s">
        <v>19</v>
      </c>
      <c r="G202" t="s">
        <v>89</v>
      </c>
      <c r="H202" t="s">
        <v>19</v>
      </c>
      <c r="I202">
        <v>0.25</v>
      </c>
      <c r="J202" t="s">
        <v>4</v>
      </c>
      <c r="K202">
        <v>-466.35</v>
      </c>
      <c r="L202">
        <v>0.66490000000000005</v>
      </c>
      <c r="M202">
        <v>0.70750000000000002</v>
      </c>
      <c r="N202" t="s">
        <v>75</v>
      </c>
      <c r="O202" t="s">
        <v>75</v>
      </c>
      <c r="P202" t="s">
        <v>75</v>
      </c>
      <c r="Q202" t="s">
        <v>75</v>
      </c>
      <c r="R202">
        <v>0.56889999999999996</v>
      </c>
      <c r="S202">
        <v>0.82130000000000003</v>
      </c>
      <c r="T202">
        <v>0.86070000000000002</v>
      </c>
      <c r="U202">
        <v>0.5</v>
      </c>
      <c r="V202">
        <v>0</v>
      </c>
      <c r="W202">
        <v>-1.47999999999999E-2</v>
      </c>
      <c r="X202">
        <v>0</v>
      </c>
      <c r="Y202">
        <v>-4.2599999999999902E-2</v>
      </c>
      <c r="Z202">
        <v>19.866509999999899</v>
      </c>
      <c r="AA202">
        <v>132.6532575</v>
      </c>
      <c r="AB202">
        <v>21.871814999999899</v>
      </c>
      <c r="AC202">
        <v>191.50662750000001</v>
      </c>
      <c r="AD202">
        <v>6.90197999999996</v>
      </c>
      <c r="AE202">
        <v>22.011719999999901</v>
      </c>
      <c r="AF202">
        <v>116.58750000000001</v>
      </c>
      <c r="AG202">
        <v>200.69372250000001</v>
      </c>
      <c r="AH202">
        <v>19.866509999999899</v>
      </c>
      <c r="AI202">
        <v>132.6532575</v>
      </c>
      <c r="AJ202">
        <v>21.871814999999899</v>
      </c>
      <c r="AK202">
        <v>191.50662750000001</v>
      </c>
      <c r="AL202" t="s">
        <v>77</v>
      </c>
      <c r="AM202">
        <v>4853.4210011160003</v>
      </c>
      <c r="AN202">
        <v>30523.1368176</v>
      </c>
      <c r="AO202" t="s">
        <v>77</v>
      </c>
    </row>
    <row r="203" spans="1:41" x14ac:dyDescent="0.35">
      <c r="A203" t="str">
        <f t="shared" si="4"/>
        <v>VOLFXEURHUF3M25RR</v>
      </c>
      <c r="B203" t="s">
        <v>71</v>
      </c>
      <c r="C203" t="s">
        <v>27</v>
      </c>
      <c r="D203" t="s">
        <v>89</v>
      </c>
      <c r="E203" t="s">
        <v>4</v>
      </c>
      <c r="F203" t="s">
        <v>18</v>
      </c>
      <c r="G203" t="s">
        <v>89</v>
      </c>
      <c r="H203" t="s">
        <v>18</v>
      </c>
      <c r="I203">
        <v>0.25</v>
      </c>
      <c r="J203" t="s">
        <v>4</v>
      </c>
      <c r="K203">
        <v>157.07999999999899</v>
      </c>
      <c r="L203">
        <v>2.0112000000000001</v>
      </c>
      <c r="M203">
        <v>3.69</v>
      </c>
      <c r="N203" t="s">
        <v>75</v>
      </c>
      <c r="O203" t="s">
        <v>75</v>
      </c>
      <c r="P203" t="s">
        <v>75</v>
      </c>
      <c r="Q203" t="s">
        <v>75</v>
      </c>
      <c r="R203">
        <v>1.1000000000000001</v>
      </c>
      <c r="S203">
        <v>1.242</v>
      </c>
      <c r="T203">
        <v>1.2509999999999999</v>
      </c>
      <c r="U203">
        <v>0.92500000000000004</v>
      </c>
      <c r="V203">
        <v>0</v>
      </c>
      <c r="W203">
        <v>-1.7387999999999999</v>
      </c>
      <c r="X203">
        <v>0</v>
      </c>
      <c r="Y203">
        <v>-1.6787999999999901</v>
      </c>
      <c r="Z203">
        <v>-263.70590399999998</v>
      </c>
      <c r="AA203">
        <v>86.393999999999906</v>
      </c>
      <c r="AB203">
        <v>0</v>
      </c>
      <c r="AC203">
        <v>97.546679999999995</v>
      </c>
      <c r="AD203">
        <v>-273.13070399999998</v>
      </c>
      <c r="AE203">
        <v>0</v>
      </c>
      <c r="AF203">
        <v>72.649499999999904</v>
      </c>
      <c r="AG203">
        <v>98.253539999999902</v>
      </c>
      <c r="AH203">
        <v>-263.70590399999998</v>
      </c>
      <c r="AI203">
        <v>86.393999999999906</v>
      </c>
      <c r="AJ203">
        <v>0</v>
      </c>
      <c r="AK203">
        <v>97.546679999999995</v>
      </c>
      <c r="AL203" t="s">
        <v>77</v>
      </c>
      <c r="AM203">
        <v>262.41359199999903</v>
      </c>
      <c r="AN203">
        <v>2276.4901028571398</v>
      </c>
      <c r="AO203" t="s">
        <v>77</v>
      </c>
    </row>
    <row r="204" spans="1:41" x14ac:dyDescent="0.35">
      <c r="A204" t="str">
        <f t="shared" si="4"/>
        <v>VOLFXEURHUF3MATM</v>
      </c>
      <c r="B204" t="s">
        <v>71</v>
      </c>
      <c r="C204" t="s">
        <v>27</v>
      </c>
      <c r="D204" t="s">
        <v>89</v>
      </c>
      <c r="E204" t="s">
        <v>4</v>
      </c>
      <c r="F204" t="s">
        <v>9</v>
      </c>
      <c r="G204" t="s">
        <v>89</v>
      </c>
      <c r="H204" t="s">
        <v>9</v>
      </c>
      <c r="I204">
        <v>0.25</v>
      </c>
      <c r="J204" t="s">
        <v>4</v>
      </c>
      <c r="K204">
        <v>180.55434</v>
      </c>
      <c r="L204">
        <v>16.027200000000001</v>
      </c>
      <c r="M204">
        <v>16.015000000000001</v>
      </c>
      <c r="N204" t="s">
        <v>75</v>
      </c>
      <c r="O204" t="s">
        <v>75</v>
      </c>
      <c r="P204" t="s">
        <v>75</v>
      </c>
      <c r="Q204" t="s">
        <v>75</v>
      </c>
      <c r="R204">
        <v>1.2715000000000001</v>
      </c>
      <c r="S204">
        <v>1.66</v>
      </c>
      <c r="T204">
        <v>1.73</v>
      </c>
      <c r="U204">
        <v>0.88</v>
      </c>
      <c r="V204">
        <v>1.9771999999999901</v>
      </c>
      <c r="W204">
        <v>-0.139099999999999</v>
      </c>
      <c r="X204">
        <v>2.2021999999999999</v>
      </c>
      <c r="Y204">
        <v>1.21999999999999E-2</v>
      </c>
      <c r="Z204">
        <v>2.20276294799999</v>
      </c>
      <c r="AA204">
        <v>114.787421655</v>
      </c>
      <c r="AB204">
        <v>356.99204104799998</v>
      </c>
      <c r="AC204">
        <v>149.8601022</v>
      </c>
      <c r="AD204">
        <v>-25.115108693999801</v>
      </c>
      <c r="AE204">
        <v>397.61676754799998</v>
      </c>
      <c r="AF204">
        <v>79.443909599999998</v>
      </c>
      <c r="AG204">
        <v>156.1795041</v>
      </c>
      <c r="AH204">
        <v>2.20276294799999</v>
      </c>
      <c r="AI204">
        <v>114.787421655</v>
      </c>
      <c r="AJ204">
        <v>356.99204104799998</v>
      </c>
      <c r="AK204">
        <v>149.8601022</v>
      </c>
      <c r="AL204" t="s">
        <v>77</v>
      </c>
      <c r="AM204">
        <v>2627.0613499999899</v>
      </c>
      <c r="AN204">
        <v>32355.620719999999</v>
      </c>
      <c r="AO204" t="s">
        <v>77</v>
      </c>
    </row>
    <row r="205" spans="1:41" x14ac:dyDescent="0.35">
      <c r="A205" t="str">
        <f t="shared" si="4"/>
        <v>VOLFXEURHUF6M10FLY</v>
      </c>
      <c r="B205" t="s">
        <v>71</v>
      </c>
      <c r="C205" t="s">
        <v>27</v>
      </c>
      <c r="D205" t="s">
        <v>89</v>
      </c>
      <c r="E205" t="s">
        <v>5</v>
      </c>
      <c r="F205" t="s">
        <v>17</v>
      </c>
      <c r="G205" t="s">
        <v>89</v>
      </c>
      <c r="H205" t="s">
        <v>17</v>
      </c>
      <c r="I205">
        <v>0.5</v>
      </c>
      <c r="J205" t="s">
        <v>5</v>
      </c>
      <c r="K205">
        <v>1008.84</v>
      </c>
      <c r="L205">
        <v>2.1006999999999998</v>
      </c>
      <c r="M205">
        <v>2.4750000000000001</v>
      </c>
      <c r="N205" t="s">
        <v>75</v>
      </c>
      <c r="O205" t="s">
        <v>75</v>
      </c>
      <c r="P205" t="s">
        <v>75</v>
      </c>
      <c r="Q205" t="s">
        <v>75</v>
      </c>
      <c r="R205">
        <v>0.9</v>
      </c>
      <c r="S205">
        <v>0.94799999999999995</v>
      </c>
      <c r="T205">
        <v>0.95399999999999996</v>
      </c>
      <c r="U205">
        <v>0.87239999999999995</v>
      </c>
      <c r="V205">
        <v>0</v>
      </c>
      <c r="W205">
        <v>-0.57909999999999995</v>
      </c>
      <c r="X205">
        <v>0</v>
      </c>
      <c r="Y205">
        <v>-0.37430000000000002</v>
      </c>
      <c r="Z205">
        <v>-377.608812</v>
      </c>
      <c r="AA205">
        <v>453.97800000000001</v>
      </c>
      <c r="AB205">
        <v>0</v>
      </c>
      <c r="AC205">
        <v>478.19015999999999</v>
      </c>
      <c r="AD205">
        <v>-584.219244</v>
      </c>
      <c r="AE205">
        <v>0</v>
      </c>
      <c r="AF205">
        <v>440.056007999999</v>
      </c>
      <c r="AG205">
        <v>481.21668</v>
      </c>
      <c r="AH205">
        <v>-377.608812</v>
      </c>
      <c r="AI205">
        <v>453.97800000000001</v>
      </c>
      <c r="AJ205">
        <v>0</v>
      </c>
      <c r="AK205">
        <v>478.19015999999999</v>
      </c>
      <c r="AL205" t="s">
        <v>77</v>
      </c>
      <c r="AM205">
        <v>2639.6569319999899</v>
      </c>
      <c r="AN205">
        <v>41011.618999999999</v>
      </c>
      <c r="AO205" t="s">
        <v>77</v>
      </c>
    </row>
    <row r="206" spans="1:41" x14ac:dyDescent="0.35">
      <c r="A206" t="str">
        <f t="shared" si="4"/>
        <v>VOLFXEURHUF6M10RR</v>
      </c>
      <c r="B206" t="s">
        <v>71</v>
      </c>
      <c r="C206" t="s">
        <v>27</v>
      </c>
      <c r="D206" t="s">
        <v>89</v>
      </c>
      <c r="E206" t="s">
        <v>5</v>
      </c>
      <c r="F206" t="s">
        <v>16</v>
      </c>
      <c r="G206" t="s">
        <v>89</v>
      </c>
      <c r="H206" t="s">
        <v>16</v>
      </c>
      <c r="I206">
        <v>0.5</v>
      </c>
      <c r="J206" t="s">
        <v>5</v>
      </c>
      <c r="K206">
        <v>-463.659999999999</v>
      </c>
      <c r="L206">
        <v>3.8742000000000001</v>
      </c>
      <c r="M206">
        <v>6.8849999999999998</v>
      </c>
      <c r="N206" t="s">
        <v>75</v>
      </c>
      <c r="O206" t="s">
        <v>75</v>
      </c>
      <c r="P206" t="s">
        <v>75</v>
      </c>
      <c r="Q206" t="s">
        <v>75</v>
      </c>
      <c r="R206">
        <v>1.67</v>
      </c>
      <c r="S206">
        <v>2.04</v>
      </c>
      <c r="T206">
        <v>2.0699999999999998</v>
      </c>
      <c r="U206">
        <v>1.3407</v>
      </c>
      <c r="V206">
        <v>0</v>
      </c>
      <c r="W206">
        <v>0.82450000000000001</v>
      </c>
      <c r="X206">
        <v>0</v>
      </c>
      <c r="Y206">
        <v>-3.0107999999999899</v>
      </c>
      <c r="Z206">
        <v>1395.9875279999901</v>
      </c>
      <c r="AA206">
        <v>387.15609999999998</v>
      </c>
      <c r="AB206">
        <v>1546.6770279999901</v>
      </c>
      <c r="AC206">
        <v>472.9332</v>
      </c>
      <c r="AD206">
        <v>-382.28766999999999</v>
      </c>
      <c r="AE206">
        <v>1555.9502279999999</v>
      </c>
      <c r="AF206">
        <v>310.814481</v>
      </c>
      <c r="AG206">
        <v>479.88809999999899</v>
      </c>
      <c r="AH206">
        <v>1395.9875279999901</v>
      </c>
      <c r="AI206">
        <v>387.15609999999998</v>
      </c>
      <c r="AJ206">
        <v>1546.6770279999901</v>
      </c>
      <c r="AK206">
        <v>472.9332</v>
      </c>
      <c r="AL206" t="s">
        <v>77</v>
      </c>
      <c r="AM206">
        <v>0</v>
      </c>
      <c r="AN206">
        <v>36287.202039999996</v>
      </c>
      <c r="AO206" t="s">
        <v>77</v>
      </c>
    </row>
    <row r="207" spans="1:41" x14ac:dyDescent="0.35">
      <c r="A207" t="str">
        <f t="shared" si="4"/>
        <v>VOLFXEURHUF6M25FLY</v>
      </c>
      <c r="B207" t="s">
        <v>71</v>
      </c>
      <c r="C207" t="s">
        <v>27</v>
      </c>
      <c r="D207" t="s">
        <v>89</v>
      </c>
      <c r="E207" t="s">
        <v>5</v>
      </c>
      <c r="F207" t="s">
        <v>19</v>
      </c>
      <c r="G207" t="s">
        <v>89</v>
      </c>
      <c r="H207" t="s">
        <v>19</v>
      </c>
      <c r="I207">
        <v>0.5</v>
      </c>
      <c r="J207" t="s">
        <v>5</v>
      </c>
      <c r="K207">
        <v>-1260.1400000000001</v>
      </c>
      <c r="L207">
        <v>0.69610000000000005</v>
      </c>
      <c r="M207">
        <v>0.745</v>
      </c>
      <c r="N207" t="s">
        <v>75</v>
      </c>
      <c r="O207" t="s">
        <v>75</v>
      </c>
      <c r="P207" t="s">
        <v>75</v>
      </c>
      <c r="Q207" t="s">
        <v>75</v>
      </c>
      <c r="R207">
        <v>0.52049999999999996</v>
      </c>
      <c r="S207">
        <v>0.58230000000000004</v>
      </c>
      <c r="T207">
        <v>0.59109999999999996</v>
      </c>
      <c r="U207">
        <v>0.5</v>
      </c>
      <c r="V207">
        <v>0</v>
      </c>
      <c r="W207">
        <v>-1.0099999999999901E-2</v>
      </c>
      <c r="X207">
        <v>0</v>
      </c>
      <c r="Y207">
        <v>-4.8899999999999902E-2</v>
      </c>
      <c r="Z207">
        <v>61.620845999999901</v>
      </c>
      <c r="AA207">
        <v>327.951435</v>
      </c>
      <c r="AB207">
        <v>82.665183999999996</v>
      </c>
      <c r="AC207">
        <v>366.88976100000002</v>
      </c>
      <c r="AD207">
        <v>12.7274139999999</v>
      </c>
      <c r="AE207">
        <v>83.169239999999903</v>
      </c>
      <c r="AF207">
        <v>315.03500000000003</v>
      </c>
      <c r="AG207">
        <v>372.43437699999998</v>
      </c>
      <c r="AH207">
        <v>61.620845999999901</v>
      </c>
      <c r="AI207">
        <v>327.951435</v>
      </c>
      <c r="AJ207">
        <v>82.665183999999996</v>
      </c>
      <c r="AK207">
        <v>366.88976100000002</v>
      </c>
      <c r="AL207" t="s">
        <v>77</v>
      </c>
      <c r="AM207">
        <v>25704.309024378101</v>
      </c>
      <c r="AN207">
        <v>146114.98169310001</v>
      </c>
      <c r="AO207" t="s">
        <v>77</v>
      </c>
    </row>
    <row r="208" spans="1:41" x14ac:dyDescent="0.35">
      <c r="A208" t="str">
        <f t="shared" si="4"/>
        <v>VOLFXEURHUF6M25RR</v>
      </c>
      <c r="B208" t="s">
        <v>71</v>
      </c>
      <c r="C208" t="s">
        <v>27</v>
      </c>
      <c r="D208" t="s">
        <v>89</v>
      </c>
      <c r="E208" t="s">
        <v>5</v>
      </c>
      <c r="F208" t="s">
        <v>18</v>
      </c>
      <c r="G208" t="s">
        <v>89</v>
      </c>
      <c r="H208" t="s">
        <v>18</v>
      </c>
      <c r="I208">
        <v>0.5</v>
      </c>
      <c r="J208" t="s">
        <v>5</v>
      </c>
      <c r="K208">
        <v>434.77</v>
      </c>
      <c r="L208">
        <v>1.9892000000000001</v>
      </c>
      <c r="M208">
        <v>3.85</v>
      </c>
      <c r="N208" t="s">
        <v>75</v>
      </c>
      <c r="O208" t="s">
        <v>75</v>
      </c>
      <c r="P208" t="s">
        <v>75</v>
      </c>
      <c r="Q208" t="s">
        <v>75</v>
      </c>
      <c r="R208">
        <v>1</v>
      </c>
      <c r="S208">
        <v>1.26</v>
      </c>
      <c r="T208">
        <v>1.28</v>
      </c>
      <c r="U208">
        <v>0.79039999999999999</v>
      </c>
      <c r="V208">
        <v>0</v>
      </c>
      <c r="W208">
        <v>-2.04279999999999</v>
      </c>
      <c r="X208">
        <v>0</v>
      </c>
      <c r="Y208">
        <v>-1.8608</v>
      </c>
      <c r="Z208">
        <v>-809.02001599999903</v>
      </c>
      <c r="AA208">
        <v>217.38499999999999</v>
      </c>
      <c r="AB208">
        <v>0</v>
      </c>
      <c r="AC208">
        <v>273.9051</v>
      </c>
      <c r="AD208">
        <v>-888.14815599999895</v>
      </c>
      <c r="AE208">
        <v>0</v>
      </c>
      <c r="AF208">
        <v>171.82110399999999</v>
      </c>
      <c r="AG208">
        <v>278.25279999999998</v>
      </c>
      <c r="AH208">
        <v>-809.02001599999903</v>
      </c>
      <c r="AI208">
        <v>217.38499999999999</v>
      </c>
      <c r="AJ208">
        <v>0</v>
      </c>
      <c r="AK208">
        <v>273.9051</v>
      </c>
      <c r="AL208" t="s">
        <v>77</v>
      </c>
      <c r="AM208">
        <v>77.621834000000007</v>
      </c>
      <c r="AN208">
        <v>320.45146999999997</v>
      </c>
      <c r="AO208" t="s">
        <v>77</v>
      </c>
    </row>
    <row r="209" spans="1:41" x14ac:dyDescent="0.35">
      <c r="A209" t="str">
        <f t="shared" si="4"/>
        <v>VOLFXEURHUF6MATM</v>
      </c>
      <c r="B209" t="s">
        <v>71</v>
      </c>
      <c r="C209" t="s">
        <v>27</v>
      </c>
      <c r="D209" t="s">
        <v>89</v>
      </c>
      <c r="E209" t="s">
        <v>5</v>
      </c>
      <c r="F209" t="s">
        <v>9</v>
      </c>
      <c r="G209" t="s">
        <v>89</v>
      </c>
      <c r="H209" t="s">
        <v>9</v>
      </c>
      <c r="I209">
        <v>0.5</v>
      </c>
      <c r="J209" t="s">
        <v>5</v>
      </c>
      <c r="K209">
        <v>378.82622999999899</v>
      </c>
      <c r="L209">
        <v>15.837899999999999</v>
      </c>
      <c r="M209">
        <v>15.837899999999999</v>
      </c>
      <c r="N209" t="s">
        <v>75</v>
      </c>
      <c r="O209" t="s">
        <v>75</v>
      </c>
      <c r="P209" t="s">
        <v>75</v>
      </c>
      <c r="Q209" t="s">
        <v>75</v>
      </c>
      <c r="R209">
        <v>1.1375999999999999</v>
      </c>
      <c r="S209">
        <v>1.5249999999999999</v>
      </c>
      <c r="T209">
        <v>1.5874999999999999</v>
      </c>
      <c r="U209">
        <v>0.9</v>
      </c>
      <c r="V209">
        <v>8.28999999999986E-2</v>
      </c>
      <c r="W209">
        <v>-7.7099999999999697E-2</v>
      </c>
      <c r="X209">
        <v>9.7899999999999196E-2</v>
      </c>
      <c r="Y209">
        <v>0</v>
      </c>
      <c r="Z209">
        <v>0</v>
      </c>
      <c r="AA209">
        <v>215.476359623999</v>
      </c>
      <c r="AB209">
        <v>31.404694466999398</v>
      </c>
      <c r="AC209">
        <v>288.85500037499997</v>
      </c>
      <c r="AD209">
        <v>-29.207502332999798</v>
      </c>
      <c r="AE209">
        <v>37.0870879169996</v>
      </c>
      <c r="AF209">
        <v>170.47180349999999</v>
      </c>
      <c r="AG209">
        <v>300.69332006249903</v>
      </c>
      <c r="AH209">
        <v>0</v>
      </c>
      <c r="AI209">
        <v>215.476359623999</v>
      </c>
      <c r="AJ209">
        <v>31.404694466999398</v>
      </c>
      <c r="AK209">
        <v>288.85500037499997</v>
      </c>
      <c r="AL209" t="s">
        <v>77</v>
      </c>
      <c r="AM209">
        <v>360.78107999999997</v>
      </c>
      <c r="AN209">
        <v>588.03359999999998</v>
      </c>
      <c r="AO209" t="s">
        <v>77</v>
      </c>
    </row>
    <row r="210" spans="1:41" x14ac:dyDescent="0.35">
      <c r="A210" t="str">
        <f t="shared" si="4"/>
        <v>VOLFXEURHUF9M10FLY</v>
      </c>
      <c r="B210" t="s">
        <v>71</v>
      </c>
      <c r="C210" t="s">
        <v>27</v>
      </c>
      <c r="D210" t="s">
        <v>89</v>
      </c>
      <c r="E210" t="s">
        <v>6</v>
      </c>
      <c r="F210" t="s">
        <v>17</v>
      </c>
      <c r="G210" t="s">
        <v>89</v>
      </c>
      <c r="H210" t="s">
        <v>17</v>
      </c>
      <c r="I210">
        <v>0.75</v>
      </c>
      <c r="J210" t="s">
        <v>6</v>
      </c>
      <c r="K210">
        <v>569.11</v>
      </c>
      <c r="L210">
        <v>2.1475</v>
      </c>
      <c r="M210">
        <v>2.4786999999999999</v>
      </c>
      <c r="N210" t="s">
        <v>75</v>
      </c>
      <c r="O210" t="s">
        <v>75</v>
      </c>
      <c r="P210" t="s">
        <v>75</v>
      </c>
      <c r="Q210" t="s">
        <v>75</v>
      </c>
      <c r="R210">
        <v>0.9</v>
      </c>
      <c r="S210">
        <v>0.9</v>
      </c>
      <c r="T210">
        <v>0.9</v>
      </c>
      <c r="U210">
        <v>0.86539999999999995</v>
      </c>
      <c r="V210">
        <v>0</v>
      </c>
      <c r="W210">
        <v>-0.4375</v>
      </c>
      <c r="X210">
        <v>0</v>
      </c>
      <c r="Y210">
        <v>-0.331199999999999</v>
      </c>
      <c r="Z210">
        <v>-188.48923199999899</v>
      </c>
      <c r="AA210">
        <v>256.09949999999998</v>
      </c>
      <c r="AB210">
        <v>0</v>
      </c>
      <c r="AC210">
        <v>256.09949999999998</v>
      </c>
      <c r="AD210">
        <v>-248.985625</v>
      </c>
      <c r="AE210">
        <v>0</v>
      </c>
      <c r="AF210">
        <v>246.25389699999999</v>
      </c>
      <c r="AG210">
        <v>256.09949999999998</v>
      </c>
      <c r="AH210">
        <v>-188.48923199999899</v>
      </c>
      <c r="AI210">
        <v>256.09949999999998</v>
      </c>
      <c r="AJ210">
        <v>0</v>
      </c>
      <c r="AK210">
        <v>256.09949999999998</v>
      </c>
      <c r="AL210" t="s">
        <v>77</v>
      </c>
      <c r="AM210">
        <v>29.83905</v>
      </c>
      <c r="AN210">
        <v>304.87724999999898</v>
      </c>
      <c r="AO210" t="s">
        <v>77</v>
      </c>
    </row>
    <row r="211" spans="1:41" x14ac:dyDescent="0.35">
      <c r="A211" t="str">
        <f t="shared" si="4"/>
        <v>VOLFXEURHUF9M10RR</v>
      </c>
      <c r="B211" t="s">
        <v>71</v>
      </c>
      <c r="C211" t="s">
        <v>27</v>
      </c>
      <c r="D211" t="s">
        <v>89</v>
      </c>
      <c r="E211" t="s">
        <v>6</v>
      </c>
      <c r="F211" t="s">
        <v>16</v>
      </c>
      <c r="G211" t="s">
        <v>89</v>
      </c>
      <c r="H211" t="s">
        <v>16</v>
      </c>
      <c r="I211">
        <v>0.75</v>
      </c>
      <c r="J211" t="s">
        <v>6</v>
      </c>
      <c r="K211">
        <v>-263.479999999999</v>
      </c>
      <c r="L211">
        <v>3.9603000000000002</v>
      </c>
      <c r="M211">
        <v>6.9850000000000003</v>
      </c>
      <c r="N211" t="s">
        <v>75</v>
      </c>
      <c r="O211" t="s">
        <v>75</v>
      </c>
      <c r="P211" t="s">
        <v>75</v>
      </c>
      <c r="Q211" t="s">
        <v>75</v>
      </c>
      <c r="R211">
        <v>1.66</v>
      </c>
      <c r="S211">
        <v>2.04</v>
      </c>
      <c r="T211">
        <v>2.0699999999999998</v>
      </c>
      <c r="U211">
        <v>1.3254999999999999</v>
      </c>
      <c r="V211">
        <v>0</v>
      </c>
      <c r="W211">
        <v>-2.9166999999999899</v>
      </c>
      <c r="X211">
        <v>0</v>
      </c>
      <c r="Y211">
        <v>-3.0247000000000002</v>
      </c>
      <c r="Z211">
        <v>796.94795599999998</v>
      </c>
      <c r="AA211">
        <v>218.68839999999901</v>
      </c>
      <c r="AB211">
        <v>852.80571599999905</v>
      </c>
      <c r="AC211">
        <v>268.74959999999999</v>
      </c>
      <c r="AD211">
        <v>768.49211599999899</v>
      </c>
      <c r="AE211">
        <v>859.78793599999904</v>
      </c>
      <c r="AF211">
        <v>174.62136999999899</v>
      </c>
      <c r="AG211">
        <v>272.70179999999903</v>
      </c>
      <c r="AH211">
        <v>796.94795599999998</v>
      </c>
      <c r="AI211">
        <v>218.68839999999901</v>
      </c>
      <c r="AJ211">
        <v>852.80571599999905</v>
      </c>
      <c r="AK211">
        <v>268.74959999999999</v>
      </c>
      <c r="AL211" t="s">
        <v>77</v>
      </c>
      <c r="AM211">
        <v>0</v>
      </c>
      <c r="AN211">
        <v>1187.045055</v>
      </c>
      <c r="AO211" t="s">
        <v>77</v>
      </c>
    </row>
    <row r="212" spans="1:41" x14ac:dyDescent="0.35">
      <c r="A212" t="str">
        <f t="shared" si="4"/>
        <v>VOLFXEURHUF9M25FLY</v>
      </c>
      <c r="B212" t="s">
        <v>71</v>
      </c>
      <c r="C212" t="s">
        <v>27</v>
      </c>
      <c r="D212" t="s">
        <v>89</v>
      </c>
      <c r="E212" t="s">
        <v>6</v>
      </c>
      <c r="F212" t="s">
        <v>19</v>
      </c>
      <c r="G212" t="s">
        <v>89</v>
      </c>
      <c r="H212" t="s">
        <v>19</v>
      </c>
      <c r="I212">
        <v>0.75</v>
      </c>
      <c r="J212" t="s">
        <v>6</v>
      </c>
      <c r="K212">
        <v>-723.82999999999902</v>
      </c>
      <c r="L212">
        <v>0.73229999999999995</v>
      </c>
      <c r="M212">
        <v>0.78</v>
      </c>
      <c r="N212" t="s">
        <v>75</v>
      </c>
      <c r="O212" t="s">
        <v>75</v>
      </c>
      <c r="P212" t="s">
        <v>75</v>
      </c>
      <c r="Q212" t="s">
        <v>75</v>
      </c>
      <c r="R212">
        <v>0.4677</v>
      </c>
      <c r="S212">
        <v>0.5736</v>
      </c>
      <c r="T212">
        <v>0.58179999999999998</v>
      </c>
      <c r="U212">
        <v>0.39300000000000002</v>
      </c>
      <c r="V212">
        <v>0</v>
      </c>
      <c r="W212">
        <v>-8.0000000000002205E-4</v>
      </c>
      <c r="X212">
        <v>0</v>
      </c>
      <c r="Y212">
        <v>-4.7699999999999999E-2</v>
      </c>
      <c r="Z212">
        <v>34.526691</v>
      </c>
      <c r="AA212">
        <v>169.26764549999999</v>
      </c>
      <c r="AB212">
        <v>73.468744999999998</v>
      </c>
      <c r="AC212">
        <v>207.59444399999899</v>
      </c>
      <c r="AD212">
        <v>0.57906400000001601</v>
      </c>
      <c r="AE212">
        <v>74.771638999999993</v>
      </c>
      <c r="AF212">
        <v>142.232595</v>
      </c>
      <c r="AG212">
        <v>210.56214699999899</v>
      </c>
      <c r="AH212">
        <v>34.526691</v>
      </c>
      <c r="AI212">
        <v>169.26764549999999</v>
      </c>
      <c r="AJ212">
        <v>73.468744999999998</v>
      </c>
      <c r="AK212">
        <v>207.59444399999899</v>
      </c>
      <c r="AL212" t="s">
        <v>77</v>
      </c>
      <c r="AM212">
        <v>687.78837832998101</v>
      </c>
      <c r="AN212">
        <v>26043.014001089901</v>
      </c>
      <c r="AO212" t="s">
        <v>77</v>
      </c>
    </row>
    <row r="213" spans="1:41" x14ac:dyDescent="0.35">
      <c r="A213" t="str">
        <f t="shared" si="4"/>
        <v>VOLFXEURHUF9M25RR</v>
      </c>
      <c r="B213" t="s">
        <v>71</v>
      </c>
      <c r="C213" t="s">
        <v>27</v>
      </c>
      <c r="D213" t="s">
        <v>89</v>
      </c>
      <c r="E213" t="s">
        <v>6</v>
      </c>
      <c r="F213" t="s">
        <v>18</v>
      </c>
      <c r="G213" t="s">
        <v>89</v>
      </c>
      <c r="H213" t="s">
        <v>18</v>
      </c>
      <c r="I213">
        <v>0.75</v>
      </c>
      <c r="J213" t="s">
        <v>6</v>
      </c>
      <c r="K213">
        <v>255.14</v>
      </c>
      <c r="L213">
        <v>2.0323000000000002</v>
      </c>
      <c r="M213">
        <v>3.75</v>
      </c>
      <c r="N213" t="s">
        <v>75</v>
      </c>
      <c r="O213" t="s">
        <v>75</v>
      </c>
      <c r="P213" t="s">
        <v>75</v>
      </c>
      <c r="Q213" t="s">
        <v>75</v>
      </c>
      <c r="R213">
        <v>0.9</v>
      </c>
      <c r="S213">
        <v>1.22</v>
      </c>
      <c r="T213">
        <v>1.26</v>
      </c>
      <c r="U213">
        <v>0.77969999999999995</v>
      </c>
      <c r="V213">
        <v>0</v>
      </c>
      <c r="W213">
        <v>-1.7976999999999901</v>
      </c>
      <c r="X213">
        <v>0</v>
      </c>
      <c r="Y213">
        <v>-1.71769999999999</v>
      </c>
      <c r="Z213">
        <v>-438.25397799999899</v>
      </c>
      <c r="AA213">
        <v>114.813</v>
      </c>
      <c r="AB213">
        <v>0</v>
      </c>
      <c r="AC213">
        <v>155.6354</v>
      </c>
      <c r="AD213">
        <v>-458.665177999999</v>
      </c>
      <c r="AE213">
        <v>0</v>
      </c>
      <c r="AF213">
        <v>99.466329000000002</v>
      </c>
      <c r="AG213">
        <v>160.73820000000001</v>
      </c>
      <c r="AH213">
        <v>-438.25397799999899</v>
      </c>
      <c r="AI213">
        <v>114.813</v>
      </c>
      <c r="AJ213">
        <v>0</v>
      </c>
      <c r="AK213">
        <v>155.6354</v>
      </c>
      <c r="AL213" t="s">
        <v>77</v>
      </c>
      <c r="AM213">
        <v>100.834117506498</v>
      </c>
      <c r="AN213">
        <v>2011.91703266749</v>
      </c>
      <c r="AO213" t="s">
        <v>77</v>
      </c>
    </row>
    <row r="214" spans="1:41" x14ac:dyDescent="0.35">
      <c r="A214" t="str">
        <f t="shared" si="4"/>
        <v>VOLFXEURHUF9MATM</v>
      </c>
      <c r="B214" t="s">
        <v>71</v>
      </c>
      <c r="C214" t="s">
        <v>27</v>
      </c>
      <c r="D214" t="s">
        <v>89</v>
      </c>
      <c r="E214" t="s">
        <v>6</v>
      </c>
      <c r="F214" t="s">
        <v>9</v>
      </c>
      <c r="G214" t="s">
        <v>89</v>
      </c>
      <c r="H214" t="s">
        <v>9</v>
      </c>
      <c r="I214">
        <v>0.75</v>
      </c>
      <c r="J214" t="s">
        <v>6</v>
      </c>
      <c r="K214">
        <v>201.8699</v>
      </c>
      <c r="L214">
        <v>15.7026</v>
      </c>
      <c r="M214">
        <v>15.6</v>
      </c>
      <c r="N214" t="s">
        <v>75</v>
      </c>
      <c r="O214" t="s">
        <v>75</v>
      </c>
      <c r="P214" t="s">
        <v>75</v>
      </c>
      <c r="Q214" t="s">
        <v>75</v>
      </c>
      <c r="R214">
        <v>1.1206</v>
      </c>
      <c r="S214">
        <v>1.264</v>
      </c>
      <c r="T214">
        <v>1.282</v>
      </c>
      <c r="U214">
        <v>1.0184</v>
      </c>
      <c r="V214">
        <v>0.200599999999999</v>
      </c>
      <c r="W214">
        <v>2.1000000000000699E-2</v>
      </c>
      <c r="X214">
        <v>0.2016</v>
      </c>
      <c r="Y214">
        <v>0.1026</v>
      </c>
      <c r="Z214">
        <v>20.7118517400001</v>
      </c>
      <c r="AA214">
        <v>113.10770497</v>
      </c>
      <c r="AB214">
        <v>40.495101939999898</v>
      </c>
      <c r="AC214">
        <v>127.5817768</v>
      </c>
      <c r="AD214">
        <v>4.2392679000001596</v>
      </c>
      <c r="AE214">
        <v>40.696971840000103</v>
      </c>
      <c r="AF214">
        <v>102.792153079999</v>
      </c>
      <c r="AG214">
        <v>129.39860590000001</v>
      </c>
      <c r="AH214">
        <v>20.7118517400001</v>
      </c>
      <c r="AI214">
        <v>113.10770497</v>
      </c>
      <c r="AJ214">
        <v>40.495101939999898</v>
      </c>
      <c r="AK214">
        <v>127.5817768</v>
      </c>
      <c r="AL214" t="s">
        <v>77</v>
      </c>
      <c r="AM214">
        <v>1.1863359999999901E-3</v>
      </c>
      <c r="AN214">
        <v>6.9397260000000002E-3</v>
      </c>
      <c r="AO214" t="s">
        <v>77</v>
      </c>
    </row>
    <row r="215" spans="1:41" x14ac:dyDescent="0.35">
      <c r="A215" t="str">
        <f t="shared" si="4"/>
        <v>VOLFXEURJPY1D10FLY</v>
      </c>
      <c r="B215" t="s">
        <v>71</v>
      </c>
      <c r="C215" t="s">
        <v>27</v>
      </c>
      <c r="D215" t="s">
        <v>90</v>
      </c>
      <c r="E215" t="s">
        <v>20</v>
      </c>
      <c r="F215" t="s">
        <v>17</v>
      </c>
      <c r="G215" t="s">
        <v>90</v>
      </c>
      <c r="H215" t="s">
        <v>17</v>
      </c>
      <c r="I215">
        <v>2.7777777777777701E-3</v>
      </c>
      <c r="J215" t="s">
        <v>20</v>
      </c>
      <c r="K215">
        <v>-1935.1299999999901</v>
      </c>
      <c r="L215">
        <v>1.46</v>
      </c>
      <c r="M215">
        <v>1.4624999999999999</v>
      </c>
      <c r="N215" t="s">
        <v>75</v>
      </c>
      <c r="O215" t="s">
        <v>75</v>
      </c>
      <c r="P215" t="s">
        <v>75</v>
      </c>
      <c r="Q215" t="s">
        <v>75</v>
      </c>
      <c r="R215">
        <v>7.0605000000000002</v>
      </c>
      <c r="S215">
        <v>8.2920999999999996</v>
      </c>
      <c r="T215">
        <v>8.4460999999999995</v>
      </c>
      <c r="U215">
        <v>3.9961000000000002</v>
      </c>
      <c r="V215">
        <v>0</v>
      </c>
      <c r="W215">
        <v>-4.9999999999994396E-4</v>
      </c>
      <c r="X215">
        <v>0</v>
      </c>
      <c r="Y215">
        <v>-2.4999999999999402E-3</v>
      </c>
      <c r="Z215">
        <v>4.8378249999998904</v>
      </c>
      <c r="AA215">
        <v>6831.4926825000002</v>
      </c>
      <c r="AB215">
        <v>1550.426156</v>
      </c>
      <c r="AC215">
        <v>8023.1457364999897</v>
      </c>
      <c r="AD215">
        <v>0.96756499999989298</v>
      </c>
      <c r="AE215">
        <v>1743.55213</v>
      </c>
      <c r="AF215">
        <v>3866.4864965000002</v>
      </c>
      <c r="AG215">
        <v>8172.1507464999904</v>
      </c>
      <c r="AH215">
        <v>4.8378249999998904</v>
      </c>
      <c r="AI215">
        <v>6831.4926825000002</v>
      </c>
      <c r="AJ215">
        <v>1550.426156</v>
      </c>
      <c r="AK215">
        <v>8023.1457364999897</v>
      </c>
      <c r="AL215" t="s">
        <v>77</v>
      </c>
      <c r="AM215">
        <v>0</v>
      </c>
      <c r="AN215">
        <v>13.1615614999999</v>
      </c>
      <c r="AO215" t="s">
        <v>77</v>
      </c>
    </row>
    <row r="216" spans="1:41" x14ac:dyDescent="0.35">
      <c r="A216" t="str">
        <f t="shared" si="4"/>
        <v>VOLFXEURJPY1D10RR</v>
      </c>
      <c r="B216" t="s">
        <v>71</v>
      </c>
      <c r="C216" t="s">
        <v>27</v>
      </c>
      <c r="D216" t="s">
        <v>90</v>
      </c>
      <c r="E216" t="s">
        <v>20</v>
      </c>
      <c r="F216" t="s">
        <v>16</v>
      </c>
      <c r="G216" t="s">
        <v>90</v>
      </c>
      <c r="H216" t="s">
        <v>16</v>
      </c>
      <c r="I216">
        <v>2.7777777777777701E-3</v>
      </c>
      <c r="J216" t="s">
        <v>20</v>
      </c>
      <c r="K216">
        <v>920.19</v>
      </c>
      <c r="L216">
        <v>-3.56</v>
      </c>
      <c r="M216">
        <v>-3.5649999999999999</v>
      </c>
      <c r="N216" t="s">
        <v>75</v>
      </c>
      <c r="O216" t="s">
        <v>75</v>
      </c>
      <c r="P216" t="s">
        <v>75</v>
      </c>
      <c r="Q216" t="s">
        <v>75</v>
      </c>
      <c r="R216">
        <v>10.5908</v>
      </c>
      <c r="S216">
        <v>15.9582</v>
      </c>
      <c r="T216">
        <v>16.629100000000001</v>
      </c>
      <c r="U216">
        <v>5.9981999999999998</v>
      </c>
      <c r="V216">
        <v>3.7355999999999998</v>
      </c>
      <c r="W216">
        <v>-0.64700000000000002</v>
      </c>
      <c r="X216">
        <v>4.202</v>
      </c>
      <c r="Y216">
        <v>4.9999999999998899E-3</v>
      </c>
      <c r="Z216">
        <v>4.6009499999998997</v>
      </c>
      <c r="AA216">
        <v>4872.7741260000003</v>
      </c>
      <c r="AB216">
        <v>3437.4617640000001</v>
      </c>
      <c r="AC216">
        <v>7342.2880290000003</v>
      </c>
      <c r="AD216">
        <v>-595.36293000000001</v>
      </c>
      <c r="AE216">
        <v>3866.6383799999999</v>
      </c>
      <c r="AF216">
        <v>2759.7418290000001</v>
      </c>
      <c r="AG216">
        <v>7650.9657644999998</v>
      </c>
      <c r="AH216">
        <v>4.6009499999998997</v>
      </c>
      <c r="AI216">
        <v>4872.7741260000003</v>
      </c>
      <c r="AJ216">
        <v>3437.4617640000001</v>
      </c>
      <c r="AK216">
        <v>7342.2880290000003</v>
      </c>
      <c r="AL216" t="s">
        <v>77</v>
      </c>
      <c r="AM216">
        <v>145.96118099999899</v>
      </c>
      <c r="AN216">
        <v>76.370020499999995</v>
      </c>
      <c r="AO216" t="s">
        <v>77</v>
      </c>
    </row>
    <row r="217" spans="1:41" x14ac:dyDescent="0.35">
      <c r="A217" t="str">
        <f t="shared" si="4"/>
        <v>VOLFXEURJPY1D25FLY</v>
      </c>
      <c r="B217" t="s">
        <v>71</v>
      </c>
      <c r="C217" t="s">
        <v>27</v>
      </c>
      <c r="D217" t="s">
        <v>90</v>
      </c>
      <c r="E217" t="s">
        <v>20</v>
      </c>
      <c r="F217" t="s">
        <v>19</v>
      </c>
      <c r="G217" t="s">
        <v>90</v>
      </c>
      <c r="H217" t="s">
        <v>19</v>
      </c>
      <c r="I217">
        <v>2.7777777777777701E-3</v>
      </c>
      <c r="J217" t="s">
        <v>20</v>
      </c>
      <c r="K217">
        <v>788.4</v>
      </c>
      <c r="L217">
        <v>0.41</v>
      </c>
      <c r="M217">
        <v>0.41</v>
      </c>
      <c r="N217" t="s">
        <v>75</v>
      </c>
      <c r="O217" t="s">
        <v>75</v>
      </c>
      <c r="P217" t="s">
        <v>75</v>
      </c>
      <c r="Q217" t="s">
        <v>75</v>
      </c>
      <c r="R217">
        <v>2.8</v>
      </c>
      <c r="S217">
        <v>4.0902000000000003</v>
      </c>
      <c r="T217">
        <v>4.2515000000000001</v>
      </c>
      <c r="U217">
        <v>2.1760000000000002</v>
      </c>
      <c r="V217">
        <v>4.7999999999999897E-2</v>
      </c>
      <c r="W217">
        <v>-0.33739999999999998</v>
      </c>
      <c r="X217">
        <v>5.3999999999999902E-2</v>
      </c>
      <c r="Y217">
        <v>0</v>
      </c>
      <c r="Z217">
        <v>0</v>
      </c>
      <c r="AA217">
        <v>1103.76</v>
      </c>
      <c r="AB217">
        <v>37.843199999999896</v>
      </c>
      <c r="AC217">
        <v>1612.3568399999999</v>
      </c>
      <c r="AD217">
        <v>-266.00616000000002</v>
      </c>
      <c r="AE217">
        <v>42.573599999999999</v>
      </c>
      <c r="AF217">
        <v>857.77919999999995</v>
      </c>
      <c r="AG217">
        <v>1675.9413</v>
      </c>
      <c r="AH217">
        <v>0</v>
      </c>
      <c r="AI217">
        <v>1103.76</v>
      </c>
      <c r="AJ217">
        <v>37.843199999999896</v>
      </c>
      <c r="AK217">
        <v>1612.3568399999999</v>
      </c>
      <c r="AL217" t="s">
        <v>77</v>
      </c>
      <c r="AM217">
        <v>1.2861860000000001</v>
      </c>
      <c r="AN217">
        <v>7.5536779999999997</v>
      </c>
      <c r="AO217" t="s">
        <v>77</v>
      </c>
    </row>
    <row r="218" spans="1:41" x14ac:dyDescent="0.35">
      <c r="A218" t="str">
        <f t="shared" si="4"/>
        <v>VOLFXEURJPY1D25RR</v>
      </c>
      <c r="B218" t="s">
        <v>71</v>
      </c>
      <c r="C218" t="s">
        <v>27</v>
      </c>
      <c r="D218" t="s">
        <v>90</v>
      </c>
      <c r="E218" t="s">
        <v>20</v>
      </c>
      <c r="F218" t="s">
        <v>18</v>
      </c>
      <c r="G218" t="s">
        <v>90</v>
      </c>
      <c r="H218" t="s">
        <v>18</v>
      </c>
      <c r="I218">
        <v>2.7777777777777701E-3</v>
      </c>
      <c r="J218" t="s">
        <v>20</v>
      </c>
      <c r="K218">
        <v>-241.03</v>
      </c>
      <c r="L218">
        <v>-1.925</v>
      </c>
      <c r="M218">
        <v>-1.9275</v>
      </c>
      <c r="N218" t="s">
        <v>75</v>
      </c>
      <c r="O218" t="s">
        <v>75</v>
      </c>
      <c r="P218" t="s">
        <v>75</v>
      </c>
      <c r="Q218" t="s">
        <v>75</v>
      </c>
      <c r="R218">
        <v>5.6</v>
      </c>
      <c r="S218">
        <v>6.0624000000000002</v>
      </c>
      <c r="T218">
        <v>6.1201999999999996</v>
      </c>
      <c r="U218">
        <v>3.38</v>
      </c>
      <c r="V218">
        <v>0</v>
      </c>
      <c r="W218">
        <v>1.9326999999999901</v>
      </c>
      <c r="X218">
        <v>0</v>
      </c>
      <c r="Y218">
        <v>2.4999999999999402E-3</v>
      </c>
      <c r="Z218">
        <v>-0.60257499999998698</v>
      </c>
      <c r="AA218">
        <v>674.88400000000001</v>
      </c>
      <c r="AB218">
        <v>72.188485</v>
      </c>
      <c r="AC218">
        <v>730.61013600000001</v>
      </c>
      <c r="AD218">
        <v>-465.83868099999899</v>
      </c>
      <c r="AE218">
        <v>81.299419</v>
      </c>
      <c r="AF218">
        <v>407.340699999999</v>
      </c>
      <c r="AG218">
        <v>737.57590299999902</v>
      </c>
      <c r="AH218">
        <v>-0.60257499999998698</v>
      </c>
      <c r="AI218">
        <v>674.88400000000001</v>
      </c>
      <c r="AJ218">
        <v>72.188485</v>
      </c>
      <c r="AK218">
        <v>730.61013600000001</v>
      </c>
      <c r="AL218" t="s">
        <v>77</v>
      </c>
      <c r="AM218">
        <v>2.6245449999999901</v>
      </c>
      <c r="AN218">
        <v>19.810202</v>
      </c>
      <c r="AO218" t="s">
        <v>77</v>
      </c>
    </row>
    <row r="219" spans="1:41" x14ac:dyDescent="0.35">
      <c r="A219" t="str">
        <f t="shared" si="4"/>
        <v>VOLFXEURJPY1DATM</v>
      </c>
      <c r="B219" t="s">
        <v>71</v>
      </c>
      <c r="C219" t="s">
        <v>27</v>
      </c>
      <c r="D219" t="s">
        <v>90</v>
      </c>
      <c r="E219" t="s">
        <v>20</v>
      </c>
      <c r="F219" t="s">
        <v>9</v>
      </c>
      <c r="G219" t="s">
        <v>90</v>
      </c>
      <c r="H219" t="s">
        <v>9</v>
      </c>
      <c r="I219">
        <v>2.7777777777777701E-3</v>
      </c>
      <c r="J219" t="s">
        <v>20</v>
      </c>
      <c r="K219">
        <v>-1459.5287699999999</v>
      </c>
      <c r="L219">
        <v>10.605</v>
      </c>
      <c r="M219">
        <v>10.615</v>
      </c>
      <c r="N219" t="s">
        <v>75</v>
      </c>
      <c r="O219" t="s">
        <v>75</v>
      </c>
      <c r="P219" t="s">
        <v>75</v>
      </c>
      <c r="Q219" t="s">
        <v>75</v>
      </c>
      <c r="R219">
        <v>4.5999999999999996</v>
      </c>
      <c r="S219">
        <v>7.9802</v>
      </c>
      <c r="T219">
        <v>8.4027999999999992</v>
      </c>
      <c r="U219">
        <v>4.1520000000000001</v>
      </c>
      <c r="V219">
        <v>0</v>
      </c>
      <c r="W219">
        <v>0.48200000000000098</v>
      </c>
      <c r="X219">
        <v>0</v>
      </c>
      <c r="Y219">
        <v>-9.9999999999997799E-3</v>
      </c>
      <c r="Z219">
        <v>14.5952876999996</v>
      </c>
      <c r="AA219">
        <v>3356.9161709999898</v>
      </c>
      <c r="AB219">
        <v>6508.33069118399</v>
      </c>
      <c r="AC219">
        <v>5823.6657451769997</v>
      </c>
      <c r="AD219">
        <v>-703.49286714000095</v>
      </c>
      <c r="AE219">
        <v>7319.9746401809898</v>
      </c>
      <c r="AF219">
        <v>3029.9817265199999</v>
      </c>
      <c r="AG219">
        <v>6132.0641742779899</v>
      </c>
      <c r="AH219">
        <v>14.5952876999996</v>
      </c>
      <c r="AI219">
        <v>3356.9161709999898</v>
      </c>
      <c r="AJ219">
        <v>6508.33069118399</v>
      </c>
      <c r="AK219">
        <v>5823.6657451769997</v>
      </c>
      <c r="AL219" t="s">
        <v>77</v>
      </c>
      <c r="AM219">
        <v>8.4676051500003204</v>
      </c>
      <c r="AN219">
        <v>234.21395844899999</v>
      </c>
      <c r="AO219" t="s">
        <v>77</v>
      </c>
    </row>
    <row r="220" spans="1:41" x14ac:dyDescent="0.35">
      <c r="A220" t="str">
        <f t="shared" si="4"/>
        <v>VOLFXEURJPY6M10FLY</v>
      </c>
      <c r="B220" t="s">
        <v>71</v>
      </c>
      <c r="C220" t="s">
        <v>27</v>
      </c>
      <c r="D220" t="s">
        <v>90</v>
      </c>
      <c r="E220" t="s">
        <v>5</v>
      </c>
      <c r="F220" t="s">
        <v>17</v>
      </c>
      <c r="G220" t="s">
        <v>90</v>
      </c>
      <c r="H220" t="s">
        <v>17</v>
      </c>
      <c r="I220">
        <v>0.5</v>
      </c>
      <c r="J220" t="s">
        <v>5</v>
      </c>
      <c r="K220">
        <v>8037.21</v>
      </c>
      <c r="L220">
        <v>2.0750000000000002</v>
      </c>
      <c r="M220">
        <v>1.9125000000000001</v>
      </c>
      <c r="N220" t="s">
        <v>75</v>
      </c>
      <c r="O220" t="s">
        <v>75</v>
      </c>
      <c r="P220" t="s">
        <v>75</v>
      </c>
      <c r="Q220" t="s">
        <v>75</v>
      </c>
      <c r="R220">
        <v>0.62</v>
      </c>
      <c r="S220">
        <v>1.004</v>
      </c>
      <c r="T220">
        <v>1.052</v>
      </c>
      <c r="U220">
        <v>0.56289999999999996</v>
      </c>
      <c r="V220">
        <v>0.20150000000000001</v>
      </c>
      <c r="W220">
        <v>3.2500000000000098E-2</v>
      </c>
      <c r="X220">
        <v>0.20630000000000001</v>
      </c>
      <c r="Y220">
        <v>0.16250000000000001</v>
      </c>
      <c r="Z220">
        <v>1306.0466249999999</v>
      </c>
      <c r="AA220">
        <v>2491.5351000000001</v>
      </c>
      <c r="AB220">
        <v>1619.4978149999999</v>
      </c>
      <c r="AC220">
        <v>4034.6794199999999</v>
      </c>
      <c r="AD220">
        <v>261.209325000001</v>
      </c>
      <c r="AE220">
        <v>1658.076423</v>
      </c>
      <c r="AF220">
        <v>2262.0727545</v>
      </c>
      <c r="AG220">
        <v>4227.5724600000003</v>
      </c>
      <c r="AH220">
        <v>1306.0466249999999</v>
      </c>
      <c r="AI220">
        <v>2491.5351000000001</v>
      </c>
      <c r="AJ220">
        <v>1619.4978149999999</v>
      </c>
      <c r="AK220">
        <v>4034.6794199999999</v>
      </c>
      <c r="AL220" t="s">
        <v>77</v>
      </c>
      <c r="AM220">
        <v>7.21584</v>
      </c>
      <c r="AN220">
        <v>94.046447999999998</v>
      </c>
      <c r="AO220" t="s">
        <v>77</v>
      </c>
    </row>
    <row r="221" spans="1:41" x14ac:dyDescent="0.35">
      <c r="A221" t="str">
        <f t="shared" si="4"/>
        <v>VOLFXEURJPY6M10RR</v>
      </c>
      <c r="B221" t="s">
        <v>71</v>
      </c>
      <c r="C221" t="s">
        <v>27</v>
      </c>
      <c r="D221" t="s">
        <v>90</v>
      </c>
      <c r="E221" t="s">
        <v>5</v>
      </c>
      <c r="F221" t="s">
        <v>16</v>
      </c>
      <c r="G221" t="s">
        <v>90</v>
      </c>
      <c r="H221" t="s">
        <v>16</v>
      </c>
      <c r="I221">
        <v>0.5</v>
      </c>
      <c r="J221" t="s">
        <v>5</v>
      </c>
      <c r="K221">
        <v>-35335.1499999999</v>
      </c>
      <c r="L221">
        <v>-4.84</v>
      </c>
      <c r="M221">
        <v>-4.84</v>
      </c>
      <c r="N221" t="s">
        <v>75</v>
      </c>
      <c r="O221" t="s">
        <v>75</v>
      </c>
      <c r="P221" t="s">
        <v>75</v>
      </c>
      <c r="Q221" t="s">
        <v>75</v>
      </c>
      <c r="R221">
        <v>0.93</v>
      </c>
      <c r="S221">
        <v>1.946</v>
      </c>
      <c r="T221">
        <v>2.073</v>
      </c>
      <c r="U221">
        <v>0.84419999999999995</v>
      </c>
      <c r="V221">
        <v>0</v>
      </c>
      <c r="W221">
        <v>0.56420000000000003</v>
      </c>
      <c r="X221">
        <v>0</v>
      </c>
      <c r="Y221">
        <v>0</v>
      </c>
      <c r="Z221">
        <v>0</v>
      </c>
      <c r="AA221">
        <v>16430.844749999898</v>
      </c>
      <c r="AB221">
        <v>3250.8337999999799</v>
      </c>
      <c r="AC221">
        <v>34381.100949999898</v>
      </c>
      <c r="AD221">
        <v>-19936.091629999999</v>
      </c>
      <c r="AE221">
        <v>3657.1880249999799</v>
      </c>
      <c r="AF221">
        <v>14914.9668149999</v>
      </c>
      <c r="AG221">
        <v>36624.882974999899</v>
      </c>
      <c r="AH221">
        <v>0</v>
      </c>
      <c r="AI221">
        <v>16430.844749999898</v>
      </c>
      <c r="AJ221">
        <v>3250.8337999999799</v>
      </c>
      <c r="AK221">
        <v>34381.100949999898</v>
      </c>
      <c r="AL221" t="s">
        <v>77</v>
      </c>
      <c r="AM221">
        <v>107.227655999999</v>
      </c>
      <c r="AN221">
        <v>55.326407999999901</v>
      </c>
      <c r="AO221" t="s">
        <v>77</v>
      </c>
    </row>
    <row r="222" spans="1:41" x14ac:dyDescent="0.35">
      <c r="A222" t="str">
        <f t="shared" si="4"/>
        <v>VOLFXEURJPY6M25FLY</v>
      </c>
      <c r="B222" t="s">
        <v>71</v>
      </c>
      <c r="C222" t="s">
        <v>27</v>
      </c>
      <c r="D222" t="s">
        <v>90</v>
      </c>
      <c r="E222" t="s">
        <v>5</v>
      </c>
      <c r="F222" t="s">
        <v>19</v>
      </c>
      <c r="G222" t="s">
        <v>90</v>
      </c>
      <c r="H222" t="s">
        <v>19</v>
      </c>
      <c r="I222">
        <v>0.5</v>
      </c>
      <c r="J222" t="s">
        <v>5</v>
      </c>
      <c r="K222">
        <v>-219405.91</v>
      </c>
      <c r="L222">
        <v>0.59499999999999997</v>
      </c>
      <c r="M222">
        <v>0.51249999999999996</v>
      </c>
      <c r="N222" t="s">
        <v>75</v>
      </c>
      <c r="O222" t="s">
        <v>75</v>
      </c>
      <c r="P222" t="s">
        <v>75</v>
      </c>
      <c r="Q222" t="s">
        <v>75</v>
      </c>
      <c r="R222">
        <v>0.39</v>
      </c>
      <c r="S222">
        <v>0.39800000000000002</v>
      </c>
      <c r="T222">
        <v>0.39900000000000002</v>
      </c>
      <c r="U222">
        <v>0.3523</v>
      </c>
      <c r="V222">
        <v>1.64999999999999E-2</v>
      </c>
      <c r="W222">
        <v>0.20179999999999901</v>
      </c>
      <c r="X222">
        <v>8.1999999999999799E-3</v>
      </c>
      <c r="Y222">
        <v>8.2500000000000004E-2</v>
      </c>
      <c r="Z222">
        <v>-18100.987574999999</v>
      </c>
      <c r="AA222">
        <v>42784.152450000001</v>
      </c>
      <c r="AB222">
        <v>0</v>
      </c>
      <c r="AC222">
        <v>43661.776089999999</v>
      </c>
      <c r="AD222">
        <v>-44276.112637999999</v>
      </c>
      <c r="AE222">
        <v>0</v>
      </c>
      <c r="AF222">
        <v>38648.3510465</v>
      </c>
      <c r="AG222">
        <v>43771.479045</v>
      </c>
      <c r="AH222">
        <v>-18100.987574999999</v>
      </c>
      <c r="AI222">
        <v>42784.152450000001</v>
      </c>
      <c r="AJ222">
        <v>0</v>
      </c>
      <c r="AK222">
        <v>43661.776089999999</v>
      </c>
      <c r="AL222" t="s">
        <v>77</v>
      </c>
      <c r="AM222">
        <v>95.027199999999993</v>
      </c>
      <c r="AN222">
        <v>436.32639999999998</v>
      </c>
      <c r="AO222" t="s">
        <v>77</v>
      </c>
    </row>
    <row r="223" spans="1:41" x14ac:dyDescent="0.35">
      <c r="A223" t="str">
        <f t="shared" si="4"/>
        <v>VOLFXEURJPY6M25RR</v>
      </c>
      <c r="B223" t="s">
        <v>71</v>
      </c>
      <c r="C223" t="s">
        <v>27</v>
      </c>
      <c r="D223" t="s">
        <v>90</v>
      </c>
      <c r="E223" t="s">
        <v>5</v>
      </c>
      <c r="F223" t="s">
        <v>18</v>
      </c>
      <c r="G223" t="s">
        <v>90</v>
      </c>
      <c r="H223" t="s">
        <v>18</v>
      </c>
      <c r="I223">
        <v>0.5</v>
      </c>
      <c r="J223" t="s">
        <v>5</v>
      </c>
      <c r="K223">
        <v>-25786.06</v>
      </c>
      <c r="L223">
        <v>-2.5649999999999999</v>
      </c>
      <c r="M223">
        <v>-2.5649999999999999</v>
      </c>
      <c r="N223" t="s">
        <v>75</v>
      </c>
      <c r="O223" t="s">
        <v>75</v>
      </c>
      <c r="P223" t="s">
        <v>75</v>
      </c>
      <c r="Q223" t="s">
        <v>75</v>
      </c>
      <c r="R223">
        <v>0.48</v>
      </c>
      <c r="S223">
        <v>0.52800000000000002</v>
      </c>
      <c r="T223">
        <v>0.53400000000000003</v>
      </c>
      <c r="U223">
        <v>0.41599999999999998</v>
      </c>
      <c r="V223">
        <v>0</v>
      </c>
      <c r="W223">
        <v>0.247199999999999</v>
      </c>
      <c r="X223">
        <v>0</v>
      </c>
      <c r="Y223">
        <v>0</v>
      </c>
      <c r="Z223">
        <v>0</v>
      </c>
      <c r="AA223">
        <v>6188.6544000000004</v>
      </c>
      <c r="AB223">
        <v>1340.8751199999999</v>
      </c>
      <c r="AC223">
        <v>6807.5198399999999</v>
      </c>
      <c r="AD223">
        <v>-6374.3140319999902</v>
      </c>
      <c r="AE223">
        <v>1508.48451</v>
      </c>
      <c r="AF223">
        <v>5363.5004799999997</v>
      </c>
      <c r="AG223">
        <v>6884.8780200000001</v>
      </c>
      <c r="AH223">
        <v>0</v>
      </c>
      <c r="AI223">
        <v>6188.6544000000004</v>
      </c>
      <c r="AJ223">
        <v>1340.8751199999999</v>
      </c>
      <c r="AK223">
        <v>6807.5198399999999</v>
      </c>
      <c r="AL223" t="s">
        <v>77</v>
      </c>
      <c r="AM223">
        <v>0</v>
      </c>
      <c r="AN223">
        <v>35.328625000000002</v>
      </c>
      <c r="AO223" t="s">
        <v>77</v>
      </c>
    </row>
    <row r="224" spans="1:41" x14ac:dyDescent="0.35">
      <c r="A224" t="str">
        <f t="shared" si="4"/>
        <v>VOLFXEURJPY6MATM</v>
      </c>
      <c r="B224" t="s">
        <v>71</v>
      </c>
      <c r="C224" t="s">
        <v>27</v>
      </c>
      <c r="D224" t="s">
        <v>90</v>
      </c>
      <c r="E224" t="s">
        <v>5</v>
      </c>
      <c r="F224" t="s">
        <v>9</v>
      </c>
      <c r="G224" t="s">
        <v>90</v>
      </c>
      <c r="H224" t="s">
        <v>9</v>
      </c>
      <c r="I224">
        <v>0.5</v>
      </c>
      <c r="J224" t="s">
        <v>5</v>
      </c>
      <c r="K224">
        <v>-68304.529729999995</v>
      </c>
      <c r="L224">
        <v>13.7125</v>
      </c>
      <c r="M224">
        <v>13.675000000000001</v>
      </c>
      <c r="N224" t="s">
        <v>75</v>
      </c>
      <c r="O224" t="s">
        <v>75</v>
      </c>
      <c r="P224" t="s">
        <v>75</v>
      </c>
      <c r="Q224" t="s">
        <v>75</v>
      </c>
      <c r="R224">
        <v>0.75</v>
      </c>
      <c r="S224">
        <v>0.77</v>
      </c>
      <c r="T224">
        <v>0.77249999999999996</v>
      </c>
      <c r="U224">
        <v>0.69599999999999995</v>
      </c>
      <c r="V224">
        <v>1.14999999999998E-2</v>
      </c>
      <c r="W224">
        <v>0.184499999999999</v>
      </c>
      <c r="X224">
        <v>8.2000000000004292E-3</v>
      </c>
      <c r="Y224">
        <v>3.7499999999999603E-2</v>
      </c>
      <c r="Z224">
        <v>-2561.4198648749698</v>
      </c>
      <c r="AA224">
        <v>25614.198648749902</v>
      </c>
      <c r="AB224">
        <v>0</v>
      </c>
      <c r="AC224">
        <v>26297.243946049999</v>
      </c>
      <c r="AD224">
        <v>-12602.185735184899</v>
      </c>
      <c r="AE224">
        <v>0</v>
      </c>
      <c r="AF224">
        <v>23769.976346039901</v>
      </c>
      <c r="AG224">
        <v>26382.624608212402</v>
      </c>
      <c r="AH224">
        <v>-2561.4198648749698</v>
      </c>
      <c r="AI224">
        <v>25614.198648749902</v>
      </c>
      <c r="AJ224">
        <v>0</v>
      </c>
      <c r="AK224">
        <v>26297.243946049999</v>
      </c>
      <c r="AL224" t="s">
        <v>77</v>
      </c>
      <c r="AM224">
        <v>12.423873984000901</v>
      </c>
      <c r="AN224">
        <v>537.91491890099996</v>
      </c>
      <c r="AO224" t="s">
        <v>77</v>
      </c>
    </row>
    <row r="225" spans="1:41" x14ac:dyDescent="0.35">
      <c r="A225" t="str">
        <f t="shared" si="4"/>
        <v>VOLFXEURJPY1Y10FLY</v>
      </c>
      <c r="B225" t="s">
        <v>71</v>
      </c>
      <c r="C225" t="s">
        <v>27</v>
      </c>
      <c r="D225" t="s">
        <v>90</v>
      </c>
      <c r="E225" t="s">
        <v>7</v>
      </c>
      <c r="F225" t="s">
        <v>17</v>
      </c>
      <c r="G225" t="s">
        <v>90</v>
      </c>
      <c r="H225" t="s">
        <v>17</v>
      </c>
      <c r="I225">
        <v>1</v>
      </c>
      <c r="J225" t="s">
        <v>7</v>
      </c>
      <c r="K225">
        <v>10739.91</v>
      </c>
      <c r="L225">
        <v>2.17</v>
      </c>
      <c r="M225">
        <v>2.1</v>
      </c>
      <c r="N225" t="s">
        <v>75</v>
      </c>
      <c r="O225" t="s">
        <v>75</v>
      </c>
      <c r="P225" t="s">
        <v>75</v>
      </c>
      <c r="Q225" t="s">
        <v>75</v>
      </c>
      <c r="R225">
        <v>0.5081</v>
      </c>
      <c r="S225">
        <v>0.53359999999999996</v>
      </c>
      <c r="T225">
        <v>0.53680000000000005</v>
      </c>
      <c r="U225">
        <v>0.50160000000000005</v>
      </c>
      <c r="V225">
        <v>0.19999999999999901</v>
      </c>
      <c r="W225">
        <v>1.39999999999997E-2</v>
      </c>
      <c r="X225">
        <v>0.21629999999999899</v>
      </c>
      <c r="Y225">
        <v>6.9999999999999798E-2</v>
      </c>
      <c r="Z225">
        <v>751.79369999999801</v>
      </c>
      <c r="AA225">
        <v>2728.4741355000001</v>
      </c>
      <c r="AB225">
        <v>2147.98199999999</v>
      </c>
      <c r="AC225">
        <v>2865.4079879999999</v>
      </c>
      <c r="AD225">
        <v>150.358739999997</v>
      </c>
      <c r="AE225">
        <v>2323.0425329999898</v>
      </c>
      <c r="AF225">
        <v>2693.5694279999998</v>
      </c>
      <c r="AG225">
        <v>2882.591844</v>
      </c>
      <c r="AH225">
        <v>751.79369999999801</v>
      </c>
      <c r="AI225">
        <v>2728.4741355000001</v>
      </c>
      <c r="AJ225">
        <v>2147.98199999999</v>
      </c>
      <c r="AK225">
        <v>2865.4079879999999</v>
      </c>
      <c r="AL225" t="s">
        <v>77</v>
      </c>
      <c r="AM225">
        <v>95.859939999999895</v>
      </c>
      <c r="AN225">
        <v>356.732258</v>
      </c>
      <c r="AO225" t="s">
        <v>77</v>
      </c>
    </row>
    <row r="226" spans="1:41" x14ac:dyDescent="0.35">
      <c r="A226" t="str">
        <f t="shared" si="4"/>
        <v>VOLFXEURJPY1Y10RR</v>
      </c>
      <c r="B226" t="s">
        <v>71</v>
      </c>
      <c r="C226" t="s">
        <v>27</v>
      </c>
      <c r="D226" t="s">
        <v>90</v>
      </c>
      <c r="E226" t="s">
        <v>7</v>
      </c>
      <c r="F226" t="s">
        <v>16</v>
      </c>
      <c r="G226" t="s">
        <v>90</v>
      </c>
      <c r="H226" t="s">
        <v>16</v>
      </c>
      <c r="I226">
        <v>1</v>
      </c>
      <c r="J226" t="s">
        <v>7</v>
      </c>
      <c r="K226">
        <v>-6928.35</v>
      </c>
      <c r="L226">
        <v>-4.66</v>
      </c>
      <c r="M226">
        <v>-4.625</v>
      </c>
      <c r="N226" t="s">
        <v>75</v>
      </c>
      <c r="O226" t="s">
        <v>75</v>
      </c>
      <c r="P226" t="s">
        <v>75</v>
      </c>
      <c r="Q226" t="s">
        <v>75</v>
      </c>
      <c r="R226">
        <v>0.81</v>
      </c>
      <c r="S226">
        <v>1.8420000000000001</v>
      </c>
      <c r="T226">
        <v>1.9710000000000001</v>
      </c>
      <c r="U226">
        <v>0.77180000000000004</v>
      </c>
      <c r="V226">
        <v>0</v>
      </c>
      <c r="W226">
        <v>-7.0000000000005596E-3</v>
      </c>
      <c r="X226">
        <v>0</v>
      </c>
      <c r="Y226">
        <v>-3.50000000000001E-2</v>
      </c>
      <c r="Z226">
        <v>242.49225000000101</v>
      </c>
      <c r="AA226">
        <v>2805.9817499999999</v>
      </c>
      <c r="AB226">
        <v>1285.90176</v>
      </c>
      <c r="AC226">
        <v>6381.0103499999996</v>
      </c>
      <c r="AD226">
        <v>48.4984500000038</v>
      </c>
      <c r="AE226">
        <v>1416.1547399999999</v>
      </c>
      <c r="AF226">
        <v>2673.6502650000002</v>
      </c>
      <c r="AG226">
        <v>6827.8889250000002</v>
      </c>
      <c r="AH226">
        <v>242.49225000000101</v>
      </c>
      <c r="AI226">
        <v>2805.9817499999999</v>
      </c>
      <c r="AJ226">
        <v>1285.90176</v>
      </c>
      <c r="AK226">
        <v>6381.0103499999996</v>
      </c>
      <c r="AL226" t="s">
        <v>77</v>
      </c>
      <c r="AM226">
        <v>310.43355200000002</v>
      </c>
      <c r="AN226">
        <v>112.417096</v>
      </c>
      <c r="AO226" t="s">
        <v>77</v>
      </c>
    </row>
    <row r="227" spans="1:41" x14ac:dyDescent="0.35">
      <c r="A227" t="str">
        <f t="shared" si="4"/>
        <v>VOLFXEURJPY1Y25FLY</v>
      </c>
      <c r="B227" t="s">
        <v>71</v>
      </c>
      <c r="C227" t="s">
        <v>27</v>
      </c>
      <c r="D227" t="s">
        <v>90</v>
      </c>
      <c r="E227" t="s">
        <v>7</v>
      </c>
      <c r="F227" t="s">
        <v>19</v>
      </c>
      <c r="G227" t="s">
        <v>90</v>
      </c>
      <c r="H227" t="s">
        <v>19</v>
      </c>
      <c r="I227">
        <v>1</v>
      </c>
      <c r="J227" t="s">
        <v>7</v>
      </c>
      <c r="K227">
        <v>76472.77</v>
      </c>
      <c r="L227">
        <v>0.61</v>
      </c>
      <c r="M227">
        <v>0.52500000000000002</v>
      </c>
      <c r="N227" t="s">
        <v>75</v>
      </c>
      <c r="O227" t="s">
        <v>75</v>
      </c>
      <c r="P227" t="s">
        <v>75</v>
      </c>
      <c r="Q227" t="s">
        <v>75</v>
      </c>
      <c r="R227">
        <v>0.34</v>
      </c>
      <c r="S227">
        <v>0.38800000000000001</v>
      </c>
      <c r="T227">
        <v>0.39400000000000002</v>
      </c>
      <c r="U227">
        <v>0.3221</v>
      </c>
      <c r="V227">
        <v>0.21879999999999999</v>
      </c>
      <c r="W227">
        <v>1.7000000000000001E-2</v>
      </c>
      <c r="X227">
        <v>0.235599999999999</v>
      </c>
      <c r="Y227">
        <v>8.4999999999999895E-2</v>
      </c>
      <c r="Z227">
        <v>6500.1854499999899</v>
      </c>
      <c r="AA227">
        <v>13000.3709</v>
      </c>
      <c r="AB227">
        <v>16732.242075999999</v>
      </c>
      <c r="AC227">
        <v>14835.71738</v>
      </c>
      <c r="AD227">
        <v>1300.03709</v>
      </c>
      <c r="AE227">
        <v>18016.984612</v>
      </c>
      <c r="AF227">
        <v>12315.939608500001</v>
      </c>
      <c r="AG227">
        <v>15065.135689999999</v>
      </c>
      <c r="AH227">
        <v>6500.1854499999899</v>
      </c>
      <c r="AI227">
        <v>13000.3709</v>
      </c>
      <c r="AJ227">
        <v>16732.242075999999</v>
      </c>
      <c r="AK227">
        <v>14835.71738</v>
      </c>
      <c r="AL227" t="s">
        <v>77</v>
      </c>
      <c r="AM227">
        <v>311.36432399999899</v>
      </c>
      <c r="AN227">
        <v>981.07812899999897</v>
      </c>
      <c r="AO227" t="s">
        <v>77</v>
      </c>
    </row>
    <row r="228" spans="1:41" x14ac:dyDescent="0.35">
      <c r="A228" t="str">
        <f t="shared" si="4"/>
        <v>VOLFXEURJPY1Y25RR</v>
      </c>
      <c r="B228" t="s">
        <v>71</v>
      </c>
      <c r="C228" t="s">
        <v>27</v>
      </c>
      <c r="D228" t="s">
        <v>90</v>
      </c>
      <c r="E228" t="s">
        <v>7</v>
      </c>
      <c r="F228" t="s">
        <v>18</v>
      </c>
      <c r="G228" t="s">
        <v>90</v>
      </c>
      <c r="H228" t="s">
        <v>18</v>
      </c>
      <c r="I228">
        <v>1</v>
      </c>
      <c r="J228" t="s">
        <v>7</v>
      </c>
      <c r="K228">
        <v>-44580.63</v>
      </c>
      <c r="L228">
        <v>-2.4849999999999999</v>
      </c>
      <c r="M228">
        <v>-2.4249999999999998</v>
      </c>
      <c r="N228" t="s">
        <v>75</v>
      </c>
      <c r="O228" t="s">
        <v>75</v>
      </c>
      <c r="P228" t="s">
        <v>75</v>
      </c>
      <c r="Q228" t="s">
        <v>75</v>
      </c>
      <c r="R228">
        <v>0.4446</v>
      </c>
      <c r="S228">
        <v>0.46489999999999998</v>
      </c>
      <c r="T228">
        <v>0.46750000000000003</v>
      </c>
      <c r="U228">
        <v>0.40889999999999999</v>
      </c>
      <c r="V228">
        <v>0</v>
      </c>
      <c r="W228">
        <v>-1.2E-2</v>
      </c>
      <c r="X228">
        <v>0</v>
      </c>
      <c r="Y228">
        <v>-0.06</v>
      </c>
      <c r="Z228">
        <v>2674.8377999999998</v>
      </c>
      <c r="AA228">
        <v>9910.2740489999996</v>
      </c>
      <c r="AB228">
        <v>6192.2495070000004</v>
      </c>
      <c r="AC228">
        <v>10362.767443499901</v>
      </c>
      <c r="AD228">
        <v>534.96756000000005</v>
      </c>
      <c r="AE228">
        <v>6629.1396809999897</v>
      </c>
      <c r="AF228">
        <v>9114.5098034999992</v>
      </c>
      <c r="AG228">
        <v>10420.722262499999</v>
      </c>
      <c r="AH228">
        <v>2674.8377999999998</v>
      </c>
      <c r="AI228">
        <v>9910.2740489999996</v>
      </c>
      <c r="AJ228">
        <v>6192.2495070000004</v>
      </c>
      <c r="AK228">
        <v>10362.767443499901</v>
      </c>
      <c r="AL228" t="s">
        <v>77</v>
      </c>
      <c r="AM228">
        <v>5.3745999999999503</v>
      </c>
      <c r="AN228">
        <v>88.082015999999996</v>
      </c>
      <c r="AO228" t="s">
        <v>77</v>
      </c>
    </row>
    <row r="229" spans="1:41" x14ac:dyDescent="0.35">
      <c r="A229" t="str">
        <f t="shared" si="4"/>
        <v>VOLFXEURJPY1YATM</v>
      </c>
      <c r="B229" t="s">
        <v>71</v>
      </c>
      <c r="C229" t="s">
        <v>27</v>
      </c>
      <c r="D229" t="s">
        <v>90</v>
      </c>
      <c r="E229" t="s">
        <v>7</v>
      </c>
      <c r="F229" t="s">
        <v>9</v>
      </c>
      <c r="G229" t="s">
        <v>90</v>
      </c>
      <c r="H229" t="s">
        <v>9</v>
      </c>
      <c r="I229">
        <v>1</v>
      </c>
      <c r="J229" t="s">
        <v>7</v>
      </c>
      <c r="K229">
        <v>80888.500100000005</v>
      </c>
      <c r="L229">
        <v>13.2925</v>
      </c>
      <c r="M229">
        <v>13.2925</v>
      </c>
      <c r="N229" t="s">
        <v>75</v>
      </c>
      <c r="O229" t="s">
        <v>75</v>
      </c>
      <c r="P229" t="s">
        <v>75</v>
      </c>
      <c r="Q229" t="s">
        <v>75</v>
      </c>
      <c r="R229">
        <v>0.67500000000000004</v>
      </c>
      <c r="S229">
        <v>0.73499999999999999</v>
      </c>
      <c r="T229">
        <v>0.74250000000000005</v>
      </c>
      <c r="U229">
        <v>0.63859999999999995</v>
      </c>
      <c r="V229">
        <v>0.15559999999999899</v>
      </c>
      <c r="W229">
        <v>-2.5999999999999801E-2</v>
      </c>
      <c r="X229">
        <v>0.17499999999999999</v>
      </c>
      <c r="Y229">
        <v>0</v>
      </c>
      <c r="Z229">
        <v>0</v>
      </c>
      <c r="AA229">
        <v>27299.86878375</v>
      </c>
      <c r="AB229">
        <v>12586.2506155599</v>
      </c>
      <c r="AC229">
        <v>29726.52378675</v>
      </c>
      <c r="AD229">
        <v>-2103.1010025999799</v>
      </c>
      <c r="AE229">
        <v>14155.4875175</v>
      </c>
      <c r="AF229">
        <v>25827.698081930001</v>
      </c>
      <c r="AG229">
        <v>30029.855662124999</v>
      </c>
      <c r="AH229">
        <v>0</v>
      </c>
      <c r="AI229">
        <v>27299.86878375</v>
      </c>
      <c r="AJ229">
        <v>12586.2506155599</v>
      </c>
      <c r="AK229">
        <v>29726.52378675</v>
      </c>
      <c r="AL229" t="s">
        <v>77</v>
      </c>
      <c r="AM229">
        <v>614.73501905000001</v>
      </c>
      <c r="AN229">
        <v>1226.1714599489901</v>
      </c>
      <c r="AO229" t="s">
        <v>77</v>
      </c>
    </row>
    <row r="230" spans="1:41" x14ac:dyDescent="0.35">
      <c r="A230" t="str">
        <f t="shared" si="4"/>
        <v>VOLFXEURJPY2Y10FLY</v>
      </c>
      <c r="B230" t="s">
        <v>71</v>
      </c>
      <c r="C230" t="s">
        <v>27</v>
      </c>
      <c r="D230" t="s">
        <v>90</v>
      </c>
      <c r="E230" t="s">
        <v>8</v>
      </c>
      <c r="F230" t="s">
        <v>17</v>
      </c>
      <c r="G230" t="s">
        <v>90</v>
      </c>
      <c r="H230" t="s">
        <v>17</v>
      </c>
      <c r="I230">
        <v>2</v>
      </c>
      <c r="J230" t="s">
        <v>8</v>
      </c>
      <c r="K230">
        <v>3546.1</v>
      </c>
      <c r="L230">
        <v>2.27</v>
      </c>
      <c r="M230">
        <v>2.2250000000000001</v>
      </c>
      <c r="N230" t="s">
        <v>75</v>
      </c>
      <c r="O230" t="s">
        <v>75</v>
      </c>
      <c r="P230" t="s">
        <v>75</v>
      </c>
      <c r="Q230" t="s">
        <v>75</v>
      </c>
      <c r="R230">
        <v>0.7</v>
      </c>
      <c r="S230">
        <v>1.1000000000000001</v>
      </c>
      <c r="T230">
        <v>1.1499999999999999</v>
      </c>
      <c r="U230">
        <v>0.60099999999999998</v>
      </c>
      <c r="V230">
        <v>0.32519999999999899</v>
      </c>
      <c r="W230">
        <v>8.99999999999989E-3</v>
      </c>
      <c r="X230">
        <v>0.36030000000000001</v>
      </c>
      <c r="Y230">
        <v>4.4999999999999901E-2</v>
      </c>
      <c r="Z230">
        <v>159.57449999999901</v>
      </c>
      <c r="AA230">
        <v>1241.135</v>
      </c>
      <c r="AB230">
        <v>1153.19171999999</v>
      </c>
      <c r="AC230">
        <v>1950.355</v>
      </c>
      <c r="AD230">
        <v>31.914899999999601</v>
      </c>
      <c r="AE230">
        <v>1277.6598300000001</v>
      </c>
      <c r="AF230">
        <v>1065.6030499999999</v>
      </c>
      <c r="AG230">
        <v>2039.0074999999899</v>
      </c>
      <c r="AH230">
        <v>159.57449999999901</v>
      </c>
      <c r="AI230">
        <v>1241.135</v>
      </c>
      <c r="AJ230">
        <v>1153.19171999999</v>
      </c>
      <c r="AK230">
        <v>1950.355</v>
      </c>
      <c r="AL230" t="s">
        <v>77</v>
      </c>
      <c r="AM230">
        <v>86.662523999999905</v>
      </c>
      <c r="AN230">
        <v>363.95696099999998</v>
      </c>
      <c r="AO230" t="s">
        <v>77</v>
      </c>
    </row>
    <row r="231" spans="1:41" x14ac:dyDescent="0.35">
      <c r="A231" t="str">
        <f t="shared" si="4"/>
        <v>VOLFXEURJPY2Y10RR</v>
      </c>
      <c r="B231" t="s">
        <v>71</v>
      </c>
      <c r="C231" t="s">
        <v>27</v>
      </c>
      <c r="D231" t="s">
        <v>90</v>
      </c>
      <c r="E231" t="s">
        <v>8</v>
      </c>
      <c r="F231" t="s">
        <v>16</v>
      </c>
      <c r="G231" t="s">
        <v>90</v>
      </c>
      <c r="H231" t="s">
        <v>16</v>
      </c>
      <c r="I231">
        <v>2</v>
      </c>
      <c r="J231" t="s">
        <v>8</v>
      </c>
      <c r="K231">
        <v>-1874.37</v>
      </c>
      <c r="L231">
        <v>-4.5750000000000002</v>
      </c>
      <c r="M231">
        <v>-4.5250000000000004</v>
      </c>
      <c r="N231" t="s">
        <v>75</v>
      </c>
      <c r="O231" t="s">
        <v>75</v>
      </c>
      <c r="P231" t="s">
        <v>75</v>
      </c>
      <c r="Q231" t="s">
        <v>75</v>
      </c>
      <c r="R231">
        <v>1.05</v>
      </c>
      <c r="S231">
        <v>2.0499999999999998</v>
      </c>
      <c r="T231">
        <v>2.1749999999999998</v>
      </c>
      <c r="U231">
        <v>0.90139999999999998</v>
      </c>
      <c r="V231">
        <v>0</v>
      </c>
      <c r="W231">
        <v>-9.9999999999997799E-3</v>
      </c>
      <c r="X231">
        <v>0</v>
      </c>
      <c r="Y231">
        <v>-4.9999999999999802E-2</v>
      </c>
      <c r="Z231">
        <v>93.718499999999594</v>
      </c>
      <c r="AA231">
        <v>984.04425000000003</v>
      </c>
      <c r="AB231">
        <v>1860.874536</v>
      </c>
      <c r="AC231">
        <v>1921.2292499999901</v>
      </c>
      <c r="AD231">
        <v>18.743699999999599</v>
      </c>
      <c r="AE231">
        <v>2081.6753220000001</v>
      </c>
      <c r="AF231">
        <v>844.77855899999997</v>
      </c>
      <c r="AG231">
        <v>2038.377375</v>
      </c>
      <c r="AH231">
        <v>93.718499999999594</v>
      </c>
      <c r="AI231">
        <v>984.04425000000003</v>
      </c>
      <c r="AJ231">
        <v>1860.874536</v>
      </c>
      <c r="AK231">
        <v>1921.2292499999901</v>
      </c>
      <c r="AL231" t="s">
        <v>77</v>
      </c>
      <c r="AM231">
        <v>642.308224</v>
      </c>
      <c r="AN231">
        <v>231.5378</v>
      </c>
      <c r="AO231" t="s">
        <v>77</v>
      </c>
    </row>
    <row r="232" spans="1:41" x14ac:dyDescent="0.35">
      <c r="A232" t="str">
        <f t="shared" si="4"/>
        <v>VOLFXEURJPY2Y25FLY</v>
      </c>
      <c r="B232" t="s">
        <v>71</v>
      </c>
      <c r="C232" t="s">
        <v>27</v>
      </c>
      <c r="D232" t="s">
        <v>90</v>
      </c>
      <c r="E232" t="s">
        <v>8</v>
      </c>
      <c r="F232" t="s">
        <v>19</v>
      </c>
      <c r="G232" t="s">
        <v>90</v>
      </c>
      <c r="H232" t="s">
        <v>19</v>
      </c>
      <c r="I232">
        <v>2</v>
      </c>
      <c r="J232" t="s">
        <v>8</v>
      </c>
      <c r="K232">
        <v>45704.5</v>
      </c>
      <c r="L232">
        <v>0.63749999999999996</v>
      </c>
      <c r="M232">
        <v>0.53549999999999998</v>
      </c>
      <c r="N232" t="s">
        <v>75</v>
      </c>
      <c r="O232" t="s">
        <v>75</v>
      </c>
      <c r="P232" t="s">
        <v>75</v>
      </c>
      <c r="Q232" t="s">
        <v>75</v>
      </c>
      <c r="R232">
        <v>0.371</v>
      </c>
      <c r="S232">
        <v>0.42220000000000002</v>
      </c>
      <c r="T232">
        <v>0.42859999999999998</v>
      </c>
      <c r="U232">
        <v>0.3624</v>
      </c>
      <c r="V232">
        <v>0.27159999999999901</v>
      </c>
      <c r="W232">
        <v>2.0399999999999901E-2</v>
      </c>
      <c r="X232">
        <v>0.29279999999999901</v>
      </c>
      <c r="Y232">
        <v>0.10199999999999899</v>
      </c>
      <c r="Z232">
        <v>4661.8589999999904</v>
      </c>
      <c r="AA232">
        <v>8478.1847500000003</v>
      </c>
      <c r="AB232">
        <v>12413.342199999899</v>
      </c>
      <c r="AC232">
        <v>9648.2199500000006</v>
      </c>
      <c r="AD232">
        <v>932.37179999999796</v>
      </c>
      <c r="AE232">
        <v>13382.277599999899</v>
      </c>
      <c r="AF232">
        <v>8281.6553999999996</v>
      </c>
      <c r="AG232">
        <v>9794.4743500000004</v>
      </c>
      <c r="AH232">
        <v>4661.8589999999904</v>
      </c>
      <c r="AI232">
        <v>8478.1847500000003</v>
      </c>
      <c r="AJ232">
        <v>12413.342199999899</v>
      </c>
      <c r="AK232">
        <v>9648.2199500000006</v>
      </c>
      <c r="AL232" t="s">
        <v>77</v>
      </c>
      <c r="AM232">
        <v>173.23267999999999</v>
      </c>
      <c r="AN232">
        <v>580.89745400000004</v>
      </c>
      <c r="AO232" t="s">
        <v>77</v>
      </c>
    </row>
    <row r="233" spans="1:41" x14ac:dyDescent="0.35">
      <c r="A233" t="str">
        <f t="shared" si="4"/>
        <v>VOLFXEURJPY2Y25RR</v>
      </c>
      <c r="B233" t="s">
        <v>71</v>
      </c>
      <c r="C233" t="s">
        <v>27</v>
      </c>
      <c r="D233" t="s">
        <v>90</v>
      </c>
      <c r="E233" t="s">
        <v>8</v>
      </c>
      <c r="F233" t="s">
        <v>18</v>
      </c>
      <c r="G233" t="s">
        <v>90</v>
      </c>
      <c r="H233" t="s">
        <v>18</v>
      </c>
      <c r="I233">
        <v>2</v>
      </c>
      <c r="J233" t="s">
        <v>8</v>
      </c>
      <c r="K233">
        <v>-22219.75</v>
      </c>
      <c r="L233">
        <v>-2.5274999999999999</v>
      </c>
      <c r="M233">
        <v>-2.4249999999999998</v>
      </c>
      <c r="N233" t="s">
        <v>75</v>
      </c>
      <c r="O233" t="s">
        <v>75</v>
      </c>
      <c r="P233" t="s">
        <v>75</v>
      </c>
      <c r="Q233" t="s">
        <v>75</v>
      </c>
      <c r="R233">
        <v>0.61499999999999999</v>
      </c>
      <c r="S233">
        <v>1.323</v>
      </c>
      <c r="T233">
        <v>1.4115</v>
      </c>
      <c r="U233">
        <v>0.52639999999999998</v>
      </c>
      <c r="V233">
        <v>0</v>
      </c>
      <c r="W233">
        <v>-2.0499999999999699E-2</v>
      </c>
      <c r="X233">
        <v>0</v>
      </c>
      <c r="Y233">
        <v>-0.10249999999999999</v>
      </c>
      <c r="Z233">
        <v>2277.524375</v>
      </c>
      <c r="AA233">
        <v>6832.5731249999999</v>
      </c>
      <c r="AB233">
        <v>13809.574624999999</v>
      </c>
      <c r="AC233">
        <v>14698.364625</v>
      </c>
      <c r="AD233">
        <v>455.504874999994</v>
      </c>
      <c r="AE233">
        <v>15249.414424999901</v>
      </c>
      <c r="AF233">
        <v>5848.2381999999998</v>
      </c>
      <c r="AG233">
        <v>15681.588562499999</v>
      </c>
      <c r="AH233">
        <v>2277.524375</v>
      </c>
      <c r="AI233">
        <v>6832.5731249999999</v>
      </c>
      <c r="AJ233">
        <v>13809.574624999999</v>
      </c>
      <c r="AK233">
        <v>14698.364625</v>
      </c>
      <c r="AL233" t="s">
        <v>77</v>
      </c>
      <c r="AM233">
        <v>24.071100000000001</v>
      </c>
      <c r="AN233">
        <v>216.960847999999</v>
      </c>
      <c r="AO233" t="s">
        <v>77</v>
      </c>
    </row>
    <row r="234" spans="1:41" x14ac:dyDescent="0.35">
      <c r="A234" t="str">
        <f t="shared" si="4"/>
        <v>VOLFXEURJPY2YATM</v>
      </c>
      <c r="B234" t="s">
        <v>71</v>
      </c>
      <c r="C234" t="s">
        <v>27</v>
      </c>
      <c r="D234" t="s">
        <v>90</v>
      </c>
      <c r="E234" t="s">
        <v>8</v>
      </c>
      <c r="F234" t="s">
        <v>9</v>
      </c>
      <c r="G234" t="s">
        <v>90</v>
      </c>
      <c r="H234" t="s">
        <v>9</v>
      </c>
      <c r="I234">
        <v>2</v>
      </c>
      <c r="J234" t="s">
        <v>8</v>
      </c>
      <c r="K234">
        <v>45768.950539999998</v>
      </c>
      <c r="L234">
        <v>13.1675</v>
      </c>
      <c r="M234">
        <v>13.1675</v>
      </c>
      <c r="N234" t="s">
        <v>75</v>
      </c>
      <c r="O234" t="s">
        <v>75</v>
      </c>
      <c r="P234" t="s">
        <v>75</v>
      </c>
      <c r="Q234" t="s">
        <v>75</v>
      </c>
      <c r="R234">
        <v>0.875</v>
      </c>
      <c r="S234">
        <v>0.93500000000000005</v>
      </c>
      <c r="T234">
        <v>0.9425</v>
      </c>
      <c r="U234">
        <v>0.74129999999999996</v>
      </c>
      <c r="V234">
        <v>0.23980000000000001</v>
      </c>
      <c r="W234">
        <v>-6.0000000000002196E-3</v>
      </c>
      <c r="X234">
        <v>0.26979999999999998</v>
      </c>
      <c r="Y234">
        <v>0</v>
      </c>
      <c r="Z234">
        <v>0</v>
      </c>
      <c r="AA234">
        <v>20023.91586125</v>
      </c>
      <c r="AB234">
        <v>10975.394339492001</v>
      </c>
      <c r="AC234">
        <v>21396.98437745</v>
      </c>
      <c r="AD234">
        <v>-274.61370324001001</v>
      </c>
      <c r="AE234">
        <v>12348.462855692</v>
      </c>
      <c r="AF234">
        <v>16964.261517650899</v>
      </c>
      <c r="AG234">
        <v>21568.617941975001</v>
      </c>
      <c r="AH234">
        <v>0</v>
      </c>
      <c r="AI234">
        <v>20023.91586125</v>
      </c>
      <c r="AJ234">
        <v>10975.394339492001</v>
      </c>
      <c r="AK234">
        <v>21396.98437745</v>
      </c>
      <c r="AL234" t="s">
        <v>77</v>
      </c>
      <c r="AM234">
        <v>267.75987699999899</v>
      </c>
      <c r="AN234">
        <v>1025.3864489714999</v>
      </c>
      <c r="AO234" t="s">
        <v>77</v>
      </c>
    </row>
    <row r="235" spans="1:41" x14ac:dyDescent="0.35">
      <c r="A235" t="str">
        <f t="shared" si="4"/>
        <v>VOLFXEURMXN1D10FLY</v>
      </c>
      <c r="B235" t="s">
        <v>71</v>
      </c>
      <c r="C235" t="s">
        <v>27</v>
      </c>
      <c r="D235" t="s">
        <v>30</v>
      </c>
      <c r="E235" t="s">
        <v>20</v>
      </c>
      <c r="F235" t="s">
        <v>17</v>
      </c>
      <c r="G235" t="s">
        <v>30</v>
      </c>
      <c r="H235" t="s">
        <v>17</v>
      </c>
      <c r="I235">
        <v>2.7777777777777701E-3</v>
      </c>
      <c r="J235" t="s">
        <v>20</v>
      </c>
      <c r="K235">
        <v>-150.61000000000001</v>
      </c>
      <c r="L235">
        <v>1.0349999999999999</v>
      </c>
      <c r="M235">
        <v>1.9119999999999999</v>
      </c>
      <c r="N235" t="s">
        <v>82</v>
      </c>
      <c r="O235" t="s">
        <v>82</v>
      </c>
      <c r="P235" t="s">
        <v>82</v>
      </c>
      <c r="Q235" t="s">
        <v>82</v>
      </c>
      <c r="R235">
        <v>4.9000000000000004</v>
      </c>
      <c r="S235">
        <v>6.18</v>
      </c>
      <c r="T235">
        <v>6.29</v>
      </c>
      <c r="U235">
        <v>3.7018</v>
      </c>
      <c r="V235">
        <v>0</v>
      </c>
      <c r="W235">
        <v>4.9599999999999998E-2</v>
      </c>
      <c r="X235">
        <v>0</v>
      </c>
      <c r="Y235">
        <v>0</v>
      </c>
      <c r="Z235">
        <v>0</v>
      </c>
      <c r="AA235">
        <v>368.99450000000002</v>
      </c>
      <c r="AB235">
        <v>116.6248535</v>
      </c>
      <c r="AC235">
        <v>465.38490000000002</v>
      </c>
      <c r="AD235">
        <v>-7.470256</v>
      </c>
      <c r="AE235">
        <v>129.37398999999999</v>
      </c>
      <c r="AF235">
        <v>278.764049</v>
      </c>
      <c r="AG235">
        <v>473.66845000000001</v>
      </c>
      <c r="AH235">
        <v>0</v>
      </c>
      <c r="AI235">
        <v>368.99450000000002</v>
      </c>
      <c r="AJ235">
        <v>116.6248535</v>
      </c>
      <c r="AK235">
        <v>465.38490000000002</v>
      </c>
      <c r="AL235" t="s">
        <v>77</v>
      </c>
      <c r="AM235">
        <v>0</v>
      </c>
      <c r="AN235">
        <v>250.130289699999</v>
      </c>
      <c r="AO235" t="s">
        <v>77</v>
      </c>
    </row>
    <row r="236" spans="1:41" x14ac:dyDescent="0.35">
      <c r="A236" t="str">
        <f t="shared" si="4"/>
        <v>VOLFXEURMXN1D10RR</v>
      </c>
      <c r="B236" t="s">
        <v>71</v>
      </c>
      <c r="C236" t="s">
        <v>27</v>
      </c>
      <c r="D236" t="s">
        <v>30</v>
      </c>
      <c r="E236" t="s">
        <v>20</v>
      </c>
      <c r="F236" t="s">
        <v>16</v>
      </c>
      <c r="G236" t="s">
        <v>30</v>
      </c>
      <c r="H236" t="s">
        <v>16</v>
      </c>
      <c r="I236">
        <v>2.7777777777777701E-3</v>
      </c>
      <c r="J236" t="s">
        <v>20</v>
      </c>
      <c r="K236">
        <v>-110.729999999999</v>
      </c>
      <c r="L236">
        <v>1.5349999999999999</v>
      </c>
      <c r="M236">
        <v>2.8666999999999998</v>
      </c>
      <c r="N236" t="s">
        <v>82</v>
      </c>
      <c r="O236" t="s">
        <v>82</v>
      </c>
      <c r="P236" t="s">
        <v>82</v>
      </c>
      <c r="Q236" t="s">
        <v>82</v>
      </c>
      <c r="R236">
        <v>7.9275000000000002</v>
      </c>
      <c r="S236">
        <v>11.270499999999901</v>
      </c>
      <c r="T236">
        <v>11.68835</v>
      </c>
      <c r="U236">
        <v>4.8846499999999997</v>
      </c>
      <c r="V236">
        <v>0</v>
      </c>
      <c r="W236">
        <v>0.56374999999999997</v>
      </c>
      <c r="X236">
        <v>0</v>
      </c>
      <c r="Y236">
        <v>0</v>
      </c>
      <c r="Z236">
        <v>0</v>
      </c>
      <c r="AA236">
        <v>438.906037499999</v>
      </c>
      <c r="AB236">
        <v>103.211433</v>
      </c>
      <c r="AC236">
        <v>623.991232499999</v>
      </c>
      <c r="AD236">
        <v>-62.424037499999997</v>
      </c>
      <c r="AE236">
        <v>117.76135499999999</v>
      </c>
      <c r="AF236">
        <v>270.43864724999997</v>
      </c>
      <c r="AG236">
        <v>647.125497749999</v>
      </c>
      <c r="AH236">
        <v>0</v>
      </c>
      <c r="AI236">
        <v>438.906037499999</v>
      </c>
      <c r="AJ236">
        <v>103.211433</v>
      </c>
      <c r="AK236">
        <v>623.991232499999</v>
      </c>
      <c r="AL236" t="s">
        <v>77</v>
      </c>
      <c r="AM236">
        <v>514.48415699999998</v>
      </c>
      <c r="AN236">
        <v>180.00205749999901</v>
      </c>
      <c r="AO236" t="s">
        <v>77</v>
      </c>
    </row>
    <row r="237" spans="1:41" x14ac:dyDescent="0.35">
      <c r="A237" t="str">
        <f t="shared" si="4"/>
        <v>VOLFXEURMXN1D25FLY</v>
      </c>
      <c r="B237" t="s">
        <v>71</v>
      </c>
      <c r="C237" t="s">
        <v>27</v>
      </c>
      <c r="D237" t="s">
        <v>30</v>
      </c>
      <c r="E237" t="s">
        <v>20</v>
      </c>
      <c r="F237" t="s">
        <v>19</v>
      </c>
      <c r="G237" t="s">
        <v>30</v>
      </c>
      <c r="H237" t="s">
        <v>19</v>
      </c>
      <c r="I237">
        <v>2.7777777777777701E-3</v>
      </c>
      <c r="J237" t="s">
        <v>20</v>
      </c>
      <c r="K237">
        <v>1886.19999999999</v>
      </c>
      <c r="L237">
        <v>0.27</v>
      </c>
      <c r="M237">
        <v>0.5796</v>
      </c>
      <c r="N237" t="s">
        <v>82</v>
      </c>
      <c r="O237" t="s">
        <v>82</v>
      </c>
      <c r="P237" t="s">
        <v>82</v>
      </c>
      <c r="Q237" t="s">
        <v>82</v>
      </c>
      <c r="R237">
        <v>2.4</v>
      </c>
      <c r="S237">
        <v>4.0902000000000003</v>
      </c>
      <c r="T237">
        <v>4.2515000000000001</v>
      </c>
      <c r="U237">
        <v>1.9922</v>
      </c>
      <c r="V237">
        <v>4.5999999999999902E-2</v>
      </c>
      <c r="W237">
        <v>-0.27449999999999902</v>
      </c>
      <c r="X237">
        <v>5.1799999999999902E-2</v>
      </c>
      <c r="Y237">
        <v>0</v>
      </c>
      <c r="Z237">
        <v>0</v>
      </c>
      <c r="AA237">
        <v>2263.4399999999901</v>
      </c>
      <c r="AB237">
        <v>86.765199999999894</v>
      </c>
      <c r="AC237">
        <v>3857.4676199999999</v>
      </c>
      <c r="AD237">
        <v>-517.76189999999895</v>
      </c>
      <c r="AE237">
        <v>97.705159999999907</v>
      </c>
      <c r="AF237">
        <v>1878.84381999999</v>
      </c>
      <c r="AG237">
        <v>4009.5896499999999</v>
      </c>
      <c r="AH237">
        <v>0</v>
      </c>
      <c r="AI237">
        <v>2263.4399999999901</v>
      </c>
      <c r="AJ237">
        <v>86.765199999999894</v>
      </c>
      <c r="AK237">
        <v>3857.4676199999999</v>
      </c>
      <c r="AL237" t="s">
        <v>77</v>
      </c>
      <c r="AM237">
        <v>64.926809999999904</v>
      </c>
      <c r="AN237">
        <v>225.24372</v>
      </c>
      <c r="AO237" t="s">
        <v>77</v>
      </c>
    </row>
    <row r="238" spans="1:41" x14ac:dyDescent="0.35">
      <c r="A238" t="str">
        <f t="shared" si="4"/>
        <v>VOLFXEURMXN1D25RR</v>
      </c>
      <c r="B238" t="s">
        <v>71</v>
      </c>
      <c r="C238" t="s">
        <v>27</v>
      </c>
      <c r="D238" t="s">
        <v>30</v>
      </c>
      <c r="E238" t="s">
        <v>20</v>
      </c>
      <c r="F238" t="s">
        <v>18</v>
      </c>
      <c r="G238" t="s">
        <v>30</v>
      </c>
      <c r="H238" t="s">
        <v>18</v>
      </c>
      <c r="I238">
        <v>2.7777777777777701E-3</v>
      </c>
      <c r="J238" t="s">
        <v>20</v>
      </c>
      <c r="K238">
        <v>1066.83</v>
      </c>
      <c r="L238">
        <v>0.84</v>
      </c>
      <c r="M238">
        <v>1.4821</v>
      </c>
      <c r="N238" t="s">
        <v>74</v>
      </c>
      <c r="O238" t="s">
        <v>75</v>
      </c>
      <c r="P238" t="s">
        <v>80</v>
      </c>
      <c r="Q238" t="s">
        <v>80</v>
      </c>
      <c r="R238">
        <v>3.9299999999999899</v>
      </c>
      <c r="S238">
        <v>6.4998500000000003</v>
      </c>
      <c r="T238">
        <v>6.6024499999999904</v>
      </c>
      <c r="U238">
        <v>2.8708499999999999</v>
      </c>
      <c r="V238">
        <v>0</v>
      </c>
      <c r="W238">
        <v>-0.91490000000000005</v>
      </c>
      <c r="X238">
        <v>0</v>
      </c>
      <c r="Y238">
        <v>0</v>
      </c>
      <c r="Z238">
        <v>0</v>
      </c>
      <c r="AA238">
        <v>2096.3209499999998</v>
      </c>
      <c r="AB238">
        <v>0</v>
      </c>
      <c r="AC238">
        <v>3467.1174877499998</v>
      </c>
      <c r="AD238">
        <v>-976.04276700000003</v>
      </c>
      <c r="AE238">
        <v>0</v>
      </c>
      <c r="AF238">
        <v>1531.3544527499901</v>
      </c>
      <c r="AG238">
        <v>3521.8458667499899</v>
      </c>
      <c r="AH238">
        <v>0</v>
      </c>
      <c r="AI238">
        <v>2096.3209499999998</v>
      </c>
      <c r="AJ238">
        <v>0</v>
      </c>
      <c r="AK238">
        <v>3467.1174877499998</v>
      </c>
      <c r="AL238" t="s">
        <v>77</v>
      </c>
      <c r="AM238">
        <v>6.2914140000000298</v>
      </c>
      <c r="AN238">
        <v>96.799760999999904</v>
      </c>
      <c r="AO238" t="s">
        <v>77</v>
      </c>
    </row>
    <row r="239" spans="1:41" x14ac:dyDescent="0.35">
      <c r="A239" t="str">
        <f t="shared" si="4"/>
        <v>VOLFXEURMXN1DATM</v>
      </c>
      <c r="B239" t="s">
        <v>71</v>
      </c>
      <c r="C239" t="s">
        <v>27</v>
      </c>
      <c r="D239" t="s">
        <v>30</v>
      </c>
      <c r="E239" t="s">
        <v>20</v>
      </c>
      <c r="F239" t="s">
        <v>9</v>
      </c>
      <c r="G239" t="s">
        <v>30</v>
      </c>
      <c r="H239" t="s">
        <v>9</v>
      </c>
      <c r="I239">
        <v>2.7777777777777701E-3</v>
      </c>
      <c r="J239" t="s">
        <v>20</v>
      </c>
      <c r="K239">
        <v>2079.3416999999999</v>
      </c>
      <c r="L239">
        <v>9.8275000000000006</v>
      </c>
      <c r="M239">
        <v>12.722099999999999</v>
      </c>
      <c r="N239" t="s">
        <v>74</v>
      </c>
      <c r="O239" t="s">
        <v>75</v>
      </c>
      <c r="P239" t="s">
        <v>80</v>
      </c>
      <c r="Q239" t="s">
        <v>80</v>
      </c>
      <c r="R239">
        <v>3.8775499999999998</v>
      </c>
      <c r="S239">
        <v>6.3307000000000002</v>
      </c>
      <c r="T239">
        <v>6.6879999999999997</v>
      </c>
      <c r="U239">
        <v>3.3279999999999998</v>
      </c>
      <c r="V239">
        <v>2.0519999999999898</v>
      </c>
      <c r="W239">
        <v>-0.1104</v>
      </c>
      <c r="X239">
        <v>2.3084999999999898</v>
      </c>
      <c r="Y239">
        <v>0</v>
      </c>
      <c r="Z239">
        <v>0</v>
      </c>
      <c r="AA239">
        <v>4031.3757044174999</v>
      </c>
      <c r="AB239">
        <v>4266.8091683999901</v>
      </c>
      <c r="AC239">
        <v>6581.8442500949996</v>
      </c>
      <c r="AD239">
        <v>-229.55932368000001</v>
      </c>
      <c r="AE239">
        <v>4800.1603144499904</v>
      </c>
      <c r="AF239">
        <v>3460.0245887999999</v>
      </c>
      <c r="AG239">
        <v>6953.3186447999997</v>
      </c>
      <c r="AH239">
        <v>0</v>
      </c>
      <c r="AI239">
        <v>4031.3757044174999</v>
      </c>
      <c r="AJ239">
        <v>4266.8091683999901</v>
      </c>
      <c r="AK239">
        <v>6581.8442500949996</v>
      </c>
      <c r="AL239" t="s">
        <v>77</v>
      </c>
      <c r="AM239">
        <v>227.17114094999999</v>
      </c>
      <c r="AN239">
        <v>984.29177942899901</v>
      </c>
      <c r="AO239" t="s">
        <v>77</v>
      </c>
    </row>
    <row r="240" spans="1:41" x14ac:dyDescent="0.35">
      <c r="A240" t="str">
        <f t="shared" si="4"/>
        <v>VOLFXEURMXN2M10FLY</v>
      </c>
      <c r="B240" t="s">
        <v>71</v>
      </c>
      <c r="C240" t="s">
        <v>27</v>
      </c>
      <c r="D240" t="s">
        <v>30</v>
      </c>
      <c r="E240" t="s">
        <v>3</v>
      </c>
      <c r="F240" t="s">
        <v>17</v>
      </c>
      <c r="G240" t="s">
        <v>30</v>
      </c>
      <c r="H240" t="s">
        <v>17</v>
      </c>
      <c r="I240">
        <v>0.16666666666666599</v>
      </c>
      <c r="J240" t="s">
        <v>3</v>
      </c>
      <c r="K240">
        <v>-42913.81</v>
      </c>
      <c r="L240">
        <v>1.4824999999999999</v>
      </c>
      <c r="M240">
        <v>1.5248999999999999</v>
      </c>
      <c r="N240" t="s">
        <v>82</v>
      </c>
      <c r="O240" t="s">
        <v>82</v>
      </c>
      <c r="P240" t="s">
        <v>82</v>
      </c>
      <c r="Q240" t="s">
        <v>82</v>
      </c>
      <c r="R240">
        <v>0.64</v>
      </c>
      <c r="S240">
        <v>1.5680000000000001</v>
      </c>
      <c r="T240">
        <v>1.6839999999999999</v>
      </c>
      <c r="U240">
        <v>0.45679999999999998</v>
      </c>
      <c r="V240">
        <v>0</v>
      </c>
      <c r="W240">
        <v>2.5849999999999901E-2</v>
      </c>
      <c r="X240">
        <v>0</v>
      </c>
      <c r="Y240">
        <v>0</v>
      </c>
      <c r="Z240">
        <v>0</v>
      </c>
      <c r="AA240">
        <v>13732.4192</v>
      </c>
      <c r="AB240">
        <v>7160.1691984999998</v>
      </c>
      <c r="AC240">
        <v>33644.427040000002</v>
      </c>
      <c r="AD240">
        <v>-1109.3219884999901</v>
      </c>
      <c r="AE240">
        <v>7994.8428029999995</v>
      </c>
      <c r="AF240">
        <v>9801.5142039999992</v>
      </c>
      <c r="AG240">
        <v>36133.428019999999</v>
      </c>
      <c r="AH240">
        <v>0</v>
      </c>
      <c r="AI240">
        <v>13732.4192</v>
      </c>
      <c r="AJ240">
        <v>7160.1691984999998</v>
      </c>
      <c r="AK240">
        <v>33644.427040000002</v>
      </c>
      <c r="AL240" t="s">
        <v>77</v>
      </c>
      <c r="AM240">
        <v>10.0411199999999</v>
      </c>
      <c r="AN240">
        <v>56.860043999999903</v>
      </c>
      <c r="AO240" t="s">
        <v>77</v>
      </c>
    </row>
    <row r="241" spans="1:41" x14ac:dyDescent="0.35">
      <c r="A241" t="str">
        <f t="shared" si="4"/>
        <v>VOLFXEURMXN2M10RR</v>
      </c>
      <c r="B241" t="s">
        <v>71</v>
      </c>
      <c r="C241" t="s">
        <v>27</v>
      </c>
      <c r="D241" t="s">
        <v>30</v>
      </c>
      <c r="E241" t="s">
        <v>3</v>
      </c>
      <c r="F241" t="s">
        <v>16</v>
      </c>
      <c r="G241" t="s">
        <v>30</v>
      </c>
      <c r="H241" t="s">
        <v>16</v>
      </c>
      <c r="I241">
        <v>0.16666666666666599</v>
      </c>
      <c r="J241" t="s">
        <v>3</v>
      </c>
      <c r="K241">
        <v>-18589.14</v>
      </c>
      <c r="L241">
        <v>1.9724999999999999</v>
      </c>
      <c r="M241">
        <v>1.877</v>
      </c>
      <c r="N241" t="s">
        <v>82</v>
      </c>
      <c r="O241" t="s">
        <v>82</v>
      </c>
      <c r="P241" t="s">
        <v>82</v>
      </c>
      <c r="Q241" t="s">
        <v>82</v>
      </c>
      <c r="R241">
        <v>0.96</v>
      </c>
      <c r="S241">
        <v>3.0720000000000001</v>
      </c>
      <c r="T241">
        <v>3.3359999999999999</v>
      </c>
      <c r="U241">
        <v>0.68520000000000003</v>
      </c>
      <c r="V241">
        <v>0</v>
      </c>
      <c r="W241">
        <v>0.24099999999999999</v>
      </c>
      <c r="X241">
        <v>0</v>
      </c>
      <c r="Y241">
        <v>0</v>
      </c>
      <c r="Z241">
        <v>0</v>
      </c>
      <c r="AA241">
        <v>8922.7871999999898</v>
      </c>
      <c r="AB241">
        <v>3531.93659999999</v>
      </c>
      <c r="AC241">
        <v>28552.919040000001</v>
      </c>
      <c r="AD241">
        <v>-4479.9827399999904</v>
      </c>
      <c r="AE241">
        <v>3973.4286749999801</v>
      </c>
      <c r="AF241">
        <v>6368.6393639999997</v>
      </c>
      <c r="AG241">
        <v>31006.685519999999</v>
      </c>
      <c r="AH241">
        <v>0</v>
      </c>
      <c r="AI241">
        <v>8922.7871999999898</v>
      </c>
      <c r="AJ241">
        <v>3531.93659999999</v>
      </c>
      <c r="AK241">
        <v>28552.919040000001</v>
      </c>
      <c r="AL241" t="s">
        <v>77</v>
      </c>
      <c r="AM241">
        <v>82.605621999999997</v>
      </c>
      <c r="AN241">
        <v>54.443557999999904</v>
      </c>
      <c r="AO241" t="s">
        <v>77</v>
      </c>
    </row>
    <row r="242" spans="1:41" x14ac:dyDescent="0.35">
      <c r="A242" t="str">
        <f t="shared" si="4"/>
        <v>VOLFXEURMXN2M25FLY</v>
      </c>
      <c r="B242" t="s">
        <v>71</v>
      </c>
      <c r="C242" t="s">
        <v>27</v>
      </c>
      <c r="D242" t="s">
        <v>30</v>
      </c>
      <c r="E242" t="s">
        <v>3</v>
      </c>
      <c r="F242" t="s">
        <v>19</v>
      </c>
      <c r="G242" t="s">
        <v>30</v>
      </c>
      <c r="H242" t="s">
        <v>19</v>
      </c>
      <c r="I242">
        <v>0.16666666666666599</v>
      </c>
      <c r="J242" t="s">
        <v>3</v>
      </c>
      <c r="K242">
        <v>121044.59</v>
      </c>
      <c r="L242">
        <v>0.435</v>
      </c>
      <c r="M242">
        <v>0.4496</v>
      </c>
      <c r="N242" t="s">
        <v>82</v>
      </c>
      <c r="O242" t="s">
        <v>82</v>
      </c>
      <c r="P242" t="s">
        <v>82</v>
      </c>
      <c r="Q242" t="s">
        <v>82</v>
      </c>
      <c r="R242">
        <v>0.4</v>
      </c>
      <c r="S242">
        <v>0.56000000000000005</v>
      </c>
      <c r="T242">
        <v>0.57999999999999996</v>
      </c>
      <c r="U242">
        <v>0.28539999999999999</v>
      </c>
      <c r="V242">
        <v>3.4199999999999897E-2</v>
      </c>
      <c r="W242">
        <v>-2.5899999999999999E-2</v>
      </c>
      <c r="X242">
        <v>3.8399999999999899E-2</v>
      </c>
      <c r="Y242">
        <v>0</v>
      </c>
      <c r="Z242">
        <v>0</v>
      </c>
      <c r="AA242">
        <v>24208.918000000001</v>
      </c>
      <c r="AB242">
        <v>4139.7249779999902</v>
      </c>
      <c r="AC242">
        <v>33892.485200000003</v>
      </c>
      <c r="AD242">
        <v>-3135.054881</v>
      </c>
      <c r="AE242">
        <v>4648.1122559999903</v>
      </c>
      <c r="AF242">
        <v>17273.062993</v>
      </c>
      <c r="AG242">
        <v>35102.9310999999</v>
      </c>
      <c r="AH242">
        <v>0</v>
      </c>
      <c r="AI242">
        <v>24208.918000000001</v>
      </c>
      <c r="AJ242">
        <v>4139.7249779999902</v>
      </c>
      <c r="AK242">
        <v>33892.485200000003</v>
      </c>
      <c r="AL242" t="s">
        <v>77</v>
      </c>
      <c r="AM242">
        <v>6.7961109999999998</v>
      </c>
      <c r="AN242">
        <v>26.4087464999999</v>
      </c>
      <c r="AO242" t="s">
        <v>77</v>
      </c>
    </row>
    <row r="243" spans="1:41" x14ac:dyDescent="0.35">
      <c r="A243" t="str">
        <f t="shared" si="4"/>
        <v>VOLFXEURMXN2M25RR</v>
      </c>
      <c r="B243" t="s">
        <v>71</v>
      </c>
      <c r="C243" t="s">
        <v>27</v>
      </c>
      <c r="D243" t="s">
        <v>30</v>
      </c>
      <c r="E243" t="s">
        <v>3</v>
      </c>
      <c r="F243" t="s">
        <v>18</v>
      </c>
      <c r="G243" t="s">
        <v>30</v>
      </c>
      <c r="H243" t="s">
        <v>18</v>
      </c>
      <c r="I243">
        <v>0.16666666666666599</v>
      </c>
      <c r="J243" t="s">
        <v>3</v>
      </c>
      <c r="K243">
        <v>-35477.22</v>
      </c>
      <c r="L243">
        <v>1.0525</v>
      </c>
      <c r="M243">
        <v>0.94410000000000005</v>
      </c>
      <c r="N243" t="s">
        <v>75</v>
      </c>
      <c r="O243" t="s">
        <v>75</v>
      </c>
      <c r="P243" t="s">
        <v>75</v>
      </c>
      <c r="Q243" t="s">
        <v>75</v>
      </c>
      <c r="R243">
        <v>1.07</v>
      </c>
      <c r="S243">
        <v>3.294</v>
      </c>
      <c r="T243">
        <v>3.5720000000000001</v>
      </c>
      <c r="U243">
        <v>0.63219999999999998</v>
      </c>
      <c r="V243">
        <v>1.9699999999999999E-2</v>
      </c>
      <c r="W243">
        <v>0.1237</v>
      </c>
      <c r="X243">
        <v>8.5999999999999393E-3</v>
      </c>
      <c r="Y243">
        <v>0.108399999999999</v>
      </c>
      <c r="Z243">
        <v>-3845.7306479999902</v>
      </c>
      <c r="AA243">
        <v>18980.312699999999</v>
      </c>
      <c r="AB243">
        <v>0</v>
      </c>
      <c r="AC243">
        <v>58430.981339999998</v>
      </c>
      <c r="AD243">
        <v>-4388.5321139999996</v>
      </c>
      <c r="AE243">
        <v>0</v>
      </c>
      <c r="AF243">
        <v>11214.349242</v>
      </c>
      <c r="AG243">
        <v>63362.314919999997</v>
      </c>
      <c r="AH243">
        <v>-3845.7306479999902</v>
      </c>
      <c r="AI243">
        <v>18980.312699999999</v>
      </c>
      <c r="AJ243">
        <v>0</v>
      </c>
      <c r="AK243">
        <v>58430.981339999998</v>
      </c>
      <c r="AL243" t="s">
        <v>77</v>
      </c>
      <c r="AM243">
        <v>0</v>
      </c>
      <c r="AN243">
        <v>7.1432289999999998</v>
      </c>
      <c r="AO243" t="s">
        <v>77</v>
      </c>
    </row>
    <row r="244" spans="1:41" x14ac:dyDescent="0.35">
      <c r="A244" t="str">
        <f t="shared" si="4"/>
        <v>VOLFXEURMXN2MATM</v>
      </c>
      <c r="B244" t="s">
        <v>71</v>
      </c>
      <c r="C244" t="s">
        <v>27</v>
      </c>
      <c r="D244" t="s">
        <v>30</v>
      </c>
      <c r="E244" t="s">
        <v>3</v>
      </c>
      <c r="F244" t="s">
        <v>9</v>
      </c>
      <c r="G244" t="s">
        <v>30</v>
      </c>
      <c r="H244" t="s">
        <v>9</v>
      </c>
      <c r="I244">
        <v>0.16666666666666599</v>
      </c>
      <c r="J244" t="s">
        <v>3</v>
      </c>
      <c r="K244">
        <v>81339.922779999994</v>
      </c>
      <c r="L244">
        <v>12.443</v>
      </c>
      <c r="M244">
        <v>12.406000000000001</v>
      </c>
      <c r="N244" t="s">
        <v>75</v>
      </c>
      <c r="O244" t="s">
        <v>75</v>
      </c>
      <c r="P244" t="s">
        <v>75</v>
      </c>
      <c r="Q244" t="s">
        <v>75</v>
      </c>
      <c r="R244">
        <v>1.5249999999999999</v>
      </c>
      <c r="S244">
        <v>3.8250000000000002</v>
      </c>
      <c r="T244">
        <v>4.1124999999999998</v>
      </c>
      <c r="U244">
        <v>0.90180000000000005</v>
      </c>
      <c r="V244">
        <v>0.161799999999999</v>
      </c>
      <c r="W244">
        <v>7.7999999999995798E-3</v>
      </c>
      <c r="X244">
        <v>0.1774</v>
      </c>
      <c r="Y244">
        <v>3.6999999999998999E-2</v>
      </c>
      <c r="Z244">
        <v>3009.5771428599201</v>
      </c>
      <c r="AA244">
        <v>62021.691119749899</v>
      </c>
      <c r="AB244">
        <v>13160.7995058039</v>
      </c>
      <c r="AC244">
        <v>155562.60231674899</v>
      </c>
      <c r="AD244">
        <v>634.45139768396598</v>
      </c>
      <c r="AE244">
        <v>14429.702301171999</v>
      </c>
      <c r="AF244">
        <v>36676.171181501901</v>
      </c>
      <c r="AG244">
        <v>167255.21621637401</v>
      </c>
      <c r="AH244">
        <v>3009.5771428599201</v>
      </c>
      <c r="AI244">
        <v>62021.691119749899</v>
      </c>
      <c r="AJ244">
        <v>13160.7995058039</v>
      </c>
      <c r="AK244">
        <v>155562.60231674899</v>
      </c>
      <c r="AL244" t="s">
        <v>77</v>
      </c>
      <c r="AM244">
        <v>0</v>
      </c>
      <c r="AN244">
        <v>264.41954683649999</v>
      </c>
      <c r="AO244" t="s">
        <v>77</v>
      </c>
    </row>
    <row r="245" spans="1:41" x14ac:dyDescent="0.35">
      <c r="A245" t="str">
        <f t="shared" si="4"/>
        <v>VOLFXEURMXN3M10FLY</v>
      </c>
      <c r="B245" t="s">
        <v>71</v>
      </c>
      <c r="C245" t="s">
        <v>27</v>
      </c>
      <c r="D245" t="s">
        <v>30</v>
      </c>
      <c r="E245" t="s">
        <v>4</v>
      </c>
      <c r="F245" t="s">
        <v>17</v>
      </c>
      <c r="G245" t="s">
        <v>30</v>
      </c>
      <c r="H245" t="s">
        <v>17</v>
      </c>
      <c r="I245">
        <v>0.25</v>
      </c>
      <c r="J245" t="s">
        <v>4</v>
      </c>
      <c r="K245">
        <v>-39390.44</v>
      </c>
      <c r="L245">
        <v>1.5172000000000001</v>
      </c>
      <c r="M245">
        <v>1.6191</v>
      </c>
      <c r="N245" t="s">
        <v>82</v>
      </c>
      <c r="O245" t="s">
        <v>82</v>
      </c>
      <c r="P245" t="s">
        <v>82</v>
      </c>
      <c r="Q245" t="s">
        <v>82</v>
      </c>
      <c r="R245">
        <v>0.64</v>
      </c>
      <c r="S245">
        <v>1.53371428571428</v>
      </c>
      <c r="T245">
        <v>1.6454285714285699</v>
      </c>
      <c r="U245">
        <v>0.45118571428571402</v>
      </c>
      <c r="V245">
        <v>0</v>
      </c>
      <c r="W245">
        <v>3.2399999999999901E-2</v>
      </c>
      <c r="X245">
        <v>0</v>
      </c>
      <c r="Y245">
        <v>0</v>
      </c>
      <c r="Z245">
        <v>0</v>
      </c>
      <c r="AA245">
        <v>12604.9408</v>
      </c>
      <c r="AB245">
        <v>5372.8560159999997</v>
      </c>
      <c r="AC245">
        <v>30206.8402742857</v>
      </c>
      <c r="AD245">
        <v>-1276.25025599999</v>
      </c>
      <c r="AE245">
        <v>5636.7719639999996</v>
      </c>
      <c r="AF245">
        <v>8886.20190371428</v>
      </c>
      <c r="AG245">
        <v>32407.0777085714</v>
      </c>
      <c r="AH245">
        <v>0</v>
      </c>
      <c r="AI245">
        <v>12604.9408</v>
      </c>
      <c r="AJ245">
        <v>5372.8560159999997</v>
      </c>
      <c r="AK245">
        <v>30206.8402742857</v>
      </c>
      <c r="AL245" t="s">
        <v>77</v>
      </c>
      <c r="AM245">
        <v>296.38421399999999</v>
      </c>
      <c r="AN245">
        <v>2075.1452399999998</v>
      </c>
      <c r="AO245" t="s">
        <v>77</v>
      </c>
    </row>
    <row r="246" spans="1:41" x14ac:dyDescent="0.35">
      <c r="A246" t="str">
        <f t="shared" si="4"/>
        <v>VOLFXEURMXN3M10RR</v>
      </c>
      <c r="B246" t="s">
        <v>71</v>
      </c>
      <c r="C246" t="s">
        <v>27</v>
      </c>
      <c r="D246" t="s">
        <v>30</v>
      </c>
      <c r="E246" t="s">
        <v>4</v>
      </c>
      <c r="F246" t="s">
        <v>16</v>
      </c>
      <c r="G246" t="s">
        <v>30</v>
      </c>
      <c r="H246" t="s">
        <v>16</v>
      </c>
      <c r="I246">
        <v>0.25</v>
      </c>
      <c r="J246" t="s">
        <v>4</v>
      </c>
      <c r="K246">
        <v>-1093.03</v>
      </c>
      <c r="L246">
        <v>2.016</v>
      </c>
      <c r="M246">
        <v>1.8299000000000001</v>
      </c>
      <c r="N246" t="s">
        <v>82</v>
      </c>
      <c r="O246" t="s">
        <v>82</v>
      </c>
      <c r="P246" t="s">
        <v>82</v>
      </c>
      <c r="Q246" t="s">
        <v>82</v>
      </c>
      <c r="R246">
        <v>1.08</v>
      </c>
      <c r="S246">
        <v>3.0960000000000001</v>
      </c>
      <c r="T246">
        <v>3.3479999999999999</v>
      </c>
      <c r="U246">
        <v>0.83979999999999999</v>
      </c>
      <c r="V246">
        <v>0</v>
      </c>
      <c r="W246">
        <v>0.43595</v>
      </c>
      <c r="X246">
        <v>0</v>
      </c>
      <c r="Y246">
        <v>0</v>
      </c>
      <c r="Z246">
        <v>0</v>
      </c>
      <c r="AA246">
        <v>590.23620000000005</v>
      </c>
      <c r="AB246">
        <v>98.208745500000205</v>
      </c>
      <c r="AC246">
        <v>1692.01044</v>
      </c>
      <c r="AD246">
        <v>-476.50642850000003</v>
      </c>
      <c r="AE246">
        <v>102.854123</v>
      </c>
      <c r="AF246">
        <v>458.96329700000001</v>
      </c>
      <c r="AG246">
        <v>1829.7322199999901</v>
      </c>
      <c r="AH246">
        <v>0</v>
      </c>
      <c r="AI246">
        <v>590.23620000000005</v>
      </c>
      <c r="AJ246">
        <v>98.208745500000205</v>
      </c>
      <c r="AK246">
        <v>1692.01044</v>
      </c>
      <c r="AL246" t="s">
        <v>77</v>
      </c>
      <c r="AM246">
        <v>30.414000000000001</v>
      </c>
      <c r="AN246">
        <v>2796.26316</v>
      </c>
      <c r="AO246" t="s">
        <v>77</v>
      </c>
    </row>
    <row r="247" spans="1:41" x14ac:dyDescent="0.35">
      <c r="A247" t="str">
        <f t="shared" si="4"/>
        <v>VOLFXEURMXN3M25FLY</v>
      </c>
      <c r="B247" t="s">
        <v>71</v>
      </c>
      <c r="C247" t="s">
        <v>27</v>
      </c>
      <c r="D247" t="s">
        <v>30</v>
      </c>
      <c r="E247" t="s">
        <v>4</v>
      </c>
      <c r="F247" t="s">
        <v>19</v>
      </c>
      <c r="G247" t="s">
        <v>30</v>
      </c>
      <c r="H247" t="s">
        <v>19</v>
      </c>
      <c r="I247">
        <v>0.25</v>
      </c>
      <c r="J247" t="s">
        <v>4</v>
      </c>
      <c r="K247">
        <v>-52615.609999999899</v>
      </c>
      <c r="L247">
        <v>0.45279999999999998</v>
      </c>
      <c r="M247">
        <v>0.47910000000000003</v>
      </c>
      <c r="N247" t="s">
        <v>82</v>
      </c>
      <c r="O247" t="s">
        <v>82</v>
      </c>
      <c r="P247" t="s">
        <v>82</v>
      </c>
      <c r="Q247" t="s">
        <v>82</v>
      </c>
      <c r="R247">
        <v>0.32490000000000002</v>
      </c>
      <c r="S247">
        <v>0.42499999999999999</v>
      </c>
      <c r="T247">
        <v>0.4375</v>
      </c>
      <c r="U247">
        <v>0.26500000000000001</v>
      </c>
      <c r="V247">
        <v>0</v>
      </c>
      <c r="W247">
        <v>3.3849999999999901E-2</v>
      </c>
      <c r="X247">
        <v>0</v>
      </c>
      <c r="Y247">
        <v>0</v>
      </c>
      <c r="Z247">
        <v>0</v>
      </c>
      <c r="AA247">
        <v>8547.4058444999991</v>
      </c>
      <c r="AB247">
        <v>1799.4538620000001</v>
      </c>
      <c r="AC247">
        <v>11180.8171249999</v>
      </c>
      <c r="AD247">
        <v>-1781.0383984999901</v>
      </c>
      <c r="AE247">
        <v>2101.9936195</v>
      </c>
      <c r="AF247">
        <v>6971.5683249999902</v>
      </c>
      <c r="AG247">
        <v>11509.664687499901</v>
      </c>
      <c r="AH247">
        <v>0</v>
      </c>
      <c r="AI247">
        <v>8547.4058444999991</v>
      </c>
      <c r="AJ247">
        <v>1799.4538620000001</v>
      </c>
      <c r="AK247">
        <v>11180.8171249999</v>
      </c>
      <c r="AL247" t="s">
        <v>77</v>
      </c>
      <c r="AM247">
        <v>113.72868</v>
      </c>
      <c r="AN247">
        <v>12562.529849999901</v>
      </c>
      <c r="AO247" t="s">
        <v>77</v>
      </c>
    </row>
    <row r="248" spans="1:41" x14ac:dyDescent="0.35">
      <c r="A248" t="str">
        <f t="shared" si="4"/>
        <v>VOLFXEURMXN3M25RR</v>
      </c>
      <c r="B248" t="s">
        <v>71</v>
      </c>
      <c r="C248" t="s">
        <v>27</v>
      </c>
      <c r="D248" t="s">
        <v>30</v>
      </c>
      <c r="E248" t="s">
        <v>4</v>
      </c>
      <c r="F248" t="s">
        <v>18</v>
      </c>
      <c r="G248" t="s">
        <v>30</v>
      </c>
      <c r="H248" t="s">
        <v>18</v>
      </c>
      <c r="I248">
        <v>0.25</v>
      </c>
      <c r="J248" t="s">
        <v>4</v>
      </c>
      <c r="K248">
        <v>61180.08</v>
      </c>
      <c r="L248">
        <v>1.0641</v>
      </c>
      <c r="M248">
        <v>0.8639</v>
      </c>
      <c r="N248" t="s">
        <v>75</v>
      </c>
      <c r="O248" t="s">
        <v>75</v>
      </c>
      <c r="P248" t="s">
        <v>75</v>
      </c>
      <c r="Q248" t="s">
        <v>75</v>
      </c>
      <c r="R248">
        <v>1.0549999999999999</v>
      </c>
      <c r="S248">
        <v>3.2909999999999999</v>
      </c>
      <c r="T248">
        <v>3.5705</v>
      </c>
      <c r="U248">
        <v>0.74039999999999995</v>
      </c>
      <c r="V248">
        <v>0.31130000000000002</v>
      </c>
      <c r="W248">
        <v>3.7300000000000097E-2</v>
      </c>
      <c r="X248">
        <v>0.32519999999999999</v>
      </c>
      <c r="Y248">
        <v>0.20019999999999999</v>
      </c>
      <c r="Z248">
        <v>12248.252016</v>
      </c>
      <c r="AA248">
        <v>32272.492200000001</v>
      </c>
      <c r="AB248">
        <v>19045.358904000001</v>
      </c>
      <c r="AC248">
        <v>100671.82163999999</v>
      </c>
      <c r="AD248">
        <v>2282.0169839999999</v>
      </c>
      <c r="AE248">
        <v>19895.762016000001</v>
      </c>
      <c r="AF248">
        <v>22648.865615999999</v>
      </c>
      <c r="AG248">
        <v>109221.73781999999</v>
      </c>
      <c r="AH248">
        <v>12248.252016</v>
      </c>
      <c r="AI248">
        <v>32272.492200000001</v>
      </c>
      <c r="AJ248">
        <v>19045.358904000001</v>
      </c>
      <c r="AK248">
        <v>100671.82163999999</v>
      </c>
      <c r="AL248" t="s">
        <v>77</v>
      </c>
      <c r="AM248">
        <v>589.91305599999896</v>
      </c>
      <c r="AN248">
        <v>9411.7544799999996</v>
      </c>
      <c r="AO248" t="s">
        <v>77</v>
      </c>
    </row>
    <row r="249" spans="1:41" x14ac:dyDescent="0.35">
      <c r="A249" t="str">
        <f t="shared" si="4"/>
        <v>VOLFXEURMXN3MATM</v>
      </c>
      <c r="B249" t="s">
        <v>71</v>
      </c>
      <c r="C249" t="s">
        <v>27</v>
      </c>
      <c r="D249" t="s">
        <v>30</v>
      </c>
      <c r="E249" t="s">
        <v>4</v>
      </c>
      <c r="F249" t="s">
        <v>9</v>
      </c>
      <c r="G249" t="s">
        <v>30</v>
      </c>
      <c r="H249" t="s">
        <v>9</v>
      </c>
      <c r="I249">
        <v>0.25</v>
      </c>
      <c r="J249" t="s">
        <v>4</v>
      </c>
      <c r="K249">
        <v>-153344.13488</v>
      </c>
      <c r="L249">
        <v>12.3878</v>
      </c>
      <c r="M249">
        <v>12.475</v>
      </c>
      <c r="N249" t="s">
        <v>75</v>
      </c>
      <c r="O249" t="s">
        <v>75</v>
      </c>
      <c r="P249" t="s">
        <v>75</v>
      </c>
      <c r="Q249" t="s">
        <v>75</v>
      </c>
      <c r="R249">
        <v>1.5</v>
      </c>
      <c r="S249">
        <v>3.82</v>
      </c>
      <c r="T249">
        <v>4.1100000000000003</v>
      </c>
      <c r="U249">
        <v>1.0551999999999999</v>
      </c>
      <c r="V249">
        <v>0</v>
      </c>
      <c r="W249">
        <v>9.2800000000000396E-2</v>
      </c>
      <c r="X249">
        <v>0</v>
      </c>
      <c r="Y249">
        <v>-8.7199999999999195E-2</v>
      </c>
      <c r="Z249">
        <v>13371.608561535801</v>
      </c>
      <c r="AA249">
        <v>115008.101159999</v>
      </c>
      <c r="AB249">
        <v>27479.268970495901</v>
      </c>
      <c r="AC249">
        <v>292887.29762079997</v>
      </c>
      <c r="AD249">
        <v>-14230.335716864</v>
      </c>
      <c r="AE249">
        <v>29242.726521615899</v>
      </c>
      <c r="AF249">
        <v>80904.365562687904</v>
      </c>
      <c r="AG249">
        <v>315122.19717840001</v>
      </c>
      <c r="AH249">
        <v>13371.608561535801</v>
      </c>
      <c r="AI249">
        <v>115008.101159999</v>
      </c>
      <c r="AJ249">
        <v>27479.268970495901</v>
      </c>
      <c r="AK249">
        <v>292887.29762079997</v>
      </c>
      <c r="AL249" t="s">
        <v>77</v>
      </c>
      <c r="AM249">
        <v>0</v>
      </c>
      <c r="AN249">
        <v>260.95249124999998</v>
      </c>
      <c r="AO249" t="s">
        <v>77</v>
      </c>
    </row>
    <row r="250" spans="1:41" x14ac:dyDescent="0.35">
      <c r="A250" t="str">
        <f t="shared" si="4"/>
        <v>VOLFXEURMXN6M10FLY</v>
      </c>
      <c r="B250" t="s">
        <v>71</v>
      </c>
      <c r="C250" t="s">
        <v>27</v>
      </c>
      <c r="D250" t="s">
        <v>30</v>
      </c>
      <c r="E250" t="s">
        <v>5</v>
      </c>
      <c r="F250" t="s">
        <v>17</v>
      </c>
      <c r="G250" t="s">
        <v>30</v>
      </c>
      <c r="H250" t="s">
        <v>17</v>
      </c>
      <c r="I250">
        <v>0.5</v>
      </c>
      <c r="J250" t="s">
        <v>5</v>
      </c>
      <c r="K250">
        <v>-19837.259999999998</v>
      </c>
      <c r="L250">
        <v>1.625</v>
      </c>
      <c r="M250">
        <v>1.7515000000000001</v>
      </c>
      <c r="N250" t="s">
        <v>82</v>
      </c>
      <c r="O250" t="s">
        <v>82</v>
      </c>
      <c r="P250" t="s">
        <v>82</v>
      </c>
      <c r="Q250" t="s">
        <v>82</v>
      </c>
      <c r="R250">
        <v>0.64</v>
      </c>
      <c r="S250">
        <v>1.4308571428571399</v>
      </c>
      <c r="T250">
        <v>1.52971428571428</v>
      </c>
      <c r="U250">
        <v>0.43434285714285698</v>
      </c>
      <c r="V250">
        <v>0</v>
      </c>
      <c r="W250">
        <v>1.5199999999999899E-2</v>
      </c>
      <c r="X250">
        <v>0</v>
      </c>
      <c r="Y250">
        <v>0</v>
      </c>
      <c r="Z250">
        <v>0</v>
      </c>
      <c r="AA250">
        <v>6347.9231999999902</v>
      </c>
      <c r="AB250">
        <v>3172.9697369999999</v>
      </c>
      <c r="AC250">
        <v>14192.142582857099</v>
      </c>
      <c r="AD250">
        <v>-301.52635199999901</v>
      </c>
      <c r="AE250">
        <v>3442.7564729999899</v>
      </c>
      <c r="AF250">
        <v>4308.0860931428497</v>
      </c>
      <c r="AG250">
        <v>15172.670005714201</v>
      </c>
      <c r="AH250">
        <v>0</v>
      </c>
      <c r="AI250">
        <v>6347.9231999999902</v>
      </c>
      <c r="AJ250">
        <v>3172.9697369999999</v>
      </c>
      <c r="AK250">
        <v>14192.142582857099</v>
      </c>
      <c r="AL250" t="s">
        <v>77</v>
      </c>
      <c r="AM250">
        <v>159.91862999999901</v>
      </c>
      <c r="AN250">
        <v>3770.7129599999998</v>
      </c>
      <c r="AO250" t="s">
        <v>77</v>
      </c>
    </row>
    <row r="251" spans="1:41" x14ac:dyDescent="0.35">
      <c r="A251" t="str">
        <f t="shared" si="4"/>
        <v>VOLFXEURMXN6M10RR</v>
      </c>
      <c r="B251" t="s">
        <v>71</v>
      </c>
      <c r="C251" t="s">
        <v>27</v>
      </c>
      <c r="D251" t="s">
        <v>30</v>
      </c>
      <c r="E251" t="s">
        <v>5</v>
      </c>
      <c r="F251" t="s">
        <v>16</v>
      </c>
      <c r="G251" t="s">
        <v>30</v>
      </c>
      <c r="H251" t="s">
        <v>16</v>
      </c>
      <c r="I251">
        <v>0.5</v>
      </c>
      <c r="J251" t="s">
        <v>5</v>
      </c>
      <c r="K251">
        <v>-11289.539999999901</v>
      </c>
      <c r="L251">
        <v>2.2625000000000002</v>
      </c>
      <c r="M251">
        <v>1.8444</v>
      </c>
      <c r="N251" t="s">
        <v>82</v>
      </c>
      <c r="O251" t="s">
        <v>82</v>
      </c>
      <c r="P251" t="s">
        <v>82</v>
      </c>
      <c r="Q251" t="s">
        <v>82</v>
      </c>
      <c r="R251">
        <v>0.84</v>
      </c>
      <c r="S251">
        <v>2.6480000000000001</v>
      </c>
      <c r="T251">
        <v>2.8740000000000001</v>
      </c>
      <c r="U251">
        <v>0.64529999999999998</v>
      </c>
      <c r="V251">
        <v>0</v>
      </c>
      <c r="W251">
        <v>0.54754999999999998</v>
      </c>
      <c r="X251">
        <v>0</v>
      </c>
      <c r="Y251">
        <v>0</v>
      </c>
      <c r="Z251">
        <v>0</v>
      </c>
      <c r="AA251">
        <v>4741.6067999999996</v>
      </c>
      <c r="AB251">
        <v>2352.7401359999899</v>
      </c>
      <c r="AC251">
        <v>14947.35096</v>
      </c>
      <c r="AD251">
        <v>-6181.5876269999999</v>
      </c>
      <c r="AE251">
        <v>2576.83750499999</v>
      </c>
      <c r="AF251">
        <v>3642.5700809999898</v>
      </c>
      <c r="AG251">
        <v>16223.06898</v>
      </c>
      <c r="AH251">
        <v>0</v>
      </c>
      <c r="AI251">
        <v>4741.6067999999996</v>
      </c>
      <c r="AJ251">
        <v>2352.7401359999899</v>
      </c>
      <c r="AK251">
        <v>14947.35096</v>
      </c>
      <c r="AL251" t="s">
        <v>77</v>
      </c>
      <c r="AM251">
        <v>25453.839418</v>
      </c>
      <c r="AN251">
        <v>15650.647279999999</v>
      </c>
      <c r="AO251" t="s">
        <v>77</v>
      </c>
    </row>
    <row r="252" spans="1:41" x14ac:dyDescent="0.35">
      <c r="A252" t="str">
        <f t="shared" si="4"/>
        <v>VOLFXEURMXN6M25FLY</v>
      </c>
      <c r="B252" t="s">
        <v>71</v>
      </c>
      <c r="C252" t="s">
        <v>27</v>
      </c>
      <c r="D252" t="s">
        <v>30</v>
      </c>
      <c r="E252" t="s">
        <v>5</v>
      </c>
      <c r="F252" t="s">
        <v>19</v>
      </c>
      <c r="G252" t="s">
        <v>30</v>
      </c>
      <c r="H252" t="s">
        <v>19</v>
      </c>
      <c r="I252">
        <v>0.5</v>
      </c>
      <c r="J252" t="s">
        <v>5</v>
      </c>
      <c r="K252">
        <v>-24239.68</v>
      </c>
      <c r="L252">
        <v>0.48749999999999999</v>
      </c>
      <c r="M252">
        <v>0.51980000000000004</v>
      </c>
      <c r="N252" t="s">
        <v>82</v>
      </c>
      <c r="O252" t="s">
        <v>82</v>
      </c>
      <c r="P252" t="s">
        <v>82</v>
      </c>
      <c r="Q252" t="s">
        <v>82</v>
      </c>
      <c r="R252">
        <v>0.35</v>
      </c>
      <c r="S252">
        <v>0.55000000000000004</v>
      </c>
      <c r="T252">
        <v>0.57499999999999996</v>
      </c>
      <c r="U252">
        <v>0.26889999999999997</v>
      </c>
      <c r="V252">
        <v>0</v>
      </c>
      <c r="W252">
        <v>0.03</v>
      </c>
      <c r="X252">
        <v>0</v>
      </c>
      <c r="Y252">
        <v>0</v>
      </c>
      <c r="Z252">
        <v>0</v>
      </c>
      <c r="AA252">
        <v>4241.9439999999904</v>
      </c>
      <c r="AB252">
        <v>1018.06656</v>
      </c>
      <c r="AC252">
        <v>6665.9120000000003</v>
      </c>
      <c r="AD252">
        <v>-727.19039999999995</v>
      </c>
      <c r="AE252">
        <v>1156.2327359999999</v>
      </c>
      <c r="AF252">
        <v>3259.0249759999901</v>
      </c>
      <c r="AG252">
        <v>6968.9079999999904</v>
      </c>
      <c r="AH252">
        <v>0</v>
      </c>
      <c r="AI252">
        <v>4241.9439999999904</v>
      </c>
      <c r="AJ252">
        <v>1018.06656</v>
      </c>
      <c r="AK252">
        <v>6665.9120000000003</v>
      </c>
      <c r="AL252" t="s">
        <v>77</v>
      </c>
      <c r="AM252">
        <v>27307.147619999902</v>
      </c>
      <c r="AN252">
        <v>22084.915635000001</v>
      </c>
      <c r="AO252" t="s">
        <v>77</v>
      </c>
    </row>
    <row r="253" spans="1:41" x14ac:dyDescent="0.35">
      <c r="A253" t="str">
        <f t="shared" si="4"/>
        <v>VOLFXEURMXN6M25RR</v>
      </c>
      <c r="B253" t="s">
        <v>71</v>
      </c>
      <c r="C253" t="s">
        <v>27</v>
      </c>
      <c r="D253" t="s">
        <v>30</v>
      </c>
      <c r="E253" t="s">
        <v>5</v>
      </c>
      <c r="F253" t="s">
        <v>18</v>
      </c>
      <c r="G253" t="s">
        <v>30</v>
      </c>
      <c r="H253" t="s">
        <v>18</v>
      </c>
      <c r="I253">
        <v>0.5</v>
      </c>
      <c r="J253" t="s">
        <v>5</v>
      </c>
      <c r="K253">
        <v>12271.81</v>
      </c>
      <c r="L253">
        <v>1.1950000000000001</v>
      </c>
      <c r="M253">
        <v>1.1950000000000001</v>
      </c>
      <c r="N253" t="s">
        <v>75</v>
      </c>
      <c r="O253" t="s">
        <v>75</v>
      </c>
      <c r="P253" t="s">
        <v>75</v>
      </c>
      <c r="Q253" t="s">
        <v>75</v>
      </c>
      <c r="R253">
        <v>1</v>
      </c>
      <c r="S253">
        <v>3.28</v>
      </c>
      <c r="T253">
        <v>3.5649999999999999</v>
      </c>
      <c r="U253">
        <v>0.60980000000000001</v>
      </c>
      <c r="V253">
        <v>0.35639999999999999</v>
      </c>
      <c r="W253">
        <v>-6.3999999999999793E-2</v>
      </c>
      <c r="X253">
        <v>0.40100000000000002</v>
      </c>
      <c r="Y253">
        <v>0</v>
      </c>
      <c r="Z253">
        <v>0</v>
      </c>
      <c r="AA253">
        <v>6135.9049999999997</v>
      </c>
      <c r="AB253">
        <v>4373.673084</v>
      </c>
      <c r="AC253">
        <v>20125.768399999899</v>
      </c>
      <c r="AD253">
        <v>-785.39583999999797</v>
      </c>
      <c r="AE253">
        <v>4920.9958100000003</v>
      </c>
      <c r="AF253">
        <v>3741.6748689999999</v>
      </c>
      <c r="AG253">
        <v>21874.501324999899</v>
      </c>
      <c r="AH253">
        <v>0</v>
      </c>
      <c r="AI253">
        <v>6135.9049999999997</v>
      </c>
      <c r="AJ253">
        <v>4373.673084</v>
      </c>
      <c r="AK253">
        <v>20125.768399999899</v>
      </c>
      <c r="AL253" t="s">
        <v>77</v>
      </c>
      <c r="AM253">
        <v>2504.66319999999</v>
      </c>
      <c r="AN253">
        <v>1908.9595200000001</v>
      </c>
      <c r="AO253" t="s">
        <v>77</v>
      </c>
    </row>
    <row r="254" spans="1:41" x14ac:dyDescent="0.35">
      <c r="A254" t="str">
        <f t="shared" si="4"/>
        <v>VOLFXEURMXN6MATM</v>
      </c>
      <c r="B254" t="s">
        <v>71</v>
      </c>
      <c r="C254" t="s">
        <v>27</v>
      </c>
      <c r="D254" t="s">
        <v>30</v>
      </c>
      <c r="E254" t="s">
        <v>5</v>
      </c>
      <c r="F254" t="s">
        <v>9</v>
      </c>
      <c r="G254" t="s">
        <v>30</v>
      </c>
      <c r="H254" t="s">
        <v>9</v>
      </c>
      <c r="I254">
        <v>0.5</v>
      </c>
      <c r="J254" t="s">
        <v>5</v>
      </c>
      <c r="K254">
        <v>-46186.417909999996</v>
      </c>
      <c r="L254">
        <v>12.62</v>
      </c>
      <c r="M254">
        <v>12.62</v>
      </c>
      <c r="N254" t="s">
        <v>75</v>
      </c>
      <c r="O254" t="s">
        <v>75</v>
      </c>
      <c r="P254" t="s">
        <v>75</v>
      </c>
      <c r="Q254" t="s">
        <v>75</v>
      </c>
      <c r="R254">
        <v>1.43</v>
      </c>
      <c r="S254">
        <v>3.806</v>
      </c>
      <c r="T254">
        <v>4.1029999999999998</v>
      </c>
      <c r="U254">
        <v>0.86919999999999997</v>
      </c>
      <c r="V254">
        <v>0</v>
      </c>
      <c r="W254">
        <v>0.29599999999999899</v>
      </c>
      <c r="X254">
        <v>0</v>
      </c>
      <c r="Y254">
        <v>0</v>
      </c>
      <c r="Z254">
        <v>0</v>
      </c>
      <c r="AA254">
        <v>33023.288805650001</v>
      </c>
      <c r="AB254">
        <v>905.25379103602302</v>
      </c>
      <c r="AC254">
        <v>87892.753282730002</v>
      </c>
      <c r="AD254">
        <v>-13671.179701359901</v>
      </c>
      <c r="AE254">
        <v>1020.7198358110001</v>
      </c>
      <c r="AF254">
        <v>20072.617223686</v>
      </c>
      <c r="AG254">
        <v>94751.436342365007</v>
      </c>
      <c r="AH254">
        <v>0</v>
      </c>
      <c r="AI254">
        <v>33023.288805650001</v>
      </c>
      <c r="AJ254">
        <v>905.25379103602302</v>
      </c>
      <c r="AK254">
        <v>87892.753282730002</v>
      </c>
      <c r="AL254" t="s">
        <v>77</v>
      </c>
      <c r="AM254">
        <v>893.53676680002104</v>
      </c>
      <c r="AN254">
        <v>8600.2913804500004</v>
      </c>
      <c r="AO254" t="s">
        <v>77</v>
      </c>
    </row>
    <row r="255" spans="1:41" x14ac:dyDescent="0.35">
      <c r="A255" t="str">
        <f t="shared" si="4"/>
        <v>VOLFXEURMXN1Y10FLY</v>
      </c>
      <c r="B255" t="s">
        <v>71</v>
      </c>
      <c r="C255" t="s">
        <v>27</v>
      </c>
      <c r="D255" t="s">
        <v>30</v>
      </c>
      <c r="E255" t="s">
        <v>7</v>
      </c>
      <c r="F255" t="s">
        <v>17</v>
      </c>
      <c r="G255" t="s">
        <v>30</v>
      </c>
      <c r="H255" t="s">
        <v>17</v>
      </c>
      <c r="I255">
        <v>1</v>
      </c>
      <c r="J255" t="s">
        <v>7</v>
      </c>
      <c r="K255">
        <v>10472.219999999999</v>
      </c>
      <c r="L255">
        <v>1.6775</v>
      </c>
      <c r="M255">
        <v>1.8171999999999999</v>
      </c>
      <c r="N255" t="s">
        <v>82</v>
      </c>
      <c r="O255" t="s">
        <v>82</v>
      </c>
      <c r="P255" t="s">
        <v>82</v>
      </c>
      <c r="Q255" t="s">
        <v>82</v>
      </c>
      <c r="R255">
        <v>0.65459999999999996</v>
      </c>
      <c r="S255">
        <v>0.75544999999999995</v>
      </c>
      <c r="T255">
        <v>0.76834999999999998</v>
      </c>
      <c r="U255">
        <v>0.50570000000000004</v>
      </c>
      <c r="V255">
        <v>0.130299999999999</v>
      </c>
      <c r="W255">
        <v>-0.11549999999999901</v>
      </c>
      <c r="X255">
        <v>0.142649999999999</v>
      </c>
      <c r="Y255">
        <v>0</v>
      </c>
      <c r="Z255">
        <v>0</v>
      </c>
      <c r="AA255">
        <v>3427.5576059999999</v>
      </c>
      <c r="AB255">
        <v>1364.53026599999</v>
      </c>
      <c r="AC255">
        <v>3955.6192995000001</v>
      </c>
      <c r="AD255">
        <v>-1209.54140999999</v>
      </c>
      <c r="AE255">
        <v>1493.86218299999</v>
      </c>
      <c r="AF255">
        <v>2647.9008269999999</v>
      </c>
      <c r="AG255">
        <v>4023.1651185000001</v>
      </c>
      <c r="AH255">
        <v>0</v>
      </c>
      <c r="AI255">
        <v>3427.5576059999999</v>
      </c>
      <c r="AJ255">
        <v>1364.53026599999</v>
      </c>
      <c r="AK255">
        <v>3955.6192995000001</v>
      </c>
      <c r="AL255" t="s">
        <v>77</v>
      </c>
      <c r="AM255">
        <v>1999.3554200000001</v>
      </c>
      <c r="AN255">
        <v>8200.7459599999893</v>
      </c>
      <c r="AO255" t="s">
        <v>77</v>
      </c>
    </row>
    <row r="256" spans="1:41" x14ac:dyDescent="0.35">
      <c r="A256" t="str">
        <f t="shared" si="4"/>
        <v>VOLFXEURMXN1Y10RR</v>
      </c>
      <c r="B256" t="s">
        <v>71</v>
      </c>
      <c r="C256" t="s">
        <v>27</v>
      </c>
      <c r="D256" t="s">
        <v>30</v>
      </c>
      <c r="E256" t="s">
        <v>7</v>
      </c>
      <c r="F256" t="s">
        <v>16</v>
      </c>
      <c r="G256" t="s">
        <v>30</v>
      </c>
      <c r="H256" t="s">
        <v>16</v>
      </c>
      <c r="I256">
        <v>1</v>
      </c>
      <c r="J256" t="s">
        <v>7</v>
      </c>
      <c r="K256">
        <v>8401.1299999999992</v>
      </c>
      <c r="L256">
        <v>2.335</v>
      </c>
      <c r="M256">
        <v>1.8025</v>
      </c>
      <c r="N256" t="s">
        <v>82</v>
      </c>
      <c r="O256" t="s">
        <v>82</v>
      </c>
      <c r="P256" t="s">
        <v>82</v>
      </c>
      <c r="Q256" t="s">
        <v>82</v>
      </c>
      <c r="R256">
        <v>0.84</v>
      </c>
      <c r="S256">
        <v>2.4079999999999999</v>
      </c>
      <c r="T256">
        <v>2.6040000000000001</v>
      </c>
      <c r="U256">
        <v>0.55979999999999996</v>
      </c>
      <c r="V256">
        <v>0.65299999999999903</v>
      </c>
      <c r="W256">
        <v>-0.14729999999999999</v>
      </c>
      <c r="X256">
        <v>0.73399999999999999</v>
      </c>
      <c r="Y256">
        <v>0</v>
      </c>
      <c r="Z256">
        <v>0</v>
      </c>
      <c r="AA256">
        <v>3528.4746</v>
      </c>
      <c r="AB256">
        <v>5485.9378900000002</v>
      </c>
      <c r="AC256">
        <v>10114.960520000001</v>
      </c>
      <c r="AD256">
        <v>-1237.486449</v>
      </c>
      <c r="AE256">
        <v>6166.4294200000004</v>
      </c>
      <c r="AF256">
        <v>2351.476287</v>
      </c>
      <c r="AG256">
        <v>10938.27126</v>
      </c>
      <c r="AH256">
        <v>0</v>
      </c>
      <c r="AI256">
        <v>3528.4746</v>
      </c>
      <c r="AJ256">
        <v>5485.9378900000002</v>
      </c>
      <c r="AK256">
        <v>10114.960520000001</v>
      </c>
      <c r="AL256" t="s">
        <v>77</v>
      </c>
      <c r="AM256">
        <v>10178.830997999999</v>
      </c>
      <c r="AN256">
        <v>5345.8652199999997</v>
      </c>
      <c r="AO256" t="s">
        <v>77</v>
      </c>
    </row>
    <row r="257" spans="1:41" x14ac:dyDescent="0.35">
      <c r="A257" t="str">
        <f t="shared" si="4"/>
        <v>VOLFXEURMXN1Y25FLY</v>
      </c>
      <c r="B257" t="s">
        <v>71</v>
      </c>
      <c r="C257" t="s">
        <v>27</v>
      </c>
      <c r="D257" t="s">
        <v>30</v>
      </c>
      <c r="E257" t="s">
        <v>7</v>
      </c>
      <c r="F257" t="s">
        <v>19</v>
      </c>
      <c r="G257" t="s">
        <v>30</v>
      </c>
      <c r="H257" t="s">
        <v>19</v>
      </c>
      <c r="I257">
        <v>1</v>
      </c>
      <c r="J257" t="s">
        <v>7</v>
      </c>
      <c r="K257">
        <v>46105.5</v>
      </c>
      <c r="L257">
        <v>0.51749999999999996</v>
      </c>
      <c r="M257">
        <v>0.54920000000000002</v>
      </c>
      <c r="N257" t="s">
        <v>82</v>
      </c>
      <c r="O257" t="s">
        <v>82</v>
      </c>
      <c r="P257" t="s">
        <v>82</v>
      </c>
      <c r="Q257" t="s">
        <v>82</v>
      </c>
      <c r="R257">
        <v>0.35</v>
      </c>
      <c r="S257">
        <v>0.47</v>
      </c>
      <c r="T257">
        <v>0.48499999999999999</v>
      </c>
      <c r="U257">
        <v>0.23330000000000001</v>
      </c>
      <c r="V257">
        <v>4.0699999999999903E-2</v>
      </c>
      <c r="W257">
        <v>-3.6999999999999998E-2</v>
      </c>
      <c r="X257">
        <v>4.4099999999999903E-2</v>
      </c>
      <c r="Y257">
        <v>0</v>
      </c>
      <c r="Z257">
        <v>0</v>
      </c>
      <c r="AA257">
        <v>8068.4624999999996</v>
      </c>
      <c r="AB257">
        <v>1876.4938499999901</v>
      </c>
      <c r="AC257">
        <v>10834.7925</v>
      </c>
      <c r="AD257">
        <v>-1705.9034999999999</v>
      </c>
      <c r="AE257">
        <v>2033.2525499999899</v>
      </c>
      <c r="AF257">
        <v>5378.2065750000002</v>
      </c>
      <c r="AG257">
        <v>11180.58375</v>
      </c>
      <c r="AH257">
        <v>0</v>
      </c>
      <c r="AI257">
        <v>8068.4624999999996</v>
      </c>
      <c r="AJ257">
        <v>1876.4938499999901</v>
      </c>
      <c r="AK257">
        <v>10834.7925</v>
      </c>
      <c r="AL257" t="s">
        <v>77</v>
      </c>
      <c r="AM257">
        <v>16977.110643</v>
      </c>
      <c r="AN257">
        <v>15860.529375</v>
      </c>
      <c r="AO257" t="s">
        <v>77</v>
      </c>
    </row>
    <row r="258" spans="1:41" x14ac:dyDescent="0.35">
      <c r="A258" t="str">
        <f t="shared" si="4"/>
        <v>VOLFXEURMXN1Y25RR</v>
      </c>
      <c r="B258" t="s">
        <v>71</v>
      </c>
      <c r="C258" t="s">
        <v>27</v>
      </c>
      <c r="D258" t="s">
        <v>30</v>
      </c>
      <c r="E258" t="s">
        <v>7</v>
      </c>
      <c r="F258" t="s">
        <v>18</v>
      </c>
      <c r="G258" t="s">
        <v>30</v>
      </c>
      <c r="H258" t="s">
        <v>18</v>
      </c>
      <c r="I258">
        <v>1</v>
      </c>
      <c r="J258" t="s">
        <v>7</v>
      </c>
      <c r="K258">
        <v>15247.78</v>
      </c>
      <c r="L258">
        <v>1.22</v>
      </c>
      <c r="M258">
        <v>1.22</v>
      </c>
      <c r="N258" t="s">
        <v>75</v>
      </c>
      <c r="O258" t="s">
        <v>75</v>
      </c>
      <c r="P258" t="s">
        <v>75</v>
      </c>
      <c r="Q258" t="s">
        <v>75</v>
      </c>
      <c r="R258">
        <v>0.97</v>
      </c>
      <c r="S258">
        <v>2.754</v>
      </c>
      <c r="T258">
        <v>2.9769999999999999</v>
      </c>
      <c r="U258">
        <v>0.52229999999999999</v>
      </c>
      <c r="V258">
        <v>0.44289999999999902</v>
      </c>
      <c r="W258">
        <v>-0.183999999999999</v>
      </c>
      <c r="X258">
        <v>0.49819999999999998</v>
      </c>
      <c r="Y258">
        <v>0</v>
      </c>
      <c r="Z258">
        <v>0</v>
      </c>
      <c r="AA258">
        <v>7395.1733000000004</v>
      </c>
      <c r="AB258">
        <v>6753.2417619999997</v>
      </c>
      <c r="AC258">
        <v>20996.193060000001</v>
      </c>
      <c r="AD258">
        <v>-2805.5915199999899</v>
      </c>
      <c r="AE258">
        <v>7596.443996</v>
      </c>
      <c r="AF258">
        <v>3981.9577469999999</v>
      </c>
      <c r="AG258">
        <v>22696.320530000001</v>
      </c>
      <c r="AH258">
        <v>0</v>
      </c>
      <c r="AI258">
        <v>7395.1733000000004</v>
      </c>
      <c r="AJ258">
        <v>6753.2417619999997</v>
      </c>
      <c r="AK258">
        <v>20996.193060000001</v>
      </c>
      <c r="AL258" t="s">
        <v>77</v>
      </c>
      <c r="AM258">
        <v>32625.496800000001</v>
      </c>
      <c r="AN258">
        <v>23297.950919999999</v>
      </c>
      <c r="AO258" t="s">
        <v>77</v>
      </c>
    </row>
    <row r="259" spans="1:41" x14ac:dyDescent="0.35">
      <c r="A259" t="str">
        <f t="shared" si="4"/>
        <v>VOLFXEURMXN1YATM</v>
      </c>
      <c r="B259" t="s">
        <v>71</v>
      </c>
      <c r="C259" t="s">
        <v>27</v>
      </c>
      <c r="D259" t="s">
        <v>30</v>
      </c>
      <c r="E259" t="s">
        <v>7</v>
      </c>
      <c r="F259" t="s">
        <v>9</v>
      </c>
      <c r="G259" t="s">
        <v>30</v>
      </c>
      <c r="H259" t="s">
        <v>9</v>
      </c>
      <c r="I259">
        <v>1</v>
      </c>
      <c r="J259" t="s">
        <v>7</v>
      </c>
      <c r="K259">
        <v>54755.179839999997</v>
      </c>
      <c r="L259">
        <v>12.847</v>
      </c>
      <c r="M259">
        <v>12.8475</v>
      </c>
      <c r="N259" t="s">
        <v>75</v>
      </c>
      <c r="O259" t="s">
        <v>75</v>
      </c>
      <c r="P259" t="s">
        <v>75</v>
      </c>
      <c r="Q259" t="s">
        <v>75</v>
      </c>
      <c r="R259">
        <v>1.385</v>
      </c>
      <c r="S259">
        <v>3.3170000000000002</v>
      </c>
      <c r="T259">
        <v>3.5585</v>
      </c>
      <c r="U259">
        <v>0.74180000000000001</v>
      </c>
      <c r="V259">
        <v>0.27749999999999903</v>
      </c>
      <c r="W259">
        <v>-3.7300000000000097E-2</v>
      </c>
      <c r="X259">
        <v>0.31219999999999798</v>
      </c>
      <c r="Y259">
        <v>-5.0000000000061096E-4</v>
      </c>
      <c r="Z259">
        <v>-27.377589920033401</v>
      </c>
      <c r="AA259">
        <v>37917.9620392</v>
      </c>
      <c r="AB259">
        <v>15194.5624055999</v>
      </c>
      <c r="AC259">
        <v>90811.465764640001</v>
      </c>
      <c r="AD259">
        <v>-2042.368208032</v>
      </c>
      <c r="AE259">
        <v>17094.567146047899</v>
      </c>
      <c r="AF259">
        <v>20308.696202656</v>
      </c>
      <c r="AG259">
        <v>97423.1537303199</v>
      </c>
      <c r="AH259">
        <v>-27.377589920033401</v>
      </c>
      <c r="AI259">
        <v>37917.9620392</v>
      </c>
      <c r="AJ259">
        <v>15194.5624055999</v>
      </c>
      <c r="AK259">
        <v>90811.465764640001</v>
      </c>
      <c r="AL259" t="s">
        <v>77</v>
      </c>
      <c r="AM259">
        <v>2128.8313913749198</v>
      </c>
      <c r="AN259">
        <v>24727.195392124999</v>
      </c>
      <c r="AO259" t="s">
        <v>77</v>
      </c>
    </row>
    <row r="260" spans="1:41" x14ac:dyDescent="0.35">
      <c r="A260" t="str">
        <f t="shared" si="4"/>
        <v>VOLFXEURMXN2YATM</v>
      </c>
      <c r="B260" t="s">
        <v>71</v>
      </c>
      <c r="C260" t="s">
        <v>27</v>
      </c>
      <c r="D260" t="s">
        <v>30</v>
      </c>
      <c r="E260" t="s">
        <v>8</v>
      </c>
      <c r="F260" t="s">
        <v>9</v>
      </c>
      <c r="G260" t="s">
        <v>30</v>
      </c>
      <c r="H260" t="s">
        <v>9</v>
      </c>
      <c r="I260">
        <v>2</v>
      </c>
      <c r="J260" t="s">
        <v>8</v>
      </c>
      <c r="K260">
        <v>-3629.88985</v>
      </c>
      <c r="L260">
        <v>12.938000000000001</v>
      </c>
      <c r="M260">
        <v>12.975</v>
      </c>
      <c r="N260" t="s">
        <v>80</v>
      </c>
      <c r="O260" t="s">
        <v>75</v>
      </c>
      <c r="P260" t="s">
        <v>80</v>
      </c>
      <c r="Q260" t="s">
        <v>83</v>
      </c>
      <c r="R260">
        <v>0.99199999999999999</v>
      </c>
      <c r="S260">
        <v>1.0665499999999899</v>
      </c>
      <c r="T260">
        <v>1.07585</v>
      </c>
      <c r="U260">
        <v>0.57869999999999999</v>
      </c>
      <c r="V260">
        <v>0</v>
      </c>
      <c r="W260">
        <v>9.8000000000000698E-2</v>
      </c>
      <c r="X260">
        <v>0</v>
      </c>
      <c r="Y260">
        <v>0</v>
      </c>
      <c r="Z260">
        <v>0</v>
      </c>
      <c r="AA260">
        <v>1800.4253656000001</v>
      </c>
      <c r="AB260">
        <v>49.366501960001003</v>
      </c>
      <c r="AC260">
        <v>1935.7295097587401</v>
      </c>
      <c r="AD260">
        <v>-355.72920530000198</v>
      </c>
      <c r="AE260">
        <v>51.907424855001501</v>
      </c>
      <c r="AF260">
        <v>1050.3086280975001</v>
      </c>
      <c r="AG260">
        <v>1952.60849756125</v>
      </c>
      <c r="AH260">
        <v>0</v>
      </c>
      <c r="AI260">
        <v>1800.4253656000001</v>
      </c>
      <c r="AJ260">
        <v>49.366501960001003</v>
      </c>
      <c r="AK260">
        <v>1935.7295097587401</v>
      </c>
      <c r="AL260" t="s">
        <v>77</v>
      </c>
      <c r="AM260">
        <v>30315.634300000002</v>
      </c>
      <c r="AN260">
        <v>29831.464459999999</v>
      </c>
      <c r="AO260" t="s">
        <v>77</v>
      </c>
    </row>
    <row r="261" spans="1:41" x14ac:dyDescent="0.35">
      <c r="A261" t="str">
        <f t="shared" si="4"/>
        <v>VOLFXEURMXN5YATM</v>
      </c>
      <c r="B261" t="s">
        <v>71</v>
      </c>
      <c r="C261" t="s">
        <v>27</v>
      </c>
      <c r="D261" t="s">
        <v>30</v>
      </c>
      <c r="E261" t="s">
        <v>24</v>
      </c>
      <c r="F261" t="s">
        <v>9</v>
      </c>
      <c r="G261" t="s">
        <v>30</v>
      </c>
      <c r="H261" t="s">
        <v>9</v>
      </c>
      <c r="I261">
        <v>5</v>
      </c>
      <c r="J261" t="s">
        <v>24</v>
      </c>
      <c r="K261">
        <v>-1.209E-2</v>
      </c>
      <c r="L261">
        <v>13.458</v>
      </c>
      <c r="M261">
        <v>13.5718</v>
      </c>
      <c r="N261" t="s">
        <v>80</v>
      </c>
      <c r="O261" t="s">
        <v>75</v>
      </c>
      <c r="P261" t="s">
        <v>80</v>
      </c>
      <c r="Q261" t="s">
        <v>83</v>
      </c>
      <c r="R261">
        <v>1.9</v>
      </c>
      <c r="S261">
        <v>1.9362999999999999</v>
      </c>
      <c r="T261">
        <v>1.9409000000000001</v>
      </c>
      <c r="U261">
        <v>1.4587999999999901</v>
      </c>
      <c r="V261">
        <v>0</v>
      </c>
      <c r="W261">
        <v>0.121999999999999</v>
      </c>
      <c r="X261">
        <v>0</v>
      </c>
      <c r="Y261">
        <v>0</v>
      </c>
      <c r="Z261">
        <v>0</v>
      </c>
      <c r="AA261">
        <v>1.1485499999999999E-2</v>
      </c>
      <c r="AB261">
        <v>1.1654760000000099E-3</v>
      </c>
      <c r="AC261">
        <v>1.17049335E-2</v>
      </c>
      <c r="AD261">
        <v>-1.4749799999999899E-3</v>
      </c>
      <c r="AE261">
        <v>1.31055600000001E-3</v>
      </c>
      <c r="AF261">
        <v>8.8184459999999902E-3</v>
      </c>
      <c r="AG261">
        <v>1.17327405E-2</v>
      </c>
      <c r="AH261">
        <v>0</v>
      </c>
      <c r="AI261">
        <v>1.1485499999999999E-2</v>
      </c>
      <c r="AJ261">
        <v>1.1654760000000099E-3</v>
      </c>
      <c r="AK261">
        <v>1.17049335E-2</v>
      </c>
      <c r="AL261" t="s">
        <v>77</v>
      </c>
      <c r="AM261">
        <v>20725.65711</v>
      </c>
      <c r="AN261">
        <v>49289.751908999999</v>
      </c>
      <c r="AO261" t="s">
        <v>77</v>
      </c>
    </row>
    <row r="262" spans="1:41" x14ac:dyDescent="0.35">
      <c r="A262" t="str">
        <f t="shared" ref="A262:A325" si="5">CONCATENATE(C262,D262,E262,F262)</f>
        <v>VOLFXEURNOK1DATM</v>
      </c>
      <c r="B262" t="s">
        <v>71</v>
      </c>
      <c r="C262" t="s">
        <v>27</v>
      </c>
      <c r="D262" t="s">
        <v>91</v>
      </c>
      <c r="E262" t="s">
        <v>20</v>
      </c>
      <c r="F262" t="s">
        <v>9</v>
      </c>
      <c r="G262" t="s">
        <v>91</v>
      </c>
      <c r="H262" t="s">
        <v>9</v>
      </c>
      <c r="I262">
        <v>2.7777777777777701E-3</v>
      </c>
      <c r="J262" t="s">
        <v>20</v>
      </c>
      <c r="K262">
        <v>4.4999999999999999E-4</v>
      </c>
      <c r="L262">
        <v>12.965</v>
      </c>
      <c r="M262">
        <v>12.97</v>
      </c>
      <c r="N262" t="s">
        <v>75</v>
      </c>
      <c r="O262" t="s">
        <v>75</v>
      </c>
      <c r="P262" t="s">
        <v>75</v>
      </c>
      <c r="Q262" t="s">
        <v>75</v>
      </c>
      <c r="R262">
        <v>3.5</v>
      </c>
      <c r="S262">
        <v>6.3726000000000003</v>
      </c>
      <c r="T262">
        <v>6.7316000000000003</v>
      </c>
      <c r="U262">
        <v>3.5</v>
      </c>
      <c r="V262">
        <v>0</v>
      </c>
      <c r="W262">
        <v>-2.4220999999999999</v>
      </c>
      <c r="X262">
        <v>0</v>
      </c>
      <c r="Y262">
        <v>-5.0000000000007799E-3</v>
      </c>
      <c r="Z262" s="11">
        <v>-2.2500000000003499E-6</v>
      </c>
      <c r="AA262">
        <v>7.8750000000000001E-4</v>
      </c>
      <c r="AB262">
        <v>0</v>
      </c>
      <c r="AC262">
        <v>1.4338350000000001E-3</v>
      </c>
      <c r="AD262">
        <v>-1.0899449999999999E-3</v>
      </c>
      <c r="AE262">
        <v>0</v>
      </c>
      <c r="AF262">
        <v>7.8750000000000001E-4</v>
      </c>
      <c r="AG262">
        <v>1.51461E-3</v>
      </c>
      <c r="AH262" s="11">
        <v>-2.2500000000003499E-6</v>
      </c>
      <c r="AI262">
        <v>7.8750000000000001E-4</v>
      </c>
      <c r="AJ262">
        <v>0</v>
      </c>
      <c r="AK262">
        <v>1.4338350000000001E-3</v>
      </c>
      <c r="AL262" t="s">
        <v>77</v>
      </c>
      <c r="AM262">
        <v>9044.7898199999909</v>
      </c>
      <c r="AN262">
        <v>11504.295501000001</v>
      </c>
      <c r="AO262" t="s">
        <v>77</v>
      </c>
    </row>
    <row r="263" spans="1:41" x14ac:dyDescent="0.35">
      <c r="A263" t="str">
        <f t="shared" si="5"/>
        <v>VOLFXEURNOK1WATM</v>
      </c>
      <c r="B263" t="s">
        <v>71</v>
      </c>
      <c r="C263" t="s">
        <v>27</v>
      </c>
      <c r="D263" t="s">
        <v>91</v>
      </c>
      <c r="E263" t="s">
        <v>0</v>
      </c>
      <c r="F263" t="s">
        <v>9</v>
      </c>
      <c r="G263" t="s">
        <v>91</v>
      </c>
      <c r="H263" t="s">
        <v>9</v>
      </c>
      <c r="I263">
        <v>1.94444444444444E-2</v>
      </c>
      <c r="J263" t="s">
        <v>0</v>
      </c>
      <c r="K263">
        <v>2.5000000000000001E-3</v>
      </c>
      <c r="L263">
        <v>13.22</v>
      </c>
      <c r="M263">
        <v>13.5167</v>
      </c>
      <c r="N263" t="s">
        <v>75</v>
      </c>
      <c r="O263" t="s">
        <v>75</v>
      </c>
      <c r="P263" t="s">
        <v>75</v>
      </c>
      <c r="Q263" t="s">
        <v>75</v>
      </c>
      <c r="R263">
        <v>1.9750000000000001</v>
      </c>
      <c r="S263">
        <v>2.5392000000000001</v>
      </c>
      <c r="T263">
        <v>2.6097999999999999</v>
      </c>
      <c r="U263">
        <v>1.9550000000000001</v>
      </c>
      <c r="V263">
        <v>0</v>
      </c>
      <c r="W263">
        <v>-0.34329999999999899</v>
      </c>
      <c r="X263">
        <v>0</v>
      </c>
      <c r="Y263">
        <v>-0.29669999999999902</v>
      </c>
      <c r="Z263">
        <v>-7.4174999999999805E-4</v>
      </c>
      <c r="AA263">
        <v>2.46875E-3</v>
      </c>
      <c r="AB263">
        <v>0</v>
      </c>
      <c r="AC263">
        <v>3.1740000000000002E-3</v>
      </c>
      <c r="AD263">
        <v>-8.5824999999999801E-4</v>
      </c>
      <c r="AE263">
        <v>0</v>
      </c>
      <c r="AF263">
        <v>2.4437500000000002E-3</v>
      </c>
      <c r="AG263">
        <v>3.26225E-3</v>
      </c>
      <c r="AH263">
        <v>-7.4174999999999805E-4</v>
      </c>
      <c r="AI263">
        <v>2.46875E-3</v>
      </c>
      <c r="AJ263">
        <v>0</v>
      </c>
      <c r="AK263">
        <v>3.1740000000000002E-3</v>
      </c>
      <c r="AL263" t="s">
        <v>77</v>
      </c>
      <c r="AM263">
        <v>17400.791160000001</v>
      </c>
      <c r="AN263">
        <v>24179.626980000001</v>
      </c>
      <c r="AO263" t="s">
        <v>77</v>
      </c>
    </row>
    <row r="264" spans="1:41" x14ac:dyDescent="0.35">
      <c r="A264" t="str">
        <f t="shared" si="5"/>
        <v>VOLFXEURNOK6M10FLY</v>
      </c>
      <c r="B264" t="s">
        <v>71</v>
      </c>
      <c r="C264" t="s">
        <v>27</v>
      </c>
      <c r="D264" t="s">
        <v>91</v>
      </c>
      <c r="E264" t="s">
        <v>5</v>
      </c>
      <c r="F264" t="s">
        <v>17</v>
      </c>
      <c r="G264" t="s">
        <v>91</v>
      </c>
      <c r="H264" t="s">
        <v>17</v>
      </c>
      <c r="I264">
        <v>0.5</v>
      </c>
      <c r="J264" t="s">
        <v>5</v>
      </c>
      <c r="K264">
        <v>53.26</v>
      </c>
      <c r="L264">
        <v>1.03</v>
      </c>
      <c r="M264">
        <v>1.1000000000000001</v>
      </c>
      <c r="N264" t="s">
        <v>75</v>
      </c>
      <c r="O264" t="s">
        <v>75</v>
      </c>
      <c r="P264" t="s">
        <v>75</v>
      </c>
      <c r="Q264" t="s">
        <v>75</v>
      </c>
      <c r="R264">
        <v>0.7</v>
      </c>
      <c r="S264">
        <v>0.7</v>
      </c>
      <c r="T264">
        <v>0.7</v>
      </c>
      <c r="U264">
        <v>0.67179999999999995</v>
      </c>
      <c r="V264">
        <v>0</v>
      </c>
      <c r="W264">
        <v>-0.22019999999999901</v>
      </c>
      <c r="X264">
        <v>0</v>
      </c>
      <c r="Y264">
        <v>-7.0000000000000007E-2</v>
      </c>
      <c r="Z264">
        <v>-3.7282000000000002</v>
      </c>
      <c r="AA264">
        <v>18.640999999999998</v>
      </c>
      <c r="AB264">
        <v>0</v>
      </c>
      <c r="AC264">
        <v>18.640999999999998</v>
      </c>
      <c r="AD264">
        <v>-11.727851999999899</v>
      </c>
      <c r="AE264">
        <v>0</v>
      </c>
      <c r="AF264">
        <v>17.890034</v>
      </c>
      <c r="AG264">
        <v>18.640999999999998</v>
      </c>
      <c r="AH264">
        <v>-3.7282000000000002</v>
      </c>
      <c r="AI264">
        <v>18.640999999999998</v>
      </c>
      <c r="AJ264">
        <v>0</v>
      </c>
      <c r="AK264">
        <v>18.640999999999998</v>
      </c>
      <c r="AL264" t="s">
        <v>77</v>
      </c>
      <c r="AM264">
        <v>1095.90162879999</v>
      </c>
      <c r="AN264">
        <v>12852.871290269901</v>
      </c>
      <c r="AO264" t="s">
        <v>77</v>
      </c>
    </row>
    <row r="265" spans="1:41" x14ac:dyDescent="0.35">
      <c r="A265" t="str">
        <f t="shared" si="5"/>
        <v>VOLFXEURNOK6M10RR</v>
      </c>
      <c r="B265" t="s">
        <v>71</v>
      </c>
      <c r="C265" t="s">
        <v>27</v>
      </c>
      <c r="D265" t="s">
        <v>91</v>
      </c>
      <c r="E265" t="s">
        <v>5</v>
      </c>
      <c r="F265" t="s">
        <v>16</v>
      </c>
      <c r="G265" t="s">
        <v>91</v>
      </c>
      <c r="H265" t="s">
        <v>16</v>
      </c>
      <c r="I265">
        <v>0.5</v>
      </c>
      <c r="J265" t="s">
        <v>5</v>
      </c>
      <c r="K265">
        <v>-496.86</v>
      </c>
      <c r="L265">
        <v>3.3250000000000002</v>
      </c>
      <c r="M265">
        <v>3.33</v>
      </c>
      <c r="N265" t="s">
        <v>75</v>
      </c>
      <c r="O265" t="s">
        <v>75</v>
      </c>
      <c r="P265" t="s">
        <v>75</v>
      </c>
      <c r="Q265" t="s">
        <v>75</v>
      </c>
      <c r="R265">
        <v>1.05</v>
      </c>
      <c r="S265">
        <v>1.33</v>
      </c>
      <c r="T265">
        <v>1.365</v>
      </c>
      <c r="U265">
        <v>1.0078</v>
      </c>
      <c r="V265">
        <v>0</v>
      </c>
      <c r="W265">
        <v>1.8220000000000001</v>
      </c>
      <c r="X265">
        <v>0</v>
      </c>
      <c r="Y265">
        <v>-4.9999999999998899E-3</v>
      </c>
      <c r="Z265">
        <v>2.4842999999999398</v>
      </c>
      <c r="AA265">
        <v>260.85149999999999</v>
      </c>
      <c r="AB265">
        <v>70.057259999999999</v>
      </c>
      <c r="AC265">
        <v>330.4119</v>
      </c>
      <c r="AD265">
        <v>-905.27891999999997</v>
      </c>
      <c r="AE265">
        <v>78.503879999999896</v>
      </c>
      <c r="AF265">
        <v>250.36775399999999</v>
      </c>
      <c r="AG265">
        <v>339.10694999999998</v>
      </c>
      <c r="AH265">
        <v>2.4842999999999398</v>
      </c>
      <c r="AI265">
        <v>260.85149999999999</v>
      </c>
      <c r="AJ265">
        <v>70.057259999999999</v>
      </c>
      <c r="AK265">
        <v>330.4119</v>
      </c>
      <c r="AL265" t="s">
        <v>77</v>
      </c>
      <c r="AM265">
        <v>3256.8542299999899</v>
      </c>
      <c r="AN265">
        <v>2922.0374400000001</v>
      </c>
      <c r="AO265" t="s">
        <v>77</v>
      </c>
    </row>
    <row r="266" spans="1:41" x14ac:dyDescent="0.35">
      <c r="A266" t="str">
        <f t="shared" si="5"/>
        <v>VOLFXEURNOK6M25FLY</v>
      </c>
      <c r="B266" t="s">
        <v>71</v>
      </c>
      <c r="C266" t="s">
        <v>27</v>
      </c>
      <c r="D266" t="s">
        <v>91</v>
      </c>
      <c r="E266" t="s">
        <v>5</v>
      </c>
      <c r="F266" t="s">
        <v>19</v>
      </c>
      <c r="G266" t="s">
        <v>91</v>
      </c>
      <c r="H266" t="s">
        <v>19</v>
      </c>
      <c r="I266">
        <v>0.5</v>
      </c>
      <c r="J266" t="s">
        <v>5</v>
      </c>
      <c r="K266">
        <v>3358.1499999999901</v>
      </c>
      <c r="L266">
        <v>0.35749999999999998</v>
      </c>
      <c r="M266">
        <v>0.35749999999999998</v>
      </c>
      <c r="N266" t="s">
        <v>75</v>
      </c>
      <c r="O266" t="s">
        <v>75</v>
      </c>
      <c r="P266" t="s">
        <v>75</v>
      </c>
      <c r="Q266" t="s">
        <v>75</v>
      </c>
      <c r="R266">
        <v>0.41549999999999998</v>
      </c>
      <c r="S266">
        <v>0.43109999999999998</v>
      </c>
      <c r="T266">
        <v>0.433</v>
      </c>
      <c r="U266">
        <v>0.40310000000000001</v>
      </c>
      <c r="V266">
        <v>1.59999999999999E-2</v>
      </c>
      <c r="W266">
        <v>-1.4E-2</v>
      </c>
      <c r="X266">
        <v>1.7999999999999901E-2</v>
      </c>
      <c r="Y266">
        <v>0</v>
      </c>
      <c r="Z266">
        <v>0</v>
      </c>
      <c r="AA266">
        <v>697.65566249999904</v>
      </c>
      <c r="AB266">
        <v>53.730399999999797</v>
      </c>
      <c r="AC266">
        <v>723.84923249999895</v>
      </c>
      <c r="AD266">
        <v>-47.014099999999999</v>
      </c>
      <c r="AE266">
        <v>60.446699999999801</v>
      </c>
      <c r="AF266">
        <v>676.83513249999999</v>
      </c>
      <c r="AG266">
        <v>727.03947499999902</v>
      </c>
      <c r="AH266">
        <v>0</v>
      </c>
      <c r="AI266">
        <v>697.65566249999904</v>
      </c>
      <c r="AJ266">
        <v>53.730399999999797</v>
      </c>
      <c r="AK266">
        <v>723.84923249999895</v>
      </c>
      <c r="AL266" t="s">
        <v>77</v>
      </c>
      <c r="AM266">
        <v>5243.8905720000002</v>
      </c>
      <c r="AN266">
        <v>2764.3512599999999</v>
      </c>
      <c r="AO266" t="s">
        <v>77</v>
      </c>
    </row>
    <row r="267" spans="1:41" x14ac:dyDescent="0.35">
      <c r="A267" t="str">
        <f t="shared" si="5"/>
        <v>VOLFXEURNOK6M25RR</v>
      </c>
      <c r="B267" t="s">
        <v>71</v>
      </c>
      <c r="C267" t="s">
        <v>27</v>
      </c>
      <c r="D267" t="s">
        <v>91</v>
      </c>
      <c r="E267" t="s">
        <v>5</v>
      </c>
      <c r="F267" t="s">
        <v>18</v>
      </c>
      <c r="G267" t="s">
        <v>91</v>
      </c>
      <c r="H267" t="s">
        <v>18</v>
      </c>
      <c r="I267">
        <v>0.5</v>
      </c>
      <c r="J267" t="s">
        <v>5</v>
      </c>
      <c r="K267">
        <v>-2493.0299999999902</v>
      </c>
      <c r="L267">
        <v>1.7975000000000001</v>
      </c>
      <c r="M267">
        <v>1.1708000000000001</v>
      </c>
      <c r="N267" t="s">
        <v>75</v>
      </c>
      <c r="O267" t="s">
        <v>75</v>
      </c>
      <c r="P267" t="s">
        <v>75</v>
      </c>
      <c r="Q267" t="s">
        <v>75</v>
      </c>
      <c r="R267">
        <v>0.56579999999999997</v>
      </c>
      <c r="S267">
        <v>0.60499999999999998</v>
      </c>
      <c r="T267">
        <v>0.61</v>
      </c>
      <c r="U267">
        <v>0.44500000000000001</v>
      </c>
      <c r="V267">
        <v>0</v>
      </c>
      <c r="W267">
        <v>2.9468000000000001</v>
      </c>
      <c r="X267">
        <v>0</v>
      </c>
      <c r="Y267">
        <v>0.62670000000000003</v>
      </c>
      <c r="Z267">
        <v>-1562.381901</v>
      </c>
      <c r="AA267">
        <v>705.27818699999898</v>
      </c>
      <c r="AB267">
        <v>135.37152899999899</v>
      </c>
      <c r="AC267">
        <v>754.14157499999897</v>
      </c>
      <c r="AD267">
        <v>-7346.4608039999903</v>
      </c>
      <c r="AE267">
        <v>164.29067699999899</v>
      </c>
      <c r="AF267">
        <v>554.69917499999997</v>
      </c>
      <c r="AG267">
        <v>760.37414999999896</v>
      </c>
      <c r="AH267">
        <v>-1562.381901</v>
      </c>
      <c r="AI267">
        <v>705.27818699999898</v>
      </c>
      <c r="AJ267">
        <v>135.37152899999899</v>
      </c>
      <c r="AK267">
        <v>754.14157499999897</v>
      </c>
      <c r="AL267" t="s">
        <v>77</v>
      </c>
      <c r="AM267">
        <v>372.65016699999899</v>
      </c>
      <c r="AN267">
        <v>1566.69609299999</v>
      </c>
      <c r="AO267" t="s">
        <v>77</v>
      </c>
    </row>
    <row r="268" spans="1:41" x14ac:dyDescent="0.35">
      <c r="A268" t="str">
        <f t="shared" si="5"/>
        <v>VOLFXEURNOK6MATM</v>
      </c>
      <c r="B268" t="s">
        <v>71</v>
      </c>
      <c r="C268" t="s">
        <v>27</v>
      </c>
      <c r="D268" t="s">
        <v>91</v>
      </c>
      <c r="E268" t="s">
        <v>5</v>
      </c>
      <c r="F268" t="s">
        <v>9</v>
      </c>
      <c r="G268" t="s">
        <v>91</v>
      </c>
      <c r="H268" t="s">
        <v>9</v>
      </c>
      <c r="I268">
        <v>0.5</v>
      </c>
      <c r="J268" t="s">
        <v>5</v>
      </c>
      <c r="K268">
        <v>9076.6766000000007</v>
      </c>
      <c r="L268">
        <v>11.1175</v>
      </c>
      <c r="M268">
        <v>11.1175</v>
      </c>
      <c r="N268" t="s">
        <v>75</v>
      </c>
      <c r="O268" t="s">
        <v>75</v>
      </c>
      <c r="P268" t="s">
        <v>75</v>
      </c>
      <c r="Q268" t="s">
        <v>75</v>
      </c>
      <c r="R268">
        <v>0.82840000000000003</v>
      </c>
      <c r="S268">
        <v>0.86570000000000003</v>
      </c>
      <c r="T268">
        <v>0.87029999999999996</v>
      </c>
      <c r="U268">
        <v>0.76570000000000005</v>
      </c>
      <c r="V268">
        <v>0</v>
      </c>
      <c r="W268">
        <v>-4.6000000000001103E-2</v>
      </c>
      <c r="X268">
        <v>0</v>
      </c>
      <c r="Y268">
        <v>0</v>
      </c>
      <c r="Z268">
        <v>0</v>
      </c>
      <c r="AA268">
        <v>3759.5594477200002</v>
      </c>
      <c r="AB268">
        <v>0</v>
      </c>
      <c r="AC268">
        <v>3928.8394663099998</v>
      </c>
      <c r="AD268">
        <v>-417.52712360000999</v>
      </c>
      <c r="AE268">
        <v>0</v>
      </c>
      <c r="AF268">
        <v>3475.0056363100002</v>
      </c>
      <c r="AG268">
        <v>3949.7158224899999</v>
      </c>
      <c r="AH268">
        <v>0</v>
      </c>
      <c r="AI268">
        <v>3759.5594477200002</v>
      </c>
      <c r="AJ268">
        <v>0</v>
      </c>
      <c r="AK268">
        <v>3928.8394663099998</v>
      </c>
      <c r="AL268" t="s">
        <v>77</v>
      </c>
      <c r="AM268">
        <v>775.66737499999897</v>
      </c>
      <c r="AN268">
        <v>384.394937499999</v>
      </c>
      <c r="AO268" t="s">
        <v>77</v>
      </c>
    </row>
    <row r="269" spans="1:41" x14ac:dyDescent="0.35">
      <c r="A269" t="str">
        <f t="shared" si="5"/>
        <v>VOLFXEURNOK1Y10FLY</v>
      </c>
      <c r="B269" t="s">
        <v>71</v>
      </c>
      <c r="C269" t="s">
        <v>27</v>
      </c>
      <c r="D269" t="s">
        <v>91</v>
      </c>
      <c r="E269" t="s">
        <v>7</v>
      </c>
      <c r="F269" t="s">
        <v>17</v>
      </c>
      <c r="G269" t="s">
        <v>91</v>
      </c>
      <c r="H269" t="s">
        <v>17</v>
      </c>
      <c r="I269">
        <v>1</v>
      </c>
      <c r="J269" t="s">
        <v>7</v>
      </c>
      <c r="K269">
        <v>-741.84</v>
      </c>
      <c r="L269">
        <v>1.2050000000000001</v>
      </c>
      <c r="M269">
        <v>1.3</v>
      </c>
      <c r="N269" t="s">
        <v>75</v>
      </c>
      <c r="O269" t="s">
        <v>75</v>
      </c>
      <c r="P269" t="s">
        <v>75</v>
      </c>
      <c r="Q269" t="s">
        <v>75</v>
      </c>
      <c r="R269">
        <v>0.7</v>
      </c>
      <c r="S269">
        <v>0.72189999999999999</v>
      </c>
      <c r="T269">
        <v>0.72470000000000001</v>
      </c>
      <c r="U269">
        <v>0.68400000000000005</v>
      </c>
      <c r="V269">
        <v>0</v>
      </c>
      <c r="W269">
        <v>-1.8999999999999899E-2</v>
      </c>
      <c r="X269">
        <v>0</v>
      </c>
      <c r="Y269">
        <v>-9.4999999999999904E-2</v>
      </c>
      <c r="Z269">
        <v>70.474799999999902</v>
      </c>
      <c r="AA269">
        <v>259.64400000000001</v>
      </c>
      <c r="AB269">
        <v>99.777479999999798</v>
      </c>
      <c r="AC269">
        <v>267.76714800000002</v>
      </c>
      <c r="AD269">
        <v>14.094959999999899</v>
      </c>
      <c r="AE269">
        <v>103.486679999999</v>
      </c>
      <c r="AF269">
        <v>253.70928000000001</v>
      </c>
      <c r="AG269">
        <v>268.805724</v>
      </c>
      <c r="AH269">
        <v>70.474799999999902</v>
      </c>
      <c r="AI269">
        <v>259.64400000000001</v>
      </c>
      <c r="AJ269">
        <v>99.777479999999798</v>
      </c>
      <c r="AK269">
        <v>267.76714800000002</v>
      </c>
      <c r="AL269" t="s">
        <v>77</v>
      </c>
      <c r="AM269">
        <v>221.206559200002</v>
      </c>
      <c r="AN269">
        <v>2953.2332508650002</v>
      </c>
      <c r="AO269" t="s">
        <v>77</v>
      </c>
    </row>
    <row r="270" spans="1:41" x14ac:dyDescent="0.35">
      <c r="A270" t="str">
        <f t="shared" si="5"/>
        <v>VOLFXEURNOK1Y10RR</v>
      </c>
      <c r="B270" t="s">
        <v>71</v>
      </c>
      <c r="C270" t="s">
        <v>27</v>
      </c>
      <c r="D270" t="s">
        <v>91</v>
      </c>
      <c r="E270" t="s">
        <v>7</v>
      </c>
      <c r="F270" t="s">
        <v>16</v>
      </c>
      <c r="G270" t="s">
        <v>91</v>
      </c>
      <c r="H270" t="s">
        <v>16</v>
      </c>
      <c r="I270">
        <v>1</v>
      </c>
      <c r="J270" t="s">
        <v>7</v>
      </c>
      <c r="K270">
        <v>352.58</v>
      </c>
      <c r="L270">
        <v>3.4950000000000001</v>
      </c>
      <c r="M270">
        <v>3.4950000000000001</v>
      </c>
      <c r="N270" t="s">
        <v>75</v>
      </c>
      <c r="O270" t="s">
        <v>75</v>
      </c>
      <c r="P270" t="s">
        <v>75</v>
      </c>
      <c r="Q270" t="s">
        <v>75</v>
      </c>
      <c r="R270">
        <v>1.0911</v>
      </c>
      <c r="S270">
        <v>1.4181999999999999</v>
      </c>
      <c r="T270">
        <v>1.4591000000000001</v>
      </c>
      <c r="U270">
        <v>1.0342</v>
      </c>
      <c r="V270">
        <v>2.0611999999999999</v>
      </c>
      <c r="W270">
        <v>-4.3999999999999997E-2</v>
      </c>
      <c r="X270">
        <v>2.3189000000000002</v>
      </c>
      <c r="Y270">
        <v>0</v>
      </c>
      <c r="Z270">
        <v>0</v>
      </c>
      <c r="AA270">
        <v>192.35001899999901</v>
      </c>
      <c r="AB270">
        <v>726.73789599999998</v>
      </c>
      <c r="AC270">
        <v>250.014477999999</v>
      </c>
      <c r="AD270">
        <v>-15.51352</v>
      </c>
      <c r="AE270">
        <v>817.59776199999999</v>
      </c>
      <c r="AF270">
        <v>182.319118</v>
      </c>
      <c r="AG270">
        <v>257.224739</v>
      </c>
      <c r="AH270">
        <v>0</v>
      </c>
      <c r="AI270">
        <v>192.35001899999901</v>
      </c>
      <c r="AJ270">
        <v>726.73789599999998</v>
      </c>
      <c r="AK270">
        <v>250.014477999999</v>
      </c>
      <c r="AL270" t="s">
        <v>77</v>
      </c>
      <c r="AM270">
        <v>0.60745899999999997</v>
      </c>
      <c r="AN270">
        <v>12.1055274999999</v>
      </c>
      <c r="AO270" t="s">
        <v>77</v>
      </c>
    </row>
    <row r="271" spans="1:41" x14ac:dyDescent="0.35">
      <c r="A271" t="str">
        <f t="shared" si="5"/>
        <v>VOLFXEURNOK1Y25FLY</v>
      </c>
      <c r="B271" t="s">
        <v>71</v>
      </c>
      <c r="C271" t="s">
        <v>27</v>
      </c>
      <c r="D271" t="s">
        <v>91</v>
      </c>
      <c r="E271" t="s">
        <v>7</v>
      </c>
      <c r="F271" t="s">
        <v>19</v>
      </c>
      <c r="G271" t="s">
        <v>91</v>
      </c>
      <c r="H271" t="s">
        <v>19</v>
      </c>
      <c r="I271">
        <v>1</v>
      </c>
      <c r="J271" t="s">
        <v>7</v>
      </c>
      <c r="K271">
        <v>3447.77</v>
      </c>
      <c r="L271">
        <v>0.42749999999999999</v>
      </c>
      <c r="M271">
        <v>0.41249999999999998</v>
      </c>
      <c r="N271" t="s">
        <v>75</v>
      </c>
      <c r="O271" t="s">
        <v>75</v>
      </c>
      <c r="P271" t="s">
        <v>75</v>
      </c>
      <c r="Q271" t="s">
        <v>75</v>
      </c>
      <c r="R271">
        <v>0.42499999999999999</v>
      </c>
      <c r="S271">
        <v>0.44869999999999999</v>
      </c>
      <c r="T271">
        <v>0.4516</v>
      </c>
      <c r="U271">
        <v>0.40500000000000003</v>
      </c>
      <c r="V271">
        <v>2.84999999999999E-2</v>
      </c>
      <c r="W271">
        <v>3.0000000000000001E-3</v>
      </c>
      <c r="X271">
        <v>3.0200000000000001E-2</v>
      </c>
      <c r="Y271">
        <v>1.4999999999999999E-2</v>
      </c>
      <c r="Z271">
        <v>51.716549999999998</v>
      </c>
      <c r="AA271">
        <v>732.65112499999998</v>
      </c>
      <c r="AB271">
        <v>98.261444999999895</v>
      </c>
      <c r="AC271">
        <v>773.50719949999996</v>
      </c>
      <c r="AD271">
        <v>10.343310000000001</v>
      </c>
      <c r="AE271">
        <v>104.122654</v>
      </c>
      <c r="AF271">
        <v>698.17342499999995</v>
      </c>
      <c r="AG271">
        <v>778.50646600000005</v>
      </c>
      <c r="AH271">
        <v>51.716549999999998</v>
      </c>
      <c r="AI271">
        <v>732.65112499999998</v>
      </c>
      <c r="AJ271">
        <v>98.261444999999895</v>
      </c>
      <c r="AK271">
        <v>773.50719949999996</v>
      </c>
      <c r="AL271" t="s">
        <v>77</v>
      </c>
      <c r="AM271">
        <v>0.11287999999999999</v>
      </c>
      <c r="AN271">
        <v>4.26952</v>
      </c>
      <c r="AO271" t="s">
        <v>77</v>
      </c>
    </row>
    <row r="272" spans="1:41" x14ac:dyDescent="0.35">
      <c r="A272" t="str">
        <f t="shared" si="5"/>
        <v>VOLFXEURNOK1Y25RR</v>
      </c>
      <c r="B272" t="s">
        <v>71</v>
      </c>
      <c r="C272" t="s">
        <v>27</v>
      </c>
      <c r="D272" t="s">
        <v>91</v>
      </c>
      <c r="E272" t="s">
        <v>7</v>
      </c>
      <c r="F272" t="s">
        <v>18</v>
      </c>
      <c r="G272" t="s">
        <v>91</v>
      </c>
      <c r="H272" t="s">
        <v>18</v>
      </c>
      <c r="I272">
        <v>1</v>
      </c>
      <c r="J272" t="s">
        <v>7</v>
      </c>
      <c r="K272">
        <v>-1665.54</v>
      </c>
      <c r="L272">
        <v>1.9025000000000001</v>
      </c>
      <c r="M272">
        <v>1.1896</v>
      </c>
      <c r="N272" t="s">
        <v>75</v>
      </c>
      <c r="O272" t="s">
        <v>75</v>
      </c>
      <c r="P272" t="s">
        <v>75</v>
      </c>
      <c r="Q272" t="s">
        <v>75</v>
      </c>
      <c r="R272">
        <v>0.57250000000000001</v>
      </c>
      <c r="S272">
        <v>0.62409999999999999</v>
      </c>
      <c r="T272">
        <v>0.63029999999999997</v>
      </c>
      <c r="U272">
        <v>0.44500000000000001</v>
      </c>
      <c r="V272">
        <v>7.0000000000014495E-4</v>
      </c>
      <c r="W272">
        <v>3.1412</v>
      </c>
      <c r="X272">
        <v>4.0000000000017799E-4</v>
      </c>
      <c r="Y272">
        <v>0.71289999999999998</v>
      </c>
      <c r="Z272">
        <v>-1187.363466</v>
      </c>
      <c r="AA272">
        <v>476.76082500000001</v>
      </c>
      <c r="AB272">
        <v>0</v>
      </c>
      <c r="AC272">
        <v>519.73175700000002</v>
      </c>
      <c r="AD272">
        <v>-5231.7942480000002</v>
      </c>
      <c r="AE272">
        <v>0</v>
      </c>
      <c r="AF272">
        <v>370.58265</v>
      </c>
      <c r="AG272">
        <v>524.89493099999902</v>
      </c>
      <c r="AH272">
        <v>-1187.363466</v>
      </c>
      <c r="AI272">
        <v>476.76082500000001</v>
      </c>
      <c r="AJ272">
        <v>0</v>
      </c>
      <c r="AK272">
        <v>519.73175700000002</v>
      </c>
      <c r="AL272" t="s">
        <v>77</v>
      </c>
      <c r="AM272">
        <v>2.1722399999999999</v>
      </c>
      <c r="AN272">
        <v>14.0937</v>
      </c>
      <c r="AO272" t="s">
        <v>77</v>
      </c>
    </row>
    <row r="273" spans="1:41" x14ac:dyDescent="0.35">
      <c r="A273" t="str">
        <f t="shared" si="5"/>
        <v>VOLFXEURNOK1YATM</v>
      </c>
      <c r="B273" t="s">
        <v>71</v>
      </c>
      <c r="C273" t="s">
        <v>27</v>
      </c>
      <c r="D273" t="s">
        <v>91</v>
      </c>
      <c r="E273" t="s">
        <v>7</v>
      </c>
      <c r="F273" t="s">
        <v>9</v>
      </c>
      <c r="G273" t="s">
        <v>91</v>
      </c>
      <c r="H273" t="s">
        <v>9</v>
      </c>
      <c r="I273">
        <v>1</v>
      </c>
      <c r="J273" t="s">
        <v>7</v>
      </c>
      <c r="K273">
        <v>3744.52277</v>
      </c>
      <c r="L273">
        <v>10.755000000000001</v>
      </c>
      <c r="M273">
        <v>10.755000000000001</v>
      </c>
      <c r="N273" t="s">
        <v>75</v>
      </c>
      <c r="O273" t="s">
        <v>75</v>
      </c>
      <c r="P273" t="s">
        <v>75</v>
      </c>
      <c r="Q273" t="s">
        <v>75</v>
      </c>
      <c r="R273">
        <v>0.85</v>
      </c>
      <c r="S273">
        <v>0.89319999999999999</v>
      </c>
      <c r="T273">
        <v>0.89859999999999995</v>
      </c>
      <c r="U273">
        <v>0.73</v>
      </c>
      <c r="V273">
        <v>4.0000000000013297E-3</v>
      </c>
      <c r="W273">
        <v>-1.08999999999994E-2</v>
      </c>
      <c r="X273">
        <v>4.5000000000001697E-3</v>
      </c>
      <c r="Y273">
        <v>0</v>
      </c>
      <c r="Z273">
        <v>0</v>
      </c>
      <c r="AA273">
        <v>1591.42217725</v>
      </c>
      <c r="AB273">
        <v>14.978091080004999</v>
      </c>
      <c r="AC273">
        <v>1672.3038690819999</v>
      </c>
      <c r="AD273">
        <v>-40.815298192998</v>
      </c>
      <c r="AE273">
        <v>16.850352465000601</v>
      </c>
      <c r="AF273">
        <v>1366.75081105</v>
      </c>
      <c r="AG273">
        <v>1682.414080561</v>
      </c>
      <c r="AH273">
        <v>0</v>
      </c>
      <c r="AI273">
        <v>1591.42217725</v>
      </c>
      <c r="AJ273">
        <v>14.978091080004999</v>
      </c>
      <c r="AK273">
        <v>1672.3038690819999</v>
      </c>
      <c r="AL273" t="s">
        <v>77</v>
      </c>
      <c r="AM273">
        <v>0.70249099999999998</v>
      </c>
      <c r="AN273">
        <v>8.8611407499999899</v>
      </c>
      <c r="AO273" t="s">
        <v>77</v>
      </c>
    </row>
    <row r="274" spans="1:41" x14ac:dyDescent="0.35">
      <c r="A274" t="str">
        <f t="shared" si="5"/>
        <v>VOLFXEURNOK2Y10FLY</v>
      </c>
      <c r="B274" t="s">
        <v>71</v>
      </c>
      <c r="C274" t="s">
        <v>27</v>
      </c>
      <c r="D274" t="s">
        <v>91</v>
      </c>
      <c r="E274" t="s">
        <v>8</v>
      </c>
      <c r="F274" t="s">
        <v>17</v>
      </c>
      <c r="G274" t="s">
        <v>91</v>
      </c>
      <c r="H274" t="s">
        <v>17</v>
      </c>
      <c r="I274">
        <v>2</v>
      </c>
      <c r="J274" t="s">
        <v>8</v>
      </c>
      <c r="K274">
        <v>-113.29</v>
      </c>
      <c r="L274">
        <v>1.25</v>
      </c>
      <c r="M274">
        <v>1.2896000000000001</v>
      </c>
      <c r="N274" t="s">
        <v>75</v>
      </c>
      <c r="O274" t="s">
        <v>75</v>
      </c>
      <c r="P274" t="s">
        <v>75</v>
      </c>
      <c r="Q274" t="s">
        <v>75</v>
      </c>
      <c r="R274">
        <v>0.81240000000000001</v>
      </c>
      <c r="S274">
        <v>1.2825</v>
      </c>
      <c r="T274">
        <v>1.3411999999999999</v>
      </c>
      <c r="U274">
        <v>0.80249999999999999</v>
      </c>
      <c r="V274">
        <v>0</v>
      </c>
      <c r="W274">
        <v>-7.9000000000000094E-3</v>
      </c>
      <c r="X274">
        <v>0</v>
      </c>
      <c r="Y274">
        <v>-3.9600000000000003E-2</v>
      </c>
      <c r="Z274">
        <v>4.4862840000000004</v>
      </c>
      <c r="AA274">
        <v>46.018397999999998</v>
      </c>
      <c r="AB274">
        <v>11.091091</v>
      </c>
      <c r="AC274">
        <v>72.647212499999995</v>
      </c>
      <c r="AD274">
        <v>0.89499100000000198</v>
      </c>
      <c r="AE274">
        <v>11.918107999999901</v>
      </c>
      <c r="AF274">
        <v>45.457612500000003</v>
      </c>
      <c r="AG274">
        <v>75.972273999999999</v>
      </c>
      <c r="AH274">
        <v>4.4862840000000004</v>
      </c>
      <c r="AI274">
        <v>46.018397999999998</v>
      </c>
      <c r="AJ274">
        <v>11.091091</v>
      </c>
      <c r="AK274">
        <v>72.647212499999995</v>
      </c>
      <c r="AL274" t="s">
        <v>77</v>
      </c>
      <c r="AM274">
        <v>0.96644845999999895</v>
      </c>
      <c r="AN274">
        <v>4.9646324999999996</v>
      </c>
      <c r="AO274" t="s">
        <v>77</v>
      </c>
    </row>
    <row r="275" spans="1:41" x14ac:dyDescent="0.35">
      <c r="A275" t="str">
        <f t="shared" si="5"/>
        <v>VOLFXEURNOK2Y10RR</v>
      </c>
      <c r="B275" t="s">
        <v>71</v>
      </c>
      <c r="C275" t="s">
        <v>27</v>
      </c>
      <c r="D275" t="s">
        <v>91</v>
      </c>
      <c r="E275" t="s">
        <v>8</v>
      </c>
      <c r="F275" t="s">
        <v>16</v>
      </c>
      <c r="G275" t="s">
        <v>91</v>
      </c>
      <c r="H275" t="s">
        <v>16</v>
      </c>
      <c r="I275">
        <v>2</v>
      </c>
      <c r="J275" t="s">
        <v>8</v>
      </c>
      <c r="K275">
        <v>52.959999999999901</v>
      </c>
      <c r="L275">
        <v>3.6949999999999998</v>
      </c>
      <c r="M275">
        <v>3.6949999999999998</v>
      </c>
      <c r="N275" t="s">
        <v>75</v>
      </c>
      <c r="O275" t="s">
        <v>75</v>
      </c>
      <c r="P275" t="s">
        <v>75</v>
      </c>
      <c r="Q275" t="s">
        <v>75</v>
      </c>
      <c r="R275">
        <v>1.2185999999999999</v>
      </c>
      <c r="S275">
        <v>2.5636999999999999</v>
      </c>
      <c r="T275">
        <v>2.7319</v>
      </c>
      <c r="U275">
        <v>1.2037</v>
      </c>
      <c r="V275">
        <v>2.0034000000000001</v>
      </c>
      <c r="W275">
        <v>-2.4E-2</v>
      </c>
      <c r="X275">
        <v>2.2538999999999998</v>
      </c>
      <c r="Y275">
        <v>0</v>
      </c>
      <c r="Z275">
        <v>0</v>
      </c>
      <c r="AA275">
        <v>32.268527999999897</v>
      </c>
      <c r="AB275">
        <v>106.10006399999899</v>
      </c>
      <c r="AC275">
        <v>67.886775999999898</v>
      </c>
      <c r="AD275">
        <v>-1.2710399999999999</v>
      </c>
      <c r="AE275">
        <v>119.366543999999</v>
      </c>
      <c r="AF275">
        <v>31.873975999999899</v>
      </c>
      <c r="AG275">
        <v>72.340711999999996</v>
      </c>
      <c r="AH275">
        <v>0</v>
      </c>
      <c r="AI275">
        <v>32.268527999999897</v>
      </c>
      <c r="AJ275">
        <v>106.10006399999899</v>
      </c>
      <c r="AK275">
        <v>67.886775999999898</v>
      </c>
      <c r="AL275" t="s">
        <v>77</v>
      </c>
      <c r="AM275">
        <v>1.9631813913043401</v>
      </c>
      <c r="AN275">
        <v>18.9020512499999</v>
      </c>
      <c r="AO275" t="s">
        <v>77</v>
      </c>
    </row>
    <row r="276" spans="1:41" x14ac:dyDescent="0.35">
      <c r="A276" t="str">
        <f t="shared" si="5"/>
        <v>VOLFXEURNOK2Y25FLY</v>
      </c>
      <c r="B276" t="s">
        <v>71</v>
      </c>
      <c r="C276" t="s">
        <v>27</v>
      </c>
      <c r="D276" t="s">
        <v>91</v>
      </c>
      <c r="E276" t="s">
        <v>8</v>
      </c>
      <c r="F276" t="s">
        <v>19</v>
      </c>
      <c r="G276" t="s">
        <v>91</v>
      </c>
      <c r="H276" t="s">
        <v>19</v>
      </c>
      <c r="I276">
        <v>2</v>
      </c>
      <c r="J276" t="s">
        <v>8</v>
      </c>
      <c r="K276">
        <v>413.33</v>
      </c>
      <c r="L276">
        <v>0.44</v>
      </c>
      <c r="M276">
        <v>0.42499999999999999</v>
      </c>
      <c r="N276" t="s">
        <v>75</v>
      </c>
      <c r="O276" t="s">
        <v>75</v>
      </c>
      <c r="P276" t="s">
        <v>75</v>
      </c>
      <c r="Q276" t="s">
        <v>75</v>
      </c>
      <c r="R276">
        <v>0.5</v>
      </c>
      <c r="S276">
        <v>0.50619999999999998</v>
      </c>
      <c r="T276">
        <v>0.50700000000000001</v>
      </c>
      <c r="U276">
        <v>0.42</v>
      </c>
      <c r="V276">
        <v>3.1899999999999901E-2</v>
      </c>
      <c r="W276">
        <v>3.0000000000000001E-3</v>
      </c>
      <c r="X276">
        <v>3.3999999999999898E-2</v>
      </c>
      <c r="Y276">
        <v>1.4999999999999999E-2</v>
      </c>
      <c r="Z276">
        <v>6.1999500000000003</v>
      </c>
      <c r="AA276">
        <v>103.3325</v>
      </c>
      <c r="AB276">
        <v>13.1852269999999</v>
      </c>
      <c r="AC276">
        <v>104.613823</v>
      </c>
      <c r="AD276">
        <v>1.2399899999999999</v>
      </c>
      <c r="AE276">
        <v>14.0532199999999</v>
      </c>
      <c r="AF276">
        <v>86.799300000000002</v>
      </c>
      <c r="AG276">
        <v>104.779155</v>
      </c>
      <c r="AH276">
        <v>6.1999500000000003</v>
      </c>
      <c r="AI276">
        <v>103.3325</v>
      </c>
      <c r="AJ276">
        <v>13.1852269999999</v>
      </c>
      <c r="AK276">
        <v>104.613823</v>
      </c>
      <c r="AL276" t="s">
        <v>77</v>
      </c>
      <c r="AM276">
        <v>0.67385999999999902</v>
      </c>
      <c r="AN276">
        <v>22.339479999999998</v>
      </c>
      <c r="AO276" t="s">
        <v>77</v>
      </c>
    </row>
    <row r="277" spans="1:41" x14ac:dyDescent="0.35">
      <c r="A277" t="str">
        <f t="shared" si="5"/>
        <v>VOLFXEURNOK2Y25RR</v>
      </c>
      <c r="B277" t="s">
        <v>71</v>
      </c>
      <c r="C277" t="s">
        <v>27</v>
      </c>
      <c r="D277" t="s">
        <v>91</v>
      </c>
      <c r="E277" t="s">
        <v>8</v>
      </c>
      <c r="F277" t="s">
        <v>18</v>
      </c>
      <c r="G277" t="s">
        <v>91</v>
      </c>
      <c r="H277" t="s">
        <v>18</v>
      </c>
      <c r="I277">
        <v>2</v>
      </c>
      <c r="J277" t="s">
        <v>8</v>
      </c>
      <c r="K277">
        <v>-218</v>
      </c>
      <c r="L277">
        <v>2</v>
      </c>
      <c r="M277">
        <v>1.95</v>
      </c>
      <c r="N277" t="s">
        <v>75</v>
      </c>
      <c r="O277" t="s">
        <v>75</v>
      </c>
      <c r="P277" t="s">
        <v>75</v>
      </c>
      <c r="Q277" t="s">
        <v>75</v>
      </c>
      <c r="R277">
        <v>0.7</v>
      </c>
      <c r="S277">
        <v>0.7087</v>
      </c>
      <c r="T277">
        <v>0.70979999999999999</v>
      </c>
      <c r="U277">
        <v>0.46</v>
      </c>
      <c r="V277">
        <v>0.01</v>
      </c>
      <c r="W277">
        <v>1.1179999999999899</v>
      </c>
      <c r="X277">
        <v>4.9999999999998899E-3</v>
      </c>
      <c r="Y277">
        <v>0.05</v>
      </c>
      <c r="Z277">
        <v>-10.9</v>
      </c>
      <c r="AA277">
        <v>76.3</v>
      </c>
      <c r="AB277">
        <v>0</v>
      </c>
      <c r="AC277">
        <v>77.2483</v>
      </c>
      <c r="AD277">
        <v>-243.72399999999999</v>
      </c>
      <c r="AE277">
        <v>0</v>
      </c>
      <c r="AF277">
        <v>50.14</v>
      </c>
      <c r="AG277">
        <v>77.368200000000002</v>
      </c>
      <c r="AH277">
        <v>-10.9</v>
      </c>
      <c r="AI277">
        <v>76.3</v>
      </c>
      <c r="AJ277">
        <v>0</v>
      </c>
      <c r="AK277">
        <v>77.2483</v>
      </c>
      <c r="AL277" t="s">
        <v>77</v>
      </c>
      <c r="AM277">
        <v>3.3645652173912999</v>
      </c>
      <c r="AN277">
        <v>23.323839</v>
      </c>
      <c r="AO277" t="s">
        <v>77</v>
      </c>
    </row>
    <row r="278" spans="1:41" x14ac:dyDescent="0.35">
      <c r="A278" t="str">
        <f t="shared" si="5"/>
        <v>VOLFXEURNOK2YATM</v>
      </c>
      <c r="B278" t="s">
        <v>71</v>
      </c>
      <c r="C278" t="s">
        <v>27</v>
      </c>
      <c r="D278" t="s">
        <v>91</v>
      </c>
      <c r="E278" t="s">
        <v>8</v>
      </c>
      <c r="F278" t="s">
        <v>9</v>
      </c>
      <c r="G278" t="s">
        <v>91</v>
      </c>
      <c r="H278" t="s">
        <v>9</v>
      </c>
      <c r="I278">
        <v>2</v>
      </c>
      <c r="J278" t="s">
        <v>8</v>
      </c>
      <c r="K278">
        <v>565.53525000000002</v>
      </c>
      <c r="L278">
        <v>10.885</v>
      </c>
      <c r="M278">
        <v>10.885</v>
      </c>
      <c r="N278" t="s">
        <v>75</v>
      </c>
      <c r="O278" t="s">
        <v>75</v>
      </c>
      <c r="P278" t="s">
        <v>75</v>
      </c>
      <c r="Q278" t="s">
        <v>75</v>
      </c>
      <c r="R278">
        <v>1</v>
      </c>
      <c r="S278">
        <v>1.0028999999999999</v>
      </c>
      <c r="T278">
        <v>1.0032000000000001</v>
      </c>
      <c r="U278">
        <v>0.5595</v>
      </c>
      <c r="V278">
        <v>8.82000000000005E-2</v>
      </c>
      <c r="W278">
        <v>-1.6E-2</v>
      </c>
      <c r="X278">
        <v>9.92999999999995E-2</v>
      </c>
      <c r="Y278">
        <v>0</v>
      </c>
      <c r="Z278">
        <v>0</v>
      </c>
      <c r="AA278">
        <v>282.76762500000001</v>
      </c>
      <c r="AB278">
        <v>49.880209050000197</v>
      </c>
      <c r="AC278">
        <v>283.5876511125</v>
      </c>
      <c r="AD278">
        <v>-9.0485640000000007</v>
      </c>
      <c r="AE278">
        <v>56.1576503249997</v>
      </c>
      <c r="AF278">
        <v>158.2084861875</v>
      </c>
      <c r="AG278">
        <v>283.67248139999998</v>
      </c>
      <c r="AH278">
        <v>0</v>
      </c>
      <c r="AI278">
        <v>282.76762500000001</v>
      </c>
      <c r="AJ278">
        <v>49.880209050000197</v>
      </c>
      <c r="AK278">
        <v>283.5876511125</v>
      </c>
      <c r="AL278" t="s">
        <v>77</v>
      </c>
      <c r="AM278">
        <v>0.97048999999999996</v>
      </c>
      <c r="AN278">
        <v>17.831620000000001</v>
      </c>
      <c r="AO278" t="s">
        <v>77</v>
      </c>
    </row>
    <row r="279" spans="1:41" x14ac:dyDescent="0.35">
      <c r="A279" t="str">
        <f t="shared" si="5"/>
        <v>VOLFXEURPLN6M10FLY</v>
      </c>
      <c r="B279" t="s">
        <v>71</v>
      </c>
      <c r="C279" t="s">
        <v>27</v>
      </c>
      <c r="D279" t="s">
        <v>92</v>
      </c>
      <c r="E279" t="s">
        <v>5</v>
      </c>
      <c r="F279" t="s">
        <v>17</v>
      </c>
      <c r="G279" t="s">
        <v>92</v>
      </c>
      <c r="H279" t="s">
        <v>17</v>
      </c>
      <c r="I279">
        <v>0.5</v>
      </c>
      <c r="J279" t="s">
        <v>5</v>
      </c>
      <c r="K279">
        <v>-16946.759999999998</v>
      </c>
      <c r="L279">
        <v>2.2999999999999998</v>
      </c>
      <c r="M279">
        <v>2.2999999999999998</v>
      </c>
      <c r="N279" t="s">
        <v>75</v>
      </c>
      <c r="O279" t="s">
        <v>75</v>
      </c>
      <c r="P279" t="s">
        <v>75</v>
      </c>
      <c r="Q279" t="s">
        <v>75</v>
      </c>
      <c r="R279">
        <v>0.64910000000000001</v>
      </c>
      <c r="S279">
        <v>0.92979999999999996</v>
      </c>
      <c r="T279">
        <v>0.96489999999999998</v>
      </c>
      <c r="U279">
        <v>0.64180000000000004</v>
      </c>
      <c r="V279">
        <v>0</v>
      </c>
      <c r="W279">
        <v>0.66579999999999895</v>
      </c>
      <c r="X279">
        <v>0</v>
      </c>
      <c r="Y279">
        <v>0</v>
      </c>
      <c r="Z279">
        <v>0</v>
      </c>
      <c r="AA279">
        <v>5500.0709579999902</v>
      </c>
      <c r="AB279">
        <v>1016.8056</v>
      </c>
      <c r="AC279">
        <v>7878.5487239999902</v>
      </c>
      <c r="AD279">
        <v>-11283.152807999901</v>
      </c>
      <c r="AE279">
        <v>1143.9063000000001</v>
      </c>
      <c r="AF279">
        <v>5438.2152839999999</v>
      </c>
      <c r="AG279">
        <v>8175.9643619999897</v>
      </c>
      <c r="AH279">
        <v>0</v>
      </c>
      <c r="AI279">
        <v>0</v>
      </c>
      <c r="AJ279">
        <v>1016.8056</v>
      </c>
      <c r="AK279">
        <v>7878.5487239999902</v>
      </c>
      <c r="AL279" t="s">
        <v>77</v>
      </c>
      <c r="AM279">
        <v>1.14201606104347</v>
      </c>
      <c r="AN279">
        <v>4.6731006146410303</v>
      </c>
      <c r="AO279" t="s">
        <v>77</v>
      </c>
    </row>
    <row r="280" spans="1:41" x14ac:dyDescent="0.35">
      <c r="A280" t="str">
        <f t="shared" si="5"/>
        <v>VOLFXEURPLN6M10RR</v>
      </c>
      <c r="B280" t="s">
        <v>71</v>
      </c>
      <c r="C280" t="s">
        <v>27</v>
      </c>
      <c r="D280" t="s">
        <v>92</v>
      </c>
      <c r="E280" t="s">
        <v>5</v>
      </c>
      <c r="F280" t="s">
        <v>16</v>
      </c>
      <c r="G280" t="s">
        <v>92</v>
      </c>
      <c r="H280" t="s">
        <v>16</v>
      </c>
      <c r="I280">
        <v>0.5</v>
      </c>
      <c r="J280" t="s">
        <v>5</v>
      </c>
      <c r="K280">
        <v>24401.22</v>
      </c>
      <c r="L280">
        <v>6.1050000000000004</v>
      </c>
      <c r="M280">
        <v>6.1050000000000004</v>
      </c>
      <c r="N280" t="s">
        <v>75</v>
      </c>
      <c r="O280" t="s">
        <v>75</v>
      </c>
      <c r="P280" t="s">
        <v>75</v>
      </c>
      <c r="Q280" t="s">
        <v>75</v>
      </c>
      <c r="R280">
        <v>0.97360000000000002</v>
      </c>
      <c r="S280">
        <v>1.7947</v>
      </c>
      <c r="T280">
        <v>1.8974</v>
      </c>
      <c r="U280">
        <v>0.9627</v>
      </c>
      <c r="V280">
        <v>2.5842000000000001</v>
      </c>
      <c r="W280">
        <v>-5.5999999999999099E-2</v>
      </c>
      <c r="X280">
        <v>2.9073000000000002</v>
      </c>
      <c r="Y280">
        <v>0</v>
      </c>
      <c r="Z280">
        <v>0</v>
      </c>
      <c r="AA280">
        <v>11878.513896</v>
      </c>
      <c r="AB280">
        <v>63057.632724000003</v>
      </c>
      <c r="AC280">
        <v>21896.434766999999</v>
      </c>
      <c r="AD280">
        <v>-1366.4683199999699</v>
      </c>
      <c r="AE280">
        <v>70941.666905999999</v>
      </c>
      <c r="AF280">
        <v>11745.527247</v>
      </c>
      <c r="AG280">
        <v>23149.437414</v>
      </c>
      <c r="AH280">
        <v>0</v>
      </c>
      <c r="AI280">
        <v>0</v>
      </c>
      <c r="AJ280">
        <v>63057.632724000003</v>
      </c>
      <c r="AK280">
        <v>21896.434766999999</v>
      </c>
      <c r="AL280" t="s">
        <v>77</v>
      </c>
      <c r="AM280">
        <v>4.3331515217391301</v>
      </c>
      <c r="AN280">
        <v>20.27054575</v>
      </c>
      <c r="AO280" t="s">
        <v>77</v>
      </c>
    </row>
    <row r="281" spans="1:41" x14ac:dyDescent="0.35">
      <c r="A281" t="str">
        <f t="shared" si="5"/>
        <v>VOLFXEURPLN6M25FLY</v>
      </c>
      <c r="B281" t="s">
        <v>71</v>
      </c>
      <c r="C281" t="s">
        <v>27</v>
      </c>
      <c r="D281" t="s">
        <v>92</v>
      </c>
      <c r="E281" t="s">
        <v>5</v>
      </c>
      <c r="F281" t="s">
        <v>19</v>
      </c>
      <c r="G281" t="s">
        <v>92</v>
      </c>
      <c r="H281" t="s">
        <v>19</v>
      </c>
      <c r="I281">
        <v>0.5</v>
      </c>
      <c r="J281" t="s">
        <v>5</v>
      </c>
      <c r="K281">
        <v>138519.79999999999</v>
      </c>
      <c r="L281">
        <v>0.70750000000000002</v>
      </c>
      <c r="M281">
        <v>0.65429999999999999</v>
      </c>
      <c r="N281" t="s">
        <v>75</v>
      </c>
      <c r="O281" t="s">
        <v>75</v>
      </c>
      <c r="P281" t="s">
        <v>75</v>
      </c>
      <c r="Q281" t="s">
        <v>75</v>
      </c>
      <c r="R281">
        <v>0.39500000000000002</v>
      </c>
      <c r="S281">
        <v>0.40360000000000001</v>
      </c>
      <c r="T281">
        <v>0.40460000000000002</v>
      </c>
      <c r="U281">
        <v>0.22589999999999999</v>
      </c>
      <c r="V281">
        <v>0.20319999999999999</v>
      </c>
      <c r="W281">
        <v>1.06E-2</v>
      </c>
      <c r="X281">
        <v>0.22189999999999999</v>
      </c>
      <c r="Y281">
        <v>5.3199999999999997E-2</v>
      </c>
      <c r="Z281">
        <v>7369.2533599999997</v>
      </c>
      <c r="AA281">
        <v>27357.6604999999</v>
      </c>
      <c r="AB281">
        <v>28147.22336</v>
      </c>
      <c r="AC281">
        <v>27953.29564</v>
      </c>
      <c r="AD281">
        <v>1468.30988</v>
      </c>
      <c r="AE281">
        <v>30737.54362</v>
      </c>
      <c r="AF281">
        <v>15645.8114099999</v>
      </c>
      <c r="AG281">
        <v>28022.555539999899</v>
      </c>
      <c r="AH281">
        <v>7369.2533599999997</v>
      </c>
      <c r="AI281">
        <v>0</v>
      </c>
      <c r="AJ281">
        <v>28147.22336</v>
      </c>
      <c r="AK281">
        <v>27953.29564</v>
      </c>
      <c r="AL281" t="s">
        <v>77</v>
      </c>
      <c r="AM281">
        <v>1.4010450000000001</v>
      </c>
      <c r="AN281">
        <v>41.298742500000003</v>
      </c>
      <c r="AO281" t="s">
        <v>77</v>
      </c>
    </row>
    <row r="282" spans="1:41" x14ac:dyDescent="0.35">
      <c r="A282" t="str">
        <f t="shared" si="5"/>
        <v>VOLFXEURPLN6M25RR</v>
      </c>
      <c r="B282" t="s">
        <v>71</v>
      </c>
      <c r="C282" t="s">
        <v>27</v>
      </c>
      <c r="D282" t="s">
        <v>92</v>
      </c>
      <c r="E282" t="s">
        <v>5</v>
      </c>
      <c r="F282" t="s">
        <v>18</v>
      </c>
      <c r="G282" t="s">
        <v>92</v>
      </c>
      <c r="H282" t="s">
        <v>18</v>
      </c>
      <c r="I282">
        <v>0.5</v>
      </c>
      <c r="J282" t="s">
        <v>5</v>
      </c>
      <c r="K282">
        <v>-32487.769999999899</v>
      </c>
      <c r="L282">
        <v>3.16</v>
      </c>
      <c r="M282">
        <v>3.2</v>
      </c>
      <c r="N282" t="s">
        <v>75</v>
      </c>
      <c r="O282" t="s">
        <v>75</v>
      </c>
      <c r="P282" t="s">
        <v>75</v>
      </c>
      <c r="Q282" t="s">
        <v>75</v>
      </c>
      <c r="R282">
        <v>0.56789999999999996</v>
      </c>
      <c r="S282">
        <v>0.59360000000000002</v>
      </c>
      <c r="T282">
        <v>0.5968</v>
      </c>
      <c r="U282">
        <v>0.56159999999999999</v>
      </c>
      <c r="V282">
        <v>0</v>
      </c>
      <c r="W282">
        <v>-8.0000000000000002E-3</v>
      </c>
      <c r="X282">
        <v>0</v>
      </c>
      <c r="Y282">
        <v>-0.04</v>
      </c>
      <c r="Z282">
        <v>1299.5108</v>
      </c>
      <c r="AA282">
        <v>9224.9022914999896</v>
      </c>
      <c r="AB282">
        <v>15594.1295999999</v>
      </c>
      <c r="AC282">
        <v>9642.3701359999995</v>
      </c>
      <c r="AD282">
        <v>259.90215999999998</v>
      </c>
      <c r="AE282">
        <v>17380.956949999902</v>
      </c>
      <c r="AF282">
        <v>9122.5658159999894</v>
      </c>
      <c r="AG282">
        <v>9694.3505679999998</v>
      </c>
      <c r="AH282">
        <v>1299.5108</v>
      </c>
      <c r="AI282">
        <v>0</v>
      </c>
      <c r="AJ282">
        <v>15594.1295999999</v>
      </c>
      <c r="AK282">
        <v>9642.3701359999995</v>
      </c>
      <c r="AL282" t="s">
        <v>77</v>
      </c>
      <c r="AM282">
        <v>0.32996173913043397</v>
      </c>
      <c r="AN282">
        <v>1.5982890000000001</v>
      </c>
      <c r="AO282" t="s">
        <v>77</v>
      </c>
    </row>
    <row r="283" spans="1:41" x14ac:dyDescent="0.35">
      <c r="A283" t="str">
        <f t="shared" si="5"/>
        <v>VOLFXEURPLN6MATM</v>
      </c>
      <c r="B283" t="s">
        <v>71</v>
      </c>
      <c r="C283" t="s">
        <v>27</v>
      </c>
      <c r="D283" t="s">
        <v>92</v>
      </c>
      <c r="E283" t="s">
        <v>5</v>
      </c>
      <c r="F283" t="s">
        <v>9</v>
      </c>
      <c r="G283" t="s">
        <v>92</v>
      </c>
      <c r="H283" t="s">
        <v>9</v>
      </c>
      <c r="I283">
        <v>0.5</v>
      </c>
      <c r="J283" t="s">
        <v>5</v>
      </c>
      <c r="K283">
        <v>13030.9410299999</v>
      </c>
      <c r="L283">
        <v>10.865</v>
      </c>
      <c r="M283">
        <v>10.852499999999999</v>
      </c>
      <c r="N283" t="s">
        <v>75</v>
      </c>
      <c r="O283" t="s">
        <v>75</v>
      </c>
      <c r="P283" t="s">
        <v>75</v>
      </c>
      <c r="Q283" t="s">
        <v>75</v>
      </c>
      <c r="R283">
        <v>0.8</v>
      </c>
      <c r="S283">
        <v>0.80710000000000004</v>
      </c>
      <c r="T283">
        <v>0.80800000000000005</v>
      </c>
      <c r="U283">
        <v>0.8</v>
      </c>
      <c r="V283">
        <v>8.5000000000000797E-2</v>
      </c>
      <c r="W283">
        <v>-6.1199999999999401E-2</v>
      </c>
      <c r="X283">
        <v>9.9999999999999603E-2</v>
      </c>
      <c r="Y283">
        <v>1.2500000000001E-2</v>
      </c>
      <c r="Z283">
        <v>162.88676287501301</v>
      </c>
      <c r="AA283">
        <v>5212.3764119999896</v>
      </c>
      <c r="AB283">
        <v>1107.6299875500099</v>
      </c>
      <c r="AC283">
        <v>5258.6362526564899</v>
      </c>
      <c r="AD283">
        <v>-797.49359103599204</v>
      </c>
      <c r="AE283">
        <v>1303.0941029999899</v>
      </c>
      <c r="AF283">
        <v>5212.3764119999896</v>
      </c>
      <c r="AG283">
        <v>5264.5001761199901</v>
      </c>
      <c r="AH283">
        <v>162.88676287501301</v>
      </c>
      <c r="AI283">
        <v>0</v>
      </c>
      <c r="AJ283">
        <v>1107.6299875500099</v>
      </c>
      <c r="AK283">
        <v>5258.6362526564899</v>
      </c>
      <c r="AL283" t="s">
        <v>77</v>
      </c>
      <c r="AM283">
        <v>0.43094399999999999</v>
      </c>
      <c r="AN283">
        <v>6.0794459999999901</v>
      </c>
      <c r="AO283" t="s">
        <v>77</v>
      </c>
    </row>
    <row r="284" spans="1:41" x14ac:dyDescent="0.35">
      <c r="A284" t="str">
        <f t="shared" si="5"/>
        <v>VOLFXEURPLN1Y10FLY</v>
      </c>
      <c r="B284" t="s">
        <v>71</v>
      </c>
      <c r="C284" t="s">
        <v>27</v>
      </c>
      <c r="D284" t="s">
        <v>92</v>
      </c>
      <c r="E284" t="s">
        <v>7</v>
      </c>
      <c r="F284" t="s">
        <v>17</v>
      </c>
      <c r="G284" t="s">
        <v>92</v>
      </c>
      <c r="H284" t="s">
        <v>17</v>
      </c>
      <c r="I284">
        <v>1</v>
      </c>
      <c r="J284" t="s">
        <v>7</v>
      </c>
      <c r="K284">
        <v>-6539.5</v>
      </c>
      <c r="L284">
        <v>2.23</v>
      </c>
      <c r="M284">
        <v>2.23</v>
      </c>
      <c r="N284" t="s">
        <v>75</v>
      </c>
      <c r="O284" t="s">
        <v>75</v>
      </c>
      <c r="P284" t="s">
        <v>75</v>
      </c>
      <c r="Q284" t="s">
        <v>75</v>
      </c>
      <c r="R284">
        <v>0.62919999999999998</v>
      </c>
      <c r="S284">
        <v>1.0058</v>
      </c>
      <c r="T284">
        <v>1.0528999999999999</v>
      </c>
      <c r="U284">
        <v>0.57379999999999998</v>
      </c>
      <c r="V284">
        <v>0</v>
      </c>
      <c r="W284">
        <v>0.599799999999999</v>
      </c>
      <c r="X284">
        <v>0</v>
      </c>
      <c r="Y284">
        <v>0</v>
      </c>
      <c r="Z284">
        <v>0</v>
      </c>
      <c r="AA284">
        <v>2057.3267000000001</v>
      </c>
      <c r="AB284">
        <v>693.18699999999899</v>
      </c>
      <c r="AC284">
        <v>3288.7145500000001</v>
      </c>
      <c r="AD284">
        <v>-3922.39209999999</v>
      </c>
      <c r="AE284">
        <v>779.50840000000096</v>
      </c>
      <c r="AF284">
        <v>1876.18255</v>
      </c>
      <c r="AG284">
        <v>3442.719775</v>
      </c>
      <c r="AH284">
        <v>0</v>
      </c>
      <c r="AI284">
        <v>0</v>
      </c>
      <c r="AJ284">
        <v>693.18699999999899</v>
      </c>
      <c r="AK284">
        <v>3288.7145500000001</v>
      </c>
      <c r="AL284" t="s">
        <v>77</v>
      </c>
      <c r="AM284">
        <v>0.818844432260868</v>
      </c>
      <c r="AN284">
        <v>3.56786272786578</v>
      </c>
      <c r="AO284" t="s">
        <v>77</v>
      </c>
    </row>
    <row r="285" spans="1:41" x14ac:dyDescent="0.35">
      <c r="A285" t="str">
        <f t="shared" si="5"/>
        <v>VOLFXEURPLN1Y10RR</v>
      </c>
      <c r="B285" t="s">
        <v>71</v>
      </c>
      <c r="C285" t="s">
        <v>27</v>
      </c>
      <c r="D285" t="s">
        <v>92</v>
      </c>
      <c r="E285" t="s">
        <v>7</v>
      </c>
      <c r="F285" t="s">
        <v>16</v>
      </c>
      <c r="G285" t="s">
        <v>92</v>
      </c>
      <c r="H285" t="s">
        <v>16</v>
      </c>
      <c r="I285">
        <v>1</v>
      </c>
      <c r="J285" t="s">
        <v>7</v>
      </c>
      <c r="K285">
        <v>-438.17</v>
      </c>
      <c r="L285">
        <v>5.97</v>
      </c>
      <c r="M285">
        <v>5.5225</v>
      </c>
      <c r="N285" t="s">
        <v>75</v>
      </c>
      <c r="O285" t="s">
        <v>75</v>
      </c>
      <c r="P285" t="s">
        <v>75</v>
      </c>
      <c r="Q285" t="s">
        <v>75</v>
      </c>
      <c r="R285">
        <v>0.94379999999999997</v>
      </c>
      <c r="S285">
        <v>1.2647999999999999</v>
      </c>
      <c r="T285">
        <v>1.3048999999999999</v>
      </c>
      <c r="U285">
        <v>0.86080000000000001</v>
      </c>
      <c r="V285">
        <v>8.9500000000000093E-2</v>
      </c>
      <c r="W285">
        <v>2.8773</v>
      </c>
      <c r="X285">
        <v>4.4699999999999698E-2</v>
      </c>
      <c r="Y285">
        <v>0.44749999999999901</v>
      </c>
      <c r="Z285">
        <v>-196.081074999999</v>
      </c>
      <c r="AA285">
        <v>206.772423</v>
      </c>
      <c r="AB285">
        <v>0</v>
      </c>
      <c r="AC285">
        <v>277.09870799999999</v>
      </c>
      <c r="AD285">
        <v>-1260.746541</v>
      </c>
      <c r="AE285">
        <v>0</v>
      </c>
      <c r="AF285">
        <v>188.588368</v>
      </c>
      <c r="AG285">
        <v>285.88401649999997</v>
      </c>
      <c r="AH285">
        <v>-196.081074999999</v>
      </c>
      <c r="AI285">
        <v>0</v>
      </c>
      <c r="AJ285">
        <v>0</v>
      </c>
      <c r="AK285">
        <v>277.09870799999999</v>
      </c>
      <c r="AL285" t="s">
        <v>77</v>
      </c>
      <c r="AM285">
        <v>285.55959999999999</v>
      </c>
      <c r="AN285">
        <v>6610.7047400000001</v>
      </c>
      <c r="AO285" t="s">
        <v>77</v>
      </c>
    </row>
    <row r="286" spans="1:41" x14ac:dyDescent="0.35">
      <c r="A286" t="str">
        <f t="shared" si="5"/>
        <v>VOLFXEURPLN1Y25FLY</v>
      </c>
      <c r="B286" t="s">
        <v>71</v>
      </c>
      <c r="C286" t="s">
        <v>27</v>
      </c>
      <c r="D286" t="s">
        <v>92</v>
      </c>
      <c r="E286" t="s">
        <v>7</v>
      </c>
      <c r="F286" t="s">
        <v>19</v>
      </c>
      <c r="G286" t="s">
        <v>92</v>
      </c>
      <c r="H286" t="s">
        <v>19</v>
      </c>
      <c r="I286">
        <v>1</v>
      </c>
      <c r="J286" t="s">
        <v>7</v>
      </c>
      <c r="K286">
        <v>69235.64</v>
      </c>
      <c r="L286">
        <v>0.74</v>
      </c>
      <c r="M286">
        <v>0.74</v>
      </c>
      <c r="N286" t="s">
        <v>75</v>
      </c>
      <c r="O286" t="s">
        <v>75</v>
      </c>
      <c r="P286" t="s">
        <v>75</v>
      </c>
      <c r="Q286" t="s">
        <v>75</v>
      </c>
      <c r="R286">
        <v>0.39319999999999999</v>
      </c>
      <c r="S286">
        <v>0.39860000000000001</v>
      </c>
      <c r="T286">
        <v>0.39929999999999999</v>
      </c>
      <c r="U286">
        <v>0.35859999999999997</v>
      </c>
      <c r="V286">
        <v>0.20809999999999901</v>
      </c>
      <c r="W286">
        <v>-3.7999999999999999E-2</v>
      </c>
      <c r="X286">
        <v>0.234099999999999</v>
      </c>
      <c r="Y286">
        <v>0</v>
      </c>
      <c r="Z286">
        <v>0</v>
      </c>
      <c r="AA286">
        <v>13611.726823999999</v>
      </c>
      <c r="AB286">
        <v>14407.9366839999</v>
      </c>
      <c r="AC286">
        <v>13798.663052</v>
      </c>
      <c r="AD286">
        <v>-2630.9543199999998</v>
      </c>
      <c r="AE286">
        <v>16208.063323999901</v>
      </c>
      <c r="AF286">
        <v>12413.950251999901</v>
      </c>
      <c r="AG286">
        <v>13822.895526</v>
      </c>
      <c r="AH286">
        <v>0</v>
      </c>
      <c r="AI286">
        <v>0</v>
      </c>
      <c r="AJ286">
        <v>14407.9366839999</v>
      </c>
      <c r="AK286">
        <v>13798.663052</v>
      </c>
      <c r="AL286" t="s">
        <v>77</v>
      </c>
      <c r="AM286">
        <v>564.34489999999903</v>
      </c>
      <c r="AN286">
        <v>10126.70988</v>
      </c>
      <c r="AO286" t="s">
        <v>77</v>
      </c>
    </row>
    <row r="287" spans="1:41" x14ac:dyDescent="0.35">
      <c r="A287" t="str">
        <f t="shared" si="5"/>
        <v>VOLFXEURPLN1Y25RR</v>
      </c>
      <c r="B287" t="s">
        <v>71</v>
      </c>
      <c r="C287" t="s">
        <v>27</v>
      </c>
      <c r="D287" t="s">
        <v>92</v>
      </c>
      <c r="E287" t="s">
        <v>7</v>
      </c>
      <c r="F287" t="s">
        <v>18</v>
      </c>
      <c r="G287" t="s">
        <v>92</v>
      </c>
      <c r="H287" t="s">
        <v>18</v>
      </c>
      <c r="I287">
        <v>1</v>
      </c>
      <c r="J287" t="s">
        <v>7</v>
      </c>
      <c r="K287">
        <v>-31172.42</v>
      </c>
      <c r="L287">
        <v>3.14</v>
      </c>
      <c r="M287">
        <v>3.2</v>
      </c>
      <c r="N287" t="s">
        <v>75</v>
      </c>
      <c r="O287" t="s">
        <v>75</v>
      </c>
      <c r="P287" t="s">
        <v>75</v>
      </c>
      <c r="Q287" t="s">
        <v>75</v>
      </c>
      <c r="R287">
        <v>0.55049999999999999</v>
      </c>
      <c r="S287">
        <v>0.59009999999999996</v>
      </c>
      <c r="T287">
        <v>0.59509999999999996</v>
      </c>
      <c r="U287">
        <v>0.50209999999999999</v>
      </c>
      <c r="V287">
        <v>0</v>
      </c>
      <c r="W287">
        <v>-2.8000000000000001E-2</v>
      </c>
      <c r="X287">
        <v>0</v>
      </c>
      <c r="Y287">
        <v>-0.06</v>
      </c>
      <c r="Z287">
        <v>1870.3452</v>
      </c>
      <c r="AA287">
        <v>8580.2086049999998</v>
      </c>
      <c r="AB287">
        <v>15586.21</v>
      </c>
      <c r="AC287">
        <v>9197.4225209999895</v>
      </c>
      <c r="AD287">
        <v>872.82776000000001</v>
      </c>
      <c r="AE287">
        <v>17300.693099999899</v>
      </c>
      <c r="AF287">
        <v>7825.8360409999996</v>
      </c>
      <c r="AG287">
        <v>9275.3535709999996</v>
      </c>
      <c r="AH287">
        <v>1870.3452</v>
      </c>
      <c r="AI287">
        <v>0</v>
      </c>
      <c r="AJ287">
        <v>15586.21</v>
      </c>
      <c r="AK287">
        <v>9197.4225209999895</v>
      </c>
      <c r="AL287" t="s">
        <v>77</v>
      </c>
      <c r="AM287">
        <v>281.92122699999902</v>
      </c>
      <c r="AN287">
        <v>1706.7998149999901</v>
      </c>
      <c r="AO287" t="s">
        <v>77</v>
      </c>
    </row>
    <row r="288" spans="1:41" x14ac:dyDescent="0.35">
      <c r="A288" t="str">
        <f t="shared" si="5"/>
        <v>VOLFXEURPLN1YATM</v>
      </c>
      <c r="B288" t="s">
        <v>71</v>
      </c>
      <c r="C288" t="s">
        <v>27</v>
      </c>
      <c r="D288" t="s">
        <v>92</v>
      </c>
      <c r="E288" t="s">
        <v>7</v>
      </c>
      <c r="F288" t="s">
        <v>9</v>
      </c>
      <c r="G288" t="s">
        <v>92</v>
      </c>
      <c r="H288" t="s">
        <v>9</v>
      </c>
      <c r="I288">
        <v>1</v>
      </c>
      <c r="J288" t="s">
        <v>7</v>
      </c>
      <c r="K288">
        <v>-34420.251979999899</v>
      </c>
      <c r="L288">
        <v>10.615</v>
      </c>
      <c r="M288">
        <v>10.5825</v>
      </c>
      <c r="N288" t="s">
        <v>75</v>
      </c>
      <c r="O288" t="s">
        <v>75</v>
      </c>
      <c r="P288" t="s">
        <v>75</v>
      </c>
      <c r="Q288" t="s">
        <v>75</v>
      </c>
      <c r="R288">
        <v>0.74109999999999998</v>
      </c>
      <c r="S288">
        <v>0.93459999999999999</v>
      </c>
      <c r="T288">
        <v>0.96730000000000005</v>
      </c>
      <c r="U288">
        <v>0.7</v>
      </c>
      <c r="V288">
        <v>0</v>
      </c>
      <c r="W288">
        <v>9.9999999999999603E-2</v>
      </c>
      <c r="X288">
        <v>0</v>
      </c>
      <c r="Y288">
        <v>3.2500000000000598E-2</v>
      </c>
      <c r="Z288">
        <v>-1118.6581893500099</v>
      </c>
      <c r="AA288">
        <v>12754.424371188899</v>
      </c>
      <c r="AB288">
        <v>1707.2444982079901</v>
      </c>
      <c r="AC288">
        <v>16084.5837502539</v>
      </c>
      <c r="AD288">
        <v>-3442.0251979999798</v>
      </c>
      <c r="AE288">
        <v>2072.0991691959898</v>
      </c>
      <c r="AF288">
        <v>12047.0881929999</v>
      </c>
      <c r="AG288">
        <v>16647.354870126899</v>
      </c>
      <c r="AH288">
        <v>-1118.6581893500099</v>
      </c>
      <c r="AI288">
        <v>0</v>
      </c>
      <c r="AJ288">
        <v>1707.2444982079901</v>
      </c>
      <c r="AK288">
        <v>16084.5837502539</v>
      </c>
      <c r="AL288" t="s">
        <v>77</v>
      </c>
      <c r="AM288">
        <v>0</v>
      </c>
      <c r="AN288">
        <v>6085.0991999999997</v>
      </c>
      <c r="AO288" t="s">
        <v>77</v>
      </c>
    </row>
    <row r="289" spans="1:41" x14ac:dyDescent="0.35">
      <c r="A289" t="str">
        <f t="shared" si="5"/>
        <v>VOLFXEURPLN2Y10FLY</v>
      </c>
      <c r="B289" t="s">
        <v>71</v>
      </c>
      <c r="C289" t="s">
        <v>27</v>
      </c>
      <c r="D289" t="s">
        <v>92</v>
      </c>
      <c r="E289" t="s">
        <v>8</v>
      </c>
      <c r="F289" t="s">
        <v>17</v>
      </c>
      <c r="G289" t="s">
        <v>92</v>
      </c>
      <c r="H289" t="s">
        <v>17</v>
      </c>
      <c r="I289">
        <v>2</v>
      </c>
      <c r="J289" t="s">
        <v>8</v>
      </c>
      <c r="K289">
        <v>63243.91</v>
      </c>
      <c r="L289">
        <v>2.17</v>
      </c>
      <c r="M289">
        <v>2.1240000000000001</v>
      </c>
      <c r="N289" t="s">
        <v>75</v>
      </c>
      <c r="O289" t="s">
        <v>75</v>
      </c>
      <c r="P289" t="s">
        <v>75</v>
      </c>
      <c r="Q289" t="s">
        <v>75</v>
      </c>
      <c r="R289">
        <v>0.74770000000000003</v>
      </c>
      <c r="S289">
        <v>1.1879</v>
      </c>
      <c r="T289">
        <v>1.2430000000000001</v>
      </c>
      <c r="U289">
        <v>0.62949999999999995</v>
      </c>
      <c r="V289">
        <v>0.58860000000000001</v>
      </c>
      <c r="W289">
        <v>9.1999999999998697E-3</v>
      </c>
      <c r="X289">
        <v>0.65639999999999898</v>
      </c>
      <c r="Y289">
        <v>4.5999999999999798E-2</v>
      </c>
      <c r="Z289">
        <v>2909.2198599999801</v>
      </c>
      <c r="AA289">
        <v>23643.735753500001</v>
      </c>
      <c r="AB289">
        <v>37225.365425999997</v>
      </c>
      <c r="AC289">
        <v>37563.720344499998</v>
      </c>
      <c r="AD289">
        <v>581.84397199999205</v>
      </c>
      <c r="AE289">
        <v>41513.302523999897</v>
      </c>
      <c r="AF289">
        <v>19906.020672499999</v>
      </c>
      <c r="AG289">
        <v>39306.090064999997</v>
      </c>
      <c r="AH289">
        <v>2909.2198599999801</v>
      </c>
      <c r="AI289">
        <v>0</v>
      </c>
      <c r="AJ289">
        <v>37225.365425999997</v>
      </c>
      <c r="AK289">
        <v>37563.720344499998</v>
      </c>
      <c r="AL289" t="s">
        <v>77</v>
      </c>
      <c r="AM289">
        <v>2656.7944498639999</v>
      </c>
      <c r="AN289">
        <v>7337.9573358999996</v>
      </c>
      <c r="AO289" t="s">
        <v>77</v>
      </c>
    </row>
    <row r="290" spans="1:41" x14ac:dyDescent="0.35">
      <c r="A290" t="str">
        <f t="shared" si="5"/>
        <v>VOLFXEURPLN2Y10RR</v>
      </c>
      <c r="B290" t="s">
        <v>71</v>
      </c>
      <c r="C290" t="s">
        <v>27</v>
      </c>
      <c r="D290" t="s">
        <v>92</v>
      </c>
      <c r="E290" t="s">
        <v>8</v>
      </c>
      <c r="F290" t="s">
        <v>16</v>
      </c>
      <c r="G290" t="s">
        <v>92</v>
      </c>
      <c r="H290" t="s">
        <v>16</v>
      </c>
      <c r="I290">
        <v>2</v>
      </c>
      <c r="J290" t="s">
        <v>8</v>
      </c>
      <c r="K290">
        <v>-34074.93</v>
      </c>
      <c r="L290">
        <v>5.8449999999999998</v>
      </c>
      <c r="M290">
        <v>5.8449999999999998</v>
      </c>
      <c r="N290" t="s">
        <v>75</v>
      </c>
      <c r="O290" t="s">
        <v>75</v>
      </c>
      <c r="P290" t="s">
        <v>75</v>
      </c>
      <c r="Q290" t="s">
        <v>75</v>
      </c>
      <c r="R290">
        <v>1.1214999999999999</v>
      </c>
      <c r="S290">
        <v>3.4243000000000001</v>
      </c>
      <c r="T290">
        <v>3.7121</v>
      </c>
      <c r="U290">
        <v>0.94430000000000003</v>
      </c>
      <c r="V290">
        <v>0</v>
      </c>
      <c r="W290">
        <v>3.3541999999999899</v>
      </c>
      <c r="X290">
        <v>0</v>
      </c>
      <c r="Y290">
        <v>0</v>
      </c>
      <c r="Z290">
        <v>0</v>
      </c>
      <c r="AA290">
        <v>19107.516997499999</v>
      </c>
      <c r="AB290">
        <v>9677.2801199999903</v>
      </c>
      <c r="AC290">
        <v>58341.391399499997</v>
      </c>
      <c r="AD290">
        <v>-114294.130205999</v>
      </c>
      <c r="AE290">
        <v>10886.940135000001</v>
      </c>
      <c r="AF290">
        <v>16088.478199499999</v>
      </c>
      <c r="AG290">
        <v>63244.773826500001</v>
      </c>
      <c r="AH290">
        <v>0</v>
      </c>
      <c r="AI290">
        <v>0</v>
      </c>
      <c r="AJ290">
        <v>9677.2801199999903</v>
      </c>
      <c r="AK290">
        <v>58341.391399499997</v>
      </c>
      <c r="AL290" t="s">
        <v>77</v>
      </c>
      <c r="AM290">
        <v>80.701866999999893</v>
      </c>
      <c r="AN290">
        <v>547.09115999999995</v>
      </c>
      <c r="AO290" t="s">
        <v>77</v>
      </c>
    </row>
    <row r="291" spans="1:41" x14ac:dyDescent="0.35">
      <c r="A291" t="str">
        <f t="shared" si="5"/>
        <v>VOLFXEURPLN2Y25FLY</v>
      </c>
      <c r="B291" t="s">
        <v>71</v>
      </c>
      <c r="C291" t="s">
        <v>27</v>
      </c>
      <c r="D291" t="s">
        <v>92</v>
      </c>
      <c r="E291" t="s">
        <v>8</v>
      </c>
      <c r="F291" t="s">
        <v>19</v>
      </c>
      <c r="G291" t="s">
        <v>92</v>
      </c>
      <c r="H291" t="s">
        <v>19</v>
      </c>
      <c r="I291">
        <v>2</v>
      </c>
      <c r="J291" t="s">
        <v>8</v>
      </c>
      <c r="K291">
        <v>16352.08</v>
      </c>
      <c r="L291">
        <v>0.72250000000000003</v>
      </c>
      <c r="M291">
        <v>0.72250000000000003</v>
      </c>
      <c r="N291" t="s">
        <v>75</v>
      </c>
      <c r="O291" t="s">
        <v>75</v>
      </c>
      <c r="P291" t="s">
        <v>75</v>
      </c>
      <c r="Q291" t="s">
        <v>75</v>
      </c>
      <c r="R291">
        <v>0.46729999999999999</v>
      </c>
      <c r="S291">
        <v>0.49349999999999999</v>
      </c>
      <c r="T291">
        <v>0.49669999999999997</v>
      </c>
      <c r="U291">
        <v>0.39350000000000002</v>
      </c>
      <c r="V291">
        <v>0.20379999999999901</v>
      </c>
      <c r="W291">
        <v>-9.1999999999999901E-2</v>
      </c>
      <c r="X291">
        <v>0.2293</v>
      </c>
      <c r="Y291">
        <v>0</v>
      </c>
      <c r="Z291">
        <v>0</v>
      </c>
      <c r="AA291">
        <v>3820.6634920000001</v>
      </c>
      <c r="AB291">
        <v>3332.5539039999999</v>
      </c>
      <c r="AC291">
        <v>4034.87574</v>
      </c>
      <c r="AD291">
        <v>-1504.3913599999901</v>
      </c>
      <c r="AE291">
        <v>3749.5319439999998</v>
      </c>
      <c r="AF291">
        <v>3217.2717400000001</v>
      </c>
      <c r="AG291">
        <v>4061.03906799999</v>
      </c>
      <c r="AH291">
        <v>0</v>
      </c>
      <c r="AI291">
        <v>0</v>
      </c>
      <c r="AJ291">
        <v>3332.5539039999999</v>
      </c>
      <c r="AK291">
        <v>4034.87574</v>
      </c>
      <c r="AL291" t="s">
        <v>77</v>
      </c>
      <c r="AM291">
        <v>33.141240000000003</v>
      </c>
      <c r="AN291">
        <v>5429.6398200000003</v>
      </c>
      <c r="AO291" t="s">
        <v>77</v>
      </c>
    </row>
    <row r="292" spans="1:41" x14ac:dyDescent="0.35">
      <c r="A292" t="str">
        <f t="shared" si="5"/>
        <v>VOLFXEURPLN2Y25RR</v>
      </c>
      <c r="B292" t="s">
        <v>71</v>
      </c>
      <c r="C292" t="s">
        <v>27</v>
      </c>
      <c r="D292" t="s">
        <v>92</v>
      </c>
      <c r="E292" t="s">
        <v>8</v>
      </c>
      <c r="F292" t="s">
        <v>18</v>
      </c>
      <c r="G292" t="s">
        <v>92</v>
      </c>
      <c r="H292" t="s">
        <v>18</v>
      </c>
      <c r="I292">
        <v>2</v>
      </c>
      <c r="J292" t="s">
        <v>8</v>
      </c>
      <c r="K292">
        <v>-18043.53</v>
      </c>
      <c r="L292">
        <v>3.0225</v>
      </c>
      <c r="M292">
        <v>3.0225</v>
      </c>
      <c r="N292" t="s">
        <v>75</v>
      </c>
      <c r="O292" t="s">
        <v>75</v>
      </c>
      <c r="P292" t="s">
        <v>75</v>
      </c>
      <c r="Q292" t="s">
        <v>75</v>
      </c>
      <c r="R292">
        <v>0.6542</v>
      </c>
      <c r="S292">
        <v>0.93079999999999996</v>
      </c>
      <c r="T292">
        <v>0.96540000000000004</v>
      </c>
      <c r="U292">
        <v>0.55079999999999996</v>
      </c>
      <c r="V292">
        <v>0</v>
      </c>
      <c r="W292">
        <v>0.11799999999999899</v>
      </c>
      <c r="X292">
        <v>0</v>
      </c>
      <c r="Y292">
        <v>0</v>
      </c>
      <c r="Z292">
        <v>0</v>
      </c>
      <c r="AA292">
        <v>5902.0386630000003</v>
      </c>
      <c r="AB292">
        <v>1479.5694599999899</v>
      </c>
      <c r="AC292">
        <v>8397.4588619999995</v>
      </c>
      <c r="AD292">
        <v>-2129.13653999999</v>
      </c>
      <c r="AE292">
        <v>1665.41781899999</v>
      </c>
      <c r="AF292">
        <v>4969.1881620000004</v>
      </c>
      <c r="AG292">
        <v>8709.6119309999995</v>
      </c>
      <c r="AH292">
        <v>0</v>
      </c>
      <c r="AI292">
        <v>0</v>
      </c>
      <c r="AJ292">
        <v>1479.5694599999899</v>
      </c>
      <c r="AK292">
        <v>8397.4588619999995</v>
      </c>
      <c r="AL292" t="s">
        <v>77</v>
      </c>
      <c r="AM292">
        <v>495.29799300000002</v>
      </c>
      <c r="AN292">
        <v>3762.622875</v>
      </c>
      <c r="AO292" t="s">
        <v>77</v>
      </c>
    </row>
    <row r="293" spans="1:41" x14ac:dyDescent="0.35">
      <c r="A293" t="str">
        <f t="shared" si="5"/>
        <v>VOLFXEURPLN2YATM</v>
      </c>
      <c r="B293" t="s">
        <v>71</v>
      </c>
      <c r="C293" t="s">
        <v>27</v>
      </c>
      <c r="D293" t="s">
        <v>92</v>
      </c>
      <c r="E293" t="s">
        <v>8</v>
      </c>
      <c r="F293" t="s">
        <v>9</v>
      </c>
      <c r="G293" t="s">
        <v>92</v>
      </c>
      <c r="H293" t="s">
        <v>9</v>
      </c>
      <c r="I293">
        <v>2</v>
      </c>
      <c r="J293" t="s">
        <v>8</v>
      </c>
      <c r="K293">
        <v>19767.579649999901</v>
      </c>
      <c r="L293">
        <v>10.51</v>
      </c>
      <c r="M293">
        <v>10.51</v>
      </c>
      <c r="N293" t="s">
        <v>75</v>
      </c>
      <c r="O293" t="s">
        <v>75</v>
      </c>
      <c r="P293" t="s">
        <v>75</v>
      </c>
      <c r="Q293" t="s">
        <v>75</v>
      </c>
      <c r="R293">
        <v>0.75</v>
      </c>
      <c r="S293">
        <v>0.88959999999999995</v>
      </c>
      <c r="T293">
        <v>0.90710000000000002</v>
      </c>
      <c r="U293">
        <v>0.75</v>
      </c>
      <c r="V293">
        <v>2.80000000000004E-2</v>
      </c>
      <c r="W293">
        <v>-8.9999999999967797E-4</v>
      </c>
      <c r="X293">
        <v>3.1499999999999397E-2</v>
      </c>
      <c r="Y293">
        <v>0</v>
      </c>
      <c r="Z293">
        <v>0</v>
      </c>
      <c r="AA293">
        <v>7412.8423687499899</v>
      </c>
      <c r="AB293">
        <v>553.49223020000795</v>
      </c>
      <c r="AC293">
        <v>8792.6194283199893</v>
      </c>
      <c r="AD293">
        <v>-17.790821684993599</v>
      </c>
      <c r="AE293">
        <v>622.678758974988</v>
      </c>
      <c r="AF293">
        <v>7412.8423687499899</v>
      </c>
      <c r="AG293">
        <v>8965.5857502574909</v>
      </c>
      <c r="AH293">
        <v>0</v>
      </c>
      <c r="AI293">
        <v>0</v>
      </c>
      <c r="AJ293">
        <v>553.49223020000795</v>
      </c>
      <c r="AK293">
        <v>8792.6194283199893</v>
      </c>
      <c r="AL293" t="s">
        <v>77</v>
      </c>
      <c r="AM293">
        <v>83.105339999999998</v>
      </c>
      <c r="AN293">
        <v>10436.645614999999</v>
      </c>
      <c r="AO293" t="s">
        <v>77</v>
      </c>
    </row>
    <row r="294" spans="1:41" x14ac:dyDescent="0.35">
      <c r="A294" t="str">
        <f t="shared" si="5"/>
        <v>VOLFXEURSGD6M10FLY</v>
      </c>
      <c r="B294" t="s">
        <v>71</v>
      </c>
      <c r="C294" t="s">
        <v>27</v>
      </c>
      <c r="D294" t="s">
        <v>93</v>
      </c>
      <c r="E294" t="s">
        <v>5</v>
      </c>
      <c r="F294" t="s">
        <v>17</v>
      </c>
      <c r="G294" t="s">
        <v>93</v>
      </c>
      <c r="H294" t="s">
        <v>17</v>
      </c>
      <c r="I294">
        <v>0.5</v>
      </c>
      <c r="J294" t="s">
        <v>5</v>
      </c>
      <c r="K294">
        <v>5245.41</v>
      </c>
      <c r="L294">
        <v>0.93</v>
      </c>
      <c r="M294">
        <v>0.98</v>
      </c>
      <c r="N294" t="s">
        <v>75</v>
      </c>
      <c r="O294" t="s">
        <v>75</v>
      </c>
      <c r="P294" t="s">
        <v>75</v>
      </c>
      <c r="Q294" t="s">
        <v>75</v>
      </c>
      <c r="R294">
        <v>0.98</v>
      </c>
      <c r="S294">
        <v>1.8759999999999999</v>
      </c>
      <c r="T294">
        <v>1.988</v>
      </c>
      <c r="U294">
        <v>0.42899999999999999</v>
      </c>
      <c r="V294">
        <v>3.4000000000000002E-2</v>
      </c>
      <c r="W294">
        <v>-6.4899999999999902E-2</v>
      </c>
      <c r="X294">
        <v>4.4499999999999998E-2</v>
      </c>
      <c r="Y294">
        <v>-4.9999999999999899E-2</v>
      </c>
      <c r="Z294">
        <v>-262.270499999999</v>
      </c>
      <c r="AA294">
        <v>2570.2509</v>
      </c>
      <c r="AB294">
        <v>178.34394</v>
      </c>
      <c r="AC294">
        <v>4920.1945799999903</v>
      </c>
      <c r="AD294">
        <v>-340.42710899999901</v>
      </c>
      <c r="AE294">
        <v>233.42074500000001</v>
      </c>
      <c r="AF294">
        <v>1125.140445</v>
      </c>
      <c r="AG294">
        <v>5213.9375399999999</v>
      </c>
      <c r="AH294">
        <v>-262.270499999999</v>
      </c>
      <c r="AI294">
        <v>2570.2509</v>
      </c>
      <c r="AJ294">
        <v>178.34394</v>
      </c>
      <c r="AK294">
        <v>4920.1945799999903</v>
      </c>
      <c r="AL294" t="s">
        <v>77</v>
      </c>
      <c r="AM294">
        <v>0</v>
      </c>
      <c r="AN294">
        <v>2093.2768584999999</v>
      </c>
      <c r="AO294" t="s">
        <v>77</v>
      </c>
    </row>
    <row r="295" spans="1:41" x14ac:dyDescent="0.35">
      <c r="A295" t="str">
        <f t="shared" si="5"/>
        <v>VOLFXEURSGD6M10RR</v>
      </c>
      <c r="B295" t="s">
        <v>71</v>
      </c>
      <c r="C295" t="s">
        <v>27</v>
      </c>
      <c r="D295" t="s">
        <v>93</v>
      </c>
      <c r="E295" t="s">
        <v>5</v>
      </c>
      <c r="F295" t="s">
        <v>16</v>
      </c>
      <c r="G295" t="s">
        <v>93</v>
      </c>
      <c r="H295" t="s">
        <v>16</v>
      </c>
      <c r="I295">
        <v>0.5</v>
      </c>
      <c r="J295" t="s">
        <v>5</v>
      </c>
      <c r="K295">
        <v>4567.74</v>
      </c>
      <c r="L295">
        <v>-1.73</v>
      </c>
      <c r="M295">
        <v>-1.75</v>
      </c>
      <c r="N295" t="s">
        <v>75</v>
      </c>
      <c r="O295" t="s">
        <v>75</v>
      </c>
      <c r="P295" t="s">
        <v>75</v>
      </c>
      <c r="Q295" t="s">
        <v>75</v>
      </c>
      <c r="R295">
        <v>1.47</v>
      </c>
      <c r="S295">
        <v>3.8940000000000001</v>
      </c>
      <c r="T295">
        <v>4.1970000000000001</v>
      </c>
      <c r="U295">
        <v>0.64329999999999998</v>
      </c>
      <c r="V295">
        <v>0.53089999999999904</v>
      </c>
      <c r="W295">
        <v>4.0000000000000001E-3</v>
      </c>
      <c r="X295">
        <v>0.59470000000000001</v>
      </c>
      <c r="Y295">
        <v>0.02</v>
      </c>
      <c r="Z295">
        <v>91.354799999999997</v>
      </c>
      <c r="AA295">
        <v>3357.28889999999</v>
      </c>
      <c r="AB295">
        <v>2425.0131659999902</v>
      </c>
      <c r="AC295">
        <v>8893.3897799999995</v>
      </c>
      <c r="AD295">
        <v>18.270959999999999</v>
      </c>
      <c r="AE295">
        <v>2716.4349779999998</v>
      </c>
      <c r="AF295">
        <v>1469.213571</v>
      </c>
      <c r="AG295">
        <v>9585.4023899999993</v>
      </c>
      <c r="AH295">
        <v>91.354799999999997</v>
      </c>
      <c r="AI295">
        <v>3357.28889999999</v>
      </c>
      <c r="AJ295">
        <v>2425.0131659999902</v>
      </c>
      <c r="AK295">
        <v>8893.3897799999995</v>
      </c>
      <c r="AL295" t="s">
        <v>77</v>
      </c>
      <c r="AM295">
        <v>13.8110029999999</v>
      </c>
      <c r="AN295">
        <v>357.55326000000002</v>
      </c>
      <c r="AO295" t="s">
        <v>77</v>
      </c>
    </row>
    <row r="296" spans="1:41" x14ac:dyDescent="0.35">
      <c r="A296" t="str">
        <f t="shared" si="5"/>
        <v>VOLFXEURSGD6M25FLY</v>
      </c>
      <c r="B296" t="s">
        <v>71</v>
      </c>
      <c r="C296" t="s">
        <v>27</v>
      </c>
      <c r="D296" t="s">
        <v>93</v>
      </c>
      <c r="E296" t="s">
        <v>5</v>
      </c>
      <c r="F296" t="s">
        <v>19</v>
      </c>
      <c r="G296" t="s">
        <v>93</v>
      </c>
      <c r="H296" t="s">
        <v>19</v>
      </c>
      <c r="I296">
        <v>0.5</v>
      </c>
      <c r="J296" t="s">
        <v>5</v>
      </c>
      <c r="K296">
        <v>-56.470000000000198</v>
      </c>
      <c r="L296">
        <v>0.32</v>
      </c>
      <c r="M296">
        <v>0.3</v>
      </c>
      <c r="N296" t="s">
        <v>75</v>
      </c>
      <c r="O296" t="s">
        <v>75</v>
      </c>
      <c r="P296" t="s">
        <v>75</v>
      </c>
      <c r="Q296" t="s">
        <v>75</v>
      </c>
      <c r="R296">
        <v>0.61</v>
      </c>
      <c r="S296">
        <v>0.84199999999999997</v>
      </c>
      <c r="T296">
        <v>0.871</v>
      </c>
      <c r="U296">
        <v>0.26750000000000002</v>
      </c>
      <c r="V296">
        <v>4.0000000000000001E-3</v>
      </c>
      <c r="W296">
        <v>6.9099999999999995E-2</v>
      </c>
      <c r="X296">
        <v>2E-3</v>
      </c>
      <c r="Y296">
        <v>0.02</v>
      </c>
      <c r="Z296">
        <v>-1.1294</v>
      </c>
      <c r="AA296">
        <v>17.22335</v>
      </c>
      <c r="AB296">
        <v>0</v>
      </c>
      <c r="AC296">
        <v>23.773870000000102</v>
      </c>
      <c r="AD296">
        <v>-3.90207700000001</v>
      </c>
      <c r="AE296">
        <v>0</v>
      </c>
      <c r="AF296">
        <v>7.55286250000003</v>
      </c>
      <c r="AG296">
        <v>24.592685000000099</v>
      </c>
      <c r="AH296">
        <v>-1.1294</v>
      </c>
      <c r="AI296">
        <v>17.22335</v>
      </c>
      <c r="AJ296">
        <v>0</v>
      </c>
      <c r="AK296">
        <v>23.773870000000102</v>
      </c>
      <c r="AL296" t="s">
        <v>77</v>
      </c>
      <c r="AM296">
        <v>197.049736</v>
      </c>
      <c r="AN296">
        <v>3658.9789405000001</v>
      </c>
      <c r="AO296" t="s">
        <v>77</v>
      </c>
    </row>
    <row r="297" spans="1:41" x14ac:dyDescent="0.35">
      <c r="A297" t="str">
        <f t="shared" si="5"/>
        <v>VOLFXEURSGD6M25RR</v>
      </c>
      <c r="B297" t="s">
        <v>71</v>
      </c>
      <c r="C297" t="s">
        <v>27</v>
      </c>
      <c r="D297" t="s">
        <v>93</v>
      </c>
      <c r="E297" t="s">
        <v>5</v>
      </c>
      <c r="F297" t="s">
        <v>18</v>
      </c>
      <c r="G297" t="s">
        <v>93</v>
      </c>
      <c r="H297" t="s">
        <v>18</v>
      </c>
      <c r="I297">
        <v>0.5</v>
      </c>
      <c r="J297" t="s">
        <v>5</v>
      </c>
      <c r="K297">
        <v>-6989.38</v>
      </c>
      <c r="L297">
        <v>-0.96</v>
      </c>
      <c r="M297">
        <v>-0.97499999999999998</v>
      </c>
      <c r="N297" t="s">
        <v>75</v>
      </c>
      <c r="O297" t="s">
        <v>75</v>
      </c>
      <c r="P297" t="s">
        <v>75</v>
      </c>
      <c r="Q297" t="s">
        <v>75</v>
      </c>
      <c r="R297">
        <v>0.86</v>
      </c>
      <c r="S297">
        <v>1.532</v>
      </c>
      <c r="T297">
        <v>1.6160000000000001</v>
      </c>
      <c r="U297">
        <v>0.37580000000000002</v>
      </c>
      <c r="V297">
        <v>3.0000000000000001E-3</v>
      </c>
      <c r="W297">
        <v>0.189799999999999</v>
      </c>
      <c r="X297">
        <v>1.5000000000000499E-3</v>
      </c>
      <c r="Y297">
        <v>1.4999999999999999E-2</v>
      </c>
      <c r="Z297">
        <v>-104.8407</v>
      </c>
      <c r="AA297">
        <v>3005.4333999999999</v>
      </c>
      <c r="AB297">
        <v>0</v>
      </c>
      <c r="AC297">
        <v>5353.8650799999996</v>
      </c>
      <c r="AD297">
        <v>-1326.5843239999899</v>
      </c>
      <c r="AE297">
        <v>0</v>
      </c>
      <c r="AF297">
        <v>1313.304502</v>
      </c>
      <c r="AG297">
        <v>5647.4190399999998</v>
      </c>
      <c r="AH297">
        <v>-104.8407</v>
      </c>
      <c r="AI297">
        <v>3005.4333999999999</v>
      </c>
      <c r="AJ297">
        <v>0</v>
      </c>
      <c r="AK297">
        <v>5353.8650799999996</v>
      </c>
      <c r="AL297" t="s">
        <v>77</v>
      </c>
      <c r="AM297">
        <v>0</v>
      </c>
      <c r="AN297">
        <v>2230.0620250000002</v>
      </c>
      <c r="AO297" t="s">
        <v>77</v>
      </c>
    </row>
    <row r="298" spans="1:41" x14ac:dyDescent="0.35">
      <c r="A298" t="str">
        <f t="shared" si="5"/>
        <v>VOLFXEURSGD6MATM</v>
      </c>
      <c r="B298" t="s">
        <v>71</v>
      </c>
      <c r="C298" t="s">
        <v>27</v>
      </c>
      <c r="D298" t="s">
        <v>93</v>
      </c>
      <c r="E298" t="s">
        <v>5</v>
      </c>
      <c r="F298" t="s">
        <v>9</v>
      </c>
      <c r="G298" t="s">
        <v>93</v>
      </c>
      <c r="H298" t="s">
        <v>9</v>
      </c>
      <c r="I298">
        <v>0.5</v>
      </c>
      <c r="J298" t="s">
        <v>5</v>
      </c>
      <c r="K298">
        <v>13976.721879999999</v>
      </c>
      <c r="L298">
        <v>8.1675000000000004</v>
      </c>
      <c r="M298">
        <v>8.15</v>
      </c>
      <c r="N298" t="s">
        <v>75</v>
      </c>
      <c r="O298" t="s">
        <v>75</v>
      </c>
      <c r="P298" t="s">
        <v>75</v>
      </c>
      <c r="Q298" t="s">
        <v>75</v>
      </c>
      <c r="R298">
        <v>0.7</v>
      </c>
      <c r="S298">
        <v>1.1200000000000001</v>
      </c>
      <c r="T298">
        <v>1.1725000000000001</v>
      </c>
      <c r="U298">
        <v>0.43059999999999998</v>
      </c>
      <c r="V298">
        <v>2.9300000000000902E-2</v>
      </c>
      <c r="W298">
        <v>3.50000000000072E-3</v>
      </c>
      <c r="X298">
        <v>3.0800000000001E-2</v>
      </c>
      <c r="Y298">
        <v>1.7500000000000002E-2</v>
      </c>
      <c r="Z298">
        <v>244.59263290000101</v>
      </c>
      <c r="AA298">
        <v>4891.8526579999998</v>
      </c>
      <c r="AB298">
        <v>409.51795108401302</v>
      </c>
      <c r="AC298">
        <v>7826.9642528000004</v>
      </c>
      <c r="AD298">
        <v>48.918526580010102</v>
      </c>
      <c r="AE298">
        <v>430.48303390401401</v>
      </c>
      <c r="AF298">
        <v>3009.1882207640001</v>
      </c>
      <c r="AG298">
        <v>8193.8532021499996</v>
      </c>
      <c r="AH298">
        <v>244.59263290000101</v>
      </c>
      <c r="AI298">
        <v>4891.8526579999998</v>
      </c>
      <c r="AJ298">
        <v>409.51795108401302</v>
      </c>
      <c r="AK298">
        <v>7826.9642528000004</v>
      </c>
      <c r="AL298" t="s">
        <v>77</v>
      </c>
      <c r="AM298">
        <v>56.14</v>
      </c>
      <c r="AN298">
        <v>5615.0024999999996</v>
      </c>
      <c r="AO298" t="s">
        <v>77</v>
      </c>
    </row>
    <row r="299" spans="1:41" x14ac:dyDescent="0.35">
      <c r="A299" t="str">
        <f t="shared" si="5"/>
        <v>VOLFXEURSGD1Y10FLY</v>
      </c>
      <c r="B299" t="s">
        <v>71</v>
      </c>
      <c r="C299" t="s">
        <v>27</v>
      </c>
      <c r="D299" t="s">
        <v>93</v>
      </c>
      <c r="E299" t="s">
        <v>7</v>
      </c>
      <c r="F299" t="s">
        <v>17</v>
      </c>
      <c r="G299" t="s">
        <v>93</v>
      </c>
      <c r="H299" t="s">
        <v>17</v>
      </c>
      <c r="I299">
        <v>1</v>
      </c>
      <c r="J299" t="s">
        <v>7</v>
      </c>
      <c r="K299">
        <v>500.46</v>
      </c>
      <c r="L299">
        <v>1.135</v>
      </c>
      <c r="M299">
        <v>1.075</v>
      </c>
      <c r="N299" t="s">
        <v>75</v>
      </c>
      <c r="O299" t="s">
        <v>75</v>
      </c>
      <c r="P299" t="s">
        <v>75</v>
      </c>
      <c r="Q299" t="s">
        <v>75</v>
      </c>
      <c r="R299">
        <v>0.98</v>
      </c>
      <c r="S299">
        <v>1.8759999999999999</v>
      </c>
      <c r="T299">
        <v>1.988</v>
      </c>
      <c r="U299">
        <v>0.43709999999999999</v>
      </c>
      <c r="V299">
        <v>7.8200000000000006E-2</v>
      </c>
      <c r="W299">
        <v>-2.8000000000000001E-2</v>
      </c>
      <c r="X299">
        <v>8.0399999999999999E-2</v>
      </c>
      <c r="Y299">
        <v>0.06</v>
      </c>
      <c r="Z299">
        <v>30.0276</v>
      </c>
      <c r="AA299">
        <v>245.22539999999901</v>
      </c>
      <c r="AB299">
        <v>39.135972000000002</v>
      </c>
      <c r="AC299">
        <v>469.431479999999</v>
      </c>
      <c r="AD299">
        <v>-14.012879999999999</v>
      </c>
      <c r="AE299">
        <v>40.236984</v>
      </c>
      <c r="AF299">
        <v>109.375532999999</v>
      </c>
      <c r="AG299">
        <v>497.45723999999899</v>
      </c>
      <c r="AH299">
        <v>30.0276</v>
      </c>
      <c r="AI299">
        <v>245.22539999999901</v>
      </c>
      <c r="AJ299">
        <v>39.135972000000002</v>
      </c>
      <c r="AK299">
        <v>469.431479999999</v>
      </c>
      <c r="AL299" t="s">
        <v>77</v>
      </c>
      <c r="AM299">
        <v>0</v>
      </c>
      <c r="AN299">
        <v>555.14386127199998</v>
      </c>
      <c r="AO299" t="s">
        <v>77</v>
      </c>
    </row>
    <row r="300" spans="1:41" x14ac:dyDescent="0.35">
      <c r="A300" t="str">
        <f t="shared" si="5"/>
        <v>VOLFXEURSGD1Y10RR</v>
      </c>
      <c r="B300" t="s">
        <v>71</v>
      </c>
      <c r="C300" t="s">
        <v>27</v>
      </c>
      <c r="D300" t="s">
        <v>93</v>
      </c>
      <c r="E300" t="s">
        <v>7</v>
      </c>
      <c r="F300" t="s">
        <v>16</v>
      </c>
      <c r="G300" t="s">
        <v>93</v>
      </c>
      <c r="H300" t="s">
        <v>16</v>
      </c>
      <c r="I300">
        <v>1</v>
      </c>
      <c r="J300" t="s">
        <v>7</v>
      </c>
      <c r="K300">
        <v>2959.08</v>
      </c>
      <c r="L300">
        <v>-1.9950000000000001</v>
      </c>
      <c r="M300">
        <v>-1.9950000000000001</v>
      </c>
      <c r="N300" t="s">
        <v>75</v>
      </c>
      <c r="O300" t="s">
        <v>75</v>
      </c>
      <c r="P300" t="s">
        <v>75</v>
      </c>
      <c r="Q300" t="s">
        <v>75</v>
      </c>
      <c r="R300">
        <v>1.47</v>
      </c>
      <c r="S300">
        <v>3.9740000000000002</v>
      </c>
      <c r="T300">
        <v>4.2869999999999999</v>
      </c>
      <c r="U300">
        <v>0.65559999999999996</v>
      </c>
      <c r="V300">
        <v>0.41049999999999898</v>
      </c>
      <c r="W300">
        <v>-3.5999999999999997E-2</v>
      </c>
      <c r="X300">
        <v>0.46179999999999899</v>
      </c>
      <c r="Y300">
        <v>0</v>
      </c>
      <c r="Z300">
        <v>0</v>
      </c>
      <c r="AA300">
        <v>2174.9238</v>
      </c>
      <c r="AB300">
        <v>1214.70233999999</v>
      </c>
      <c r="AC300">
        <v>5879.6919600000001</v>
      </c>
      <c r="AD300">
        <v>-106.52688000000001</v>
      </c>
      <c r="AE300">
        <v>1366.50314399999</v>
      </c>
      <c r="AF300">
        <v>969.98642399999903</v>
      </c>
      <c r="AG300">
        <v>6342.7879800000001</v>
      </c>
      <c r="AH300">
        <v>0</v>
      </c>
      <c r="AI300">
        <v>2174.9238</v>
      </c>
      <c r="AJ300">
        <v>1214.70233999999</v>
      </c>
      <c r="AK300">
        <v>5879.6919600000001</v>
      </c>
      <c r="AL300" t="s">
        <v>77</v>
      </c>
      <c r="AM300">
        <v>8940.2190000000101</v>
      </c>
      <c r="AN300">
        <v>27243.827366000001</v>
      </c>
      <c r="AO300" t="s">
        <v>77</v>
      </c>
    </row>
    <row r="301" spans="1:41" x14ac:dyDescent="0.35">
      <c r="A301" t="str">
        <f t="shared" si="5"/>
        <v>VOLFXEURSGD1Y25FLY</v>
      </c>
      <c r="B301" t="s">
        <v>71</v>
      </c>
      <c r="C301" t="s">
        <v>27</v>
      </c>
      <c r="D301" t="s">
        <v>93</v>
      </c>
      <c r="E301" t="s">
        <v>7</v>
      </c>
      <c r="F301" t="s">
        <v>19</v>
      </c>
      <c r="G301" t="s">
        <v>93</v>
      </c>
      <c r="H301" t="s">
        <v>19</v>
      </c>
      <c r="I301">
        <v>1</v>
      </c>
      <c r="J301" t="s">
        <v>7</v>
      </c>
      <c r="K301">
        <v>-8519.1199999999899</v>
      </c>
      <c r="L301">
        <v>0.3775</v>
      </c>
      <c r="M301">
        <v>0.35</v>
      </c>
      <c r="N301" t="s">
        <v>75</v>
      </c>
      <c r="O301" t="s">
        <v>75</v>
      </c>
      <c r="P301" t="s">
        <v>75</v>
      </c>
      <c r="Q301" t="s">
        <v>75</v>
      </c>
      <c r="R301">
        <v>0.61499999999999999</v>
      </c>
      <c r="S301">
        <v>0.84299999999999997</v>
      </c>
      <c r="T301">
        <v>0.87150000000000005</v>
      </c>
      <c r="U301">
        <v>0.27360000000000001</v>
      </c>
      <c r="V301">
        <v>5.4999999999999997E-3</v>
      </c>
      <c r="W301">
        <v>0.1167</v>
      </c>
      <c r="X301">
        <v>2.6999999999999802E-3</v>
      </c>
      <c r="Y301">
        <v>2.75E-2</v>
      </c>
      <c r="Z301">
        <v>-234.2758</v>
      </c>
      <c r="AA301">
        <v>2619.6293999999998</v>
      </c>
      <c r="AB301">
        <v>0</v>
      </c>
      <c r="AC301">
        <v>3590.80907999999</v>
      </c>
      <c r="AD301">
        <v>-994.18130399999995</v>
      </c>
      <c r="AE301">
        <v>0</v>
      </c>
      <c r="AF301">
        <v>1165.415616</v>
      </c>
      <c r="AG301">
        <v>3712.2065399999901</v>
      </c>
      <c r="AH301">
        <v>-234.2758</v>
      </c>
      <c r="AI301">
        <v>2619.6293999999998</v>
      </c>
      <c r="AJ301">
        <v>0</v>
      </c>
      <c r="AK301">
        <v>3590.80907999999</v>
      </c>
      <c r="AL301" t="s">
        <v>77</v>
      </c>
      <c r="AM301">
        <v>2344.7235000000101</v>
      </c>
      <c r="AN301">
        <v>20036.220574999999</v>
      </c>
      <c r="AO301" t="s">
        <v>77</v>
      </c>
    </row>
    <row r="302" spans="1:41" x14ac:dyDescent="0.35">
      <c r="A302" t="str">
        <f t="shared" si="5"/>
        <v>VOLFXEURSGD1Y25RR</v>
      </c>
      <c r="B302" t="s">
        <v>71</v>
      </c>
      <c r="C302" t="s">
        <v>27</v>
      </c>
      <c r="D302" t="s">
        <v>93</v>
      </c>
      <c r="E302" t="s">
        <v>7</v>
      </c>
      <c r="F302" t="s">
        <v>18</v>
      </c>
      <c r="G302" t="s">
        <v>93</v>
      </c>
      <c r="H302" t="s">
        <v>18</v>
      </c>
      <c r="I302">
        <v>1</v>
      </c>
      <c r="J302" t="s">
        <v>7</v>
      </c>
      <c r="K302">
        <v>-14341.3999999999</v>
      </c>
      <c r="L302">
        <v>-1.0725</v>
      </c>
      <c r="M302">
        <v>-1.0725</v>
      </c>
      <c r="N302" t="s">
        <v>75</v>
      </c>
      <c r="O302" t="s">
        <v>75</v>
      </c>
      <c r="P302" t="s">
        <v>75</v>
      </c>
      <c r="Q302" t="s">
        <v>75</v>
      </c>
      <c r="R302">
        <v>0.85499999999999998</v>
      </c>
      <c r="S302">
        <v>1.5309999999999999</v>
      </c>
      <c r="T302">
        <v>1.6154999999999999</v>
      </c>
      <c r="U302">
        <v>0.38200000000000001</v>
      </c>
      <c r="V302">
        <v>0</v>
      </c>
      <c r="W302">
        <v>0.14680000000000001</v>
      </c>
      <c r="X302">
        <v>0</v>
      </c>
      <c r="Y302">
        <v>0</v>
      </c>
      <c r="Z302">
        <v>0</v>
      </c>
      <c r="AA302">
        <v>6130.9484999999904</v>
      </c>
      <c r="AB302">
        <v>258.14519999999999</v>
      </c>
      <c r="AC302">
        <v>10978.341699999901</v>
      </c>
      <c r="AD302">
        <v>-2105.3175200000001</v>
      </c>
      <c r="AE302">
        <v>289.69627999999898</v>
      </c>
      <c r="AF302">
        <v>2739.2073999999998</v>
      </c>
      <c r="AG302">
        <v>11584.2658499999</v>
      </c>
      <c r="AH302">
        <v>0</v>
      </c>
      <c r="AI302">
        <v>6130.9484999999904</v>
      </c>
      <c r="AJ302">
        <v>258.14519999999999</v>
      </c>
      <c r="AK302">
        <v>10978.341699999901</v>
      </c>
      <c r="AL302" t="s">
        <v>77</v>
      </c>
      <c r="AM302">
        <v>86.000147999999697</v>
      </c>
      <c r="AN302">
        <v>6395.0665609999896</v>
      </c>
      <c r="AO302" t="s">
        <v>77</v>
      </c>
    </row>
    <row r="303" spans="1:41" x14ac:dyDescent="0.35">
      <c r="A303" t="str">
        <f t="shared" si="5"/>
        <v>VOLFXEURSGD1YATM</v>
      </c>
      <c r="B303" t="s">
        <v>71</v>
      </c>
      <c r="C303" t="s">
        <v>27</v>
      </c>
      <c r="D303" t="s">
        <v>93</v>
      </c>
      <c r="E303" t="s">
        <v>7</v>
      </c>
      <c r="F303" t="s">
        <v>9</v>
      </c>
      <c r="G303" t="s">
        <v>93</v>
      </c>
      <c r="H303" t="s">
        <v>9</v>
      </c>
      <c r="I303">
        <v>1</v>
      </c>
      <c r="J303" t="s">
        <v>7</v>
      </c>
      <c r="K303">
        <v>-5251.0155199999999</v>
      </c>
      <c r="L303">
        <v>7.8624999999999998</v>
      </c>
      <c r="M303">
        <v>7.85</v>
      </c>
      <c r="N303" t="s">
        <v>75</v>
      </c>
      <c r="O303" t="s">
        <v>75</v>
      </c>
      <c r="P303" t="s">
        <v>75</v>
      </c>
      <c r="Q303" t="s">
        <v>75</v>
      </c>
      <c r="R303">
        <v>0.7</v>
      </c>
      <c r="S303">
        <v>1.1200000000000001</v>
      </c>
      <c r="T303">
        <v>1.1725000000000001</v>
      </c>
      <c r="U303">
        <v>0.44040000000000001</v>
      </c>
      <c r="V303">
        <v>2.4999999999995E-3</v>
      </c>
      <c r="W303">
        <v>4.6400000000000198E-2</v>
      </c>
      <c r="X303">
        <v>1.19999999999986E-3</v>
      </c>
      <c r="Y303">
        <v>1.25000000000001E-2</v>
      </c>
      <c r="Z303">
        <v>-65.637694000000906</v>
      </c>
      <c r="AA303">
        <v>1837.8554319999901</v>
      </c>
      <c r="AB303">
        <v>0</v>
      </c>
      <c r="AC303">
        <v>2940.5686912000001</v>
      </c>
      <c r="AD303">
        <v>-243.64712012800101</v>
      </c>
      <c r="AE303">
        <v>0</v>
      </c>
      <c r="AF303">
        <v>1156.273617504</v>
      </c>
      <c r="AG303">
        <v>3078.4078485999999</v>
      </c>
      <c r="AH303">
        <v>-65.637694000000906</v>
      </c>
      <c r="AI303">
        <v>1837.8554319999901</v>
      </c>
      <c r="AJ303">
        <v>0</v>
      </c>
      <c r="AK303">
        <v>2940.5686912000001</v>
      </c>
      <c r="AL303" t="s">
        <v>77</v>
      </c>
      <c r="AM303">
        <v>3369.1839</v>
      </c>
      <c r="AN303">
        <v>23297.9066685</v>
      </c>
      <c r="AO303" t="s">
        <v>77</v>
      </c>
    </row>
    <row r="304" spans="1:41" x14ac:dyDescent="0.35">
      <c r="A304" t="str">
        <f t="shared" si="5"/>
        <v>VOLFXEURSGD2Y10FLY</v>
      </c>
      <c r="B304" t="s">
        <v>71</v>
      </c>
      <c r="C304" t="s">
        <v>27</v>
      </c>
      <c r="D304" t="s">
        <v>93</v>
      </c>
      <c r="E304" t="s">
        <v>8</v>
      </c>
      <c r="F304" t="s">
        <v>17</v>
      </c>
      <c r="G304" t="s">
        <v>93</v>
      </c>
      <c r="H304" t="s">
        <v>17</v>
      </c>
      <c r="I304">
        <v>2</v>
      </c>
      <c r="J304" t="s">
        <v>8</v>
      </c>
      <c r="K304">
        <v>69.959999999999994</v>
      </c>
      <c r="L304">
        <v>1.105</v>
      </c>
      <c r="M304">
        <v>1.075</v>
      </c>
      <c r="N304" t="s">
        <v>75</v>
      </c>
      <c r="O304" t="s">
        <v>75</v>
      </c>
      <c r="P304" t="s">
        <v>75</v>
      </c>
      <c r="Q304" t="s">
        <v>75</v>
      </c>
      <c r="R304">
        <v>0.39290000000000003</v>
      </c>
      <c r="S304">
        <v>4.5586000000000002</v>
      </c>
      <c r="T304">
        <v>5.0792999999999999</v>
      </c>
      <c r="U304">
        <v>0.33460000000000001</v>
      </c>
      <c r="V304">
        <v>3.2799999999999899E-2</v>
      </c>
      <c r="W304">
        <v>6.0000000000000001E-3</v>
      </c>
      <c r="X304">
        <v>3.30999999999999E-2</v>
      </c>
      <c r="Y304">
        <v>0.03</v>
      </c>
      <c r="Z304">
        <v>2.0988000000000002</v>
      </c>
      <c r="AA304">
        <v>13.743641999999999</v>
      </c>
      <c r="AB304">
        <v>2.2946879999999901</v>
      </c>
      <c r="AC304">
        <v>159.45982799999999</v>
      </c>
      <c r="AD304">
        <v>0.41976000000000002</v>
      </c>
      <c r="AE304">
        <v>2.3156759999999901</v>
      </c>
      <c r="AF304">
        <v>11.704307999999999</v>
      </c>
      <c r="AG304">
        <v>177.673913999999</v>
      </c>
      <c r="AH304">
        <v>2.0988000000000002</v>
      </c>
      <c r="AI304">
        <v>13.743641999999999</v>
      </c>
      <c r="AJ304">
        <v>2.2946879999999901</v>
      </c>
      <c r="AK304">
        <v>159.45982799999999</v>
      </c>
      <c r="AL304" t="s">
        <v>77</v>
      </c>
      <c r="AM304">
        <v>28009.497018672399</v>
      </c>
      <c r="AN304">
        <v>221282.89428374899</v>
      </c>
      <c r="AO304" t="s">
        <v>77</v>
      </c>
    </row>
    <row r="305" spans="1:41" x14ac:dyDescent="0.35">
      <c r="A305" t="str">
        <f t="shared" si="5"/>
        <v>VOLFXEURSGD2Y10RR</v>
      </c>
      <c r="B305" t="s">
        <v>71</v>
      </c>
      <c r="C305" t="s">
        <v>27</v>
      </c>
      <c r="D305" t="s">
        <v>93</v>
      </c>
      <c r="E305" t="s">
        <v>8</v>
      </c>
      <c r="F305" t="s">
        <v>16</v>
      </c>
      <c r="G305" t="s">
        <v>93</v>
      </c>
      <c r="H305" t="s">
        <v>16</v>
      </c>
      <c r="I305">
        <v>2</v>
      </c>
      <c r="J305" t="s">
        <v>8</v>
      </c>
      <c r="K305">
        <v>470.479999999999</v>
      </c>
      <c r="L305">
        <v>-1.8049999999999999</v>
      </c>
      <c r="M305">
        <v>-1.8049999999999999</v>
      </c>
      <c r="N305" t="s">
        <v>75</v>
      </c>
      <c r="O305" t="s">
        <v>75</v>
      </c>
      <c r="P305" t="s">
        <v>75</v>
      </c>
      <c r="Q305" t="s">
        <v>75</v>
      </c>
      <c r="R305">
        <v>0.58940000000000003</v>
      </c>
      <c r="S305">
        <v>9.3978999999999999</v>
      </c>
      <c r="T305">
        <v>10.498900000000001</v>
      </c>
      <c r="U305">
        <v>0.50190000000000001</v>
      </c>
      <c r="V305">
        <v>0.2601</v>
      </c>
      <c r="W305">
        <v>-8.3999999999999797E-2</v>
      </c>
      <c r="X305">
        <v>0.29259999999999903</v>
      </c>
      <c r="Y305">
        <v>0</v>
      </c>
      <c r="Z305">
        <v>0</v>
      </c>
      <c r="AA305">
        <v>138.65045599999999</v>
      </c>
      <c r="AB305">
        <v>122.371848</v>
      </c>
      <c r="AC305">
        <v>2210.7619959999902</v>
      </c>
      <c r="AD305">
        <v>-39.520319999999899</v>
      </c>
      <c r="AE305">
        <v>137.66244799999899</v>
      </c>
      <c r="AF305">
        <v>118.066955999999</v>
      </c>
      <c r="AG305">
        <v>2469.7612359999998</v>
      </c>
      <c r="AH305">
        <v>0</v>
      </c>
      <c r="AI305">
        <v>138.65045599999999</v>
      </c>
      <c r="AJ305">
        <v>122.371848</v>
      </c>
      <c r="AK305">
        <v>2210.7619959999902</v>
      </c>
      <c r="AL305" t="s">
        <v>77</v>
      </c>
      <c r="AM305">
        <v>0</v>
      </c>
      <c r="AN305">
        <v>79293.7767475</v>
      </c>
      <c r="AO305" t="s">
        <v>77</v>
      </c>
    </row>
    <row r="306" spans="1:41" x14ac:dyDescent="0.35">
      <c r="A306" t="str">
        <f t="shared" si="5"/>
        <v>VOLFXEURSGD2Y25FLY</v>
      </c>
      <c r="B306" t="s">
        <v>71</v>
      </c>
      <c r="C306" t="s">
        <v>27</v>
      </c>
      <c r="D306" t="s">
        <v>93</v>
      </c>
      <c r="E306" t="s">
        <v>8</v>
      </c>
      <c r="F306" t="s">
        <v>19</v>
      </c>
      <c r="G306" t="s">
        <v>93</v>
      </c>
      <c r="H306" t="s">
        <v>19</v>
      </c>
      <c r="I306">
        <v>2</v>
      </c>
      <c r="J306" t="s">
        <v>8</v>
      </c>
      <c r="K306">
        <v>-1597.68</v>
      </c>
      <c r="L306">
        <v>0.36</v>
      </c>
      <c r="M306">
        <v>0.33750000000000002</v>
      </c>
      <c r="N306" t="s">
        <v>75</v>
      </c>
      <c r="O306" t="s">
        <v>75</v>
      </c>
      <c r="P306" t="s">
        <v>75</v>
      </c>
      <c r="Q306" t="s">
        <v>75</v>
      </c>
      <c r="R306">
        <v>0.24560000000000001</v>
      </c>
      <c r="S306">
        <v>1.4891000000000001</v>
      </c>
      <c r="T306">
        <v>1.6446000000000001</v>
      </c>
      <c r="U306">
        <v>0.20910000000000001</v>
      </c>
      <c r="V306">
        <v>4.4999999999999997E-3</v>
      </c>
      <c r="W306">
        <v>0.1079</v>
      </c>
      <c r="X306">
        <v>2.1999999999999702E-3</v>
      </c>
      <c r="Y306">
        <v>2.2499999999999899E-2</v>
      </c>
      <c r="Z306">
        <v>-35.947799999999901</v>
      </c>
      <c r="AA306">
        <v>196.19510399999999</v>
      </c>
      <c r="AB306">
        <v>0</v>
      </c>
      <c r="AC306">
        <v>1189.5526440000001</v>
      </c>
      <c r="AD306">
        <v>-172.38967199999999</v>
      </c>
      <c r="AE306">
        <v>0</v>
      </c>
      <c r="AF306">
        <v>167.03744399999999</v>
      </c>
      <c r="AG306">
        <v>1313.772264</v>
      </c>
      <c r="AH306">
        <v>-35.947799999999901</v>
      </c>
      <c r="AI306">
        <v>196.19510399999999</v>
      </c>
      <c r="AJ306">
        <v>0</v>
      </c>
      <c r="AK306">
        <v>1189.5526440000001</v>
      </c>
      <c r="AL306" t="s">
        <v>77</v>
      </c>
      <c r="AM306">
        <v>2810.6548189999999</v>
      </c>
      <c r="AN306">
        <v>13014.9785709999</v>
      </c>
      <c r="AO306" t="s">
        <v>77</v>
      </c>
    </row>
    <row r="307" spans="1:41" x14ac:dyDescent="0.35">
      <c r="A307" t="str">
        <f t="shared" si="5"/>
        <v>VOLFXEURSGD2Y25RR</v>
      </c>
      <c r="B307" t="s">
        <v>71</v>
      </c>
      <c r="C307" t="s">
        <v>27</v>
      </c>
      <c r="D307" t="s">
        <v>93</v>
      </c>
      <c r="E307" t="s">
        <v>8</v>
      </c>
      <c r="F307" t="s">
        <v>18</v>
      </c>
      <c r="G307" t="s">
        <v>93</v>
      </c>
      <c r="H307" t="s">
        <v>18</v>
      </c>
      <c r="I307">
        <v>2</v>
      </c>
      <c r="J307" t="s">
        <v>8</v>
      </c>
      <c r="K307">
        <v>-2338.06</v>
      </c>
      <c r="L307">
        <v>-1</v>
      </c>
      <c r="M307">
        <v>-1</v>
      </c>
      <c r="N307" t="s">
        <v>75</v>
      </c>
      <c r="O307" t="s">
        <v>75</v>
      </c>
      <c r="P307" t="s">
        <v>75</v>
      </c>
      <c r="Q307" t="s">
        <v>75</v>
      </c>
      <c r="R307">
        <v>0.34379999999999999</v>
      </c>
      <c r="S307">
        <v>2.7888000000000002</v>
      </c>
      <c r="T307">
        <v>3.0943999999999998</v>
      </c>
      <c r="U307">
        <v>0.2928</v>
      </c>
      <c r="V307">
        <v>0</v>
      </c>
      <c r="W307">
        <v>7.4200000000000002E-2</v>
      </c>
      <c r="X307">
        <v>0</v>
      </c>
      <c r="Y307">
        <v>0</v>
      </c>
      <c r="Z307">
        <v>0</v>
      </c>
      <c r="AA307">
        <v>401.91251399999999</v>
      </c>
      <c r="AB307">
        <v>0</v>
      </c>
      <c r="AC307">
        <v>3260.1908640000001</v>
      </c>
      <c r="AD307">
        <v>-173.48405199999999</v>
      </c>
      <c r="AE307">
        <v>0</v>
      </c>
      <c r="AF307">
        <v>342.29198400000001</v>
      </c>
      <c r="AG307">
        <v>3617.4464319999902</v>
      </c>
      <c r="AH307">
        <v>0</v>
      </c>
      <c r="AI307">
        <v>401.91251399999999</v>
      </c>
      <c r="AJ307">
        <v>0</v>
      </c>
      <c r="AK307">
        <v>3260.1908640000001</v>
      </c>
      <c r="AL307" t="s">
        <v>77</v>
      </c>
      <c r="AM307">
        <v>8680.8982199999991</v>
      </c>
      <c r="AN307">
        <v>112394.78748</v>
      </c>
      <c r="AO307" t="s">
        <v>77</v>
      </c>
    </row>
    <row r="308" spans="1:41" x14ac:dyDescent="0.35">
      <c r="A308" t="str">
        <f t="shared" si="5"/>
        <v>VOLFXEURSGD2YATM</v>
      </c>
      <c r="B308" t="s">
        <v>71</v>
      </c>
      <c r="C308" t="s">
        <v>27</v>
      </c>
      <c r="D308" t="s">
        <v>93</v>
      </c>
      <c r="E308" t="s">
        <v>8</v>
      </c>
      <c r="F308" t="s">
        <v>9</v>
      </c>
      <c r="G308" t="s">
        <v>93</v>
      </c>
      <c r="H308" t="s">
        <v>9</v>
      </c>
      <c r="I308">
        <v>2</v>
      </c>
      <c r="J308" t="s">
        <v>8</v>
      </c>
      <c r="K308">
        <v>-1550.9066399999999</v>
      </c>
      <c r="L308">
        <v>8.1150000000000002</v>
      </c>
      <c r="M308">
        <v>8.0500000000000007</v>
      </c>
      <c r="N308" t="s">
        <v>75</v>
      </c>
      <c r="O308" t="s">
        <v>75</v>
      </c>
      <c r="P308" t="s">
        <v>75</v>
      </c>
      <c r="Q308" t="s">
        <v>75</v>
      </c>
      <c r="R308">
        <v>0.4</v>
      </c>
      <c r="S308">
        <v>0.4703</v>
      </c>
      <c r="T308">
        <v>0.47910000000000003</v>
      </c>
      <c r="U308">
        <v>0.4</v>
      </c>
      <c r="V308">
        <v>1.2999999999999901E-2</v>
      </c>
      <c r="W308">
        <v>7.4099999999999597E-2</v>
      </c>
      <c r="X308">
        <v>6.5000000000008298E-3</v>
      </c>
      <c r="Y308">
        <v>6.4999999999999503E-2</v>
      </c>
      <c r="Z308">
        <v>-100.808931599999</v>
      </c>
      <c r="AA308">
        <v>310.18132800000001</v>
      </c>
      <c r="AB308">
        <v>0</v>
      </c>
      <c r="AC308">
        <v>364.69569639599899</v>
      </c>
      <c r="AD308">
        <v>-114.922182023999</v>
      </c>
      <c r="AE308">
        <v>0</v>
      </c>
      <c r="AF308">
        <v>310.18132800000001</v>
      </c>
      <c r="AG308">
        <v>371.51968561199999</v>
      </c>
      <c r="AH308">
        <v>-100.808931599999</v>
      </c>
      <c r="AI308">
        <v>310.18132800000001</v>
      </c>
      <c r="AJ308">
        <v>0</v>
      </c>
      <c r="AK308">
        <v>364.69569639599899</v>
      </c>
      <c r="AL308" t="s">
        <v>77</v>
      </c>
      <c r="AM308">
        <v>9233.0686649999607</v>
      </c>
      <c r="AN308">
        <v>54585.350719499998</v>
      </c>
      <c r="AO308" t="s">
        <v>77</v>
      </c>
    </row>
    <row r="309" spans="1:41" x14ac:dyDescent="0.35">
      <c r="A309" t="str">
        <f t="shared" si="5"/>
        <v>VOLFXEURUSD1D10FLY</v>
      </c>
      <c r="B309" t="s">
        <v>71</v>
      </c>
      <c r="C309" t="s">
        <v>27</v>
      </c>
      <c r="D309" t="s">
        <v>78</v>
      </c>
      <c r="E309" t="s">
        <v>20</v>
      </c>
      <c r="F309" t="s">
        <v>17</v>
      </c>
      <c r="G309" t="s">
        <v>78</v>
      </c>
      <c r="H309" t="s">
        <v>17</v>
      </c>
      <c r="I309">
        <v>2.7777777777777701E-3</v>
      </c>
      <c r="J309" t="s">
        <v>20</v>
      </c>
      <c r="K309">
        <v>-32495.49</v>
      </c>
      <c r="L309">
        <v>0.67500000000000004</v>
      </c>
      <c r="M309">
        <v>0.66</v>
      </c>
      <c r="N309" t="s">
        <v>75</v>
      </c>
      <c r="O309" t="s">
        <v>75</v>
      </c>
      <c r="P309" t="s">
        <v>75</v>
      </c>
      <c r="Q309" t="s">
        <v>75</v>
      </c>
      <c r="R309">
        <v>4</v>
      </c>
      <c r="S309">
        <v>6.9401000000000002</v>
      </c>
      <c r="T309">
        <v>7.3075999999999999</v>
      </c>
      <c r="U309">
        <v>1.92</v>
      </c>
      <c r="V309">
        <v>3.0000000000000001E-3</v>
      </c>
      <c r="W309">
        <v>7.2999999999999995E-2</v>
      </c>
      <c r="X309">
        <v>1.5000000000000499E-3</v>
      </c>
      <c r="Y309">
        <v>1.4999999999999999E-2</v>
      </c>
      <c r="Z309">
        <v>-487.43234999999999</v>
      </c>
      <c r="AA309">
        <v>64990.98</v>
      </c>
      <c r="AB309">
        <v>0</v>
      </c>
      <c r="AC309">
        <v>112760.97507450001</v>
      </c>
      <c r="AD309">
        <v>-2372.1707700000002</v>
      </c>
      <c r="AE309">
        <v>0</v>
      </c>
      <c r="AF309">
        <v>31195.670399999999</v>
      </c>
      <c r="AG309">
        <v>118732.021362</v>
      </c>
      <c r="AH309">
        <v>-487.43234999999999</v>
      </c>
      <c r="AI309">
        <v>0</v>
      </c>
      <c r="AJ309">
        <v>0</v>
      </c>
      <c r="AK309">
        <v>112760.97507450001</v>
      </c>
      <c r="AL309" t="s">
        <v>77</v>
      </c>
      <c r="AM309">
        <v>7344.3875063961996</v>
      </c>
      <c r="AN309">
        <v>156182.51439950001</v>
      </c>
      <c r="AO309" t="s">
        <v>77</v>
      </c>
    </row>
    <row r="310" spans="1:41" x14ac:dyDescent="0.35">
      <c r="A310" t="str">
        <f t="shared" si="5"/>
        <v>VOLFXEURUSD1D10RR</v>
      </c>
      <c r="B310" t="s">
        <v>71</v>
      </c>
      <c r="C310" t="s">
        <v>27</v>
      </c>
      <c r="D310" t="s">
        <v>78</v>
      </c>
      <c r="E310" t="s">
        <v>20</v>
      </c>
      <c r="F310" t="s">
        <v>16</v>
      </c>
      <c r="G310" t="s">
        <v>78</v>
      </c>
      <c r="H310" t="s">
        <v>16</v>
      </c>
      <c r="I310">
        <v>2.7777777777777701E-3</v>
      </c>
      <c r="J310" t="s">
        <v>20</v>
      </c>
      <c r="K310">
        <v>9099.66</v>
      </c>
      <c r="L310">
        <v>-0.72499999999999998</v>
      </c>
      <c r="M310">
        <v>-0.47499999999999998</v>
      </c>
      <c r="N310" t="s">
        <v>75</v>
      </c>
      <c r="O310" t="s">
        <v>75</v>
      </c>
      <c r="P310" t="s">
        <v>75</v>
      </c>
      <c r="Q310" t="s">
        <v>75</v>
      </c>
      <c r="R310">
        <v>7.9</v>
      </c>
      <c r="S310">
        <v>10.79</v>
      </c>
      <c r="T310">
        <v>11.151199999999999</v>
      </c>
      <c r="U310">
        <v>3.26</v>
      </c>
      <c r="V310">
        <v>0.49590000000000001</v>
      </c>
      <c r="W310">
        <v>-0.66449999999999998</v>
      </c>
      <c r="X310">
        <v>0.60219999999999996</v>
      </c>
      <c r="Y310">
        <v>-0.25</v>
      </c>
      <c r="Z310">
        <v>-2274.915</v>
      </c>
      <c r="AA310">
        <v>35943.656999999999</v>
      </c>
      <c r="AB310">
        <v>4512.5213940000003</v>
      </c>
      <c r="AC310">
        <v>49092.665699999998</v>
      </c>
      <c r="AD310">
        <v>-6046.7240699999902</v>
      </c>
      <c r="AE310">
        <v>5479.8152519999903</v>
      </c>
      <c r="AF310">
        <v>14832.4458</v>
      </c>
      <c r="AG310">
        <v>50736.064295999997</v>
      </c>
      <c r="AH310">
        <v>-2274.915</v>
      </c>
      <c r="AI310">
        <v>0</v>
      </c>
      <c r="AJ310">
        <v>4512.5213940000003</v>
      </c>
      <c r="AK310">
        <v>49092.665699999998</v>
      </c>
      <c r="AL310" t="s">
        <v>77</v>
      </c>
      <c r="AM310">
        <v>0</v>
      </c>
      <c r="AN310">
        <v>29396.770947999899</v>
      </c>
      <c r="AO310" t="s">
        <v>77</v>
      </c>
    </row>
    <row r="311" spans="1:41" x14ac:dyDescent="0.35">
      <c r="A311" t="str">
        <f t="shared" si="5"/>
        <v>VOLFXEURUSD1D25FLY</v>
      </c>
      <c r="B311" t="s">
        <v>71</v>
      </c>
      <c r="C311" t="s">
        <v>27</v>
      </c>
      <c r="D311" t="s">
        <v>78</v>
      </c>
      <c r="E311" t="s">
        <v>20</v>
      </c>
      <c r="F311" t="s">
        <v>19</v>
      </c>
      <c r="G311" t="s">
        <v>78</v>
      </c>
      <c r="H311" t="s">
        <v>19</v>
      </c>
      <c r="I311">
        <v>2.7777777777777701E-3</v>
      </c>
      <c r="J311" t="s">
        <v>20</v>
      </c>
      <c r="K311">
        <v>-56763.040000000001</v>
      </c>
      <c r="L311">
        <v>0.20250000000000001</v>
      </c>
      <c r="M311">
        <v>0.18</v>
      </c>
      <c r="N311" t="s">
        <v>75</v>
      </c>
      <c r="O311" t="s">
        <v>75</v>
      </c>
      <c r="P311" t="s">
        <v>75</v>
      </c>
      <c r="Q311" t="s">
        <v>75</v>
      </c>
      <c r="R311">
        <v>1.4</v>
      </c>
      <c r="S311">
        <v>4.1174999999999997</v>
      </c>
      <c r="T311">
        <v>4.4572000000000003</v>
      </c>
      <c r="U311">
        <v>0.98</v>
      </c>
      <c r="V311">
        <v>4.4999999999999997E-3</v>
      </c>
      <c r="W311">
        <v>2.6499999999999999E-2</v>
      </c>
      <c r="X311">
        <v>2.2000000000000001E-3</v>
      </c>
      <c r="Y311">
        <v>2.2499999999999999E-2</v>
      </c>
      <c r="Z311">
        <v>-1277.1684</v>
      </c>
      <c r="AA311">
        <v>39734.127999999997</v>
      </c>
      <c r="AB311">
        <v>0</v>
      </c>
      <c r="AC311">
        <v>116860.9086</v>
      </c>
      <c r="AD311">
        <v>-1504.22056</v>
      </c>
      <c r="AE311">
        <v>0</v>
      </c>
      <c r="AF311">
        <v>27813.889599999999</v>
      </c>
      <c r="AG311">
        <v>126502.110944</v>
      </c>
      <c r="AH311">
        <v>-1277.1684</v>
      </c>
      <c r="AI311">
        <v>0</v>
      </c>
      <c r="AJ311">
        <v>0</v>
      </c>
      <c r="AK311">
        <v>116860.9086</v>
      </c>
      <c r="AL311" t="s">
        <v>77</v>
      </c>
      <c r="AM311">
        <v>9682.2874449999999</v>
      </c>
      <c r="AN311">
        <v>8536.6819059999998</v>
      </c>
      <c r="AO311" t="s">
        <v>77</v>
      </c>
    </row>
    <row r="312" spans="1:41" x14ac:dyDescent="0.35">
      <c r="A312" t="str">
        <f t="shared" si="5"/>
        <v>VOLFXEURUSD1D25RR</v>
      </c>
      <c r="B312" t="s">
        <v>71</v>
      </c>
      <c r="C312" t="s">
        <v>27</v>
      </c>
      <c r="D312" t="s">
        <v>78</v>
      </c>
      <c r="E312" t="s">
        <v>20</v>
      </c>
      <c r="F312" t="s">
        <v>18</v>
      </c>
      <c r="G312" t="s">
        <v>78</v>
      </c>
      <c r="H312" t="s">
        <v>18</v>
      </c>
      <c r="I312">
        <v>2.7777777777777701E-3</v>
      </c>
      <c r="J312" t="s">
        <v>20</v>
      </c>
      <c r="K312">
        <v>7957.93</v>
      </c>
      <c r="L312">
        <v>-0.41249999999999998</v>
      </c>
      <c r="M312">
        <v>-0.28129999999999999</v>
      </c>
      <c r="N312" t="s">
        <v>75</v>
      </c>
      <c r="O312" t="s">
        <v>75</v>
      </c>
      <c r="P312" t="s">
        <v>75</v>
      </c>
      <c r="Q312" t="s">
        <v>75</v>
      </c>
      <c r="R312">
        <v>2.9</v>
      </c>
      <c r="S312">
        <v>5.9524999999999997</v>
      </c>
      <c r="T312">
        <v>6.3339999999999996</v>
      </c>
      <c r="U312">
        <v>1.56</v>
      </c>
      <c r="V312">
        <v>0.1913</v>
      </c>
      <c r="W312">
        <v>-0.3745</v>
      </c>
      <c r="X312">
        <v>0.23230000000000001</v>
      </c>
      <c r="Y312">
        <v>-0.13119999999999901</v>
      </c>
      <c r="Z312">
        <v>-1044.080416</v>
      </c>
      <c r="AA312">
        <v>11538.9985</v>
      </c>
      <c r="AB312">
        <v>1522.352009</v>
      </c>
      <c r="AC312">
        <v>23684.789162500001</v>
      </c>
      <c r="AD312">
        <v>-2980.2447849999999</v>
      </c>
      <c r="AE312">
        <v>1848.6271389999999</v>
      </c>
      <c r="AF312">
        <v>6207.1854000000003</v>
      </c>
      <c r="AG312">
        <v>25202.764309999999</v>
      </c>
      <c r="AH312">
        <v>-1044.080416</v>
      </c>
      <c r="AI312">
        <v>0</v>
      </c>
      <c r="AJ312">
        <v>1522.352009</v>
      </c>
      <c r="AK312">
        <v>23684.789162500001</v>
      </c>
      <c r="AL312" t="s">
        <v>77</v>
      </c>
      <c r="AM312">
        <v>0</v>
      </c>
      <c r="AN312">
        <v>130688.54858</v>
      </c>
      <c r="AO312" t="s">
        <v>77</v>
      </c>
    </row>
    <row r="313" spans="1:41" x14ac:dyDescent="0.35">
      <c r="A313" t="str">
        <f t="shared" si="5"/>
        <v>VOLFXEURUSD1DATM</v>
      </c>
      <c r="B313" t="s">
        <v>71</v>
      </c>
      <c r="C313" t="s">
        <v>27</v>
      </c>
      <c r="D313" t="s">
        <v>78</v>
      </c>
      <c r="E313" t="s">
        <v>20</v>
      </c>
      <c r="F313" t="s">
        <v>9</v>
      </c>
      <c r="G313" t="s">
        <v>78</v>
      </c>
      <c r="H313" t="s">
        <v>9</v>
      </c>
      <c r="I313">
        <v>2.7777777777777701E-3</v>
      </c>
      <c r="J313" t="s">
        <v>20</v>
      </c>
      <c r="K313">
        <v>10586.625459999899</v>
      </c>
      <c r="L313">
        <v>11.21</v>
      </c>
      <c r="M313">
        <v>11.21</v>
      </c>
      <c r="N313" t="s">
        <v>75</v>
      </c>
      <c r="O313" t="s">
        <v>75</v>
      </c>
      <c r="P313" t="s">
        <v>75</v>
      </c>
      <c r="Q313" t="s">
        <v>75</v>
      </c>
      <c r="R313">
        <v>2.875</v>
      </c>
      <c r="S313">
        <v>7.9157000000000002</v>
      </c>
      <c r="T313">
        <v>8.7546999999999997</v>
      </c>
      <c r="U313">
        <v>1.75</v>
      </c>
      <c r="V313">
        <v>0.308000000000001</v>
      </c>
      <c r="W313">
        <v>-0.29599999999999899</v>
      </c>
      <c r="X313">
        <v>0.34649999999999997</v>
      </c>
      <c r="Y313">
        <v>0</v>
      </c>
      <c r="Z313">
        <v>0</v>
      </c>
      <c r="AA313">
        <v>15218.2740987499</v>
      </c>
      <c r="AB313">
        <v>3260.68064168001</v>
      </c>
      <c r="AC313">
        <v>41900.275576860899</v>
      </c>
      <c r="AD313">
        <v>-3133.6411361599899</v>
      </c>
      <c r="AE313">
        <v>3668.2657218899999</v>
      </c>
      <c r="AF313">
        <v>9263.2972774999907</v>
      </c>
      <c r="AG313">
        <v>46341.364957330901</v>
      </c>
      <c r="AH313">
        <v>0</v>
      </c>
      <c r="AI313">
        <v>0</v>
      </c>
      <c r="AJ313">
        <v>3260.68064168001</v>
      </c>
      <c r="AK313">
        <v>41900.275576860899</v>
      </c>
      <c r="AL313" t="s">
        <v>77</v>
      </c>
      <c r="AM313">
        <v>11059.7720079999</v>
      </c>
      <c r="AN313">
        <v>39317.902166499996</v>
      </c>
      <c r="AO313" t="s">
        <v>77</v>
      </c>
    </row>
    <row r="314" spans="1:41" x14ac:dyDescent="0.35">
      <c r="A314" t="str">
        <f t="shared" si="5"/>
        <v>VOLFXEURUSD1W10FLY</v>
      </c>
      <c r="B314" t="s">
        <v>71</v>
      </c>
      <c r="C314" t="s">
        <v>27</v>
      </c>
      <c r="D314" t="s">
        <v>78</v>
      </c>
      <c r="E314" t="s">
        <v>0</v>
      </c>
      <c r="F314" t="s">
        <v>17</v>
      </c>
      <c r="G314" t="s">
        <v>78</v>
      </c>
      <c r="H314" t="s">
        <v>17</v>
      </c>
      <c r="I314">
        <v>1.94444444444444E-2</v>
      </c>
      <c r="J314" t="s">
        <v>0</v>
      </c>
      <c r="K314">
        <v>-89517.7</v>
      </c>
      <c r="L314">
        <v>0.88</v>
      </c>
      <c r="M314">
        <v>0.82</v>
      </c>
      <c r="N314" t="s">
        <v>75</v>
      </c>
      <c r="O314" t="s">
        <v>75</v>
      </c>
      <c r="P314" t="s">
        <v>75</v>
      </c>
      <c r="Q314" t="s">
        <v>75</v>
      </c>
      <c r="R314">
        <v>0.83750000000000002</v>
      </c>
      <c r="S314">
        <v>2.4885000000000002</v>
      </c>
      <c r="T314">
        <v>2.6947999999999999</v>
      </c>
      <c r="U314">
        <v>0.8155</v>
      </c>
      <c r="V314">
        <v>0</v>
      </c>
      <c r="W314">
        <v>0.3175</v>
      </c>
      <c r="X314">
        <v>0</v>
      </c>
      <c r="Y314">
        <v>0.06</v>
      </c>
      <c r="Z314">
        <v>-5371.0619999999999</v>
      </c>
      <c r="AA314">
        <v>37485.536874999998</v>
      </c>
      <c r="AB314">
        <v>6445.2743999999902</v>
      </c>
      <c r="AC314">
        <v>111382.398225</v>
      </c>
      <c r="AD314">
        <v>-28421.8697499999</v>
      </c>
      <c r="AE314">
        <v>8593.69919999999</v>
      </c>
      <c r="AF314">
        <v>36500.842174999998</v>
      </c>
      <c r="AG314">
        <v>120616.14897999899</v>
      </c>
      <c r="AH314">
        <v>-5371.0619999999999</v>
      </c>
      <c r="AI314">
        <v>0</v>
      </c>
      <c r="AJ314">
        <v>6445.2743999999902</v>
      </c>
      <c r="AK314">
        <v>111382.398225</v>
      </c>
      <c r="AL314" t="s">
        <v>77</v>
      </c>
      <c r="AM314">
        <v>24296.284782153401</v>
      </c>
      <c r="AN314">
        <v>315992.14312049898</v>
      </c>
      <c r="AO314" t="s">
        <v>77</v>
      </c>
    </row>
    <row r="315" spans="1:41" x14ac:dyDescent="0.35">
      <c r="A315" t="str">
        <f t="shared" si="5"/>
        <v>VOLFXEURUSD1W10RR</v>
      </c>
      <c r="B315" t="s">
        <v>71</v>
      </c>
      <c r="C315" t="s">
        <v>27</v>
      </c>
      <c r="D315" t="s">
        <v>78</v>
      </c>
      <c r="E315" t="s">
        <v>0</v>
      </c>
      <c r="F315" t="s">
        <v>16</v>
      </c>
      <c r="G315" t="s">
        <v>78</v>
      </c>
      <c r="H315" t="s">
        <v>16</v>
      </c>
      <c r="I315">
        <v>1.94444444444444E-2</v>
      </c>
      <c r="J315" t="s">
        <v>0</v>
      </c>
      <c r="K315">
        <v>-48206.34</v>
      </c>
      <c r="L315">
        <v>-2.1924999999999999</v>
      </c>
      <c r="M315">
        <v>-1.1595</v>
      </c>
      <c r="N315" t="s">
        <v>75</v>
      </c>
      <c r="O315" t="s">
        <v>75</v>
      </c>
      <c r="P315" t="s">
        <v>75</v>
      </c>
      <c r="Q315" t="s">
        <v>75</v>
      </c>
      <c r="R315">
        <v>2.2999999999999998</v>
      </c>
      <c r="S315">
        <v>3.9413999999999998</v>
      </c>
      <c r="T315">
        <v>4.1466000000000003</v>
      </c>
      <c r="U315">
        <v>1.4319999999999999</v>
      </c>
      <c r="V315">
        <v>0</v>
      </c>
      <c r="W315">
        <v>-7.1199999999999694E-2</v>
      </c>
      <c r="X315">
        <v>0</v>
      </c>
      <c r="Y315">
        <v>-1.0329999999999999</v>
      </c>
      <c r="Z315">
        <v>49797.149219999897</v>
      </c>
      <c r="AA315">
        <v>55437.290999999903</v>
      </c>
      <c r="AB315">
        <v>127385.253449999</v>
      </c>
      <c r="AC315">
        <v>95000.234237999903</v>
      </c>
      <c r="AD315">
        <v>3432.29140799998</v>
      </c>
      <c r="AE315">
        <v>128590.41194999999</v>
      </c>
      <c r="AF315">
        <v>34515.739439999998</v>
      </c>
      <c r="AG315">
        <v>99946.204721999995</v>
      </c>
      <c r="AH315">
        <v>49797.149219999897</v>
      </c>
      <c r="AI315">
        <v>0</v>
      </c>
      <c r="AJ315">
        <v>127385.253449999</v>
      </c>
      <c r="AK315">
        <v>95000.234237999903</v>
      </c>
      <c r="AL315" t="s">
        <v>77</v>
      </c>
      <c r="AM315">
        <v>0</v>
      </c>
      <c r="AN315">
        <v>40115.572873999998</v>
      </c>
      <c r="AO315" t="s">
        <v>77</v>
      </c>
    </row>
    <row r="316" spans="1:41" x14ac:dyDescent="0.35">
      <c r="A316" t="str">
        <f t="shared" si="5"/>
        <v>VOLFXEURUSD1W25FLY</v>
      </c>
      <c r="B316" t="s">
        <v>71</v>
      </c>
      <c r="C316" t="s">
        <v>27</v>
      </c>
      <c r="D316" t="s">
        <v>78</v>
      </c>
      <c r="E316" t="s">
        <v>0</v>
      </c>
      <c r="F316" t="s">
        <v>19</v>
      </c>
      <c r="G316" t="s">
        <v>78</v>
      </c>
      <c r="H316" t="s">
        <v>19</v>
      </c>
      <c r="I316">
        <v>1.94444444444444E-2</v>
      </c>
      <c r="J316" t="s">
        <v>0</v>
      </c>
      <c r="K316">
        <v>172209.81</v>
      </c>
      <c r="L316">
        <v>0.29249999999999998</v>
      </c>
      <c r="M316">
        <v>0.27500000000000002</v>
      </c>
      <c r="N316" t="s">
        <v>75</v>
      </c>
      <c r="O316" t="s">
        <v>75</v>
      </c>
      <c r="P316" t="s">
        <v>75</v>
      </c>
      <c r="Q316" t="s">
        <v>75</v>
      </c>
      <c r="R316">
        <v>0.52500000000000002</v>
      </c>
      <c r="S316">
        <v>1.5556000000000001</v>
      </c>
      <c r="T316">
        <v>1.6843999999999999</v>
      </c>
      <c r="U316">
        <v>0.34499999999999997</v>
      </c>
      <c r="V316">
        <v>5.3499999999999902E-2</v>
      </c>
      <c r="W316">
        <v>3.5000000000000001E-3</v>
      </c>
      <c r="X316">
        <v>5.7999999999999899E-2</v>
      </c>
      <c r="Y316">
        <v>1.7499999999999901E-2</v>
      </c>
      <c r="Z316">
        <v>3013.67167499999</v>
      </c>
      <c r="AA316">
        <v>45205.075125000003</v>
      </c>
      <c r="AB316">
        <v>9213.22483499999</v>
      </c>
      <c r="AC316">
        <v>133944.79021800001</v>
      </c>
      <c r="AD316">
        <v>602.73433499999999</v>
      </c>
      <c r="AE316">
        <v>9988.1689799999895</v>
      </c>
      <c r="AF316">
        <v>29706.192224999999</v>
      </c>
      <c r="AG316">
        <v>145035.10198199999</v>
      </c>
      <c r="AH316">
        <v>3013.67167499999</v>
      </c>
      <c r="AI316">
        <v>0</v>
      </c>
      <c r="AJ316">
        <v>9213.22483499999</v>
      </c>
      <c r="AK316">
        <v>133944.79021800001</v>
      </c>
      <c r="AL316" t="s">
        <v>77</v>
      </c>
      <c r="AM316">
        <v>0</v>
      </c>
      <c r="AN316">
        <v>49821.648245499899</v>
      </c>
      <c r="AO316" t="s">
        <v>77</v>
      </c>
    </row>
    <row r="317" spans="1:41" x14ac:dyDescent="0.35">
      <c r="A317" t="str">
        <f t="shared" si="5"/>
        <v>VOLFXEURUSD1W25RR</v>
      </c>
      <c r="B317" t="s">
        <v>71</v>
      </c>
      <c r="C317" t="s">
        <v>27</v>
      </c>
      <c r="D317" t="s">
        <v>78</v>
      </c>
      <c r="E317" t="s">
        <v>0</v>
      </c>
      <c r="F317" t="s">
        <v>18</v>
      </c>
      <c r="G317" t="s">
        <v>78</v>
      </c>
      <c r="H317" t="s">
        <v>18</v>
      </c>
      <c r="I317">
        <v>1.94444444444444E-2</v>
      </c>
      <c r="J317" t="s">
        <v>0</v>
      </c>
      <c r="K317">
        <v>67293.75</v>
      </c>
      <c r="L317">
        <v>-1.2549999999999999</v>
      </c>
      <c r="M317">
        <v>-1.0249999999999999</v>
      </c>
      <c r="N317" t="s">
        <v>75</v>
      </c>
      <c r="O317" t="s">
        <v>75</v>
      </c>
      <c r="P317" t="s">
        <v>75</v>
      </c>
      <c r="Q317" t="s">
        <v>75</v>
      </c>
      <c r="R317">
        <v>1.0175000000000001</v>
      </c>
      <c r="S317">
        <v>2.1669999999999998</v>
      </c>
      <c r="T317">
        <v>2.3527</v>
      </c>
      <c r="U317">
        <v>0.43049999999999999</v>
      </c>
      <c r="V317">
        <v>5.3800000000000001E-2</v>
      </c>
      <c r="W317">
        <v>-0.63779999999999903</v>
      </c>
      <c r="X317">
        <v>7.9400000000000096E-2</v>
      </c>
      <c r="Y317">
        <v>-0.22999999999999901</v>
      </c>
      <c r="Z317">
        <v>-15477.5624999999</v>
      </c>
      <c r="AA317">
        <v>34235.6953125</v>
      </c>
      <c r="AB317">
        <v>3620.4037499999999</v>
      </c>
      <c r="AC317">
        <v>72912.778124999997</v>
      </c>
      <c r="AD317">
        <v>-42919.953749999899</v>
      </c>
      <c r="AE317">
        <v>5343.1237499999997</v>
      </c>
      <c r="AF317">
        <v>14484.979687499999</v>
      </c>
      <c r="AG317">
        <v>79161.002812499995</v>
      </c>
      <c r="AH317">
        <v>-15477.5624999999</v>
      </c>
      <c r="AI317">
        <v>0</v>
      </c>
      <c r="AJ317">
        <v>3620.4037499999999</v>
      </c>
      <c r="AK317">
        <v>72912.778124999997</v>
      </c>
      <c r="AL317" t="s">
        <v>77</v>
      </c>
      <c r="AM317">
        <v>0</v>
      </c>
      <c r="AN317">
        <v>125614.112207999</v>
      </c>
      <c r="AO317" t="s">
        <v>77</v>
      </c>
    </row>
    <row r="318" spans="1:41" x14ac:dyDescent="0.35">
      <c r="A318" t="str">
        <f t="shared" si="5"/>
        <v>VOLFXEURUSD1WATM</v>
      </c>
      <c r="B318" t="s">
        <v>71</v>
      </c>
      <c r="C318" t="s">
        <v>27</v>
      </c>
      <c r="D318" t="s">
        <v>78</v>
      </c>
      <c r="E318" t="s">
        <v>0</v>
      </c>
      <c r="F318" t="s">
        <v>9</v>
      </c>
      <c r="G318" t="s">
        <v>78</v>
      </c>
      <c r="H318" t="s">
        <v>9</v>
      </c>
      <c r="I318">
        <v>1.94444444444444E-2</v>
      </c>
      <c r="J318" t="s">
        <v>0</v>
      </c>
      <c r="K318">
        <v>123688.97171</v>
      </c>
      <c r="L318">
        <v>14.585000000000001</v>
      </c>
      <c r="M318">
        <v>14.567500000000001</v>
      </c>
      <c r="N318" t="s">
        <v>75</v>
      </c>
      <c r="O318" t="s">
        <v>75</v>
      </c>
      <c r="P318" t="s">
        <v>75</v>
      </c>
      <c r="Q318" t="s">
        <v>75</v>
      </c>
      <c r="R318">
        <v>1.875</v>
      </c>
      <c r="S318">
        <v>2.9382000000000001</v>
      </c>
      <c r="T318">
        <v>3.2823000000000002</v>
      </c>
      <c r="U318">
        <v>0.95499999999999996</v>
      </c>
      <c r="V318">
        <v>0.47249999999999998</v>
      </c>
      <c r="W318">
        <v>-0.42499999999999799</v>
      </c>
      <c r="X318">
        <v>0.47870000000000101</v>
      </c>
      <c r="Y318">
        <v>1.7500000000000002E-2</v>
      </c>
      <c r="Z318">
        <v>2164.557004925</v>
      </c>
      <c r="AA318">
        <v>115958.410978125</v>
      </c>
      <c r="AB318">
        <v>58443.039132974998</v>
      </c>
      <c r="AC318">
        <v>181711.46833916099</v>
      </c>
      <c r="AD318">
        <v>-52567.812976749803</v>
      </c>
      <c r="AE318">
        <v>59209.9107575772</v>
      </c>
      <c r="AF318">
        <v>59061.483991524998</v>
      </c>
      <c r="AG318">
        <v>202992.15592186601</v>
      </c>
      <c r="AH318">
        <v>2164.557004925</v>
      </c>
      <c r="AI318">
        <v>0</v>
      </c>
      <c r="AJ318">
        <v>58443.039132974998</v>
      </c>
      <c r="AK318">
        <v>181711.46833916099</v>
      </c>
      <c r="AL318" t="s">
        <v>77</v>
      </c>
      <c r="AM318">
        <v>11840.624565</v>
      </c>
      <c r="AN318">
        <v>39735.290747999999</v>
      </c>
      <c r="AO318" t="s">
        <v>77</v>
      </c>
    </row>
    <row r="319" spans="1:41" x14ac:dyDescent="0.35">
      <c r="A319" t="str">
        <f t="shared" si="5"/>
        <v>VOLFXEURUSD3W10FLY</v>
      </c>
      <c r="B319" t="s">
        <v>71</v>
      </c>
      <c r="C319" t="s">
        <v>27</v>
      </c>
      <c r="D319" t="s">
        <v>78</v>
      </c>
      <c r="E319" t="s">
        <v>21</v>
      </c>
      <c r="F319" t="s">
        <v>17</v>
      </c>
      <c r="G319" t="s">
        <v>78</v>
      </c>
      <c r="H319" t="s">
        <v>17</v>
      </c>
      <c r="I319">
        <v>5.83333333333333E-2</v>
      </c>
      <c r="J319" t="s">
        <v>21</v>
      </c>
      <c r="K319">
        <v>-130576.63</v>
      </c>
      <c r="L319">
        <v>1.0349999999999999</v>
      </c>
      <c r="M319">
        <v>1.0349999999999999</v>
      </c>
      <c r="N319" t="s">
        <v>75</v>
      </c>
      <c r="O319" t="s">
        <v>75</v>
      </c>
      <c r="P319" t="s">
        <v>75</v>
      </c>
      <c r="Q319" t="s">
        <v>75</v>
      </c>
      <c r="R319">
        <v>0.49070000000000003</v>
      </c>
      <c r="S319">
        <v>0.73809999999999998</v>
      </c>
      <c r="T319">
        <v>0.76910000000000001</v>
      </c>
      <c r="U319">
        <v>0.46610000000000001</v>
      </c>
      <c r="V319">
        <v>0</v>
      </c>
      <c r="W319">
        <v>4.7999999999999897E-2</v>
      </c>
      <c r="X319">
        <v>0</v>
      </c>
      <c r="Y319">
        <v>0</v>
      </c>
      <c r="Z319">
        <v>0</v>
      </c>
      <c r="AA319">
        <v>32036.976170499998</v>
      </c>
      <c r="AB319">
        <v>6789.9847600000003</v>
      </c>
      <c r="AC319">
        <v>48189.305301499997</v>
      </c>
      <c r="AD319">
        <v>-6267.6782399999902</v>
      </c>
      <c r="AE319">
        <v>7638.7328550000002</v>
      </c>
      <c r="AF319">
        <v>30430.883621500001</v>
      </c>
      <c r="AG319">
        <v>50213.243066499999</v>
      </c>
      <c r="AH319">
        <v>0</v>
      </c>
      <c r="AI319">
        <v>0</v>
      </c>
      <c r="AJ319">
        <v>6789.9847600000003</v>
      </c>
      <c r="AK319">
        <v>48189.305301499997</v>
      </c>
      <c r="AL319" t="s">
        <v>77</v>
      </c>
      <c r="AM319">
        <v>243408.72241124901</v>
      </c>
      <c r="AN319">
        <v>221280.65673749999</v>
      </c>
      <c r="AO319" t="s">
        <v>77</v>
      </c>
    </row>
    <row r="320" spans="1:41" x14ac:dyDescent="0.35">
      <c r="A320" t="str">
        <f t="shared" si="5"/>
        <v>VOLFXEURUSD3W10RR</v>
      </c>
      <c r="B320" t="s">
        <v>71</v>
      </c>
      <c r="C320" t="s">
        <v>27</v>
      </c>
      <c r="D320" t="s">
        <v>78</v>
      </c>
      <c r="E320" t="s">
        <v>21</v>
      </c>
      <c r="F320" t="s">
        <v>16</v>
      </c>
      <c r="G320" t="s">
        <v>78</v>
      </c>
      <c r="H320" t="s">
        <v>16</v>
      </c>
      <c r="I320">
        <v>5.83333333333333E-2</v>
      </c>
      <c r="J320" t="s">
        <v>21</v>
      </c>
      <c r="K320">
        <v>-89259.93</v>
      </c>
      <c r="L320">
        <v>-2.81</v>
      </c>
      <c r="M320">
        <v>-2.61</v>
      </c>
      <c r="N320" t="s">
        <v>75</v>
      </c>
      <c r="O320" t="s">
        <v>75</v>
      </c>
      <c r="P320" t="s">
        <v>75</v>
      </c>
      <c r="Q320" t="s">
        <v>75</v>
      </c>
      <c r="R320">
        <v>0.73599999999999999</v>
      </c>
      <c r="S320">
        <v>0.78720000000000001</v>
      </c>
      <c r="T320">
        <v>0.79359999999999997</v>
      </c>
      <c r="U320">
        <v>0.69920000000000004</v>
      </c>
      <c r="V320">
        <v>0</v>
      </c>
      <c r="W320">
        <v>0.20399999999999899</v>
      </c>
      <c r="X320">
        <v>0</v>
      </c>
      <c r="Y320">
        <v>-0.2</v>
      </c>
      <c r="Z320">
        <v>17851.986000000001</v>
      </c>
      <c r="AA320">
        <v>32847.654240000003</v>
      </c>
      <c r="AB320">
        <v>208662.93836100001</v>
      </c>
      <c r="AC320">
        <v>35132.708447999998</v>
      </c>
      <c r="AD320">
        <v>-18209.0257199999</v>
      </c>
      <c r="AE320">
        <v>220811.21483400001</v>
      </c>
      <c r="AF320">
        <v>31205.271528000001</v>
      </c>
      <c r="AG320">
        <v>35418.340224</v>
      </c>
      <c r="AH320">
        <v>17851.986000000001</v>
      </c>
      <c r="AI320">
        <v>0</v>
      </c>
      <c r="AJ320">
        <v>208662.93836100001</v>
      </c>
      <c r="AK320">
        <v>35132.708447999998</v>
      </c>
      <c r="AL320" t="s">
        <v>77</v>
      </c>
      <c r="AM320">
        <v>0</v>
      </c>
      <c r="AN320">
        <v>12146.7025925</v>
      </c>
      <c r="AO320" t="s">
        <v>77</v>
      </c>
    </row>
    <row r="321" spans="1:41" x14ac:dyDescent="0.35">
      <c r="A321" t="str">
        <f t="shared" si="5"/>
        <v>VOLFXEURUSD3W25FLY</v>
      </c>
      <c r="B321" t="s">
        <v>71</v>
      </c>
      <c r="C321" t="s">
        <v>27</v>
      </c>
      <c r="D321" t="s">
        <v>78</v>
      </c>
      <c r="E321" t="s">
        <v>21</v>
      </c>
      <c r="F321" t="s">
        <v>19</v>
      </c>
      <c r="G321" t="s">
        <v>78</v>
      </c>
      <c r="H321" t="s">
        <v>19</v>
      </c>
      <c r="I321">
        <v>5.83333333333333E-2</v>
      </c>
      <c r="J321" t="s">
        <v>21</v>
      </c>
      <c r="K321">
        <v>-172617.92</v>
      </c>
      <c r="L321">
        <v>0.33</v>
      </c>
      <c r="M321">
        <v>0.3</v>
      </c>
      <c r="N321" t="s">
        <v>75</v>
      </c>
      <c r="O321" t="s">
        <v>75</v>
      </c>
      <c r="P321" t="s">
        <v>76</v>
      </c>
      <c r="Q321" t="s">
        <v>76</v>
      </c>
      <c r="R321">
        <v>0.25199220466159</v>
      </c>
      <c r="S321">
        <v>0.66067887857705099</v>
      </c>
      <c r="T321">
        <v>0.71547385266837404</v>
      </c>
      <c r="U321">
        <v>0.16817943328717999</v>
      </c>
      <c r="V321">
        <v>6.0000000000000001E-3</v>
      </c>
      <c r="W321">
        <v>0.03</v>
      </c>
      <c r="X321">
        <v>3.0000000000000001E-3</v>
      </c>
      <c r="Y321">
        <v>0.03</v>
      </c>
      <c r="Z321">
        <v>-5178.5375999999997</v>
      </c>
      <c r="AA321">
        <v>21749.185112448999</v>
      </c>
      <c r="AB321">
        <v>0</v>
      </c>
      <c r="AC321">
        <v>57022.506903951602</v>
      </c>
      <c r="AD321">
        <v>-5178.5375999999997</v>
      </c>
      <c r="AE321">
        <v>0</v>
      </c>
      <c r="AF321">
        <v>14515.391980405901</v>
      </c>
      <c r="AG321">
        <v>61751.804131000601</v>
      </c>
      <c r="AH321">
        <v>-5178.5375999999997</v>
      </c>
      <c r="AI321">
        <v>0</v>
      </c>
      <c r="AJ321">
        <v>0</v>
      </c>
      <c r="AK321">
        <v>57022.506903951602</v>
      </c>
      <c r="AL321" t="s">
        <v>77</v>
      </c>
      <c r="AM321">
        <v>72332.824631999902</v>
      </c>
      <c r="AN321">
        <v>56911.790632499898</v>
      </c>
      <c r="AO321" t="s">
        <v>77</v>
      </c>
    </row>
    <row r="322" spans="1:41" x14ac:dyDescent="0.35">
      <c r="A322" t="str">
        <f t="shared" si="5"/>
        <v>VOLFXEURUSD3W25RR</v>
      </c>
      <c r="B322" t="s">
        <v>71</v>
      </c>
      <c r="C322" t="s">
        <v>27</v>
      </c>
      <c r="D322" t="s">
        <v>78</v>
      </c>
      <c r="E322" t="s">
        <v>21</v>
      </c>
      <c r="F322" t="s">
        <v>18</v>
      </c>
      <c r="G322" t="s">
        <v>78</v>
      </c>
      <c r="H322" t="s">
        <v>18</v>
      </c>
      <c r="I322">
        <v>5.83333333333333E-2</v>
      </c>
      <c r="J322" t="s">
        <v>21</v>
      </c>
      <c r="K322">
        <v>-52370.65</v>
      </c>
      <c r="L322">
        <v>-1.5575000000000001</v>
      </c>
      <c r="M322">
        <v>-1.5287999999999999</v>
      </c>
      <c r="N322" t="s">
        <v>75</v>
      </c>
      <c r="O322" t="s">
        <v>75</v>
      </c>
      <c r="P322" t="s">
        <v>75</v>
      </c>
      <c r="Q322" t="s">
        <v>75</v>
      </c>
      <c r="R322">
        <v>0.42930000000000001</v>
      </c>
      <c r="S322">
        <v>0.72589999999999999</v>
      </c>
      <c r="T322">
        <v>0.76290000000000002</v>
      </c>
      <c r="U322">
        <v>0.40989999999999999</v>
      </c>
      <c r="V322">
        <v>0</v>
      </c>
      <c r="W322">
        <v>9.9799999999999806E-2</v>
      </c>
      <c r="X322">
        <v>0</v>
      </c>
      <c r="Y322">
        <v>-2.87000000000001E-2</v>
      </c>
      <c r="Z322">
        <v>1503.0376550000001</v>
      </c>
      <c r="AA322">
        <v>11241.360022499999</v>
      </c>
      <c r="AB322">
        <v>5577.4742249999999</v>
      </c>
      <c r="AC322">
        <v>19007.927417499999</v>
      </c>
      <c r="AD322">
        <v>-5226.59086999999</v>
      </c>
      <c r="AE322">
        <v>6127.3660500000096</v>
      </c>
      <c r="AF322">
        <v>10733.364717500001</v>
      </c>
      <c r="AG322">
        <v>19976.7844425</v>
      </c>
      <c r="AH322">
        <v>1503.0376550000001</v>
      </c>
      <c r="AI322">
        <v>0</v>
      </c>
      <c r="AJ322">
        <v>5577.4742249999999</v>
      </c>
      <c r="AK322">
        <v>19007.927417499999</v>
      </c>
      <c r="AL322" t="s">
        <v>77</v>
      </c>
      <c r="AM322">
        <v>0</v>
      </c>
      <c r="AN322">
        <v>50146.453925000002</v>
      </c>
      <c r="AO322" t="s">
        <v>77</v>
      </c>
    </row>
    <row r="323" spans="1:41" x14ac:dyDescent="0.35">
      <c r="A323" t="str">
        <f t="shared" si="5"/>
        <v>VOLFXEURUSD3WATM</v>
      </c>
      <c r="B323" t="s">
        <v>71</v>
      </c>
      <c r="C323" t="s">
        <v>27</v>
      </c>
      <c r="D323" t="s">
        <v>78</v>
      </c>
      <c r="E323" t="s">
        <v>21</v>
      </c>
      <c r="F323" t="s">
        <v>9</v>
      </c>
      <c r="G323" t="s">
        <v>78</v>
      </c>
      <c r="H323" t="s">
        <v>9</v>
      </c>
      <c r="I323">
        <v>5.83333333333333E-2</v>
      </c>
      <c r="J323" t="s">
        <v>21</v>
      </c>
      <c r="K323">
        <v>-35485.662360000002</v>
      </c>
      <c r="L323">
        <v>13.7925</v>
      </c>
      <c r="M323">
        <v>13.6713</v>
      </c>
      <c r="N323" t="s">
        <v>75</v>
      </c>
      <c r="O323" t="s">
        <v>75</v>
      </c>
      <c r="P323" t="s">
        <v>75</v>
      </c>
      <c r="Q323" t="s">
        <v>75</v>
      </c>
      <c r="R323">
        <v>0.80669999999999997</v>
      </c>
      <c r="S323">
        <v>1.35</v>
      </c>
      <c r="T323">
        <v>1.425</v>
      </c>
      <c r="U323">
        <v>0.58650000000000002</v>
      </c>
      <c r="V323">
        <v>0</v>
      </c>
      <c r="W323">
        <v>0.3125</v>
      </c>
      <c r="X323">
        <v>0</v>
      </c>
      <c r="Y323">
        <v>0.121199999999999</v>
      </c>
      <c r="Z323">
        <v>-4300.8622780320002</v>
      </c>
      <c r="AA323">
        <v>14313.141912906</v>
      </c>
      <c r="AB323">
        <v>3104.9954565000098</v>
      </c>
      <c r="AC323">
        <v>23952.822092999999</v>
      </c>
      <c r="AD323">
        <v>-11089.2694875</v>
      </c>
      <c r="AE323">
        <v>3772.1259088679699</v>
      </c>
      <c r="AF323">
        <v>10406.17048707</v>
      </c>
      <c r="AG323">
        <v>25283.5344315</v>
      </c>
      <c r="AH323">
        <v>-4300.8622780320002</v>
      </c>
      <c r="AI323">
        <v>0</v>
      </c>
      <c r="AJ323">
        <v>3104.9954565000098</v>
      </c>
      <c r="AK323">
        <v>23952.822092999999</v>
      </c>
      <c r="AL323" t="s">
        <v>77</v>
      </c>
      <c r="AM323">
        <v>18191.050514999999</v>
      </c>
      <c r="AN323">
        <v>45091.755518999998</v>
      </c>
      <c r="AO323" t="s">
        <v>77</v>
      </c>
    </row>
    <row r="324" spans="1:41" x14ac:dyDescent="0.35">
      <c r="A324" t="str">
        <f t="shared" si="5"/>
        <v>VOLFXEURUSD3M10FLY</v>
      </c>
      <c r="B324" t="s">
        <v>71</v>
      </c>
      <c r="C324" t="s">
        <v>27</v>
      </c>
      <c r="D324" t="s">
        <v>78</v>
      </c>
      <c r="E324" t="s">
        <v>4</v>
      </c>
      <c r="F324" t="s">
        <v>17</v>
      </c>
      <c r="G324" t="s">
        <v>78</v>
      </c>
      <c r="H324" t="s">
        <v>17</v>
      </c>
      <c r="I324">
        <v>0.25</v>
      </c>
      <c r="J324" t="s">
        <v>4</v>
      </c>
      <c r="K324">
        <v>-190771.5</v>
      </c>
      <c r="L324">
        <v>1.3547</v>
      </c>
      <c r="M324">
        <v>1.4125000000000001</v>
      </c>
      <c r="N324" t="s">
        <v>75</v>
      </c>
      <c r="O324" t="s">
        <v>75</v>
      </c>
      <c r="P324" t="s">
        <v>75</v>
      </c>
      <c r="Q324" t="s">
        <v>75</v>
      </c>
      <c r="R324">
        <v>0.4</v>
      </c>
      <c r="S324">
        <v>0.59499999999999997</v>
      </c>
      <c r="T324">
        <v>0.61939999999999995</v>
      </c>
      <c r="U324">
        <v>0.28799999999999998</v>
      </c>
      <c r="V324">
        <v>0</v>
      </c>
      <c r="W324">
        <v>-1.7299999999999999E-2</v>
      </c>
      <c r="X324">
        <v>0</v>
      </c>
      <c r="Y324">
        <v>-5.7799999999999997E-2</v>
      </c>
      <c r="Z324">
        <v>11026.592699999999</v>
      </c>
      <c r="AA324">
        <v>38154.300000000003</v>
      </c>
      <c r="AB324">
        <v>23426.7402</v>
      </c>
      <c r="AC324">
        <v>56754.521249999998</v>
      </c>
      <c r="AD324">
        <v>3300.3469500000101</v>
      </c>
      <c r="AE324">
        <v>25582.4581499999</v>
      </c>
      <c r="AF324">
        <v>27471.096000000001</v>
      </c>
      <c r="AG324">
        <v>59081.933550000002</v>
      </c>
      <c r="AH324">
        <v>11026.592699999999</v>
      </c>
      <c r="AI324">
        <v>0</v>
      </c>
      <c r="AJ324">
        <v>23426.7402</v>
      </c>
      <c r="AK324">
        <v>56754.521249999998</v>
      </c>
      <c r="AL324" t="s">
        <v>77</v>
      </c>
      <c r="AM324">
        <v>233623.15141157899</v>
      </c>
      <c r="AN324">
        <v>185415.19953299899</v>
      </c>
      <c r="AO324" t="s">
        <v>77</v>
      </c>
    </row>
    <row r="325" spans="1:41" x14ac:dyDescent="0.35">
      <c r="A325" t="str">
        <f t="shared" si="5"/>
        <v>VOLFXEURUSD3M10RR</v>
      </c>
      <c r="B325" t="s">
        <v>71</v>
      </c>
      <c r="C325" t="s">
        <v>27</v>
      </c>
      <c r="D325" t="s">
        <v>78</v>
      </c>
      <c r="E325" t="s">
        <v>4</v>
      </c>
      <c r="F325" t="s">
        <v>16</v>
      </c>
      <c r="G325" t="s">
        <v>78</v>
      </c>
      <c r="H325" t="s">
        <v>16</v>
      </c>
      <c r="I325">
        <v>0.25</v>
      </c>
      <c r="J325" t="s">
        <v>4</v>
      </c>
      <c r="K325">
        <v>-37199.749999999898</v>
      </c>
      <c r="L325">
        <v>-3.7734999999999999</v>
      </c>
      <c r="M325">
        <v>-3.62</v>
      </c>
      <c r="N325" t="s">
        <v>75</v>
      </c>
      <c r="O325" t="s">
        <v>75</v>
      </c>
      <c r="P325" t="s">
        <v>75</v>
      </c>
      <c r="Q325" t="s">
        <v>75</v>
      </c>
      <c r="R325">
        <v>0.8</v>
      </c>
      <c r="S325">
        <v>0.93259999999999998</v>
      </c>
      <c r="T325">
        <v>0.94910000000000005</v>
      </c>
      <c r="U325">
        <v>0.47199999999999998</v>
      </c>
      <c r="V325">
        <v>0</v>
      </c>
      <c r="W325">
        <v>2.2499999999999899E-2</v>
      </c>
      <c r="X325">
        <v>0</v>
      </c>
      <c r="Y325">
        <v>-0.153499999999999</v>
      </c>
      <c r="Z325">
        <v>5710.1616249999797</v>
      </c>
      <c r="AA325">
        <v>14879.8999999999</v>
      </c>
      <c r="AB325">
        <v>91176.587249999895</v>
      </c>
      <c r="AC325">
        <v>17346.243424999899</v>
      </c>
      <c r="AD325">
        <v>-836.99437499999794</v>
      </c>
      <c r="AE325">
        <v>101826.875674999</v>
      </c>
      <c r="AF325">
        <v>8779.1409999999905</v>
      </c>
      <c r="AG325">
        <v>17653.1413624999</v>
      </c>
      <c r="AH325">
        <v>5710.1616249999797</v>
      </c>
      <c r="AI325">
        <v>0</v>
      </c>
      <c r="AJ325">
        <v>91176.587249999895</v>
      </c>
      <c r="AK325">
        <v>17346.243424999899</v>
      </c>
      <c r="AL325" t="s">
        <v>77</v>
      </c>
      <c r="AM325">
        <v>0</v>
      </c>
      <c r="AN325">
        <v>67984.523965499902</v>
      </c>
      <c r="AO325" t="s">
        <v>77</v>
      </c>
    </row>
    <row r="326" spans="1:41" x14ac:dyDescent="0.35">
      <c r="A326" t="str">
        <f t="shared" ref="A326:A389" si="6">CONCATENATE(C326,D326,E326,F326)</f>
        <v>VOLFXEURUSD3M25FLY</v>
      </c>
      <c r="B326" t="s">
        <v>71</v>
      </c>
      <c r="C326" t="s">
        <v>27</v>
      </c>
      <c r="D326" t="s">
        <v>78</v>
      </c>
      <c r="E326" t="s">
        <v>4</v>
      </c>
      <c r="F326" t="s">
        <v>19</v>
      </c>
      <c r="G326" t="s">
        <v>78</v>
      </c>
      <c r="H326" t="s">
        <v>19</v>
      </c>
      <c r="I326">
        <v>0.25</v>
      </c>
      <c r="J326" t="s">
        <v>4</v>
      </c>
      <c r="K326">
        <v>-1135155.43</v>
      </c>
      <c r="L326">
        <v>0.43269999999999997</v>
      </c>
      <c r="M326">
        <v>0.41249999999999998</v>
      </c>
      <c r="N326" t="s">
        <v>75</v>
      </c>
      <c r="O326" t="s">
        <v>75</v>
      </c>
      <c r="P326" t="s">
        <v>75</v>
      </c>
      <c r="Q326" t="s">
        <v>75</v>
      </c>
      <c r="R326">
        <v>0.13</v>
      </c>
      <c r="S326">
        <v>0.32969999999999999</v>
      </c>
      <c r="T326">
        <v>0.36599999999999999</v>
      </c>
      <c r="U326">
        <v>6.5000000000000002E-2</v>
      </c>
      <c r="V326">
        <v>2.1999999999999702E-3</v>
      </c>
      <c r="W326">
        <v>3.8199999999999901E-2</v>
      </c>
      <c r="X326">
        <v>0</v>
      </c>
      <c r="Y326">
        <v>2.0199999999999899E-2</v>
      </c>
      <c r="Z326">
        <v>-22930.139685999999</v>
      </c>
      <c r="AA326">
        <v>73785.10295</v>
      </c>
      <c r="AB326">
        <v>0</v>
      </c>
      <c r="AC326">
        <v>187130.37263550001</v>
      </c>
      <c r="AD326">
        <v>-43362.937425999902</v>
      </c>
      <c r="AE326">
        <v>113.51554300005</v>
      </c>
      <c r="AF326">
        <v>36892.551475</v>
      </c>
      <c r="AG326">
        <v>207733.44368999999</v>
      </c>
      <c r="AH326">
        <v>-22930.139685999999</v>
      </c>
      <c r="AI326">
        <v>0</v>
      </c>
      <c r="AJ326">
        <v>0</v>
      </c>
      <c r="AK326">
        <v>187130.37263550001</v>
      </c>
      <c r="AL326" t="s">
        <v>77</v>
      </c>
      <c r="AM326">
        <v>152246.53612999999</v>
      </c>
      <c r="AN326">
        <v>140000.86627100001</v>
      </c>
      <c r="AO326" t="s">
        <v>77</v>
      </c>
    </row>
    <row r="327" spans="1:41" x14ac:dyDescent="0.35">
      <c r="A327" t="str">
        <f t="shared" si="6"/>
        <v>VOLFXEURUSD3M25RR</v>
      </c>
      <c r="B327" t="s">
        <v>71</v>
      </c>
      <c r="C327" t="s">
        <v>27</v>
      </c>
      <c r="D327" t="s">
        <v>78</v>
      </c>
      <c r="E327" t="s">
        <v>4</v>
      </c>
      <c r="F327" t="s">
        <v>18</v>
      </c>
      <c r="G327" t="s">
        <v>78</v>
      </c>
      <c r="H327" t="s">
        <v>18</v>
      </c>
      <c r="I327">
        <v>0.25</v>
      </c>
      <c r="J327" t="s">
        <v>4</v>
      </c>
      <c r="K327">
        <v>-572001.51</v>
      </c>
      <c r="L327">
        <v>-2.0356000000000001</v>
      </c>
      <c r="M327">
        <v>-2.0449999999999999</v>
      </c>
      <c r="N327" t="s">
        <v>75</v>
      </c>
      <c r="O327" t="s">
        <v>75</v>
      </c>
      <c r="P327" t="s">
        <v>75</v>
      </c>
      <c r="Q327" t="s">
        <v>75</v>
      </c>
      <c r="R327">
        <v>0.375</v>
      </c>
      <c r="S327">
        <v>0.51429999999999998</v>
      </c>
      <c r="T327">
        <v>0.53879999999999995</v>
      </c>
      <c r="U327">
        <v>0.26600000000000001</v>
      </c>
      <c r="V327">
        <v>0</v>
      </c>
      <c r="W327">
        <v>5.9400000000000099E-2</v>
      </c>
      <c r="X327">
        <v>0</v>
      </c>
      <c r="Y327">
        <v>9.3999999999998494E-3</v>
      </c>
      <c r="Z327">
        <v>-5376.8141939999095</v>
      </c>
      <c r="AA327">
        <v>107250.283125</v>
      </c>
      <c r="AB327">
        <v>18075.247716000002</v>
      </c>
      <c r="AC327">
        <v>147090.18829649899</v>
      </c>
      <c r="AD327">
        <v>-33976.889693999998</v>
      </c>
      <c r="AE327">
        <v>24939.265835999999</v>
      </c>
      <c r="AF327">
        <v>76076.200830000002</v>
      </c>
      <c r="AG327">
        <v>154097.206794</v>
      </c>
      <c r="AH327">
        <v>-5376.8141939999095</v>
      </c>
      <c r="AI327">
        <v>0</v>
      </c>
      <c r="AJ327">
        <v>18075.247716000002</v>
      </c>
      <c r="AK327">
        <v>147090.18829649899</v>
      </c>
      <c r="AL327" t="s">
        <v>77</v>
      </c>
      <c r="AM327">
        <v>577.41734999999903</v>
      </c>
      <c r="AN327">
        <v>615.44239499999901</v>
      </c>
      <c r="AO327" t="s">
        <v>77</v>
      </c>
    </row>
    <row r="328" spans="1:41" x14ac:dyDescent="0.35">
      <c r="A328" t="str">
        <f t="shared" si="6"/>
        <v>VOLFXEURUSD3MATM</v>
      </c>
      <c r="B328" t="s">
        <v>71</v>
      </c>
      <c r="C328" t="s">
        <v>27</v>
      </c>
      <c r="D328" t="s">
        <v>78</v>
      </c>
      <c r="E328" t="s">
        <v>4</v>
      </c>
      <c r="F328" t="s">
        <v>9</v>
      </c>
      <c r="G328" t="s">
        <v>78</v>
      </c>
      <c r="H328" t="s">
        <v>9</v>
      </c>
      <c r="I328">
        <v>0.25</v>
      </c>
      <c r="J328" t="s">
        <v>4</v>
      </c>
      <c r="K328">
        <v>-859421.35468999995</v>
      </c>
      <c r="L328">
        <v>12.4604</v>
      </c>
      <c r="M328">
        <v>12.5725</v>
      </c>
      <c r="N328" t="s">
        <v>75</v>
      </c>
      <c r="O328" t="s">
        <v>75</v>
      </c>
      <c r="P328" t="s">
        <v>75</v>
      </c>
      <c r="Q328" t="s">
        <v>75</v>
      </c>
      <c r="R328">
        <v>0.67500000000000004</v>
      </c>
      <c r="S328">
        <v>0.90239999999999998</v>
      </c>
      <c r="T328">
        <v>0.95120000000000005</v>
      </c>
      <c r="U328">
        <v>0.28749999999999998</v>
      </c>
      <c r="V328">
        <v>0</v>
      </c>
      <c r="W328">
        <v>1.04000000000006E-2</v>
      </c>
      <c r="X328">
        <v>0</v>
      </c>
      <c r="Y328">
        <v>-0.11209999999999901</v>
      </c>
      <c r="Z328">
        <v>96341.133860748901</v>
      </c>
      <c r="AA328">
        <v>290054.70720787498</v>
      </c>
      <c r="AB328">
        <v>161657.15681718901</v>
      </c>
      <c r="AC328">
        <v>387770.91523612803</v>
      </c>
      <c r="AD328">
        <v>-8937.98208877654</v>
      </c>
      <c r="AE328">
        <v>182712.98000709401</v>
      </c>
      <c r="AF328">
        <v>123541.819736687</v>
      </c>
      <c r="AG328">
        <v>408740.796290564</v>
      </c>
      <c r="AH328">
        <v>96341.133860748901</v>
      </c>
      <c r="AI328">
        <v>0</v>
      </c>
      <c r="AJ328">
        <v>161657.15681718901</v>
      </c>
      <c r="AK328">
        <v>387770.91523612803</v>
      </c>
      <c r="AL328" t="s">
        <v>77</v>
      </c>
      <c r="AM328">
        <v>0</v>
      </c>
      <c r="AN328">
        <v>10325.032951499999</v>
      </c>
      <c r="AO328" t="s">
        <v>77</v>
      </c>
    </row>
    <row r="329" spans="1:41" x14ac:dyDescent="0.35">
      <c r="A329" t="str">
        <f t="shared" si="6"/>
        <v>VOLFXEURUSD6M10FLY</v>
      </c>
      <c r="B329" t="s">
        <v>71</v>
      </c>
      <c r="C329" t="s">
        <v>27</v>
      </c>
      <c r="D329" t="s">
        <v>78</v>
      </c>
      <c r="E329" t="s">
        <v>5</v>
      </c>
      <c r="F329" t="s">
        <v>17</v>
      </c>
      <c r="G329" t="s">
        <v>78</v>
      </c>
      <c r="H329" t="s">
        <v>17</v>
      </c>
      <c r="I329">
        <v>0.5</v>
      </c>
      <c r="J329" t="s">
        <v>5</v>
      </c>
      <c r="K329">
        <v>42426.37</v>
      </c>
      <c r="L329">
        <v>1.5</v>
      </c>
      <c r="M329">
        <v>1.61</v>
      </c>
      <c r="N329" t="s">
        <v>75</v>
      </c>
      <c r="O329" t="s">
        <v>75</v>
      </c>
      <c r="P329" t="s">
        <v>75</v>
      </c>
      <c r="Q329" t="s">
        <v>75</v>
      </c>
      <c r="R329">
        <v>0.31</v>
      </c>
      <c r="S329">
        <v>0.49930000000000002</v>
      </c>
      <c r="T329">
        <v>0.52049999999999996</v>
      </c>
      <c r="U329">
        <v>0.1885</v>
      </c>
      <c r="V329">
        <v>0</v>
      </c>
      <c r="W329">
        <v>-0.26879999999999898</v>
      </c>
      <c r="X329">
        <v>0</v>
      </c>
      <c r="Y329">
        <v>-0.11</v>
      </c>
      <c r="Z329">
        <v>-4666.9007000000001</v>
      </c>
      <c r="AA329">
        <v>6576.0873499999998</v>
      </c>
      <c r="AB329">
        <v>0</v>
      </c>
      <c r="AC329">
        <v>10591.743270499999</v>
      </c>
      <c r="AD329">
        <v>-11404.208256</v>
      </c>
      <c r="AE329">
        <v>0</v>
      </c>
      <c r="AF329">
        <v>3998.6853725000001</v>
      </c>
      <c r="AG329">
        <v>11041.4627925</v>
      </c>
      <c r="AH329">
        <v>-4666.9007000000001</v>
      </c>
      <c r="AI329">
        <v>0</v>
      </c>
      <c r="AJ329">
        <v>0</v>
      </c>
      <c r="AK329">
        <v>10591.743270499999</v>
      </c>
      <c r="AL329" t="s">
        <v>77</v>
      </c>
      <c r="AM329">
        <v>5148.5730237008001</v>
      </c>
      <c r="AN329">
        <v>112238.89191666</v>
      </c>
      <c r="AO329" t="s">
        <v>77</v>
      </c>
    </row>
    <row r="330" spans="1:41" x14ac:dyDescent="0.35">
      <c r="A330" t="str">
        <f t="shared" si="6"/>
        <v>VOLFXEURUSD6M10RR</v>
      </c>
      <c r="B330" t="s">
        <v>71</v>
      </c>
      <c r="C330" t="s">
        <v>27</v>
      </c>
      <c r="D330" t="s">
        <v>78</v>
      </c>
      <c r="E330" t="s">
        <v>5</v>
      </c>
      <c r="F330" t="s">
        <v>16</v>
      </c>
      <c r="G330" t="s">
        <v>78</v>
      </c>
      <c r="H330" t="s">
        <v>16</v>
      </c>
      <c r="I330">
        <v>0.5</v>
      </c>
      <c r="J330" t="s">
        <v>5</v>
      </c>
      <c r="K330">
        <v>42367.28</v>
      </c>
      <c r="L330">
        <v>-4.1349999999999998</v>
      </c>
      <c r="M330">
        <v>-4.0975000000000001</v>
      </c>
      <c r="N330" t="s">
        <v>75</v>
      </c>
      <c r="O330" t="s">
        <v>75</v>
      </c>
      <c r="P330" t="s">
        <v>75</v>
      </c>
      <c r="Q330" t="s">
        <v>75</v>
      </c>
      <c r="R330">
        <v>0.81269999999999998</v>
      </c>
      <c r="S330">
        <v>0.88249999999999995</v>
      </c>
      <c r="T330">
        <v>0.89129999999999998</v>
      </c>
      <c r="U330">
        <v>0.42649999999999999</v>
      </c>
      <c r="V330">
        <v>1.0500000000000301E-2</v>
      </c>
      <c r="W330">
        <v>-0.65409999999999902</v>
      </c>
      <c r="X330">
        <v>1.2800000000000301E-2</v>
      </c>
      <c r="Y330">
        <v>-3.7499999999999603E-2</v>
      </c>
      <c r="Z330">
        <v>-1588.7729999999799</v>
      </c>
      <c r="AA330">
        <v>17215.944228</v>
      </c>
      <c r="AB330">
        <v>444.85644000001599</v>
      </c>
      <c r="AC330">
        <v>18694.5622999999</v>
      </c>
      <c r="AD330">
        <v>-27712.4378479999</v>
      </c>
      <c r="AE330">
        <v>542.30118400001504</v>
      </c>
      <c r="AF330">
        <v>9034.8224599999994</v>
      </c>
      <c r="AG330">
        <v>18880.978331999999</v>
      </c>
      <c r="AH330">
        <v>-1588.7729999999799</v>
      </c>
      <c r="AI330">
        <v>0</v>
      </c>
      <c r="AJ330">
        <v>444.85644000001599</v>
      </c>
      <c r="AK330">
        <v>18694.5622999999</v>
      </c>
      <c r="AL330" t="s">
        <v>77</v>
      </c>
      <c r="AM330">
        <v>13.53474512</v>
      </c>
      <c r="AN330">
        <v>3.8829034984999899</v>
      </c>
      <c r="AO330" t="s">
        <v>77</v>
      </c>
    </row>
    <row r="331" spans="1:41" x14ac:dyDescent="0.35">
      <c r="A331" t="str">
        <f t="shared" si="6"/>
        <v>VOLFXEURUSD6M25FLY</v>
      </c>
      <c r="B331" t="s">
        <v>71</v>
      </c>
      <c r="C331" t="s">
        <v>27</v>
      </c>
      <c r="D331" t="s">
        <v>78</v>
      </c>
      <c r="E331" t="s">
        <v>5</v>
      </c>
      <c r="F331" t="s">
        <v>19</v>
      </c>
      <c r="G331" t="s">
        <v>78</v>
      </c>
      <c r="H331" t="s">
        <v>19</v>
      </c>
      <c r="I331">
        <v>0.5</v>
      </c>
      <c r="J331" t="s">
        <v>5</v>
      </c>
      <c r="K331">
        <v>-105467.519999999</v>
      </c>
      <c r="L331">
        <v>0.46250000000000002</v>
      </c>
      <c r="M331">
        <v>0.45629999999999998</v>
      </c>
      <c r="N331" t="s">
        <v>75</v>
      </c>
      <c r="O331" t="s">
        <v>75</v>
      </c>
      <c r="P331" t="s">
        <v>75</v>
      </c>
      <c r="Q331" t="s">
        <v>75</v>
      </c>
      <c r="R331">
        <v>0.11749999999999999</v>
      </c>
      <c r="S331">
        <v>0.27760000000000001</v>
      </c>
      <c r="T331">
        <v>0.30809999999999998</v>
      </c>
      <c r="U331">
        <v>4.3999999999999997E-2</v>
      </c>
      <c r="V331">
        <v>0</v>
      </c>
      <c r="W331">
        <v>0.03</v>
      </c>
      <c r="X331">
        <v>0</v>
      </c>
      <c r="Y331">
        <v>6.2000000000000301E-3</v>
      </c>
      <c r="Z331">
        <v>-653.89862400000402</v>
      </c>
      <c r="AA331">
        <v>6196.2167999999901</v>
      </c>
      <c r="AB331">
        <v>3248.3996159999901</v>
      </c>
      <c r="AC331">
        <v>14638.8917759999</v>
      </c>
      <c r="AD331">
        <v>-3164.0255999999999</v>
      </c>
      <c r="AE331">
        <v>3944.48524799999</v>
      </c>
      <c r="AF331">
        <v>2320.2854399999901</v>
      </c>
      <c r="AG331">
        <v>16247.2714559999</v>
      </c>
      <c r="AH331">
        <v>-653.89862400000402</v>
      </c>
      <c r="AI331">
        <v>0</v>
      </c>
      <c r="AJ331">
        <v>3248.3996159999901</v>
      </c>
      <c r="AK331">
        <v>14638.8917759999</v>
      </c>
      <c r="AL331" t="s">
        <v>77</v>
      </c>
      <c r="AM331" s="11">
        <v>6.25169999999997E-5</v>
      </c>
      <c r="AN331">
        <v>7.0980000000000001E-4</v>
      </c>
      <c r="AO331" t="s">
        <v>77</v>
      </c>
    </row>
    <row r="332" spans="1:41" x14ac:dyDescent="0.35">
      <c r="A332" t="str">
        <f t="shared" si="6"/>
        <v>VOLFXEURUSD6M25RR</v>
      </c>
      <c r="B332" t="s">
        <v>71</v>
      </c>
      <c r="C332" t="s">
        <v>27</v>
      </c>
      <c r="D332" t="s">
        <v>78</v>
      </c>
      <c r="E332" t="s">
        <v>5</v>
      </c>
      <c r="F332" t="s">
        <v>18</v>
      </c>
      <c r="G332" t="s">
        <v>78</v>
      </c>
      <c r="H332" t="s">
        <v>18</v>
      </c>
      <c r="I332">
        <v>0.5</v>
      </c>
      <c r="J332" t="s">
        <v>5</v>
      </c>
      <c r="K332">
        <v>-43369.59</v>
      </c>
      <c r="L332">
        <v>-2.2174999999999998</v>
      </c>
      <c r="M332">
        <v>-2.19</v>
      </c>
      <c r="N332" t="s">
        <v>75</v>
      </c>
      <c r="O332" t="s">
        <v>75</v>
      </c>
      <c r="P332" t="s">
        <v>75</v>
      </c>
      <c r="Q332" t="s">
        <v>75</v>
      </c>
      <c r="R332">
        <v>0.27250000000000002</v>
      </c>
      <c r="S332">
        <v>0.43690000000000001</v>
      </c>
      <c r="T332">
        <v>0.45550000000000002</v>
      </c>
      <c r="U332">
        <v>0.1285</v>
      </c>
      <c r="V332">
        <v>0</v>
      </c>
      <c r="W332">
        <v>4.5000000000001697E-3</v>
      </c>
      <c r="X332">
        <v>0</v>
      </c>
      <c r="Y332">
        <v>-2.7499999999999799E-2</v>
      </c>
      <c r="Z332">
        <v>1192.6637249999901</v>
      </c>
      <c r="AA332">
        <v>5909.1066375</v>
      </c>
      <c r="AB332">
        <v>3231.034455</v>
      </c>
      <c r="AC332">
        <v>9474.0869354999995</v>
      </c>
      <c r="AD332">
        <v>-195.16315500000701</v>
      </c>
      <c r="AE332">
        <v>3621.3607649999899</v>
      </c>
      <c r="AF332">
        <v>2786.4961575000002</v>
      </c>
      <c r="AG332">
        <v>9877.4241225000005</v>
      </c>
      <c r="AH332">
        <v>1192.6637249999901</v>
      </c>
      <c r="AI332">
        <v>0</v>
      </c>
      <c r="AJ332">
        <v>3231.034455</v>
      </c>
      <c r="AK332">
        <v>9474.0869354999995</v>
      </c>
      <c r="AL332" t="s">
        <v>77</v>
      </c>
      <c r="AM332">
        <v>7.3115999999999101E-4</v>
      </c>
      <c r="AN332">
        <v>1.3709249999999999E-2</v>
      </c>
      <c r="AO332" t="s">
        <v>77</v>
      </c>
    </row>
    <row r="333" spans="1:41" x14ac:dyDescent="0.35">
      <c r="A333" t="str">
        <f t="shared" si="6"/>
        <v>VOLFXEURUSD6MATM</v>
      </c>
      <c r="B333" t="s">
        <v>71</v>
      </c>
      <c r="C333" t="s">
        <v>27</v>
      </c>
      <c r="D333" t="s">
        <v>78</v>
      </c>
      <c r="E333" t="s">
        <v>5</v>
      </c>
      <c r="F333" t="s">
        <v>9</v>
      </c>
      <c r="G333" t="s">
        <v>78</v>
      </c>
      <c r="H333" t="s">
        <v>9</v>
      </c>
      <c r="I333">
        <v>0.5</v>
      </c>
      <c r="J333" t="s">
        <v>5</v>
      </c>
      <c r="K333">
        <v>163637.92968999999</v>
      </c>
      <c r="L333">
        <v>12.0075</v>
      </c>
      <c r="M333">
        <v>11.975</v>
      </c>
      <c r="N333" t="s">
        <v>75</v>
      </c>
      <c r="O333" t="s">
        <v>75</v>
      </c>
      <c r="P333" t="s">
        <v>75</v>
      </c>
      <c r="Q333" t="s">
        <v>75</v>
      </c>
      <c r="R333">
        <v>0.53859999999999997</v>
      </c>
      <c r="S333">
        <v>0.9</v>
      </c>
      <c r="T333">
        <v>0.95</v>
      </c>
      <c r="U333">
        <v>0.23749999999999999</v>
      </c>
      <c r="V333">
        <v>0.14749999999999999</v>
      </c>
      <c r="W333">
        <v>3.0000000000001098E-3</v>
      </c>
      <c r="X333">
        <v>0.17749999999999999</v>
      </c>
      <c r="Y333">
        <v>3.2500000000000598E-2</v>
      </c>
      <c r="Z333">
        <v>5318.2327149250996</v>
      </c>
      <c r="AA333">
        <v>44067.694465517001</v>
      </c>
      <c r="AB333">
        <v>24136.5946292751</v>
      </c>
      <c r="AC333">
        <v>73637.068360499994</v>
      </c>
      <c r="AD333">
        <v>490.91378907001803</v>
      </c>
      <c r="AE333">
        <v>29045.732519975001</v>
      </c>
      <c r="AF333">
        <v>19432.004150687499</v>
      </c>
      <c r="AG333">
        <v>77728.016602749994</v>
      </c>
      <c r="AH333">
        <v>5318.2327149250996</v>
      </c>
      <c r="AI333">
        <v>0</v>
      </c>
      <c r="AJ333">
        <v>24136.5946292751</v>
      </c>
      <c r="AK333">
        <v>73637.068360499994</v>
      </c>
      <c r="AL333" t="s">
        <v>77</v>
      </c>
      <c r="AM333">
        <v>5.0725710000000403E-2</v>
      </c>
      <c r="AN333">
        <v>0.40258500000000003</v>
      </c>
      <c r="AO333" t="s">
        <v>77</v>
      </c>
    </row>
    <row r="334" spans="1:41" x14ac:dyDescent="0.35">
      <c r="A334" t="str">
        <f t="shared" si="6"/>
        <v>VOLFXEURUSD1Y10FLY</v>
      </c>
      <c r="B334" t="s">
        <v>71</v>
      </c>
      <c r="C334" t="s">
        <v>27</v>
      </c>
      <c r="D334" t="s">
        <v>78</v>
      </c>
      <c r="E334" t="s">
        <v>7</v>
      </c>
      <c r="F334" t="s">
        <v>17</v>
      </c>
      <c r="G334" t="s">
        <v>78</v>
      </c>
      <c r="H334" t="s">
        <v>17</v>
      </c>
      <c r="I334">
        <v>1</v>
      </c>
      <c r="J334" t="s">
        <v>7</v>
      </c>
      <c r="K334">
        <v>353748.11</v>
      </c>
      <c r="L334">
        <v>1.655</v>
      </c>
      <c r="M334">
        <v>1.69</v>
      </c>
      <c r="N334" t="s">
        <v>75</v>
      </c>
      <c r="O334" t="s">
        <v>75</v>
      </c>
      <c r="P334" t="s">
        <v>75</v>
      </c>
      <c r="Q334" t="s">
        <v>75</v>
      </c>
      <c r="R334">
        <v>0.45529999999999998</v>
      </c>
      <c r="S334">
        <v>0.49109999999999998</v>
      </c>
      <c r="T334">
        <v>0.4955</v>
      </c>
      <c r="U334">
        <v>0.2671</v>
      </c>
      <c r="V334">
        <v>0.4425</v>
      </c>
      <c r="W334">
        <v>-0.145699999999999</v>
      </c>
      <c r="X334">
        <v>0.49869999999999898</v>
      </c>
      <c r="Y334">
        <v>-3.4999999999999899E-2</v>
      </c>
      <c r="Z334">
        <v>-12381.183849999899</v>
      </c>
      <c r="AA334">
        <v>80530.757241499901</v>
      </c>
      <c r="AB334">
        <v>156533.53867499999</v>
      </c>
      <c r="AC334">
        <v>86862.848410499995</v>
      </c>
      <c r="AD334">
        <v>-51541.099626999901</v>
      </c>
      <c r="AE334">
        <v>176414.182456999</v>
      </c>
      <c r="AF334">
        <v>47243.060090499901</v>
      </c>
      <c r="AG334">
        <v>87641.094252499999</v>
      </c>
      <c r="AH334">
        <v>-12381.183849999899</v>
      </c>
      <c r="AI334">
        <v>0</v>
      </c>
      <c r="AJ334">
        <v>156533.53867499999</v>
      </c>
      <c r="AK334">
        <v>86862.848410499995</v>
      </c>
      <c r="AL334" t="s">
        <v>77</v>
      </c>
      <c r="AM334">
        <v>0.50514479399999102</v>
      </c>
      <c r="AN334">
        <v>6.2057099999999998</v>
      </c>
      <c r="AO334" t="s">
        <v>77</v>
      </c>
    </row>
    <row r="335" spans="1:41" x14ac:dyDescent="0.35">
      <c r="A335" t="str">
        <f t="shared" si="6"/>
        <v>VOLFXEURUSD1Y10RR</v>
      </c>
      <c r="B335" t="s">
        <v>71</v>
      </c>
      <c r="C335" t="s">
        <v>27</v>
      </c>
      <c r="D335" t="s">
        <v>78</v>
      </c>
      <c r="E335" t="s">
        <v>7</v>
      </c>
      <c r="F335" t="s">
        <v>16</v>
      </c>
      <c r="G335" t="s">
        <v>78</v>
      </c>
      <c r="H335" t="s">
        <v>16</v>
      </c>
      <c r="I335">
        <v>1</v>
      </c>
      <c r="J335" t="s">
        <v>7</v>
      </c>
      <c r="K335">
        <v>161332.99999999901</v>
      </c>
      <c r="L335">
        <v>-4.3650000000000002</v>
      </c>
      <c r="M335">
        <v>-4.3125</v>
      </c>
      <c r="N335" t="s">
        <v>75</v>
      </c>
      <c r="O335" t="s">
        <v>75</v>
      </c>
      <c r="P335" t="s">
        <v>75</v>
      </c>
      <c r="Q335" t="s">
        <v>75</v>
      </c>
      <c r="R335">
        <v>0.68289999999999995</v>
      </c>
      <c r="S335">
        <v>0.85660000000000003</v>
      </c>
      <c r="T335">
        <v>0.87829999999999997</v>
      </c>
      <c r="U335">
        <v>0.40060000000000001</v>
      </c>
      <c r="V335">
        <v>2.4499999999999699E-2</v>
      </c>
      <c r="W335">
        <v>-0.18339999999999901</v>
      </c>
      <c r="X335">
        <v>2.9799999999999799E-2</v>
      </c>
      <c r="Y335">
        <v>-5.2500000000000199E-2</v>
      </c>
      <c r="Z335">
        <v>-8469.9825000000292</v>
      </c>
      <c r="AA335">
        <v>55087.152849999897</v>
      </c>
      <c r="AB335">
        <v>3952.65849999995</v>
      </c>
      <c r="AC335">
        <v>69098.923899999994</v>
      </c>
      <c r="AD335">
        <v>-29588.472199999898</v>
      </c>
      <c r="AE335">
        <v>4807.7233999999698</v>
      </c>
      <c r="AF335">
        <v>32314.999899999901</v>
      </c>
      <c r="AG335">
        <v>70849.386949999898</v>
      </c>
      <c r="AH335">
        <v>-8469.9825000000292</v>
      </c>
      <c r="AI335">
        <v>0</v>
      </c>
      <c r="AJ335">
        <v>3952.65849999995</v>
      </c>
      <c r="AK335">
        <v>69098.923899999994</v>
      </c>
      <c r="AL335" t="s">
        <v>77</v>
      </c>
      <c r="AM335">
        <v>0</v>
      </c>
      <c r="AN335">
        <v>15.903585</v>
      </c>
      <c r="AO335" t="s">
        <v>77</v>
      </c>
    </row>
    <row r="336" spans="1:41" x14ac:dyDescent="0.35">
      <c r="A336" t="str">
        <f t="shared" si="6"/>
        <v>VOLFXEURUSD1Y25FLY</v>
      </c>
      <c r="B336" t="s">
        <v>71</v>
      </c>
      <c r="C336" t="s">
        <v>27</v>
      </c>
      <c r="D336" t="s">
        <v>78</v>
      </c>
      <c r="E336" t="s">
        <v>7</v>
      </c>
      <c r="F336" t="s">
        <v>19</v>
      </c>
      <c r="G336" t="s">
        <v>78</v>
      </c>
      <c r="H336" t="s">
        <v>19</v>
      </c>
      <c r="I336">
        <v>1</v>
      </c>
      <c r="J336" t="s">
        <v>7</v>
      </c>
      <c r="K336">
        <v>-1572849.01</v>
      </c>
      <c r="L336">
        <v>0.51249999999999996</v>
      </c>
      <c r="M336">
        <v>0.50009999999999999</v>
      </c>
      <c r="N336" t="s">
        <v>75</v>
      </c>
      <c r="O336" t="s">
        <v>75</v>
      </c>
      <c r="P336" t="s">
        <v>75</v>
      </c>
      <c r="Q336" t="s">
        <v>75</v>
      </c>
      <c r="R336">
        <v>0.13500000000000001</v>
      </c>
      <c r="S336">
        <v>0.25459999999999999</v>
      </c>
      <c r="T336">
        <v>0.26950000000000002</v>
      </c>
      <c r="U336">
        <v>0.107</v>
      </c>
      <c r="V336">
        <v>6.9999999999992204E-4</v>
      </c>
      <c r="W336">
        <v>4.1699999999999897E-2</v>
      </c>
      <c r="X336">
        <v>2.9999999999996598E-4</v>
      </c>
      <c r="Y336">
        <v>1.2399999999999901E-2</v>
      </c>
      <c r="Z336">
        <v>-19503.327723999901</v>
      </c>
      <c r="AA336">
        <v>106167.308175</v>
      </c>
      <c r="AB336">
        <v>0</v>
      </c>
      <c r="AC336">
        <v>200223.678973</v>
      </c>
      <c r="AD336">
        <v>-65587.803716999901</v>
      </c>
      <c r="AE336">
        <v>0</v>
      </c>
      <c r="AF336">
        <v>84147.422034999996</v>
      </c>
      <c r="AG336">
        <v>211941.4040975</v>
      </c>
      <c r="AH336">
        <v>-19503.327723999901</v>
      </c>
      <c r="AI336">
        <v>0</v>
      </c>
      <c r="AJ336">
        <v>0</v>
      </c>
      <c r="AK336">
        <v>200223.678973</v>
      </c>
      <c r="AL336" t="s">
        <v>77</v>
      </c>
      <c r="AM336">
        <v>7.3266029650000402</v>
      </c>
      <c r="AN336">
        <v>39.179695000000002</v>
      </c>
      <c r="AO336" t="s">
        <v>77</v>
      </c>
    </row>
    <row r="337" spans="1:41" x14ac:dyDescent="0.35">
      <c r="A337" t="str">
        <f t="shared" si="6"/>
        <v>VOLFXEURUSD1Y25RR</v>
      </c>
      <c r="B337" t="s">
        <v>71</v>
      </c>
      <c r="C337" t="s">
        <v>27</v>
      </c>
      <c r="D337" t="s">
        <v>78</v>
      </c>
      <c r="E337" t="s">
        <v>7</v>
      </c>
      <c r="F337" t="s">
        <v>18</v>
      </c>
      <c r="G337" t="s">
        <v>78</v>
      </c>
      <c r="H337" t="s">
        <v>18</v>
      </c>
      <c r="I337">
        <v>1</v>
      </c>
      <c r="J337" t="s">
        <v>7</v>
      </c>
      <c r="K337">
        <v>-323029.48</v>
      </c>
      <c r="L337">
        <v>-2.2974999999999999</v>
      </c>
      <c r="M337">
        <v>-2.2999999999999998</v>
      </c>
      <c r="N337" t="s">
        <v>75</v>
      </c>
      <c r="O337" t="s">
        <v>75</v>
      </c>
      <c r="P337" t="s">
        <v>75</v>
      </c>
      <c r="Q337" t="s">
        <v>75</v>
      </c>
      <c r="R337">
        <v>0.27</v>
      </c>
      <c r="S337">
        <v>0.38379999999999997</v>
      </c>
      <c r="T337">
        <v>0.3911</v>
      </c>
      <c r="U337">
        <v>0.127</v>
      </c>
      <c r="V337">
        <v>0</v>
      </c>
      <c r="W337">
        <v>3.0499999999999899E-2</v>
      </c>
      <c r="X337">
        <v>0</v>
      </c>
      <c r="Y337">
        <v>2.4999999999999402E-3</v>
      </c>
      <c r="Z337">
        <v>-807.57369999998195</v>
      </c>
      <c r="AA337">
        <v>43608.979800000001</v>
      </c>
      <c r="AB337">
        <v>17605.106660000001</v>
      </c>
      <c r="AC337">
        <v>61989.357212000003</v>
      </c>
      <c r="AD337">
        <v>-9852.3991399999904</v>
      </c>
      <c r="AE337">
        <v>20512.371979999902</v>
      </c>
      <c r="AF337">
        <v>20512.37198</v>
      </c>
      <c r="AG337">
        <v>63168.414814000003</v>
      </c>
      <c r="AH337">
        <v>-807.57369999998195</v>
      </c>
      <c r="AI337">
        <v>0</v>
      </c>
      <c r="AJ337">
        <v>17605.106660000001</v>
      </c>
      <c r="AK337">
        <v>61989.357212000003</v>
      </c>
      <c r="AL337" t="s">
        <v>77</v>
      </c>
      <c r="AM337">
        <v>1.17673905299996</v>
      </c>
      <c r="AN337">
        <v>12.757526950000001</v>
      </c>
      <c r="AO337" t="s">
        <v>77</v>
      </c>
    </row>
    <row r="338" spans="1:41" x14ac:dyDescent="0.35">
      <c r="A338" t="str">
        <f t="shared" si="6"/>
        <v>VOLFXEURUSD1YATM</v>
      </c>
      <c r="B338" t="s">
        <v>71</v>
      </c>
      <c r="C338" t="s">
        <v>27</v>
      </c>
      <c r="D338" t="s">
        <v>78</v>
      </c>
      <c r="E338" t="s">
        <v>7</v>
      </c>
      <c r="F338" t="s">
        <v>9</v>
      </c>
      <c r="G338" t="s">
        <v>78</v>
      </c>
      <c r="H338" t="s">
        <v>9</v>
      </c>
      <c r="I338">
        <v>1</v>
      </c>
      <c r="J338" t="s">
        <v>7</v>
      </c>
      <c r="K338">
        <v>-93296.248500000103</v>
      </c>
      <c r="L338">
        <v>11.237500000000001</v>
      </c>
      <c r="M338">
        <v>11.237500000000001</v>
      </c>
      <c r="N338" t="s">
        <v>75</v>
      </c>
      <c r="O338" t="s">
        <v>75</v>
      </c>
      <c r="P338" t="s">
        <v>75</v>
      </c>
      <c r="Q338" t="s">
        <v>75</v>
      </c>
      <c r="R338">
        <v>0.42199999999999999</v>
      </c>
      <c r="S338">
        <v>0.9</v>
      </c>
      <c r="T338">
        <v>0.95</v>
      </c>
      <c r="U338">
        <v>0.2</v>
      </c>
      <c r="V338">
        <v>0</v>
      </c>
      <c r="W338">
        <v>0.11750000000000101</v>
      </c>
      <c r="X338">
        <v>0</v>
      </c>
      <c r="Y338">
        <v>0</v>
      </c>
      <c r="Z338">
        <v>0</v>
      </c>
      <c r="AA338">
        <v>19685.508433499999</v>
      </c>
      <c r="AB338">
        <v>2285.7580882499801</v>
      </c>
      <c r="AC338">
        <v>41983.311824999997</v>
      </c>
      <c r="AD338">
        <v>-10962.309198750099</v>
      </c>
      <c r="AE338">
        <v>2892.1837034998898</v>
      </c>
      <c r="AF338">
        <v>9329.6248500000202</v>
      </c>
      <c r="AG338">
        <v>44315.718037500003</v>
      </c>
      <c r="AH338">
        <v>0</v>
      </c>
      <c r="AI338">
        <v>0</v>
      </c>
      <c r="AJ338">
        <v>2285.7580882499801</v>
      </c>
      <c r="AK338">
        <v>41983.311824999997</v>
      </c>
      <c r="AL338" t="s">
        <v>77</v>
      </c>
      <c r="AM338">
        <v>44.53152</v>
      </c>
      <c r="AN338">
        <v>4817.1044019999999</v>
      </c>
      <c r="AO338" t="s">
        <v>77</v>
      </c>
    </row>
    <row r="339" spans="1:41" x14ac:dyDescent="0.35">
      <c r="A339" t="str">
        <f t="shared" si="6"/>
        <v>VOLFXEURUSD2Y10FLY</v>
      </c>
      <c r="B339" t="s">
        <v>71</v>
      </c>
      <c r="C339" t="s">
        <v>27</v>
      </c>
      <c r="D339" t="s">
        <v>78</v>
      </c>
      <c r="E339" t="s">
        <v>8</v>
      </c>
      <c r="F339" t="s">
        <v>17</v>
      </c>
      <c r="G339" t="s">
        <v>78</v>
      </c>
      <c r="H339" t="s">
        <v>17</v>
      </c>
      <c r="I339">
        <v>2</v>
      </c>
      <c r="J339" t="s">
        <v>8</v>
      </c>
      <c r="K339">
        <v>-23217.41</v>
      </c>
      <c r="L339">
        <v>1.655</v>
      </c>
      <c r="M339">
        <v>1.9306000000000001</v>
      </c>
      <c r="N339" t="s">
        <v>75</v>
      </c>
      <c r="O339" t="s">
        <v>75</v>
      </c>
      <c r="P339" t="s">
        <v>75</v>
      </c>
      <c r="Q339" t="s">
        <v>75</v>
      </c>
      <c r="R339">
        <v>0.32</v>
      </c>
      <c r="S339">
        <v>0.54600000000000004</v>
      </c>
      <c r="T339">
        <v>0.57420000000000004</v>
      </c>
      <c r="U339">
        <v>0.27510000000000001</v>
      </c>
      <c r="V339">
        <v>0</v>
      </c>
      <c r="W339">
        <v>-5.5099999999999899E-2</v>
      </c>
      <c r="X339">
        <v>0</v>
      </c>
      <c r="Y339">
        <v>-0.27560000000000001</v>
      </c>
      <c r="Z339">
        <v>6398.7181959999998</v>
      </c>
      <c r="AA339">
        <v>3714.7856000000002</v>
      </c>
      <c r="AB339">
        <v>9273.0335539999905</v>
      </c>
      <c r="AC339">
        <v>6338.35293</v>
      </c>
      <c r="AD339">
        <v>1279.2792909999901</v>
      </c>
      <c r="AE339">
        <v>9632.9034090000005</v>
      </c>
      <c r="AF339">
        <v>3193.5547455000001</v>
      </c>
      <c r="AG339">
        <v>6665.7184109999998</v>
      </c>
      <c r="AH339">
        <v>6398.7181959999998</v>
      </c>
      <c r="AI339">
        <v>0</v>
      </c>
      <c r="AJ339">
        <v>9273.0335539999905</v>
      </c>
      <c r="AK339">
        <v>6338.35293</v>
      </c>
      <c r="AL339" t="s">
        <v>77</v>
      </c>
      <c r="AM339">
        <v>29.534400000000002</v>
      </c>
      <c r="AN339">
        <v>1989.2895120000001</v>
      </c>
      <c r="AO339" t="s">
        <v>77</v>
      </c>
    </row>
    <row r="340" spans="1:41" x14ac:dyDescent="0.35">
      <c r="A340" t="str">
        <f t="shared" si="6"/>
        <v>VOLFXEURUSD2Y10RR</v>
      </c>
      <c r="B340" t="s">
        <v>71</v>
      </c>
      <c r="C340" t="s">
        <v>27</v>
      </c>
      <c r="D340" t="s">
        <v>78</v>
      </c>
      <c r="E340" t="s">
        <v>8</v>
      </c>
      <c r="F340" t="s">
        <v>16</v>
      </c>
      <c r="G340" t="s">
        <v>78</v>
      </c>
      <c r="H340" t="s">
        <v>16</v>
      </c>
      <c r="I340">
        <v>2</v>
      </c>
      <c r="J340" t="s">
        <v>8</v>
      </c>
      <c r="K340">
        <v>-8243.3199999999906</v>
      </c>
      <c r="L340">
        <v>-3.7149999999999999</v>
      </c>
      <c r="M340">
        <v>-3.7749999999999999</v>
      </c>
      <c r="N340" t="s">
        <v>75</v>
      </c>
      <c r="O340" t="s">
        <v>75</v>
      </c>
      <c r="P340" t="s">
        <v>75</v>
      </c>
      <c r="Q340" t="s">
        <v>75</v>
      </c>
      <c r="R340">
        <v>0.90380000000000005</v>
      </c>
      <c r="S340">
        <v>1.3008</v>
      </c>
      <c r="T340">
        <v>1.3504</v>
      </c>
      <c r="U340">
        <v>0.56479999999999997</v>
      </c>
      <c r="V340">
        <v>1.2E-2</v>
      </c>
      <c r="W340">
        <v>0.67710000000000004</v>
      </c>
      <c r="X340">
        <v>6.0000000000002196E-3</v>
      </c>
      <c r="Y340">
        <v>0.06</v>
      </c>
      <c r="Z340">
        <v>-494.5992</v>
      </c>
      <c r="AA340">
        <v>3725.1563079999901</v>
      </c>
      <c r="AB340">
        <v>0</v>
      </c>
      <c r="AC340">
        <v>5361.45532799999</v>
      </c>
      <c r="AD340">
        <v>-5581.5519720000002</v>
      </c>
      <c r="AE340">
        <v>0</v>
      </c>
      <c r="AF340">
        <v>2327.9135679999899</v>
      </c>
      <c r="AG340">
        <v>5565.8896639999903</v>
      </c>
      <c r="AH340">
        <v>-494.5992</v>
      </c>
      <c r="AI340">
        <v>0</v>
      </c>
      <c r="AJ340">
        <v>0</v>
      </c>
      <c r="AK340">
        <v>5361.45532799999</v>
      </c>
      <c r="AL340" t="s">
        <v>77</v>
      </c>
      <c r="AM340">
        <v>81.464408000000006</v>
      </c>
      <c r="AN340">
        <v>8641.2172780000001</v>
      </c>
      <c r="AO340" t="s">
        <v>77</v>
      </c>
    </row>
    <row r="341" spans="1:41" x14ac:dyDescent="0.35">
      <c r="A341" t="str">
        <f t="shared" si="6"/>
        <v>VOLFXEURUSD2Y25FLY</v>
      </c>
      <c r="B341" t="s">
        <v>71</v>
      </c>
      <c r="C341" t="s">
        <v>27</v>
      </c>
      <c r="D341" t="s">
        <v>78</v>
      </c>
      <c r="E341" t="s">
        <v>8</v>
      </c>
      <c r="F341" t="s">
        <v>19</v>
      </c>
      <c r="G341" t="s">
        <v>78</v>
      </c>
      <c r="H341" t="s">
        <v>19</v>
      </c>
      <c r="I341">
        <v>2</v>
      </c>
      <c r="J341" t="s">
        <v>8</v>
      </c>
      <c r="K341">
        <v>152082.65</v>
      </c>
      <c r="L341">
        <v>0.48499999999999999</v>
      </c>
      <c r="M341">
        <v>0.48499999999999999</v>
      </c>
      <c r="N341" t="s">
        <v>75</v>
      </c>
      <c r="O341" t="s">
        <v>75</v>
      </c>
      <c r="P341" t="s">
        <v>75</v>
      </c>
      <c r="Q341" t="s">
        <v>75</v>
      </c>
      <c r="R341">
        <v>0.2</v>
      </c>
      <c r="S341">
        <v>0.34139999999999998</v>
      </c>
      <c r="T341">
        <v>0.35899999999999999</v>
      </c>
      <c r="U341">
        <v>0.12</v>
      </c>
      <c r="V341">
        <v>8.0000000000000002E-3</v>
      </c>
      <c r="W341">
        <v>-7.1300000000000002E-2</v>
      </c>
      <c r="X341">
        <v>8.9999999999999993E-3</v>
      </c>
      <c r="Y341">
        <v>0</v>
      </c>
      <c r="Z341">
        <v>0</v>
      </c>
      <c r="AA341">
        <v>15208.264999999999</v>
      </c>
      <c r="AB341">
        <v>1216.6612</v>
      </c>
      <c r="AC341">
        <v>25960.5083549999</v>
      </c>
      <c r="AD341">
        <v>-10843.492945</v>
      </c>
      <c r="AE341">
        <v>1368.7438500000001</v>
      </c>
      <c r="AF341">
        <v>9124.9589999999898</v>
      </c>
      <c r="AG341">
        <v>27298.835674999998</v>
      </c>
      <c r="AH341">
        <v>0</v>
      </c>
      <c r="AI341">
        <v>0</v>
      </c>
      <c r="AJ341">
        <v>1216.6612</v>
      </c>
      <c r="AK341">
        <v>25960.5083549999</v>
      </c>
      <c r="AL341" t="s">
        <v>77</v>
      </c>
      <c r="AM341">
        <v>0</v>
      </c>
      <c r="AN341">
        <v>5186.7834480000001</v>
      </c>
      <c r="AO341" t="s">
        <v>77</v>
      </c>
    </row>
    <row r="342" spans="1:41" x14ac:dyDescent="0.35">
      <c r="A342" t="str">
        <f t="shared" si="6"/>
        <v>VOLFXEURUSD2Y25RR</v>
      </c>
      <c r="B342" t="s">
        <v>71</v>
      </c>
      <c r="C342" t="s">
        <v>27</v>
      </c>
      <c r="D342" t="s">
        <v>78</v>
      </c>
      <c r="E342" t="s">
        <v>8</v>
      </c>
      <c r="F342" t="s">
        <v>18</v>
      </c>
      <c r="G342" t="s">
        <v>78</v>
      </c>
      <c r="H342" t="s">
        <v>18</v>
      </c>
      <c r="I342">
        <v>2</v>
      </c>
      <c r="J342" t="s">
        <v>8</v>
      </c>
      <c r="K342">
        <v>209329.1</v>
      </c>
      <c r="L342">
        <v>-1.9950000000000001</v>
      </c>
      <c r="M342">
        <v>-2.0249999999999999</v>
      </c>
      <c r="N342" t="s">
        <v>75</v>
      </c>
      <c r="O342" t="s">
        <v>75</v>
      </c>
      <c r="P342" t="s">
        <v>75</v>
      </c>
      <c r="Q342" t="s">
        <v>75</v>
      </c>
      <c r="R342">
        <v>0.4</v>
      </c>
      <c r="S342">
        <v>0.50180000000000002</v>
      </c>
      <c r="T342">
        <v>0.51449999999999996</v>
      </c>
      <c r="U342">
        <v>0.30399999999999999</v>
      </c>
      <c r="V342">
        <v>0.17409999999999901</v>
      </c>
      <c r="W342">
        <v>5.9999999999997798E-3</v>
      </c>
      <c r="X342">
        <v>0.19209999999999899</v>
      </c>
      <c r="Y342">
        <v>2.9999999999999801E-2</v>
      </c>
      <c r="Z342">
        <v>6279.8729999999596</v>
      </c>
      <c r="AA342">
        <v>41865.82</v>
      </c>
      <c r="AB342">
        <v>36444.196309999897</v>
      </c>
      <c r="AC342">
        <v>52520.671190000001</v>
      </c>
      <c r="AD342">
        <v>1255.97459999995</v>
      </c>
      <c r="AE342">
        <v>40212.120109999902</v>
      </c>
      <c r="AF342">
        <v>31818.0232</v>
      </c>
      <c r="AG342">
        <v>53849.910974999999</v>
      </c>
      <c r="AH342">
        <v>6279.8729999999596</v>
      </c>
      <c r="AI342">
        <v>0</v>
      </c>
      <c r="AJ342">
        <v>36444.196309999897</v>
      </c>
      <c r="AK342">
        <v>52520.671190000001</v>
      </c>
      <c r="AL342" t="s">
        <v>77</v>
      </c>
      <c r="AM342">
        <v>0</v>
      </c>
      <c r="AN342">
        <v>721.21324888599997</v>
      </c>
      <c r="AO342" t="s">
        <v>77</v>
      </c>
    </row>
    <row r="343" spans="1:41" x14ac:dyDescent="0.35">
      <c r="A343" t="str">
        <f t="shared" si="6"/>
        <v>VOLFXEURUSD2YATM</v>
      </c>
      <c r="B343" t="s">
        <v>71</v>
      </c>
      <c r="C343" t="s">
        <v>27</v>
      </c>
      <c r="D343" t="s">
        <v>78</v>
      </c>
      <c r="E343" t="s">
        <v>8</v>
      </c>
      <c r="F343" t="s">
        <v>9</v>
      </c>
      <c r="G343" t="s">
        <v>78</v>
      </c>
      <c r="H343" t="s">
        <v>9</v>
      </c>
      <c r="I343">
        <v>2</v>
      </c>
      <c r="J343" t="s">
        <v>8</v>
      </c>
      <c r="K343">
        <v>231926.75378</v>
      </c>
      <c r="L343">
        <v>11.315</v>
      </c>
      <c r="M343">
        <v>11.32</v>
      </c>
      <c r="N343" t="s">
        <v>75</v>
      </c>
      <c r="O343" t="s">
        <v>75</v>
      </c>
      <c r="P343" t="s">
        <v>75</v>
      </c>
      <c r="Q343" t="s">
        <v>75</v>
      </c>
      <c r="R343">
        <v>0.4</v>
      </c>
      <c r="S343">
        <v>0.44</v>
      </c>
      <c r="T343">
        <v>0.44500000000000001</v>
      </c>
      <c r="U343">
        <v>0.4</v>
      </c>
      <c r="V343">
        <v>1.0499999999998601E-2</v>
      </c>
      <c r="W343">
        <v>-1.36000000000002E-2</v>
      </c>
      <c r="X343">
        <v>1.2699999999998801E-2</v>
      </c>
      <c r="Y343">
        <v>-5.0000000000007799E-3</v>
      </c>
      <c r="Z343">
        <v>-1159.63376890018</v>
      </c>
      <c r="AA343">
        <v>46385.350756</v>
      </c>
      <c r="AB343">
        <v>2435.23091468968</v>
      </c>
      <c r="AC343">
        <v>51023.885831599997</v>
      </c>
      <c r="AD343">
        <v>-3154.20385140806</v>
      </c>
      <c r="AE343">
        <v>2945.4697730057201</v>
      </c>
      <c r="AF343">
        <v>46385.350756</v>
      </c>
      <c r="AG343">
        <v>51603.70271605</v>
      </c>
      <c r="AH343">
        <v>-1159.63376890018</v>
      </c>
      <c r="AI343">
        <v>0</v>
      </c>
      <c r="AJ343">
        <v>2435.23091468968</v>
      </c>
      <c r="AK343">
        <v>51023.885831599997</v>
      </c>
      <c r="AL343" t="s">
        <v>77</v>
      </c>
      <c r="AM343">
        <v>1377.6594539999901</v>
      </c>
      <c r="AN343">
        <v>4748.3068999999996</v>
      </c>
      <c r="AO343" t="s">
        <v>77</v>
      </c>
    </row>
    <row r="344" spans="1:41" x14ac:dyDescent="0.35">
      <c r="A344" t="str">
        <f t="shared" si="6"/>
        <v>VOLFXEURUSD5Y10FLY</v>
      </c>
      <c r="B344" t="s">
        <v>71</v>
      </c>
      <c r="C344" t="s">
        <v>27</v>
      </c>
      <c r="D344" t="s">
        <v>78</v>
      </c>
      <c r="E344" t="s">
        <v>24</v>
      </c>
      <c r="F344" t="s">
        <v>17</v>
      </c>
      <c r="G344" t="s">
        <v>78</v>
      </c>
      <c r="H344" t="s">
        <v>17</v>
      </c>
      <c r="I344">
        <v>5</v>
      </c>
      <c r="J344" t="s">
        <v>24</v>
      </c>
      <c r="K344">
        <v>380762.69</v>
      </c>
      <c r="L344">
        <v>1.385</v>
      </c>
      <c r="M344">
        <v>1.4750000000000001</v>
      </c>
      <c r="N344" t="s">
        <v>75</v>
      </c>
      <c r="O344" t="s">
        <v>75</v>
      </c>
      <c r="P344" t="s">
        <v>75</v>
      </c>
      <c r="Q344" t="s">
        <v>75</v>
      </c>
      <c r="R344">
        <v>0.8</v>
      </c>
      <c r="S344">
        <v>0.90949999999999998</v>
      </c>
      <c r="T344">
        <v>0.92320000000000002</v>
      </c>
      <c r="U344">
        <v>0.48</v>
      </c>
      <c r="V344">
        <v>0</v>
      </c>
      <c r="W344">
        <v>-1.0366</v>
      </c>
      <c r="X344">
        <v>0</v>
      </c>
      <c r="Y344">
        <v>-0.09</v>
      </c>
      <c r="Z344">
        <v>-34268.642099999997</v>
      </c>
      <c r="AA344">
        <v>152305.076</v>
      </c>
      <c r="AB344">
        <v>0</v>
      </c>
      <c r="AC344">
        <v>173151.8332775</v>
      </c>
      <c r="AD344">
        <v>-394698.60445400001</v>
      </c>
      <c r="AE344">
        <v>0</v>
      </c>
      <c r="AF344">
        <v>91383.045599999998</v>
      </c>
      <c r="AG344">
        <v>175760.05770400001</v>
      </c>
      <c r="AH344">
        <v>-34268.642099999997</v>
      </c>
      <c r="AI344">
        <v>0</v>
      </c>
      <c r="AJ344">
        <v>0</v>
      </c>
      <c r="AK344">
        <v>173151.8332775</v>
      </c>
      <c r="AL344" t="s">
        <v>77</v>
      </c>
      <c r="AM344">
        <v>0</v>
      </c>
      <c r="AN344">
        <v>2755.8865799999999</v>
      </c>
      <c r="AO344" t="s">
        <v>77</v>
      </c>
    </row>
    <row r="345" spans="1:41" x14ac:dyDescent="0.35">
      <c r="A345" t="str">
        <f t="shared" si="6"/>
        <v>VOLFXEURUSD5Y10RR</v>
      </c>
      <c r="B345" t="s">
        <v>71</v>
      </c>
      <c r="C345" t="s">
        <v>27</v>
      </c>
      <c r="D345" t="s">
        <v>78</v>
      </c>
      <c r="E345" t="s">
        <v>24</v>
      </c>
      <c r="F345" t="s">
        <v>16</v>
      </c>
      <c r="G345" t="s">
        <v>78</v>
      </c>
      <c r="H345" t="s">
        <v>16</v>
      </c>
      <c r="I345">
        <v>5</v>
      </c>
      <c r="J345" t="s">
        <v>24</v>
      </c>
      <c r="K345">
        <v>194180.65</v>
      </c>
      <c r="L345">
        <v>-2.7149999999999999</v>
      </c>
      <c r="M345">
        <v>-2.75</v>
      </c>
      <c r="N345" t="s">
        <v>75</v>
      </c>
      <c r="O345" t="s">
        <v>75</v>
      </c>
      <c r="P345" t="s">
        <v>75</v>
      </c>
      <c r="Q345" t="s">
        <v>75</v>
      </c>
      <c r="R345">
        <v>1.2</v>
      </c>
      <c r="S345">
        <v>1.3642000000000001</v>
      </c>
      <c r="T345">
        <v>1.3848</v>
      </c>
      <c r="U345">
        <v>0.72</v>
      </c>
      <c r="V345">
        <v>0.87360000000000004</v>
      </c>
      <c r="W345">
        <v>7.0000000000001103E-3</v>
      </c>
      <c r="X345">
        <v>0.97840000000000005</v>
      </c>
      <c r="Y345">
        <v>3.50000000000001E-2</v>
      </c>
      <c r="Z345">
        <v>6796.3227500000203</v>
      </c>
      <c r="AA345">
        <v>116508.39</v>
      </c>
      <c r="AB345">
        <v>169636.21583999999</v>
      </c>
      <c r="AC345">
        <v>132450.621365</v>
      </c>
      <c r="AD345">
        <v>1359.2645500000201</v>
      </c>
      <c r="AE345">
        <v>189986.34796000001</v>
      </c>
      <c r="AF345">
        <v>69905.034</v>
      </c>
      <c r="AG345">
        <v>134450.68205999999</v>
      </c>
      <c r="AH345">
        <v>6796.3227500000203</v>
      </c>
      <c r="AI345">
        <v>0</v>
      </c>
      <c r="AJ345">
        <v>169636.21583999999</v>
      </c>
      <c r="AK345">
        <v>132450.621365</v>
      </c>
      <c r="AL345" t="s">
        <v>77</v>
      </c>
      <c r="AM345">
        <v>0</v>
      </c>
      <c r="AN345">
        <v>4322.2061160000003</v>
      </c>
      <c r="AO345" t="s">
        <v>77</v>
      </c>
    </row>
    <row r="346" spans="1:41" x14ac:dyDescent="0.35">
      <c r="A346" t="str">
        <f t="shared" si="6"/>
        <v>VOLFXEURUSD5Y25FLY</v>
      </c>
      <c r="B346" t="s">
        <v>71</v>
      </c>
      <c r="C346" t="s">
        <v>27</v>
      </c>
      <c r="D346" t="s">
        <v>78</v>
      </c>
      <c r="E346" t="s">
        <v>24</v>
      </c>
      <c r="F346" t="s">
        <v>19</v>
      </c>
      <c r="G346" t="s">
        <v>78</v>
      </c>
      <c r="H346" t="s">
        <v>19</v>
      </c>
      <c r="I346">
        <v>5</v>
      </c>
      <c r="J346" t="s">
        <v>24</v>
      </c>
      <c r="K346">
        <v>-96934.37</v>
      </c>
      <c r="L346">
        <v>0.4</v>
      </c>
      <c r="M346">
        <v>0.4</v>
      </c>
      <c r="N346" t="s">
        <v>75</v>
      </c>
      <c r="O346" t="s">
        <v>75</v>
      </c>
      <c r="P346" t="s">
        <v>75</v>
      </c>
      <c r="Q346" t="s">
        <v>75</v>
      </c>
      <c r="R346">
        <v>0.5</v>
      </c>
      <c r="S346">
        <v>0.56850000000000001</v>
      </c>
      <c r="T346">
        <v>0.57699999999999996</v>
      </c>
      <c r="U346">
        <v>0.3</v>
      </c>
      <c r="V346">
        <v>0</v>
      </c>
      <c r="W346">
        <v>0.01</v>
      </c>
      <c r="X346">
        <v>0</v>
      </c>
      <c r="Y346">
        <v>0</v>
      </c>
      <c r="Z346">
        <v>0</v>
      </c>
      <c r="AA346">
        <v>24233.592499999999</v>
      </c>
      <c r="AB346">
        <v>22285.211662999998</v>
      </c>
      <c r="AC346">
        <v>27553.594672499999</v>
      </c>
      <c r="AD346">
        <v>-969.34370000000104</v>
      </c>
      <c r="AE346">
        <v>25076.921519</v>
      </c>
      <c r="AF346">
        <v>14540.155500000001</v>
      </c>
      <c r="AG346">
        <v>27965.565745</v>
      </c>
      <c r="AH346">
        <v>0</v>
      </c>
      <c r="AI346">
        <v>0</v>
      </c>
      <c r="AJ346">
        <v>22285.211662999998</v>
      </c>
      <c r="AK346">
        <v>27553.594672499999</v>
      </c>
      <c r="AL346" t="s">
        <v>77</v>
      </c>
      <c r="AM346">
        <v>1178.3182319999901</v>
      </c>
      <c r="AN346">
        <v>2110.6425599999998</v>
      </c>
      <c r="AO346" t="s">
        <v>77</v>
      </c>
    </row>
    <row r="347" spans="1:41" x14ac:dyDescent="0.35">
      <c r="A347" t="str">
        <f t="shared" si="6"/>
        <v>VOLFXEURUSD5Y25RR</v>
      </c>
      <c r="B347" t="s">
        <v>71</v>
      </c>
      <c r="C347" t="s">
        <v>27</v>
      </c>
      <c r="D347" t="s">
        <v>78</v>
      </c>
      <c r="E347" t="s">
        <v>24</v>
      </c>
      <c r="F347" t="s">
        <v>18</v>
      </c>
      <c r="G347" t="s">
        <v>78</v>
      </c>
      <c r="H347" t="s">
        <v>18</v>
      </c>
      <c r="I347">
        <v>5</v>
      </c>
      <c r="J347" t="s">
        <v>24</v>
      </c>
      <c r="K347">
        <v>-61605.53</v>
      </c>
      <c r="L347">
        <v>-1.42</v>
      </c>
      <c r="M347">
        <v>-1.45</v>
      </c>
      <c r="N347" t="s">
        <v>75</v>
      </c>
      <c r="O347" t="s">
        <v>75</v>
      </c>
      <c r="P347" t="s">
        <v>75</v>
      </c>
      <c r="Q347" t="s">
        <v>75</v>
      </c>
      <c r="R347">
        <v>0.4</v>
      </c>
      <c r="S347">
        <v>0.73580000000000001</v>
      </c>
      <c r="T347">
        <v>0.77780000000000005</v>
      </c>
      <c r="U347">
        <v>0.36</v>
      </c>
      <c r="V347">
        <v>6.0000000000000001E-3</v>
      </c>
      <c r="W347">
        <v>0.32840000000000003</v>
      </c>
      <c r="X347">
        <v>3.0000000000001098E-3</v>
      </c>
      <c r="Y347">
        <v>0.03</v>
      </c>
      <c r="Z347">
        <v>-1848.1659</v>
      </c>
      <c r="AA347">
        <v>12321.106</v>
      </c>
      <c r="AB347">
        <v>0</v>
      </c>
      <c r="AC347">
        <v>22664.674487</v>
      </c>
      <c r="AD347">
        <v>-20231.256052000001</v>
      </c>
      <c r="AE347">
        <v>0</v>
      </c>
      <c r="AF347">
        <v>11088.9954</v>
      </c>
      <c r="AG347">
        <v>23958.390617000001</v>
      </c>
      <c r="AH347">
        <v>-1848.1659</v>
      </c>
      <c r="AI347">
        <v>0</v>
      </c>
      <c r="AJ347">
        <v>0</v>
      </c>
      <c r="AK347">
        <v>22664.674487</v>
      </c>
      <c r="AL347" t="s">
        <v>77</v>
      </c>
      <c r="AM347">
        <v>104.87284071000001</v>
      </c>
      <c r="AN347">
        <v>934.32167177999895</v>
      </c>
      <c r="AO347" t="s">
        <v>77</v>
      </c>
    </row>
    <row r="348" spans="1:41" x14ac:dyDescent="0.35">
      <c r="A348" t="str">
        <f t="shared" si="6"/>
        <v>VOLFXEURUSD5YATM</v>
      </c>
      <c r="B348" t="s">
        <v>71</v>
      </c>
      <c r="C348" t="s">
        <v>27</v>
      </c>
      <c r="D348" t="s">
        <v>78</v>
      </c>
      <c r="E348" t="s">
        <v>24</v>
      </c>
      <c r="F348" t="s">
        <v>9</v>
      </c>
      <c r="G348" t="s">
        <v>78</v>
      </c>
      <c r="H348" t="s">
        <v>9</v>
      </c>
      <c r="I348">
        <v>5</v>
      </c>
      <c r="J348" t="s">
        <v>24</v>
      </c>
      <c r="K348">
        <v>144616.33385999899</v>
      </c>
      <c r="L348">
        <v>11.705</v>
      </c>
      <c r="M348">
        <v>11.6187</v>
      </c>
      <c r="N348" t="s">
        <v>75</v>
      </c>
      <c r="O348" t="s">
        <v>75</v>
      </c>
      <c r="P348" t="s">
        <v>75</v>
      </c>
      <c r="Q348" t="s">
        <v>75</v>
      </c>
      <c r="R348">
        <v>0.5</v>
      </c>
      <c r="S348">
        <v>1.0369999999999999</v>
      </c>
      <c r="T348">
        <v>1.1041000000000001</v>
      </c>
      <c r="U348">
        <v>0.25919999999999999</v>
      </c>
      <c r="V348">
        <v>0.101699999999999</v>
      </c>
      <c r="W348">
        <v>1.7300000000000499E-2</v>
      </c>
      <c r="X348">
        <v>0.1036</v>
      </c>
      <c r="Y348">
        <v>8.6299999999999599E-2</v>
      </c>
      <c r="Z348">
        <v>12480.3896121179</v>
      </c>
      <c r="AA348">
        <v>36154.083464999901</v>
      </c>
      <c r="AB348">
        <v>14707.481153561799</v>
      </c>
      <c r="AC348">
        <v>74983.569106409894</v>
      </c>
      <c r="AD348">
        <v>2501.8625757780701</v>
      </c>
      <c r="AE348">
        <v>14982.252187896</v>
      </c>
      <c r="AF348">
        <v>18742.2768682559</v>
      </c>
      <c r="AG348">
        <v>79835.447107412896</v>
      </c>
      <c r="AH348">
        <v>12480.3896121179</v>
      </c>
      <c r="AI348">
        <v>0</v>
      </c>
      <c r="AJ348">
        <v>14707.481153561799</v>
      </c>
      <c r="AK348">
        <v>74983.569106409894</v>
      </c>
      <c r="AL348" t="s">
        <v>77</v>
      </c>
      <c r="AM348">
        <v>1.2807106749999999</v>
      </c>
      <c r="AN348">
        <v>2.30598875</v>
      </c>
      <c r="AO348" t="s">
        <v>77</v>
      </c>
    </row>
    <row r="349" spans="1:41" x14ac:dyDescent="0.35">
      <c r="A349" t="str">
        <f t="shared" si="6"/>
        <v>VOLFXEURUSD10YATM</v>
      </c>
      <c r="B349" t="s">
        <v>71</v>
      </c>
      <c r="C349" t="s">
        <v>27</v>
      </c>
      <c r="D349" t="s">
        <v>78</v>
      </c>
      <c r="E349" t="s">
        <v>26</v>
      </c>
      <c r="F349" t="s">
        <v>9</v>
      </c>
      <c r="G349" t="s">
        <v>78</v>
      </c>
      <c r="H349" t="s">
        <v>9</v>
      </c>
      <c r="I349">
        <v>10</v>
      </c>
      <c r="J349" t="s">
        <v>26</v>
      </c>
      <c r="K349">
        <v>2.4932300000000001</v>
      </c>
      <c r="L349">
        <v>12.17</v>
      </c>
      <c r="M349">
        <v>11.897500000000001</v>
      </c>
      <c r="N349" t="s">
        <v>75</v>
      </c>
      <c r="O349" t="s">
        <v>75</v>
      </c>
      <c r="P349" t="s">
        <v>75</v>
      </c>
      <c r="Q349" t="s">
        <v>75</v>
      </c>
      <c r="R349">
        <v>0.8</v>
      </c>
      <c r="S349">
        <v>1.3123</v>
      </c>
      <c r="T349">
        <v>1.3764000000000001</v>
      </c>
      <c r="U349">
        <v>0.56000000000000005</v>
      </c>
      <c r="V349">
        <v>3.2705000000000002</v>
      </c>
      <c r="W349">
        <v>5.4499999999999098E-2</v>
      </c>
      <c r="X349">
        <v>3.6451999999999898</v>
      </c>
      <c r="Y349">
        <v>0.27249999999999902</v>
      </c>
      <c r="Z349">
        <v>0.67940517499999797</v>
      </c>
      <c r="AA349">
        <v>0.99729199999999996</v>
      </c>
      <c r="AB349">
        <v>8.1541087149999996</v>
      </c>
      <c r="AC349">
        <v>1.6359328645</v>
      </c>
      <c r="AD349">
        <v>0.13588103499999701</v>
      </c>
      <c r="AE349">
        <v>9.0883219959999995</v>
      </c>
      <c r="AF349">
        <v>0.69810439999999996</v>
      </c>
      <c r="AG349">
        <v>1.7158408860000001</v>
      </c>
      <c r="AH349">
        <v>0.67940517499999797</v>
      </c>
      <c r="AI349">
        <v>0</v>
      </c>
      <c r="AJ349">
        <v>8.1541087149999996</v>
      </c>
      <c r="AK349">
        <v>1.6359328645</v>
      </c>
      <c r="AL349" t="s">
        <v>77</v>
      </c>
      <c r="AM349">
        <v>0.62751562699999996</v>
      </c>
      <c r="AN349">
        <v>3.6658342500000001</v>
      </c>
      <c r="AO349" t="s">
        <v>77</v>
      </c>
    </row>
    <row r="350" spans="1:41" x14ac:dyDescent="0.35">
      <c r="A350" t="str">
        <f t="shared" si="6"/>
        <v>VOLFXGBPAUD3WATM</v>
      </c>
      <c r="B350" t="s">
        <v>71</v>
      </c>
      <c r="C350" t="s">
        <v>27</v>
      </c>
      <c r="D350" t="s">
        <v>94</v>
      </c>
      <c r="E350" t="s">
        <v>21</v>
      </c>
      <c r="F350" t="s">
        <v>9</v>
      </c>
      <c r="G350" t="s">
        <v>94</v>
      </c>
      <c r="H350" t="s">
        <v>9</v>
      </c>
      <c r="I350">
        <v>5.83333333333333E-2</v>
      </c>
      <c r="J350" t="s">
        <v>21</v>
      </c>
      <c r="K350">
        <v>-1.294E-2</v>
      </c>
      <c r="L350">
        <v>13.6275</v>
      </c>
      <c r="M350">
        <v>13.573600000000001</v>
      </c>
      <c r="N350" t="s">
        <v>75</v>
      </c>
      <c r="O350" t="s">
        <v>75</v>
      </c>
      <c r="P350" t="s">
        <v>75</v>
      </c>
      <c r="Q350" t="s">
        <v>75</v>
      </c>
      <c r="R350">
        <v>1.2524999999999999</v>
      </c>
      <c r="S350">
        <v>2.5514999999999999</v>
      </c>
      <c r="T350">
        <v>2.7757000000000001</v>
      </c>
      <c r="U350">
        <v>0.74370000000000003</v>
      </c>
      <c r="V350">
        <v>1.07999999999996E-2</v>
      </c>
      <c r="W350">
        <v>0.1928</v>
      </c>
      <c r="X350">
        <v>5.3999999999998398E-3</v>
      </c>
      <c r="Y350">
        <v>5.3899999999998699E-2</v>
      </c>
      <c r="Z350">
        <v>-6.9746599999998297E-4</v>
      </c>
      <c r="AA350">
        <v>8.1036749999999994E-3</v>
      </c>
      <c r="AB350">
        <v>0</v>
      </c>
      <c r="AC350">
        <v>1.6508204999999901E-2</v>
      </c>
      <c r="AD350">
        <v>-2.4948320000000002E-3</v>
      </c>
      <c r="AE350">
        <v>0</v>
      </c>
      <c r="AF350">
        <v>4.8117389999999998E-3</v>
      </c>
      <c r="AG350">
        <v>1.7958779000000001E-2</v>
      </c>
      <c r="AH350">
        <v>-6.9746599999998297E-4</v>
      </c>
      <c r="AI350">
        <v>8.1036749999999994E-3</v>
      </c>
      <c r="AJ350">
        <v>0</v>
      </c>
      <c r="AK350">
        <v>1.6508204999999901E-2</v>
      </c>
      <c r="AL350" t="s">
        <v>77</v>
      </c>
      <c r="AM350">
        <v>3.4033116000000301</v>
      </c>
      <c r="AN350">
        <v>8.7128049374999996</v>
      </c>
      <c r="AO350" t="s">
        <v>77</v>
      </c>
    </row>
    <row r="351" spans="1:41" x14ac:dyDescent="0.35">
      <c r="A351" t="str">
        <f t="shared" si="6"/>
        <v>VOLFXGBPAUD1MATM</v>
      </c>
      <c r="B351" t="s">
        <v>71</v>
      </c>
      <c r="C351" t="s">
        <v>27</v>
      </c>
      <c r="D351" t="s">
        <v>94</v>
      </c>
      <c r="E351" t="s">
        <v>2</v>
      </c>
      <c r="F351" t="s">
        <v>9</v>
      </c>
      <c r="G351" t="s">
        <v>94</v>
      </c>
      <c r="H351" t="s">
        <v>9</v>
      </c>
      <c r="I351">
        <v>8.3333333333333301E-2</v>
      </c>
      <c r="J351" t="s">
        <v>2</v>
      </c>
      <c r="K351">
        <v>-0.40405999999999997</v>
      </c>
      <c r="L351">
        <v>13.47</v>
      </c>
      <c r="M351">
        <v>13.2453</v>
      </c>
      <c r="N351" t="s">
        <v>75</v>
      </c>
      <c r="O351" t="s">
        <v>75</v>
      </c>
      <c r="P351" t="s">
        <v>75</v>
      </c>
      <c r="Q351" t="s">
        <v>75</v>
      </c>
      <c r="R351">
        <v>1</v>
      </c>
      <c r="S351">
        <v>1.08</v>
      </c>
      <c r="T351">
        <v>1.0900000000000001</v>
      </c>
      <c r="U351">
        <v>0.64300000000000002</v>
      </c>
      <c r="V351">
        <v>0</v>
      </c>
      <c r="W351">
        <v>0.56880000000000097</v>
      </c>
      <c r="X351">
        <v>0</v>
      </c>
      <c r="Y351">
        <v>0.22470000000000001</v>
      </c>
      <c r="Z351">
        <v>-9.0792282000000099E-2</v>
      </c>
      <c r="AA351">
        <v>0.20202999999999999</v>
      </c>
      <c r="AB351">
        <v>2.26273599999996E-2</v>
      </c>
      <c r="AC351">
        <v>0.21819240000000001</v>
      </c>
      <c r="AD351">
        <v>-0.229829328</v>
      </c>
      <c r="AE351">
        <v>2.7476079999999799E-2</v>
      </c>
      <c r="AF351">
        <v>0.12990529000000001</v>
      </c>
      <c r="AG351">
        <v>0.22021270000000001</v>
      </c>
      <c r="AH351">
        <v>-9.0792282000000099E-2</v>
      </c>
      <c r="AI351">
        <v>0.20202999999999999</v>
      </c>
      <c r="AJ351">
        <v>2.26273599999996E-2</v>
      </c>
      <c r="AK351">
        <v>0.21819240000000001</v>
      </c>
      <c r="AL351" t="s">
        <v>77</v>
      </c>
      <c r="AM351">
        <v>26.8701616889999</v>
      </c>
      <c r="AN351">
        <v>17.965340999999999</v>
      </c>
      <c r="AO351" t="s">
        <v>77</v>
      </c>
    </row>
    <row r="352" spans="1:41" x14ac:dyDescent="0.35">
      <c r="A352" t="str">
        <f t="shared" si="6"/>
        <v>VOLFXGBPAUD2MATM</v>
      </c>
      <c r="B352" t="s">
        <v>71</v>
      </c>
      <c r="C352" t="s">
        <v>27</v>
      </c>
      <c r="D352" t="s">
        <v>94</v>
      </c>
      <c r="E352" t="s">
        <v>3</v>
      </c>
      <c r="F352" t="s">
        <v>9</v>
      </c>
      <c r="G352" t="s">
        <v>94</v>
      </c>
      <c r="H352" t="s">
        <v>9</v>
      </c>
      <c r="I352">
        <v>0.16666666666666599</v>
      </c>
      <c r="J352" t="s">
        <v>3</v>
      </c>
      <c r="K352">
        <v>-0.13730000000000001</v>
      </c>
      <c r="L352">
        <v>12.91</v>
      </c>
      <c r="M352">
        <v>12.8086</v>
      </c>
      <c r="N352" t="s">
        <v>75</v>
      </c>
      <c r="O352" t="s">
        <v>75</v>
      </c>
      <c r="P352" t="s">
        <v>75</v>
      </c>
      <c r="Q352" t="s">
        <v>75</v>
      </c>
      <c r="R352">
        <v>1.0249999999999999</v>
      </c>
      <c r="S352">
        <v>1.365</v>
      </c>
      <c r="T352">
        <v>1.4325000000000001</v>
      </c>
      <c r="U352">
        <v>0.6663</v>
      </c>
      <c r="V352">
        <v>0</v>
      </c>
      <c r="W352">
        <v>0.347799999999999</v>
      </c>
      <c r="X352">
        <v>0</v>
      </c>
      <c r="Y352">
        <v>0.101399999999999</v>
      </c>
      <c r="Z352">
        <v>-1.39222199999999E-2</v>
      </c>
      <c r="AA352">
        <v>7.0366249999999894E-2</v>
      </c>
      <c r="AB352">
        <v>1.1052650000000001E-2</v>
      </c>
      <c r="AC352">
        <v>9.3707250000000006E-2</v>
      </c>
      <c r="AD352">
        <v>-4.7752939999999897E-2</v>
      </c>
      <c r="AE352">
        <v>1.34279399999999E-2</v>
      </c>
      <c r="AF352">
        <v>4.5741495E-2</v>
      </c>
      <c r="AG352">
        <v>9.8341125000000001E-2</v>
      </c>
      <c r="AH352">
        <v>-1.39222199999999E-2</v>
      </c>
      <c r="AI352">
        <v>7.0366249999999894E-2</v>
      </c>
      <c r="AJ352">
        <v>1.1052650000000001E-2</v>
      </c>
      <c r="AK352">
        <v>9.3707250000000006E-2</v>
      </c>
      <c r="AL352" t="s">
        <v>77</v>
      </c>
      <c r="AM352">
        <v>7.3623816000046305E-2</v>
      </c>
      <c r="AN352">
        <v>11.1458277</v>
      </c>
      <c r="AO352" t="s">
        <v>77</v>
      </c>
    </row>
    <row r="353" spans="1:41" x14ac:dyDescent="0.35">
      <c r="A353" t="str">
        <f t="shared" si="6"/>
        <v>VOLFXGBPAUD3MATM</v>
      </c>
      <c r="B353" t="s">
        <v>71</v>
      </c>
      <c r="C353" t="s">
        <v>27</v>
      </c>
      <c r="D353" t="s">
        <v>94</v>
      </c>
      <c r="E353" t="s">
        <v>4</v>
      </c>
      <c r="F353" t="s">
        <v>9</v>
      </c>
      <c r="G353" t="s">
        <v>94</v>
      </c>
      <c r="H353" t="s">
        <v>9</v>
      </c>
      <c r="I353">
        <v>0.25</v>
      </c>
      <c r="J353" t="s">
        <v>4</v>
      </c>
      <c r="K353">
        <v>-0.23197000000000001</v>
      </c>
      <c r="L353">
        <v>12.484999999999999</v>
      </c>
      <c r="M353">
        <v>12.4457</v>
      </c>
      <c r="N353" t="s">
        <v>75</v>
      </c>
      <c r="O353" t="s">
        <v>75</v>
      </c>
      <c r="P353" t="s">
        <v>75</v>
      </c>
      <c r="Q353" t="s">
        <v>75</v>
      </c>
      <c r="R353">
        <v>1</v>
      </c>
      <c r="S353">
        <v>1.04</v>
      </c>
      <c r="T353">
        <v>1.0449999999999999</v>
      </c>
      <c r="U353">
        <v>1</v>
      </c>
      <c r="V353">
        <v>0</v>
      </c>
      <c r="W353">
        <v>0.258099999999998</v>
      </c>
      <c r="X353">
        <v>0</v>
      </c>
      <c r="Y353">
        <v>3.9299999999999002E-2</v>
      </c>
      <c r="Z353">
        <v>-9.1164209999997602E-3</v>
      </c>
      <c r="AA353">
        <v>0.115985</v>
      </c>
      <c r="AB353">
        <v>1.46141100000001E-2</v>
      </c>
      <c r="AC353">
        <v>0.12062440000000001</v>
      </c>
      <c r="AD353">
        <v>-5.9871456999999698E-2</v>
      </c>
      <c r="AE353">
        <v>1.7745705000000202E-2</v>
      </c>
      <c r="AF353">
        <v>0.115985</v>
      </c>
      <c r="AG353">
        <v>0.121204325</v>
      </c>
      <c r="AH353">
        <v>-9.1164209999997602E-3</v>
      </c>
      <c r="AI353">
        <v>0.115985</v>
      </c>
      <c r="AJ353">
        <v>1.46141100000001E-2</v>
      </c>
      <c r="AK353">
        <v>0.12062440000000001</v>
      </c>
      <c r="AL353" t="s">
        <v>77</v>
      </c>
      <c r="AM353">
        <v>0</v>
      </c>
      <c r="AN353">
        <v>59.358375000000002</v>
      </c>
      <c r="AO353" t="s">
        <v>77</v>
      </c>
    </row>
    <row r="354" spans="1:41" x14ac:dyDescent="0.35">
      <c r="A354" t="str">
        <f t="shared" si="6"/>
        <v>VOLFXGBPAUD6MATM</v>
      </c>
      <c r="B354" t="s">
        <v>71</v>
      </c>
      <c r="C354" t="s">
        <v>27</v>
      </c>
      <c r="D354" t="s">
        <v>94</v>
      </c>
      <c r="E354" t="s">
        <v>5</v>
      </c>
      <c r="F354" t="s">
        <v>9</v>
      </c>
      <c r="G354" t="s">
        <v>94</v>
      </c>
      <c r="H354" t="s">
        <v>9</v>
      </c>
      <c r="I354">
        <v>0.5</v>
      </c>
      <c r="J354" t="s">
        <v>5</v>
      </c>
      <c r="K354">
        <v>-0.53188000000000002</v>
      </c>
      <c r="L354">
        <v>12.05</v>
      </c>
      <c r="M354">
        <v>11.965299999999999</v>
      </c>
      <c r="N354" t="s">
        <v>75</v>
      </c>
      <c r="O354" t="s">
        <v>75</v>
      </c>
      <c r="P354" t="s">
        <v>75</v>
      </c>
      <c r="Q354" t="s">
        <v>75</v>
      </c>
      <c r="R354">
        <v>1</v>
      </c>
      <c r="S354">
        <v>1</v>
      </c>
      <c r="T354">
        <v>1</v>
      </c>
      <c r="U354">
        <v>1</v>
      </c>
      <c r="V354">
        <v>0</v>
      </c>
      <c r="W354">
        <v>0.190800000000001</v>
      </c>
      <c r="X354">
        <v>0</v>
      </c>
      <c r="Y354">
        <v>8.4700000000001496E-2</v>
      </c>
      <c r="Z354">
        <v>-4.5050236000000798E-2</v>
      </c>
      <c r="AA354">
        <v>0.26594000000000001</v>
      </c>
      <c r="AB354">
        <v>3.7231599999999199E-2</v>
      </c>
      <c r="AC354">
        <v>0.26594000000000001</v>
      </c>
      <c r="AD354">
        <v>-0.10148270400000001</v>
      </c>
      <c r="AE354">
        <v>4.5209799999999502E-2</v>
      </c>
      <c r="AF354">
        <v>0.26594000000000001</v>
      </c>
      <c r="AG354">
        <v>0.26594000000000001</v>
      </c>
      <c r="AH354">
        <v>-4.5050236000000798E-2</v>
      </c>
      <c r="AI354">
        <v>0.26594000000000001</v>
      </c>
      <c r="AJ354">
        <v>3.7231599999999199E-2</v>
      </c>
      <c r="AK354">
        <v>0.26594000000000001</v>
      </c>
      <c r="AL354" t="s">
        <v>77</v>
      </c>
      <c r="AM354">
        <v>6.1023679999993197E-2</v>
      </c>
      <c r="AN354">
        <v>4.6049994520000004</v>
      </c>
      <c r="AO354" t="s">
        <v>77</v>
      </c>
    </row>
    <row r="355" spans="1:41" x14ac:dyDescent="0.35">
      <c r="A355" t="str">
        <f t="shared" si="6"/>
        <v>VOLFXGBPAUD9MATM</v>
      </c>
      <c r="B355" t="s">
        <v>71</v>
      </c>
      <c r="C355" t="s">
        <v>27</v>
      </c>
      <c r="D355" t="s">
        <v>94</v>
      </c>
      <c r="E355" t="s">
        <v>6</v>
      </c>
      <c r="F355" t="s">
        <v>9</v>
      </c>
      <c r="G355" t="s">
        <v>94</v>
      </c>
      <c r="H355" t="s">
        <v>9</v>
      </c>
      <c r="I355">
        <v>0.75</v>
      </c>
      <c r="J355" t="s">
        <v>6</v>
      </c>
      <c r="K355">
        <v>-4.7806499999999996</v>
      </c>
      <c r="L355">
        <v>11.795</v>
      </c>
      <c r="M355">
        <v>11.76</v>
      </c>
      <c r="N355" t="s">
        <v>75</v>
      </c>
      <c r="O355" t="s">
        <v>75</v>
      </c>
      <c r="P355" t="s">
        <v>75</v>
      </c>
      <c r="Q355" t="s">
        <v>75</v>
      </c>
      <c r="R355">
        <v>0.85</v>
      </c>
      <c r="S355">
        <v>1</v>
      </c>
      <c r="T355">
        <v>1</v>
      </c>
      <c r="U355">
        <v>0.59809999999999997</v>
      </c>
      <c r="V355">
        <v>0</v>
      </c>
      <c r="W355">
        <v>0.14449999999999999</v>
      </c>
      <c r="X355">
        <v>0</v>
      </c>
      <c r="Y355">
        <v>3.50000000000001E-2</v>
      </c>
      <c r="Z355">
        <v>-0.16732274999999999</v>
      </c>
      <c r="AA355">
        <v>2.0317762499999898</v>
      </c>
      <c r="AB355">
        <v>0.18405502500000401</v>
      </c>
      <c r="AC355">
        <v>2.3903249999999998</v>
      </c>
      <c r="AD355">
        <v>-0.69080392500000298</v>
      </c>
      <c r="AE355">
        <v>0.22373441999999599</v>
      </c>
      <c r="AF355">
        <v>1.42965338249999</v>
      </c>
      <c r="AG355">
        <v>2.3903249999999998</v>
      </c>
      <c r="AH355">
        <v>-0.16732274999999999</v>
      </c>
      <c r="AI355">
        <v>2.0317762499999898</v>
      </c>
      <c r="AJ355">
        <v>0.18405502500000401</v>
      </c>
      <c r="AK355">
        <v>2.3903249999999998</v>
      </c>
      <c r="AL355" t="s">
        <v>77</v>
      </c>
      <c r="AM355">
        <v>1.9855999999997799E-4</v>
      </c>
      <c r="AN355">
        <v>3.2978333999999998E-2</v>
      </c>
      <c r="AO355" t="s">
        <v>77</v>
      </c>
    </row>
    <row r="356" spans="1:41" x14ac:dyDescent="0.35">
      <c r="A356" t="str">
        <f t="shared" si="6"/>
        <v>VOLFXGBPAUD1YATM</v>
      </c>
      <c r="B356" t="s">
        <v>71</v>
      </c>
      <c r="C356" t="s">
        <v>27</v>
      </c>
      <c r="D356" t="s">
        <v>94</v>
      </c>
      <c r="E356" t="s">
        <v>7</v>
      </c>
      <c r="F356" t="s">
        <v>9</v>
      </c>
      <c r="G356" t="s">
        <v>94</v>
      </c>
      <c r="H356" t="s">
        <v>9</v>
      </c>
      <c r="I356">
        <v>1</v>
      </c>
      <c r="J356" t="s">
        <v>7</v>
      </c>
      <c r="K356">
        <v>-26.1692</v>
      </c>
      <c r="L356">
        <v>11.654999999999999</v>
      </c>
      <c r="M356">
        <v>11.654999999999999</v>
      </c>
      <c r="N356" t="s">
        <v>75</v>
      </c>
      <c r="O356" t="s">
        <v>75</v>
      </c>
      <c r="P356" t="s">
        <v>75</v>
      </c>
      <c r="Q356" t="s">
        <v>75</v>
      </c>
      <c r="R356">
        <v>0.95</v>
      </c>
      <c r="S356">
        <v>1</v>
      </c>
      <c r="T356">
        <v>1</v>
      </c>
      <c r="U356">
        <v>0.66839999999999999</v>
      </c>
      <c r="V356">
        <v>0</v>
      </c>
      <c r="W356">
        <v>3.9999999999995499E-3</v>
      </c>
      <c r="X356">
        <v>0</v>
      </c>
      <c r="Y356">
        <v>0</v>
      </c>
      <c r="Z356">
        <v>0</v>
      </c>
      <c r="AA356">
        <v>12.43037</v>
      </c>
      <c r="AB356">
        <v>3.0356272000000302</v>
      </c>
      <c r="AC356">
        <v>13.0846</v>
      </c>
      <c r="AD356">
        <v>-0.104676799999988</v>
      </c>
      <c r="AE356">
        <v>3.4150806000000302</v>
      </c>
      <c r="AF356">
        <v>8.7457466400000001</v>
      </c>
      <c r="AG356">
        <v>13.0846</v>
      </c>
      <c r="AH356">
        <v>0</v>
      </c>
      <c r="AI356">
        <v>12.43037</v>
      </c>
      <c r="AJ356">
        <v>3.0356272000000302</v>
      </c>
      <c r="AK356">
        <v>13.0846</v>
      </c>
      <c r="AL356" t="s">
        <v>77</v>
      </c>
      <c r="AM356">
        <v>2.8435999999996801E-4</v>
      </c>
      <c r="AN356">
        <v>4.6428878999999999E-2</v>
      </c>
      <c r="AO356" t="s">
        <v>77</v>
      </c>
    </row>
    <row r="357" spans="1:41" x14ac:dyDescent="0.35">
      <c r="A357" t="str">
        <f t="shared" si="6"/>
        <v>VOLFXGBPAUD2YATM</v>
      </c>
      <c r="B357" t="s">
        <v>71</v>
      </c>
      <c r="C357" t="s">
        <v>27</v>
      </c>
      <c r="D357" t="s">
        <v>94</v>
      </c>
      <c r="E357" t="s">
        <v>8</v>
      </c>
      <c r="F357" t="s">
        <v>9</v>
      </c>
      <c r="G357" t="s">
        <v>94</v>
      </c>
      <c r="H357" t="s">
        <v>9</v>
      </c>
      <c r="I357">
        <v>2</v>
      </c>
      <c r="J357" t="s">
        <v>8</v>
      </c>
      <c r="K357">
        <v>-12.45101</v>
      </c>
      <c r="L357">
        <v>12.407500000000001</v>
      </c>
      <c r="M357">
        <v>12.407500000000001</v>
      </c>
      <c r="N357" t="s">
        <v>75</v>
      </c>
      <c r="O357" t="s">
        <v>75</v>
      </c>
      <c r="P357" t="s">
        <v>75</v>
      </c>
      <c r="Q357" t="s">
        <v>75</v>
      </c>
      <c r="R357">
        <v>0.85</v>
      </c>
      <c r="S357">
        <v>0.91</v>
      </c>
      <c r="T357">
        <v>0.91749999999999998</v>
      </c>
      <c r="U357">
        <v>0.68279999999999996</v>
      </c>
      <c r="V357">
        <v>0</v>
      </c>
      <c r="W357">
        <v>0.2019</v>
      </c>
      <c r="X357">
        <v>0</v>
      </c>
      <c r="Y357">
        <v>0</v>
      </c>
      <c r="Z357">
        <v>0</v>
      </c>
      <c r="AA357">
        <v>5.2916792499999996</v>
      </c>
      <c r="AB357">
        <v>1.6684353399999801</v>
      </c>
      <c r="AC357">
        <v>5.6652095500000001</v>
      </c>
      <c r="AD357">
        <v>-2.513858919</v>
      </c>
      <c r="AE357">
        <v>1.8763672069999799</v>
      </c>
      <c r="AF357">
        <v>4.2507748139999997</v>
      </c>
      <c r="AG357">
        <v>5.7119008375</v>
      </c>
      <c r="AH357">
        <v>0</v>
      </c>
      <c r="AI357">
        <v>5.2916792499999996</v>
      </c>
      <c r="AJ357">
        <v>1.6684353399999801</v>
      </c>
      <c r="AK357">
        <v>5.6652095500000001</v>
      </c>
      <c r="AL357" t="s">
        <v>77</v>
      </c>
      <c r="AM357">
        <v>6.3660779999999901</v>
      </c>
      <c r="AN357">
        <v>83.8738464999999</v>
      </c>
      <c r="AO357" t="s">
        <v>77</v>
      </c>
    </row>
    <row r="358" spans="1:41" x14ac:dyDescent="0.35">
      <c r="A358" t="str">
        <f t="shared" si="6"/>
        <v>VOLFXGBPJPY1DATM</v>
      </c>
      <c r="B358" t="s">
        <v>71</v>
      </c>
      <c r="C358" t="s">
        <v>27</v>
      </c>
      <c r="D358" t="s">
        <v>95</v>
      </c>
      <c r="E358" t="s">
        <v>20</v>
      </c>
      <c r="F358" t="s">
        <v>9</v>
      </c>
      <c r="G358" t="s">
        <v>95</v>
      </c>
      <c r="H358" t="s">
        <v>9</v>
      </c>
      <c r="I358">
        <v>2.7777777777777701E-3</v>
      </c>
      <c r="J358" t="s">
        <v>20</v>
      </c>
      <c r="K358">
        <v>-0.43242999999999998</v>
      </c>
      <c r="L358">
        <v>15.24</v>
      </c>
      <c r="M358">
        <v>15.24</v>
      </c>
      <c r="N358" t="s">
        <v>75</v>
      </c>
      <c r="O358" t="s">
        <v>75</v>
      </c>
      <c r="P358" t="s">
        <v>75</v>
      </c>
      <c r="Q358" t="s">
        <v>75</v>
      </c>
      <c r="R358">
        <v>6</v>
      </c>
      <c r="S358">
        <v>11.737</v>
      </c>
      <c r="T358">
        <v>12.4541</v>
      </c>
      <c r="U358">
        <v>5.96</v>
      </c>
      <c r="V358">
        <v>0</v>
      </c>
      <c r="W358">
        <v>0.371999999999999</v>
      </c>
      <c r="X358">
        <v>0</v>
      </c>
      <c r="Y358">
        <v>0</v>
      </c>
      <c r="Z358">
        <v>0</v>
      </c>
      <c r="AA358">
        <v>1.2972899999999901</v>
      </c>
      <c r="AB358">
        <v>3.0721556919999999</v>
      </c>
      <c r="AC358">
        <v>2.5377154549999998</v>
      </c>
      <c r="AD358">
        <v>-0.160863959999999</v>
      </c>
      <c r="AE358">
        <v>3.456196775</v>
      </c>
      <c r="AF358">
        <v>1.2886413999999999</v>
      </c>
      <c r="AG358">
        <v>2.6927632314999999</v>
      </c>
      <c r="AH358">
        <v>0</v>
      </c>
      <c r="AI358">
        <v>1.2972899999999901</v>
      </c>
      <c r="AJ358">
        <v>3.0721556919999999</v>
      </c>
      <c r="AK358">
        <v>2.5377154549999998</v>
      </c>
      <c r="AL358" t="s">
        <v>77</v>
      </c>
      <c r="AM358">
        <v>37.426511499999997</v>
      </c>
      <c r="AN358">
        <v>70.218954294825906</v>
      </c>
      <c r="AO358" t="s">
        <v>77</v>
      </c>
    </row>
    <row r="359" spans="1:41" x14ac:dyDescent="0.35">
      <c r="A359" t="str">
        <f t="shared" si="6"/>
        <v>VOLFXGBPJPY1WATM</v>
      </c>
      <c r="B359" t="s">
        <v>71</v>
      </c>
      <c r="C359" t="s">
        <v>27</v>
      </c>
      <c r="D359" t="s">
        <v>95</v>
      </c>
      <c r="E359" t="s">
        <v>0</v>
      </c>
      <c r="F359" t="s">
        <v>9</v>
      </c>
      <c r="G359" t="s">
        <v>95</v>
      </c>
      <c r="H359" t="s">
        <v>9</v>
      </c>
      <c r="I359">
        <v>1.94444444444444E-2</v>
      </c>
      <c r="J359" t="s">
        <v>0</v>
      </c>
      <c r="K359">
        <v>-4.8090000000000001E-2</v>
      </c>
      <c r="L359">
        <v>20.27</v>
      </c>
      <c r="M359">
        <v>20.27</v>
      </c>
      <c r="N359" t="s">
        <v>75</v>
      </c>
      <c r="O359" t="s">
        <v>75</v>
      </c>
      <c r="P359" t="s">
        <v>75</v>
      </c>
      <c r="Q359" t="s">
        <v>75</v>
      </c>
      <c r="R359">
        <v>3.45</v>
      </c>
      <c r="S359">
        <v>4.6745999999999999</v>
      </c>
      <c r="T359">
        <v>4.8276000000000003</v>
      </c>
      <c r="U359">
        <v>3.45</v>
      </c>
      <c r="V359">
        <v>0</v>
      </c>
      <c r="W359">
        <v>7.6000000000000498E-2</v>
      </c>
      <c r="X359">
        <v>0</v>
      </c>
      <c r="Y359">
        <v>0</v>
      </c>
      <c r="Z359">
        <v>0</v>
      </c>
      <c r="AA359">
        <v>8.2955249999999994E-2</v>
      </c>
      <c r="AB359">
        <v>3.42400800000005E-3</v>
      </c>
      <c r="AC359">
        <v>0.112400757</v>
      </c>
      <c r="AD359">
        <v>-3.6548400000000199E-3</v>
      </c>
      <c r="AE359">
        <v>3.8520090000000698E-3</v>
      </c>
      <c r="AF359">
        <v>8.2955249999999994E-2</v>
      </c>
      <c r="AG359">
        <v>0.116079642</v>
      </c>
      <c r="AH359">
        <v>0</v>
      </c>
      <c r="AI359">
        <v>8.2955249999999994E-2</v>
      </c>
      <c r="AJ359">
        <v>3.42400800000005E-3</v>
      </c>
      <c r="AK359">
        <v>0.112400757</v>
      </c>
      <c r="AL359" t="s">
        <v>77</v>
      </c>
      <c r="AM359">
        <v>506.39131999999898</v>
      </c>
      <c r="AN359">
        <v>696.53993508277495</v>
      </c>
      <c r="AO359" t="s">
        <v>77</v>
      </c>
    </row>
    <row r="360" spans="1:41" x14ac:dyDescent="0.35">
      <c r="A360" t="str">
        <f t="shared" si="6"/>
        <v>VOLFXGBPJPY1MATM</v>
      </c>
      <c r="B360" t="s">
        <v>71</v>
      </c>
      <c r="C360" t="s">
        <v>27</v>
      </c>
      <c r="D360" t="s">
        <v>95</v>
      </c>
      <c r="E360" t="s">
        <v>2</v>
      </c>
      <c r="F360" t="s">
        <v>9</v>
      </c>
      <c r="G360" t="s">
        <v>95</v>
      </c>
      <c r="H360" t="s">
        <v>9</v>
      </c>
      <c r="I360">
        <v>8.3333333333333301E-2</v>
      </c>
      <c r="J360" t="s">
        <v>2</v>
      </c>
      <c r="K360">
        <v>-0.41021999999999997</v>
      </c>
      <c r="L360">
        <v>18.565000000000001</v>
      </c>
      <c r="M360">
        <v>18.475000000000001</v>
      </c>
      <c r="N360" t="s">
        <v>75</v>
      </c>
      <c r="O360" t="s">
        <v>75</v>
      </c>
      <c r="P360" t="s">
        <v>75</v>
      </c>
      <c r="Q360" t="s">
        <v>75</v>
      </c>
      <c r="R360">
        <v>0.9</v>
      </c>
      <c r="S360">
        <v>0.99950000000000006</v>
      </c>
      <c r="T360">
        <v>1.012</v>
      </c>
      <c r="U360">
        <v>0.38</v>
      </c>
      <c r="V360">
        <v>1.8000000000000599E-2</v>
      </c>
      <c r="W360">
        <v>0.50139999999999996</v>
      </c>
      <c r="X360">
        <v>9.0000000000003393E-3</v>
      </c>
      <c r="Y360">
        <v>8.9999999999999802E-2</v>
      </c>
      <c r="Z360">
        <v>-3.6919799999999899E-2</v>
      </c>
      <c r="AA360">
        <v>0.18459899999999901</v>
      </c>
      <c r="AB360">
        <v>0</v>
      </c>
      <c r="AC360">
        <v>0.20500744500000001</v>
      </c>
      <c r="AD360">
        <v>-0.20568430800000001</v>
      </c>
      <c r="AE360">
        <v>0</v>
      </c>
      <c r="AF360">
        <v>7.7941799999999894E-2</v>
      </c>
      <c r="AG360">
        <v>0.207571319999999</v>
      </c>
      <c r="AH360">
        <v>-3.6919799999999899E-2</v>
      </c>
      <c r="AI360">
        <v>0.18459899999999901</v>
      </c>
      <c r="AJ360">
        <v>0</v>
      </c>
      <c r="AK360">
        <v>0.20500744500000001</v>
      </c>
      <c r="AL360" t="s">
        <v>77</v>
      </c>
      <c r="AM360">
        <v>0</v>
      </c>
      <c r="AN360">
        <v>211.78934924101401</v>
      </c>
      <c r="AO360" t="s">
        <v>77</v>
      </c>
    </row>
    <row r="361" spans="1:41" x14ac:dyDescent="0.35">
      <c r="A361" t="str">
        <f t="shared" si="6"/>
        <v>VOLFXGBPJPY3MATM</v>
      </c>
      <c r="B361" t="s">
        <v>71</v>
      </c>
      <c r="C361" t="s">
        <v>27</v>
      </c>
      <c r="D361" t="s">
        <v>95</v>
      </c>
      <c r="E361" t="s">
        <v>4</v>
      </c>
      <c r="F361" t="s">
        <v>9</v>
      </c>
      <c r="G361" t="s">
        <v>95</v>
      </c>
      <c r="H361" t="s">
        <v>9</v>
      </c>
      <c r="I361">
        <v>0.25</v>
      </c>
      <c r="J361" t="s">
        <v>4</v>
      </c>
      <c r="K361">
        <v>-1.49658</v>
      </c>
      <c r="L361">
        <v>17.899999999999999</v>
      </c>
      <c r="M361">
        <v>17.725000000000001</v>
      </c>
      <c r="N361" t="s">
        <v>75</v>
      </c>
      <c r="O361" t="s">
        <v>75</v>
      </c>
      <c r="P361" t="s">
        <v>75</v>
      </c>
      <c r="Q361" t="s">
        <v>75</v>
      </c>
      <c r="R361">
        <v>0.7</v>
      </c>
      <c r="S361">
        <v>1.0546</v>
      </c>
      <c r="T361">
        <v>1.0989</v>
      </c>
      <c r="U361">
        <v>0.57999999999999996</v>
      </c>
      <c r="V361">
        <v>3.50000000000001E-2</v>
      </c>
      <c r="W361">
        <v>0.41729999999999701</v>
      </c>
      <c r="X361">
        <v>1.7499999999998201E-2</v>
      </c>
      <c r="Y361">
        <v>0.17499999999999699</v>
      </c>
      <c r="Z361">
        <v>-0.26190149999999501</v>
      </c>
      <c r="AA361">
        <v>0.52380300000000002</v>
      </c>
      <c r="AB361">
        <v>0</v>
      </c>
      <c r="AC361">
        <v>0.78914663399999996</v>
      </c>
      <c r="AD361">
        <v>-0.62452283399999597</v>
      </c>
      <c r="AE361">
        <v>0</v>
      </c>
      <c r="AF361">
        <v>0.43400819999999901</v>
      </c>
      <c r="AG361">
        <v>0.82229588099999995</v>
      </c>
      <c r="AH361">
        <v>-0.26190149999999501</v>
      </c>
      <c r="AI361">
        <v>0.52380300000000002</v>
      </c>
      <c r="AJ361">
        <v>0</v>
      </c>
      <c r="AK361">
        <v>0.78914663399999996</v>
      </c>
      <c r="AL361" t="s">
        <v>77</v>
      </c>
      <c r="AM361">
        <v>0</v>
      </c>
      <c r="AN361">
        <v>1374.0370621500001</v>
      </c>
      <c r="AO361" t="s">
        <v>77</v>
      </c>
    </row>
    <row r="362" spans="1:41" x14ac:dyDescent="0.35">
      <c r="A362" t="str">
        <f t="shared" si="6"/>
        <v>VOLFXGBPJPY6MATM</v>
      </c>
      <c r="B362" t="s">
        <v>71</v>
      </c>
      <c r="C362" t="s">
        <v>27</v>
      </c>
      <c r="D362" t="s">
        <v>95</v>
      </c>
      <c r="E362" t="s">
        <v>5</v>
      </c>
      <c r="F362" t="s">
        <v>9</v>
      </c>
      <c r="G362" t="s">
        <v>95</v>
      </c>
      <c r="H362" t="s">
        <v>9</v>
      </c>
      <c r="I362">
        <v>0.5</v>
      </c>
      <c r="J362" t="s">
        <v>5</v>
      </c>
      <c r="K362">
        <v>-1.64002</v>
      </c>
      <c r="L362">
        <v>17.135000000000002</v>
      </c>
      <c r="M362">
        <v>16.788799999999998</v>
      </c>
      <c r="N362" t="s">
        <v>75</v>
      </c>
      <c r="O362" t="s">
        <v>75</v>
      </c>
      <c r="P362" t="s">
        <v>75</v>
      </c>
      <c r="Q362" t="s">
        <v>75</v>
      </c>
      <c r="R362">
        <v>1.1499999999999999</v>
      </c>
      <c r="S362">
        <v>1.1499999999999999</v>
      </c>
      <c r="T362">
        <v>1.1499999999999999</v>
      </c>
      <c r="U362">
        <v>0.9002</v>
      </c>
      <c r="V362">
        <v>0</v>
      </c>
      <c r="W362">
        <v>1.7373000000000001</v>
      </c>
      <c r="X362">
        <v>0</v>
      </c>
      <c r="Y362">
        <v>0.34620000000000301</v>
      </c>
      <c r="Z362">
        <v>-0.56777492400000495</v>
      </c>
      <c r="AA362">
        <v>0.943011499999999</v>
      </c>
      <c r="AB362">
        <v>4.59205599999978E-2</v>
      </c>
      <c r="AC362">
        <v>0.943011499999999</v>
      </c>
      <c r="AD362">
        <v>-2.8492067460000001</v>
      </c>
      <c r="AE362">
        <v>5.5760679999998203E-2</v>
      </c>
      <c r="AF362">
        <v>0.73817300200000002</v>
      </c>
      <c r="AG362">
        <v>0.943011499999999</v>
      </c>
      <c r="AH362">
        <v>-0.56777492400000495</v>
      </c>
      <c r="AI362">
        <v>0.943011499999999</v>
      </c>
      <c r="AJ362">
        <v>4.59205599999978E-2</v>
      </c>
      <c r="AK362">
        <v>0.943011499999999</v>
      </c>
      <c r="AL362" t="s">
        <v>77</v>
      </c>
      <c r="AM362">
        <v>25.1035199999999</v>
      </c>
      <c r="AN362">
        <v>283.92127411440703</v>
      </c>
      <c r="AO362" t="s">
        <v>77</v>
      </c>
    </row>
    <row r="363" spans="1:41" x14ac:dyDescent="0.35">
      <c r="A363" t="str">
        <f t="shared" si="6"/>
        <v>VOLFXGBPJPY9MATM</v>
      </c>
      <c r="B363" t="s">
        <v>71</v>
      </c>
      <c r="C363" t="s">
        <v>27</v>
      </c>
      <c r="D363" t="s">
        <v>95</v>
      </c>
      <c r="E363" t="s">
        <v>6</v>
      </c>
      <c r="F363" t="s">
        <v>9</v>
      </c>
      <c r="G363" t="s">
        <v>95</v>
      </c>
      <c r="H363" t="s">
        <v>9</v>
      </c>
      <c r="I363">
        <v>0.75</v>
      </c>
      <c r="J363" t="s">
        <v>6</v>
      </c>
      <c r="K363">
        <v>-15.57563</v>
      </c>
      <c r="L363">
        <v>16.62</v>
      </c>
      <c r="M363">
        <v>16.267199999999999</v>
      </c>
      <c r="N363" t="s">
        <v>75</v>
      </c>
      <c r="O363" t="s">
        <v>75</v>
      </c>
      <c r="P363" t="s">
        <v>75</v>
      </c>
      <c r="Q363" t="s">
        <v>75</v>
      </c>
      <c r="R363">
        <v>0.95</v>
      </c>
      <c r="S363">
        <v>0.95</v>
      </c>
      <c r="T363">
        <v>0.95</v>
      </c>
      <c r="U363">
        <v>0.80959999999999999</v>
      </c>
      <c r="V363">
        <v>0</v>
      </c>
      <c r="W363">
        <v>1.4507000000000001</v>
      </c>
      <c r="X363">
        <v>0</v>
      </c>
      <c r="Y363">
        <v>0.352800000000002</v>
      </c>
      <c r="Z363">
        <v>-5.4950822640000299</v>
      </c>
      <c r="AA363">
        <v>7.3984242499999997</v>
      </c>
      <c r="AB363">
        <v>0.59966175499998498</v>
      </c>
      <c r="AC363">
        <v>7.3984242499999997</v>
      </c>
      <c r="AD363">
        <v>-22.595566440999999</v>
      </c>
      <c r="AE363">
        <v>0.72738192099996402</v>
      </c>
      <c r="AF363">
        <v>6.3050150240000002</v>
      </c>
      <c r="AG363">
        <v>7.3984242499999997</v>
      </c>
      <c r="AH363">
        <v>-5.4950822640000299</v>
      </c>
      <c r="AI363">
        <v>7.3984242499999997</v>
      </c>
      <c r="AJ363">
        <v>0.59966175499998498</v>
      </c>
      <c r="AK363">
        <v>7.3984242499999997</v>
      </c>
      <c r="AL363" t="s">
        <v>77</v>
      </c>
      <c r="AM363">
        <v>70.997478000000001</v>
      </c>
      <c r="AN363">
        <v>211.73554554460799</v>
      </c>
      <c r="AO363" t="s">
        <v>77</v>
      </c>
    </row>
    <row r="364" spans="1:41" x14ac:dyDescent="0.35">
      <c r="A364" t="str">
        <f t="shared" si="6"/>
        <v>VOLFXGBPJPY1YATM</v>
      </c>
      <c r="B364" t="s">
        <v>71</v>
      </c>
      <c r="C364" t="s">
        <v>27</v>
      </c>
      <c r="D364" t="s">
        <v>95</v>
      </c>
      <c r="E364" t="s">
        <v>7</v>
      </c>
      <c r="F364" t="s">
        <v>9</v>
      </c>
      <c r="G364" t="s">
        <v>95</v>
      </c>
      <c r="H364" t="s">
        <v>9</v>
      </c>
      <c r="I364">
        <v>1</v>
      </c>
      <c r="J364" t="s">
        <v>7</v>
      </c>
      <c r="K364">
        <v>-11.61876</v>
      </c>
      <c r="L364">
        <v>16.377500000000001</v>
      </c>
      <c r="M364">
        <v>16.021999999999998</v>
      </c>
      <c r="N364" t="s">
        <v>75</v>
      </c>
      <c r="O364" t="s">
        <v>75</v>
      </c>
      <c r="P364" t="s">
        <v>75</v>
      </c>
      <c r="Q364" t="s">
        <v>75</v>
      </c>
      <c r="R364">
        <v>0.98499999999999999</v>
      </c>
      <c r="S364">
        <v>0.997</v>
      </c>
      <c r="T364">
        <v>0.99850000000000005</v>
      </c>
      <c r="U364">
        <v>0.83089999999999997</v>
      </c>
      <c r="V364">
        <v>0</v>
      </c>
      <c r="W364">
        <v>1.4225000000000001</v>
      </c>
      <c r="X364">
        <v>0</v>
      </c>
      <c r="Y364">
        <v>0.35550000000000198</v>
      </c>
      <c r="Z364">
        <v>-4.1304691800000297</v>
      </c>
      <c r="AA364">
        <v>5.7222393</v>
      </c>
      <c r="AB364">
        <v>0.182414531999987</v>
      </c>
      <c r="AC364">
        <v>5.7919518600000002</v>
      </c>
      <c r="AD364">
        <v>-16.5276861</v>
      </c>
      <c r="AE364">
        <v>0.22191831599997799</v>
      </c>
      <c r="AF364">
        <v>4.8270138419999897</v>
      </c>
      <c r="AG364">
        <v>5.8006659300000001</v>
      </c>
      <c r="AH364">
        <v>-4.1304691800000297</v>
      </c>
      <c r="AI364">
        <v>5.7222393</v>
      </c>
      <c r="AJ364">
        <v>0.182414531999987</v>
      </c>
      <c r="AK364">
        <v>5.7919518600000002</v>
      </c>
      <c r="AL364" t="s">
        <v>77</v>
      </c>
      <c r="AM364">
        <v>43.260010000000001</v>
      </c>
      <c r="AN364">
        <v>45.019877380439397</v>
      </c>
      <c r="AO364" t="s">
        <v>77</v>
      </c>
    </row>
    <row r="365" spans="1:41" x14ac:dyDescent="0.35">
      <c r="A365" t="str">
        <f t="shared" si="6"/>
        <v>VOLFXGBPJPY2YATM</v>
      </c>
      <c r="B365" t="s">
        <v>71</v>
      </c>
      <c r="C365" t="s">
        <v>27</v>
      </c>
      <c r="D365" t="s">
        <v>95</v>
      </c>
      <c r="E365" t="s">
        <v>8</v>
      </c>
      <c r="F365" t="s">
        <v>9</v>
      </c>
      <c r="G365" t="s">
        <v>95</v>
      </c>
      <c r="H365" t="s">
        <v>9</v>
      </c>
      <c r="I365">
        <v>2</v>
      </c>
      <c r="J365" t="s">
        <v>8</v>
      </c>
      <c r="K365">
        <v>-28.618839999999999</v>
      </c>
      <c r="L365">
        <v>16.36</v>
      </c>
      <c r="M365">
        <v>16.350000000000001</v>
      </c>
      <c r="N365" t="s">
        <v>75</v>
      </c>
      <c r="O365" t="s">
        <v>75</v>
      </c>
      <c r="P365" t="s">
        <v>75</v>
      </c>
      <c r="Q365" t="s">
        <v>75</v>
      </c>
      <c r="R365">
        <v>1.2</v>
      </c>
      <c r="S365">
        <v>1.2</v>
      </c>
      <c r="T365">
        <v>1.2</v>
      </c>
      <c r="U365">
        <v>0.92859999999999998</v>
      </c>
      <c r="V365">
        <v>1.9999999999988898E-3</v>
      </c>
      <c r="W365">
        <v>0.73869999999999902</v>
      </c>
      <c r="X365">
        <v>9.9999999999766899E-4</v>
      </c>
      <c r="Y365">
        <v>9.9999999999980105E-3</v>
      </c>
      <c r="Z365">
        <v>-0.286188399999943</v>
      </c>
      <c r="AA365">
        <v>17.171303999999999</v>
      </c>
      <c r="AB365">
        <v>0</v>
      </c>
      <c r="AC365">
        <v>17.171303999999999</v>
      </c>
      <c r="AD365">
        <v>-21.1407371079999</v>
      </c>
      <c r="AE365">
        <v>0</v>
      </c>
      <c r="AF365">
        <v>13.287727411999899</v>
      </c>
      <c r="AG365">
        <v>17.171303999999999</v>
      </c>
      <c r="AH365">
        <v>-0.286188399999943</v>
      </c>
      <c r="AI365">
        <v>17.171303999999999</v>
      </c>
      <c r="AJ365">
        <v>0</v>
      </c>
      <c r="AK365">
        <v>17.171303999999999</v>
      </c>
      <c r="AL365" t="s">
        <v>77</v>
      </c>
      <c r="AM365">
        <v>0</v>
      </c>
      <c r="AN365">
        <v>324.070600622722</v>
      </c>
      <c r="AO365" t="s">
        <v>77</v>
      </c>
    </row>
    <row r="366" spans="1:41" x14ac:dyDescent="0.35">
      <c r="A366" t="str">
        <f t="shared" si="6"/>
        <v>VOLFXGBPJPY3YATM</v>
      </c>
      <c r="B366" t="s">
        <v>71</v>
      </c>
      <c r="C366" t="s">
        <v>27</v>
      </c>
      <c r="D366" t="s">
        <v>95</v>
      </c>
      <c r="E366" t="s">
        <v>22</v>
      </c>
      <c r="F366" t="s">
        <v>9</v>
      </c>
      <c r="G366" t="s">
        <v>95</v>
      </c>
      <c r="H366" t="s">
        <v>9</v>
      </c>
      <c r="I366">
        <v>3</v>
      </c>
      <c r="J366" t="s">
        <v>22</v>
      </c>
      <c r="K366">
        <v>-3.5299999999999998E-2</v>
      </c>
      <c r="L366">
        <v>16.335000000000001</v>
      </c>
      <c r="M366">
        <v>16.3</v>
      </c>
      <c r="N366" t="s">
        <v>75</v>
      </c>
      <c r="O366" t="s">
        <v>75</v>
      </c>
      <c r="P366" t="s">
        <v>75</v>
      </c>
      <c r="Q366" t="s">
        <v>75</v>
      </c>
      <c r="R366">
        <v>2.7</v>
      </c>
      <c r="S366">
        <v>3.5274000000000001</v>
      </c>
      <c r="T366">
        <v>3.6307999999999998</v>
      </c>
      <c r="U366">
        <v>2.7</v>
      </c>
      <c r="V366">
        <v>7.00000000000144E-3</v>
      </c>
      <c r="W366">
        <v>0.95230000000000103</v>
      </c>
      <c r="X366">
        <v>3.5000000000024998E-3</v>
      </c>
      <c r="Y366">
        <v>3.50000000000001E-2</v>
      </c>
      <c r="Z366">
        <v>-1.2355000000000001E-3</v>
      </c>
      <c r="AA366">
        <v>4.7655000000000003E-2</v>
      </c>
      <c r="AB366">
        <v>0</v>
      </c>
      <c r="AC366">
        <v>6.2258609999999999E-2</v>
      </c>
      <c r="AD366">
        <v>-3.3616189999999997E-2</v>
      </c>
      <c r="AE366">
        <v>0</v>
      </c>
      <c r="AF366">
        <v>4.7655000000000003E-2</v>
      </c>
      <c r="AG366">
        <v>6.4083619999999994E-2</v>
      </c>
      <c r="AH366">
        <v>-1.2355000000000001E-3</v>
      </c>
      <c r="AI366">
        <v>4.7655000000000003E-2</v>
      </c>
      <c r="AJ366">
        <v>0</v>
      </c>
      <c r="AK366">
        <v>6.2258609999999999E-2</v>
      </c>
      <c r="AL366" t="s">
        <v>77</v>
      </c>
      <c r="AM366">
        <v>0</v>
      </c>
      <c r="AN366">
        <v>239.46101195</v>
      </c>
      <c r="AO366" t="s">
        <v>77</v>
      </c>
    </row>
    <row r="367" spans="1:41" x14ac:dyDescent="0.35">
      <c r="A367" t="str">
        <f t="shared" si="6"/>
        <v>VOLFXGBPJPY4YATM</v>
      </c>
      <c r="B367" t="s">
        <v>71</v>
      </c>
      <c r="C367" t="s">
        <v>27</v>
      </c>
      <c r="D367" t="s">
        <v>95</v>
      </c>
      <c r="E367" t="s">
        <v>23</v>
      </c>
      <c r="F367" t="s">
        <v>9</v>
      </c>
      <c r="G367" t="s">
        <v>95</v>
      </c>
      <c r="H367" t="s">
        <v>9</v>
      </c>
      <c r="I367">
        <v>4</v>
      </c>
      <c r="J367" t="s">
        <v>23</v>
      </c>
      <c r="K367">
        <v>-4.4200000000000003E-3</v>
      </c>
      <c r="L367">
        <v>16.545000000000002</v>
      </c>
      <c r="M367">
        <v>16.524999999999999</v>
      </c>
      <c r="N367" t="s">
        <v>75</v>
      </c>
      <c r="O367" t="s">
        <v>75</v>
      </c>
      <c r="P367" t="s">
        <v>75</v>
      </c>
      <c r="Q367" t="s">
        <v>75</v>
      </c>
      <c r="R367">
        <v>2.85</v>
      </c>
      <c r="S367">
        <v>7.2847</v>
      </c>
      <c r="T367">
        <v>7.8391000000000002</v>
      </c>
      <c r="U367">
        <v>2.85</v>
      </c>
      <c r="V367">
        <v>4.0000000000013297E-3</v>
      </c>
      <c r="W367">
        <v>1.1182000000000001</v>
      </c>
      <c r="X367">
        <v>2.0000000000024399E-3</v>
      </c>
      <c r="Y367">
        <v>2.0000000000003099E-2</v>
      </c>
      <c r="Z367" s="11">
        <v>-8.8400000000013804E-5</v>
      </c>
      <c r="AA367">
        <v>6.2985000000000003E-3</v>
      </c>
      <c r="AB367">
        <v>0</v>
      </c>
      <c r="AC367">
        <v>1.6099187000000001E-2</v>
      </c>
      <c r="AD367">
        <v>-4.9424439999999998E-3</v>
      </c>
      <c r="AE367">
        <v>0</v>
      </c>
      <c r="AF367">
        <v>6.2985000000000003E-3</v>
      </c>
      <c r="AG367">
        <v>1.7324411000000001E-2</v>
      </c>
      <c r="AH367" s="11">
        <v>-8.8400000000013804E-5</v>
      </c>
      <c r="AI367">
        <v>6.2985000000000003E-3</v>
      </c>
      <c r="AJ367">
        <v>0</v>
      </c>
      <c r="AK367">
        <v>1.6099187000000001E-2</v>
      </c>
      <c r="AL367" t="s">
        <v>77</v>
      </c>
      <c r="AM367">
        <v>2.0178600000000002</v>
      </c>
      <c r="AN367">
        <v>80.093519999999998</v>
      </c>
      <c r="AO367" t="s">
        <v>77</v>
      </c>
    </row>
    <row r="368" spans="1:41" x14ac:dyDescent="0.35">
      <c r="A368" t="str">
        <f t="shared" si="6"/>
        <v>VOLFXGBPJPY5YATM</v>
      </c>
      <c r="B368" t="s">
        <v>71</v>
      </c>
      <c r="C368" t="s">
        <v>27</v>
      </c>
      <c r="D368" t="s">
        <v>95</v>
      </c>
      <c r="E368" t="s">
        <v>24</v>
      </c>
      <c r="F368" t="s">
        <v>9</v>
      </c>
      <c r="G368" t="s">
        <v>95</v>
      </c>
      <c r="H368" t="s">
        <v>9</v>
      </c>
      <c r="I368">
        <v>5</v>
      </c>
      <c r="J368" t="s">
        <v>24</v>
      </c>
      <c r="K368">
        <v>-3.5400000000000002E-3</v>
      </c>
      <c r="L368">
        <v>16.79</v>
      </c>
      <c r="M368">
        <v>16.79</v>
      </c>
      <c r="N368" t="s">
        <v>75</v>
      </c>
      <c r="O368" t="s">
        <v>75</v>
      </c>
      <c r="P368" t="s">
        <v>75</v>
      </c>
      <c r="Q368" t="s">
        <v>75</v>
      </c>
      <c r="R368">
        <v>2.9</v>
      </c>
      <c r="S368">
        <v>7.2042000000000002</v>
      </c>
      <c r="T368">
        <v>7.7423000000000002</v>
      </c>
      <c r="U368">
        <v>2.9</v>
      </c>
      <c r="V368">
        <v>0</v>
      </c>
      <c r="W368">
        <v>1.27599999999999</v>
      </c>
      <c r="X368">
        <v>0</v>
      </c>
      <c r="Y368">
        <v>0</v>
      </c>
      <c r="Z368">
        <v>0</v>
      </c>
      <c r="AA368">
        <v>5.1330000000000004E-3</v>
      </c>
      <c r="AB368" s="11">
        <v>2.8319999999996802E-5</v>
      </c>
      <c r="AC368">
        <v>1.2751434000000001E-2</v>
      </c>
      <c r="AD368">
        <v>-4.5170399999999999E-3</v>
      </c>
      <c r="AE368" s="11">
        <v>3.1860000000001203E-5</v>
      </c>
      <c r="AF368">
        <v>5.1330000000000004E-3</v>
      </c>
      <c r="AG368">
        <v>1.3703870999999999E-2</v>
      </c>
      <c r="AH368">
        <v>0</v>
      </c>
      <c r="AI368">
        <v>5.1330000000000004E-3</v>
      </c>
      <c r="AJ368" s="11">
        <v>2.8319999999996802E-5</v>
      </c>
      <c r="AK368">
        <v>1.2751434000000001E-2</v>
      </c>
      <c r="AL368" t="s">
        <v>77</v>
      </c>
      <c r="AM368">
        <v>41.191688999999897</v>
      </c>
      <c r="AN368">
        <v>60.070244000000002</v>
      </c>
      <c r="AO368" t="s">
        <v>77</v>
      </c>
    </row>
    <row r="369" spans="1:41" x14ac:dyDescent="0.35">
      <c r="A369" t="str">
        <f t="shared" si="6"/>
        <v>VOLFXGBPPLN6M10FLY</v>
      </c>
      <c r="B369" t="s">
        <v>71</v>
      </c>
      <c r="C369" t="s">
        <v>27</v>
      </c>
      <c r="D369" t="s">
        <v>96</v>
      </c>
      <c r="E369" t="s">
        <v>5</v>
      </c>
      <c r="F369" t="s">
        <v>17</v>
      </c>
      <c r="G369" t="s">
        <v>96</v>
      </c>
      <c r="H369" t="s">
        <v>17</v>
      </c>
      <c r="I369">
        <v>0.5</v>
      </c>
      <c r="J369" t="s">
        <v>5</v>
      </c>
      <c r="K369">
        <v>-16.72</v>
      </c>
      <c r="L369">
        <v>2.2143000000000002</v>
      </c>
      <c r="M369">
        <v>2.2143000000000002</v>
      </c>
      <c r="N369" t="s">
        <v>82</v>
      </c>
      <c r="O369" t="s">
        <v>82</v>
      </c>
      <c r="P369" t="s">
        <v>82</v>
      </c>
      <c r="Q369" t="s">
        <v>82</v>
      </c>
      <c r="R369">
        <v>0.63539999999999996</v>
      </c>
      <c r="S369">
        <v>1.1032</v>
      </c>
      <c r="T369">
        <v>1.1617</v>
      </c>
      <c r="U369">
        <v>0.54710000000000003</v>
      </c>
      <c r="V369">
        <v>0</v>
      </c>
      <c r="W369">
        <v>0.12609999999999999</v>
      </c>
      <c r="X369">
        <v>0</v>
      </c>
      <c r="Y369">
        <v>0</v>
      </c>
      <c r="Z369">
        <v>0</v>
      </c>
      <c r="AA369">
        <v>5.3119440000000004</v>
      </c>
      <c r="AB369">
        <v>0.76911999999999703</v>
      </c>
      <c r="AC369">
        <v>9.2227519999999998</v>
      </c>
      <c r="AD369">
        <v>-2.1083919999999998</v>
      </c>
      <c r="AE369">
        <v>0.86609600000000098</v>
      </c>
      <c r="AF369">
        <v>4.5737560000000004</v>
      </c>
      <c r="AG369">
        <v>9.7118120000000001</v>
      </c>
      <c r="AH369">
        <v>0</v>
      </c>
      <c r="AI369">
        <v>5.3119440000000004</v>
      </c>
      <c r="AJ369">
        <v>0.76911999999999703</v>
      </c>
      <c r="AK369">
        <v>9.2227519999999998</v>
      </c>
      <c r="AL369" t="s">
        <v>77</v>
      </c>
      <c r="AM369">
        <v>0</v>
      </c>
      <c r="AN369">
        <v>56.497950500000002</v>
      </c>
      <c r="AO369" t="s">
        <v>77</v>
      </c>
    </row>
    <row r="370" spans="1:41" x14ac:dyDescent="0.35">
      <c r="A370" t="str">
        <f t="shared" si="6"/>
        <v>VOLFXGBPPLN6M10RR</v>
      </c>
      <c r="B370" t="s">
        <v>71</v>
      </c>
      <c r="C370" t="s">
        <v>27</v>
      </c>
      <c r="D370" t="s">
        <v>96</v>
      </c>
      <c r="E370" t="s">
        <v>5</v>
      </c>
      <c r="F370" t="s">
        <v>16</v>
      </c>
      <c r="G370" t="s">
        <v>96</v>
      </c>
      <c r="H370" t="s">
        <v>16</v>
      </c>
      <c r="I370">
        <v>0.5</v>
      </c>
      <c r="J370" t="s">
        <v>5</v>
      </c>
      <c r="K370">
        <v>447.83</v>
      </c>
      <c r="L370">
        <v>-0.77</v>
      </c>
      <c r="M370">
        <v>-0.77</v>
      </c>
      <c r="N370" t="s">
        <v>82</v>
      </c>
      <c r="O370" t="s">
        <v>82</v>
      </c>
      <c r="P370" t="s">
        <v>82</v>
      </c>
      <c r="Q370" t="s">
        <v>82</v>
      </c>
      <c r="R370">
        <v>0.79</v>
      </c>
      <c r="S370">
        <v>0.92049999999999998</v>
      </c>
      <c r="T370">
        <v>0.93679999999999997</v>
      </c>
      <c r="U370">
        <v>0.39879999999999999</v>
      </c>
      <c r="V370">
        <v>0.61339999999999895</v>
      </c>
      <c r="W370">
        <v>-0.14699999999999999</v>
      </c>
      <c r="X370">
        <v>0.68129999999999902</v>
      </c>
      <c r="Y370">
        <v>0</v>
      </c>
      <c r="Z370">
        <v>0</v>
      </c>
      <c r="AA370">
        <v>176.89285000000001</v>
      </c>
      <c r="AB370">
        <v>274.69892199999902</v>
      </c>
      <c r="AC370">
        <v>206.11375749999999</v>
      </c>
      <c r="AD370">
        <v>-65.831010000000006</v>
      </c>
      <c r="AE370">
        <v>305.10657899999899</v>
      </c>
      <c r="AF370">
        <v>89.297301999999902</v>
      </c>
      <c r="AG370">
        <v>209.76357199999899</v>
      </c>
      <c r="AH370">
        <v>0</v>
      </c>
      <c r="AI370">
        <v>176.89285000000001</v>
      </c>
      <c r="AJ370">
        <v>274.69892199999902</v>
      </c>
      <c r="AK370">
        <v>206.11375749999999</v>
      </c>
      <c r="AL370" t="s">
        <v>77</v>
      </c>
      <c r="AM370">
        <v>0</v>
      </c>
      <c r="AN370">
        <v>131.19275399999901</v>
      </c>
      <c r="AO370" t="s">
        <v>77</v>
      </c>
    </row>
    <row r="371" spans="1:41" x14ac:dyDescent="0.35">
      <c r="A371" t="str">
        <f t="shared" si="6"/>
        <v>VOLFXGBPPLN6M25FLY</v>
      </c>
      <c r="B371" t="s">
        <v>71</v>
      </c>
      <c r="C371" t="s">
        <v>27</v>
      </c>
      <c r="D371" t="s">
        <v>96</v>
      </c>
      <c r="E371" t="s">
        <v>5</v>
      </c>
      <c r="F371" t="s">
        <v>19</v>
      </c>
      <c r="G371" t="s">
        <v>96</v>
      </c>
      <c r="H371" t="s">
        <v>19</v>
      </c>
      <c r="I371">
        <v>0.5</v>
      </c>
      <c r="J371" t="s">
        <v>5</v>
      </c>
      <c r="K371">
        <v>-4387.5099999999902</v>
      </c>
      <c r="L371">
        <v>0.58279999999999998</v>
      </c>
      <c r="M371">
        <v>0.58279999999999998</v>
      </c>
      <c r="N371" t="s">
        <v>82</v>
      </c>
      <c r="O371" t="s">
        <v>82</v>
      </c>
      <c r="P371" t="s">
        <v>82</v>
      </c>
      <c r="Q371" t="s">
        <v>82</v>
      </c>
      <c r="R371">
        <v>0.27957542240892802</v>
      </c>
      <c r="S371">
        <v>0.28268089853591599</v>
      </c>
      <c r="T371">
        <v>0.28643733146743799</v>
      </c>
      <c r="U371">
        <v>0.28017921244342597</v>
      </c>
      <c r="V371">
        <v>0</v>
      </c>
      <c r="W371">
        <v>-6.7900000000000002E-2</v>
      </c>
      <c r="X371">
        <v>0</v>
      </c>
      <c r="Y371">
        <v>0</v>
      </c>
      <c r="Z371">
        <v>0</v>
      </c>
      <c r="AA371">
        <v>613.31998078669801</v>
      </c>
      <c r="AB371">
        <v>1876.0992759999999</v>
      </c>
      <c r="AC371">
        <v>620.13263456765901</v>
      </c>
      <c r="AD371">
        <v>297.91192899999999</v>
      </c>
      <c r="AE371">
        <v>1924.3618859999999</v>
      </c>
      <c r="AF371">
        <v>614.64454819382797</v>
      </c>
      <c r="AG371">
        <v>628.37332809334896</v>
      </c>
      <c r="AH371">
        <v>0</v>
      </c>
      <c r="AI371">
        <v>613.31998078669801</v>
      </c>
      <c r="AJ371">
        <v>1876.0992759999999</v>
      </c>
      <c r="AK371">
        <v>620.13263456765901</v>
      </c>
      <c r="AL371" t="s">
        <v>77</v>
      </c>
      <c r="AM371">
        <v>0</v>
      </c>
      <c r="AN371">
        <v>135.30217410450001</v>
      </c>
      <c r="AO371" t="s">
        <v>77</v>
      </c>
    </row>
    <row r="372" spans="1:41" x14ac:dyDescent="0.35">
      <c r="A372" t="str">
        <f t="shared" si="6"/>
        <v>VOLFXGBPPLN6M25RR</v>
      </c>
      <c r="B372" t="s">
        <v>71</v>
      </c>
      <c r="C372" t="s">
        <v>27</v>
      </c>
      <c r="D372" t="s">
        <v>96</v>
      </c>
      <c r="E372" t="s">
        <v>5</v>
      </c>
      <c r="F372" t="s">
        <v>18</v>
      </c>
      <c r="G372" t="s">
        <v>96</v>
      </c>
      <c r="H372" t="s">
        <v>18</v>
      </c>
      <c r="I372">
        <v>0.5</v>
      </c>
      <c r="J372" t="s">
        <v>5</v>
      </c>
      <c r="K372">
        <v>-1682.92</v>
      </c>
      <c r="L372">
        <v>-0.37959999999999999</v>
      </c>
      <c r="M372">
        <v>-0.37959999999999999</v>
      </c>
      <c r="N372" t="s">
        <v>82</v>
      </c>
      <c r="O372" t="s">
        <v>82</v>
      </c>
      <c r="P372" t="s">
        <v>82</v>
      </c>
      <c r="Q372" t="s">
        <v>82</v>
      </c>
      <c r="R372">
        <v>0.46</v>
      </c>
      <c r="S372">
        <v>0.53680000000000005</v>
      </c>
      <c r="T372">
        <v>0.5464</v>
      </c>
      <c r="U372">
        <v>0.20799999999999999</v>
      </c>
      <c r="V372">
        <v>0.119499999999999</v>
      </c>
      <c r="W372">
        <v>0.59709999999999896</v>
      </c>
      <c r="X372">
        <v>5.9799999999999597E-2</v>
      </c>
      <c r="Y372">
        <v>0</v>
      </c>
      <c r="Z372">
        <v>0</v>
      </c>
      <c r="AA372">
        <v>387.07159999999999</v>
      </c>
      <c r="AB372">
        <v>0</v>
      </c>
      <c r="AC372">
        <v>451.69572799999997</v>
      </c>
      <c r="AD372">
        <v>-1004.87153199999</v>
      </c>
      <c r="AE372">
        <v>0</v>
      </c>
      <c r="AF372">
        <v>175.02368000000001</v>
      </c>
      <c r="AG372">
        <v>459.77374400000002</v>
      </c>
      <c r="AH372">
        <v>0</v>
      </c>
      <c r="AI372">
        <v>387.07159999999999</v>
      </c>
      <c r="AJ372">
        <v>0</v>
      </c>
      <c r="AK372">
        <v>451.69572799999997</v>
      </c>
      <c r="AL372" t="s">
        <v>77</v>
      </c>
      <c r="AM372">
        <v>153.87273999999701</v>
      </c>
      <c r="AN372">
        <v>31385.6425959999</v>
      </c>
      <c r="AO372" t="s">
        <v>77</v>
      </c>
    </row>
    <row r="373" spans="1:41" x14ac:dyDescent="0.35">
      <c r="A373" t="str">
        <f t="shared" si="6"/>
        <v>VOLFXGBPPLN6MATM</v>
      </c>
      <c r="B373" t="s">
        <v>71</v>
      </c>
      <c r="C373" t="s">
        <v>27</v>
      </c>
      <c r="D373" t="s">
        <v>96</v>
      </c>
      <c r="E373" t="s">
        <v>5</v>
      </c>
      <c r="F373" t="s">
        <v>9</v>
      </c>
      <c r="G373" t="s">
        <v>96</v>
      </c>
      <c r="H373" t="s">
        <v>9</v>
      </c>
      <c r="I373">
        <v>0.5</v>
      </c>
      <c r="J373" t="s">
        <v>5</v>
      </c>
      <c r="K373">
        <v>2135.0010499999999</v>
      </c>
      <c r="L373">
        <v>15.677899999999999</v>
      </c>
      <c r="M373">
        <v>15.678000000000001</v>
      </c>
      <c r="N373" t="s">
        <v>82</v>
      </c>
      <c r="O373" t="s">
        <v>82</v>
      </c>
      <c r="P373" t="s">
        <v>82</v>
      </c>
      <c r="Q373" t="s">
        <v>82</v>
      </c>
      <c r="R373">
        <v>1.1499999999999999</v>
      </c>
      <c r="S373">
        <v>1.3279999999999901</v>
      </c>
      <c r="T373">
        <v>1.36079999999999</v>
      </c>
      <c r="U373">
        <v>0.90899999999999903</v>
      </c>
      <c r="V373">
        <v>0</v>
      </c>
      <c r="W373">
        <v>-0.178399999999999</v>
      </c>
      <c r="X373">
        <v>0</v>
      </c>
      <c r="Y373">
        <v>0</v>
      </c>
      <c r="Z373">
        <v>0</v>
      </c>
      <c r="AA373">
        <v>1227.62560375</v>
      </c>
      <c r="AB373">
        <v>0</v>
      </c>
      <c r="AC373">
        <v>1417.6406972</v>
      </c>
      <c r="AD373">
        <v>-380.884187319999</v>
      </c>
      <c r="AE373">
        <v>0</v>
      </c>
      <c r="AF373">
        <v>970.35797722500001</v>
      </c>
      <c r="AG373">
        <v>1452.6547144199999</v>
      </c>
      <c r="AH373">
        <v>0</v>
      </c>
      <c r="AI373">
        <v>1227.62560375</v>
      </c>
      <c r="AJ373">
        <v>0</v>
      </c>
      <c r="AK373">
        <v>1417.6406972</v>
      </c>
      <c r="AL373" t="s">
        <v>77</v>
      </c>
      <c r="AM373">
        <v>11099.785728000001</v>
      </c>
      <c r="AN373">
        <v>23578.073939999998</v>
      </c>
      <c r="AO373" t="s">
        <v>77</v>
      </c>
    </row>
    <row r="374" spans="1:41" x14ac:dyDescent="0.35">
      <c r="A374" t="str">
        <f t="shared" si="6"/>
        <v>VOLFXGBPPLN1Y10FLY</v>
      </c>
      <c r="B374" t="s">
        <v>71</v>
      </c>
      <c r="C374" t="s">
        <v>27</v>
      </c>
      <c r="D374" t="s">
        <v>96</v>
      </c>
      <c r="E374" t="s">
        <v>7</v>
      </c>
      <c r="F374" t="s">
        <v>17</v>
      </c>
      <c r="G374" t="s">
        <v>96</v>
      </c>
      <c r="H374" t="s">
        <v>17</v>
      </c>
      <c r="I374">
        <v>1</v>
      </c>
      <c r="J374" t="s">
        <v>7</v>
      </c>
      <c r="K374">
        <v>-215.64</v>
      </c>
      <c r="L374">
        <v>2.0146000000000002</v>
      </c>
      <c r="M374">
        <v>2.0146000000000002</v>
      </c>
      <c r="N374" t="s">
        <v>82</v>
      </c>
      <c r="O374" t="s">
        <v>82</v>
      </c>
      <c r="P374" t="s">
        <v>82</v>
      </c>
      <c r="Q374" t="s">
        <v>82</v>
      </c>
      <c r="R374">
        <v>0.62692416797115702</v>
      </c>
      <c r="S374">
        <v>1.1884506638576999</v>
      </c>
      <c r="T374">
        <v>1.2557086256618999</v>
      </c>
      <c r="U374">
        <v>0.48709402896472298</v>
      </c>
      <c r="V374">
        <v>6.0000000000000001E-3</v>
      </c>
      <c r="W374">
        <v>0.17999999999999899</v>
      </c>
      <c r="X374">
        <v>3.0000000000001098E-3</v>
      </c>
      <c r="Y374">
        <v>0</v>
      </c>
      <c r="Z374">
        <v>0</v>
      </c>
      <c r="AA374">
        <v>67.594963790650098</v>
      </c>
      <c r="AB374">
        <v>0</v>
      </c>
      <c r="AC374">
        <v>128.13875057713699</v>
      </c>
      <c r="AD374">
        <v>-38.815199999999898</v>
      </c>
      <c r="AE374">
        <v>0</v>
      </c>
      <c r="AF374">
        <v>52.518478202976503</v>
      </c>
      <c r="AG374">
        <v>135.39050401886701</v>
      </c>
      <c r="AH374">
        <v>0</v>
      </c>
      <c r="AI374">
        <v>67.594963790650098</v>
      </c>
      <c r="AJ374">
        <v>0</v>
      </c>
      <c r="AK374">
        <v>128.13875057713699</v>
      </c>
      <c r="AL374" t="s">
        <v>77</v>
      </c>
      <c r="AM374">
        <v>576.551639999999</v>
      </c>
      <c r="AN374">
        <v>11839.89975</v>
      </c>
      <c r="AO374" t="s">
        <v>77</v>
      </c>
    </row>
    <row r="375" spans="1:41" x14ac:dyDescent="0.35">
      <c r="A375" t="str">
        <f t="shared" si="6"/>
        <v>VOLFXGBPPLN1Y10RR</v>
      </c>
      <c r="B375" t="s">
        <v>71</v>
      </c>
      <c r="C375" t="s">
        <v>27</v>
      </c>
      <c r="D375" t="s">
        <v>96</v>
      </c>
      <c r="E375" t="s">
        <v>7</v>
      </c>
      <c r="F375" t="s">
        <v>16</v>
      </c>
      <c r="G375" t="s">
        <v>96</v>
      </c>
      <c r="H375" t="s">
        <v>16</v>
      </c>
      <c r="I375">
        <v>1</v>
      </c>
      <c r="J375" t="s">
        <v>7</v>
      </c>
      <c r="K375">
        <v>356.32</v>
      </c>
      <c r="L375">
        <v>-1.0685</v>
      </c>
      <c r="M375">
        <v>-1.0684</v>
      </c>
      <c r="N375" t="s">
        <v>82</v>
      </c>
      <c r="O375" t="s">
        <v>82</v>
      </c>
      <c r="P375" t="s">
        <v>82</v>
      </c>
      <c r="Q375" t="s">
        <v>82</v>
      </c>
      <c r="R375">
        <v>0.76500000000000001</v>
      </c>
      <c r="S375">
        <v>0.94030000000000002</v>
      </c>
      <c r="T375">
        <v>0.96220000000000006</v>
      </c>
      <c r="U375">
        <v>0.37940000000000002</v>
      </c>
      <c r="V375">
        <v>0.34084999999999899</v>
      </c>
      <c r="W375">
        <v>-6.91999999999999E-2</v>
      </c>
      <c r="X375">
        <v>0.372949999999999</v>
      </c>
      <c r="Y375">
        <v>0</v>
      </c>
      <c r="Z375">
        <v>0</v>
      </c>
      <c r="AA375">
        <v>136.29239999999999</v>
      </c>
      <c r="AB375">
        <v>121.45167199999899</v>
      </c>
      <c r="AC375">
        <v>167.52384799999999</v>
      </c>
      <c r="AD375">
        <v>-24.657343999999899</v>
      </c>
      <c r="AE375">
        <v>132.88954399999901</v>
      </c>
      <c r="AF375">
        <v>67.593903999999995</v>
      </c>
      <c r="AG375">
        <v>171.42555200000001</v>
      </c>
      <c r="AH375">
        <v>0</v>
      </c>
      <c r="AI375">
        <v>136.29239999999999</v>
      </c>
      <c r="AJ375">
        <v>121.45167199999899</v>
      </c>
      <c r="AK375">
        <v>167.52384799999999</v>
      </c>
      <c r="AL375" t="s">
        <v>77</v>
      </c>
      <c r="AM375">
        <v>0</v>
      </c>
      <c r="AN375">
        <v>26237.909611999901</v>
      </c>
      <c r="AO375" t="s">
        <v>77</v>
      </c>
    </row>
    <row r="376" spans="1:41" x14ac:dyDescent="0.35">
      <c r="A376" t="str">
        <f t="shared" si="6"/>
        <v>VOLFXGBPPLN1Y25FLY</v>
      </c>
      <c r="B376" t="s">
        <v>71</v>
      </c>
      <c r="C376" t="s">
        <v>27</v>
      </c>
      <c r="D376" t="s">
        <v>96</v>
      </c>
      <c r="E376" t="s">
        <v>7</v>
      </c>
      <c r="F376" t="s">
        <v>19</v>
      </c>
      <c r="G376" t="s">
        <v>96</v>
      </c>
      <c r="H376" t="s">
        <v>19</v>
      </c>
      <c r="I376">
        <v>1</v>
      </c>
      <c r="J376" t="s">
        <v>7</v>
      </c>
      <c r="K376">
        <v>-748.78</v>
      </c>
      <c r="L376">
        <v>0.50160000000000005</v>
      </c>
      <c r="M376">
        <v>0.50160000000000005</v>
      </c>
      <c r="N376" t="s">
        <v>82</v>
      </c>
      <c r="O376" t="s">
        <v>82</v>
      </c>
      <c r="P376" t="s">
        <v>82</v>
      </c>
      <c r="Q376" t="s">
        <v>82</v>
      </c>
      <c r="R376">
        <v>0.267731409339384</v>
      </c>
      <c r="S376">
        <v>0.40919756053593198</v>
      </c>
      <c r="T376">
        <v>0.42230466373708803</v>
      </c>
      <c r="U376">
        <v>0.27083947672158398</v>
      </c>
      <c r="V376">
        <v>0</v>
      </c>
      <c r="W376">
        <v>-0.1085</v>
      </c>
      <c r="X376">
        <v>0</v>
      </c>
      <c r="Y376">
        <v>0</v>
      </c>
      <c r="Z376">
        <v>0</v>
      </c>
      <c r="AA376">
        <v>100.23596234257199</v>
      </c>
      <c r="AB376">
        <v>557.61646599999995</v>
      </c>
      <c r="AC376">
        <v>153.19947468904701</v>
      </c>
      <c r="AD376">
        <v>81.242630000000005</v>
      </c>
      <c r="AE376">
        <v>576.56060000000002</v>
      </c>
      <c r="AF376">
        <v>101.39959168979399</v>
      </c>
      <c r="AG376">
        <v>158.10664305652799</v>
      </c>
      <c r="AH376">
        <v>0</v>
      </c>
      <c r="AI376">
        <v>100.23596234257199</v>
      </c>
      <c r="AJ376">
        <v>557.61646599999995</v>
      </c>
      <c r="AK376">
        <v>153.19947468904701</v>
      </c>
      <c r="AL376" t="s">
        <v>77</v>
      </c>
      <c r="AM376">
        <v>1094.1115526999899</v>
      </c>
      <c r="AN376">
        <v>4969.0899685124996</v>
      </c>
      <c r="AO376" t="s">
        <v>77</v>
      </c>
    </row>
    <row r="377" spans="1:41" x14ac:dyDescent="0.35">
      <c r="A377" t="str">
        <f t="shared" si="6"/>
        <v>VOLFXGBPPLN1Y25RR</v>
      </c>
      <c r="B377" t="s">
        <v>71</v>
      </c>
      <c r="C377" t="s">
        <v>27</v>
      </c>
      <c r="D377" t="s">
        <v>96</v>
      </c>
      <c r="E377" t="s">
        <v>7</v>
      </c>
      <c r="F377" t="s">
        <v>18</v>
      </c>
      <c r="G377" t="s">
        <v>96</v>
      </c>
      <c r="H377" t="s">
        <v>18</v>
      </c>
      <c r="I377">
        <v>1</v>
      </c>
      <c r="J377" t="s">
        <v>7</v>
      </c>
      <c r="K377">
        <v>-947.34</v>
      </c>
      <c r="L377">
        <v>-0.54020000000000001</v>
      </c>
      <c r="M377">
        <v>-0.54020000000000001</v>
      </c>
      <c r="N377" t="s">
        <v>82</v>
      </c>
      <c r="O377" t="s">
        <v>82</v>
      </c>
      <c r="P377" t="s">
        <v>82</v>
      </c>
      <c r="Q377" t="s">
        <v>82</v>
      </c>
      <c r="R377">
        <v>0.44500000000000001</v>
      </c>
      <c r="S377">
        <v>0.54830000000000001</v>
      </c>
      <c r="T377">
        <v>0.56120000000000003</v>
      </c>
      <c r="U377">
        <v>0.20019999999999999</v>
      </c>
      <c r="V377">
        <v>0.116899999999999</v>
      </c>
      <c r="W377">
        <v>0.71249999999999902</v>
      </c>
      <c r="X377">
        <v>5.8499999999999899E-2</v>
      </c>
      <c r="Y377">
        <v>0</v>
      </c>
      <c r="Z377">
        <v>0</v>
      </c>
      <c r="AA377">
        <v>210.78315000000001</v>
      </c>
      <c r="AB377">
        <v>0</v>
      </c>
      <c r="AC377">
        <v>259.71326099999999</v>
      </c>
      <c r="AD377">
        <v>-674.97974999999997</v>
      </c>
      <c r="AE377">
        <v>0</v>
      </c>
      <c r="AF377">
        <v>94.828733999999997</v>
      </c>
      <c r="AG377">
        <v>265.82360399999999</v>
      </c>
      <c r="AH377">
        <v>0</v>
      </c>
      <c r="AI377">
        <v>210.78315000000001</v>
      </c>
      <c r="AJ377">
        <v>0</v>
      </c>
      <c r="AK377">
        <v>259.71326099999999</v>
      </c>
      <c r="AL377" t="s">
        <v>77</v>
      </c>
      <c r="AM377">
        <v>0</v>
      </c>
      <c r="AN377">
        <v>2514.4650904999999</v>
      </c>
      <c r="AO377" t="s">
        <v>77</v>
      </c>
    </row>
    <row r="378" spans="1:41" x14ac:dyDescent="0.35">
      <c r="A378" t="str">
        <f t="shared" si="6"/>
        <v>VOLFXGBPPLN1YATM</v>
      </c>
      <c r="B378" t="s">
        <v>71</v>
      </c>
      <c r="C378" t="s">
        <v>27</v>
      </c>
      <c r="D378" t="s">
        <v>96</v>
      </c>
      <c r="E378" t="s">
        <v>7</v>
      </c>
      <c r="F378" t="s">
        <v>9</v>
      </c>
      <c r="G378" t="s">
        <v>96</v>
      </c>
      <c r="H378" t="s">
        <v>9</v>
      </c>
      <c r="I378">
        <v>1</v>
      </c>
      <c r="J378" t="s">
        <v>7</v>
      </c>
      <c r="K378">
        <v>400.41530999999998</v>
      </c>
      <c r="L378">
        <v>14.794</v>
      </c>
      <c r="M378">
        <v>14.794</v>
      </c>
      <c r="N378" t="s">
        <v>82</v>
      </c>
      <c r="O378" t="s">
        <v>82</v>
      </c>
      <c r="P378" t="s">
        <v>82</v>
      </c>
      <c r="Q378" t="s">
        <v>82</v>
      </c>
      <c r="R378">
        <v>0.98499999999999999</v>
      </c>
      <c r="S378">
        <v>1.115</v>
      </c>
      <c r="T378">
        <v>1.1187</v>
      </c>
      <c r="U378">
        <v>0.76989999999999903</v>
      </c>
      <c r="V378">
        <v>0</v>
      </c>
      <c r="W378">
        <v>-0.1547</v>
      </c>
      <c r="X378">
        <v>0</v>
      </c>
      <c r="Y378">
        <v>0</v>
      </c>
      <c r="Z378">
        <v>0</v>
      </c>
      <c r="AA378">
        <v>197.20454017500001</v>
      </c>
      <c r="AB378">
        <v>0</v>
      </c>
      <c r="AC378">
        <v>223.23153532500001</v>
      </c>
      <c r="AD378">
        <v>-61.944248457</v>
      </c>
      <c r="AE378">
        <v>0</v>
      </c>
      <c r="AF378">
        <v>154.13987358450001</v>
      </c>
      <c r="AG378">
        <v>223.9723036485</v>
      </c>
      <c r="AH378">
        <v>0</v>
      </c>
      <c r="AI378">
        <v>197.20454017500001</v>
      </c>
      <c r="AJ378">
        <v>0</v>
      </c>
      <c r="AK378">
        <v>223.23153532500001</v>
      </c>
      <c r="AL378" t="s">
        <v>77</v>
      </c>
      <c r="AM378">
        <v>0</v>
      </c>
      <c r="AN378">
        <v>5329.9223350000002</v>
      </c>
      <c r="AO378" t="s">
        <v>77</v>
      </c>
    </row>
    <row r="379" spans="1:41" x14ac:dyDescent="0.35">
      <c r="A379" t="str">
        <f t="shared" si="6"/>
        <v>VOLFXGBPPLN2Y10FLY</v>
      </c>
      <c r="B379" t="s">
        <v>71</v>
      </c>
      <c r="C379" t="s">
        <v>27</v>
      </c>
      <c r="D379" t="s">
        <v>96</v>
      </c>
      <c r="E379" t="s">
        <v>8</v>
      </c>
      <c r="F379" t="s">
        <v>17</v>
      </c>
      <c r="G379" t="s">
        <v>96</v>
      </c>
      <c r="H379" t="s">
        <v>17</v>
      </c>
      <c r="I379">
        <v>2</v>
      </c>
      <c r="J379" t="s">
        <v>8</v>
      </c>
      <c r="K379">
        <v>-50.38</v>
      </c>
      <c r="L379">
        <v>1.7926</v>
      </c>
      <c r="M379">
        <v>1.7927</v>
      </c>
      <c r="N379" t="s">
        <v>82</v>
      </c>
      <c r="O379" t="s">
        <v>82</v>
      </c>
      <c r="P379" t="s">
        <v>82</v>
      </c>
      <c r="Q379" t="s">
        <v>82</v>
      </c>
      <c r="R379">
        <v>0.67330000000000001</v>
      </c>
      <c r="S379">
        <v>1.0539000000000001</v>
      </c>
      <c r="T379">
        <v>1.1014999999999999</v>
      </c>
      <c r="U379">
        <v>0.54269999999999996</v>
      </c>
      <c r="V379">
        <v>0</v>
      </c>
      <c r="W379">
        <v>0.39229999999999998</v>
      </c>
      <c r="X379">
        <v>0</v>
      </c>
      <c r="Y379">
        <v>0</v>
      </c>
      <c r="Z379">
        <v>0</v>
      </c>
      <c r="AA379">
        <v>16.960426999999999</v>
      </c>
      <c r="AB379">
        <v>2.60464599999999</v>
      </c>
      <c r="AC379">
        <v>26.547740999999998</v>
      </c>
      <c r="AD379">
        <v>-19.764074000000001</v>
      </c>
      <c r="AE379">
        <v>2.8993689999999899</v>
      </c>
      <c r="AF379">
        <v>13.670612999999999</v>
      </c>
      <c r="AG379">
        <v>27.746784999999999</v>
      </c>
      <c r="AH379">
        <v>0</v>
      </c>
      <c r="AI379">
        <v>16.960426999999999</v>
      </c>
      <c r="AJ379">
        <v>2.60464599999999</v>
      </c>
      <c r="AK379">
        <v>26.547740999999998</v>
      </c>
      <c r="AL379" t="s">
        <v>77</v>
      </c>
      <c r="AM379">
        <v>178.84822799999901</v>
      </c>
      <c r="AN379">
        <v>9838.3722345000006</v>
      </c>
      <c r="AO379" t="s">
        <v>77</v>
      </c>
    </row>
    <row r="380" spans="1:41" x14ac:dyDescent="0.35">
      <c r="A380" t="str">
        <f t="shared" si="6"/>
        <v>VOLFXGBPPLN2Y10RR</v>
      </c>
      <c r="B380" t="s">
        <v>71</v>
      </c>
      <c r="C380" t="s">
        <v>27</v>
      </c>
      <c r="D380" t="s">
        <v>96</v>
      </c>
      <c r="E380" t="s">
        <v>8</v>
      </c>
      <c r="F380" t="s">
        <v>16</v>
      </c>
      <c r="G380" t="s">
        <v>96</v>
      </c>
      <c r="H380" t="s">
        <v>16</v>
      </c>
      <c r="I380">
        <v>2</v>
      </c>
      <c r="J380" t="s">
        <v>8</v>
      </c>
      <c r="K380">
        <v>64.84</v>
      </c>
      <c r="L380">
        <v>-2.4781</v>
      </c>
      <c r="M380">
        <v>-2.4781</v>
      </c>
      <c r="N380" t="s">
        <v>82</v>
      </c>
      <c r="O380" t="s">
        <v>82</v>
      </c>
      <c r="P380" t="s">
        <v>82</v>
      </c>
      <c r="Q380" t="s">
        <v>82</v>
      </c>
      <c r="R380">
        <v>0.77</v>
      </c>
      <c r="S380">
        <v>0.96189999999999998</v>
      </c>
      <c r="T380">
        <v>0.9859</v>
      </c>
      <c r="U380">
        <v>0.76690000000000003</v>
      </c>
      <c r="V380">
        <v>0.33059999999999901</v>
      </c>
      <c r="W380">
        <v>-0.21049999999999999</v>
      </c>
      <c r="X380">
        <v>0.35164999999999902</v>
      </c>
      <c r="Y380">
        <v>0</v>
      </c>
      <c r="Z380">
        <v>0</v>
      </c>
      <c r="AA380">
        <v>24.9634</v>
      </c>
      <c r="AB380">
        <v>21.436103999999901</v>
      </c>
      <c r="AC380">
        <v>31.184798000000001</v>
      </c>
      <c r="AD380">
        <v>-13.648820000000001</v>
      </c>
      <c r="AE380">
        <v>22.800985999999899</v>
      </c>
      <c r="AF380">
        <v>24.862898000000001</v>
      </c>
      <c r="AG380">
        <v>31.962878</v>
      </c>
      <c r="AH380">
        <v>0</v>
      </c>
      <c r="AI380">
        <v>24.9634</v>
      </c>
      <c r="AJ380">
        <v>21.436103999999901</v>
      </c>
      <c r="AK380">
        <v>31.184798000000001</v>
      </c>
      <c r="AL380" t="s">
        <v>77</v>
      </c>
      <c r="AM380">
        <v>991.519595000001</v>
      </c>
      <c r="AN380">
        <v>4251.73373167318</v>
      </c>
      <c r="AO380" t="s">
        <v>77</v>
      </c>
    </row>
    <row r="381" spans="1:41" x14ac:dyDescent="0.35">
      <c r="A381" t="str">
        <f t="shared" si="6"/>
        <v>VOLFXGBPPLN2Y25FLY</v>
      </c>
      <c r="B381" t="s">
        <v>71</v>
      </c>
      <c r="C381" t="s">
        <v>27</v>
      </c>
      <c r="D381" t="s">
        <v>96</v>
      </c>
      <c r="E381" t="s">
        <v>8</v>
      </c>
      <c r="F381" t="s">
        <v>19</v>
      </c>
      <c r="G381" t="s">
        <v>96</v>
      </c>
      <c r="H381" t="s">
        <v>19</v>
      </c>
      <c r="I381">
        <v>2</v>
      </c>
      <c r="J381" t="s">
        <v>8</v>
      </c>
      <c r="K381">
        <v>72.849999999999994</v>
      </c>
      <c r="L381">
        <v>0.33839999999999998</v>
      </c>
      <c r="M381">
        <v>0.33839999999999998</v>
      </c>
      <c r="N381" t="s">
        <v>82</v>
      </c>
      <c r="O381" t="s">
        <v>82</v>
      </c>
      <c r="P381" t="s">
        <v>82</v>
      </c>
      <c r="Q381" t="s">
        <v>82</v>
      </c>
      <c r="R381">
        <v>0.32</v>
      </c>
      <c r="S381">
        <v>0.40060000000000001</v>
      </c>
      <c r="T381">
        <v>0.41070000000000001</v>
      </c>
      <c r="U381">
        <v>0.31940000000000002</v>
      </c>
      <c r="V381">
        <v>0</v>
      </c>
      <c r="W381">
        <v>-0.67149999999999999</v>
      </c>
      <c r="X381">
        <v>0</v>
      </c>
      <c r="Y381">
        <v>0</v>
      </c>
      <c r="Z381">
        <v>0</v>
      </c>
      <c r="AA381">
        <v>11.656000000000001</v>
      </c>
      <c r="AB381">
        <v>0</v>
      </c>
      <c r="AC381">
        <v>14.591855000000001</v>
      </c>
      <c r="AD381">
        <v>-48.918774999999997</v>
      </c>
      <c r="AE381">
        <v>0</v>
      </c>
      <c r="AF381">
        <v>11.634145</v>
      </c>
      <c r="AG381">
        <v>14.959747500000001</v>
      </c>
      <c r="AH381">
        <v>0</v>
      </c>
      <c r="AI381">
        <v>11.656000000000001</v>
      </c>
      <c r="AJ381">
        <v>0</v>
      </c>
      <c r="AK381">
        <v>14.591855000000001</v>
      </c>
      <c r="AL381" t="s">
        <v>77</v>
      </c>
      <c r="AM381">
        <v>20863.304675070001</v>
      </c>
      <c r="AN381">
        <v>21818.9315675295</v>
      </c>
      <c r="AO381" t="s">
        <v>77</v>
      </c>
    </row>
    <row r="382" spans="1:41" x14ac:dyDescent="0.35">
      <c r="A382" t="str">
        <f t="shared" si="6"/>
        <v>VOLFXGBPPLN2Y25RR</v>
      </c>
      <c r="B382" t="s">
        <v>71</v>
      </c>
      <c r="C382" t="s">
        <v>27</v>
      </c>
      <c r="D382" t="s">
        <v>96</v>
      </c>
      <c r="E382" t="s">
        <v>8</v>
      </c>
      <c r="F382" t="s">
        <v>18</v>
      </c>
      <c r="G382" t="s">
        <v>96</v>
      </c>
      <c r="H382" t="s">
        <v>18</v>
      </c>
      <c r="I382">
        <v>2</v>
      </c>
      <c r="J382" t="s">
        <v>8</v>
      </c>
      <c r="K382">
        <v>-251.27</v>
      </c>
      <c r="L382">
        <v>-1.2096</v>
      </c>
      <c r="M382">
        <v>-1.2097</v>
      </c>
      <c r="N382" t="s">
        <v>82</v>
      </c>
      <c r="O382" t="s">
        <v>82</v>
      </c>
      <c r="P382" t="s">
        <v>82</v>
      </c>
      <c r="Q382" t="s">
        <v>82</v>
      </c>
      <c r="R382">
        <v>0.45</v>
      </c>
      <c r="S382">
        <v>0.56130000000000002</v>
      </c>
      <c r="T382">
        <v>0.57520000000000004</v>
      </c>
      <c r="U382">
        <v>0.44740000000000002</v>
      </c>
      <c r="V382">
        <v>9.5099999999999907E-2</v>
      </c>
      <c r="W382">
        <v>0.47549999999999998</v>
      </c>
      <c r="X382">
        <v>4.7600000000000003E-2</v>
      </c>
      <c r="Y382">
        <v>0</v>
      </c>
      <c r="Z382">
        <v>0</v>
      </c>
      <c r="AA382">
        <v>56.53575</v>
      </c>
      <c r="AB382">
        <v>0</v>
      </c>
      <c r="AC382">
        <v>70.518925499999995</v>
      </c>
      <c r="AD382">
        <v>-119.47888500000001</v>
      </c>
      <c r="AE382">
        <v>0</v>
      </c>
      <c r="AF382">
        <v>56.209099000000002</v>
      </c>
      <c r="AG382">
        <v>72.265252000000004</v>
      </c>
      <c r="AH382">
        <v>0</v>
      </c>
      <c r="AI382">
        <v>56.53575</v>
      </c>
      <c r="AJ382">
        <v>0</v>
      </c>
      <c r="AK382">
        <v>70.518925499999995</v>
      </c>
      <c r="AL382" t="s">
        <v>77</v>
      </c>
      <c r="AM382">
        <v>411.81270899999799</v>
      </c>
      <c r="AN382">
        <v>9838.3597725</v>
      </c>
      <c r="AO382" t="s">
        <v>77</v>
      </c>
    </row>
    <row r="383" spans="1:41" x14ac:dyDescent="0.35">
      <c r="A383" t="str">
        <f t="shared" si="6"/>
        <v>VOLFXGBPPLN2YATM</v>
      </c>
      <c r="B383" t="s">
        <v>71</v>
      </c>
      <c r="C383" t="s">
        <v>27</v>
      </c>
      <c r="D383" t="s">
        <v>96</v>
      </c>
      <c r="E383" t="s">
        <v>8</v>
      </c>
      <c r="F383" t="s">
        <v>9</v>
      </c>
      <c r="G383" t="s">
        <v>96</v>
      </c>
      <c r="H383" t="s">
        <v>9</v>
      </c>
      <c r="I383">
        <v>2</v>
      </c>
      <c r="J383" t="s">
        <v>8</v>
      </c>
      <c r="K383">
        <v>241.838809999999</v>
      </c>
      <c r="L383">
        <v>14.5534</v>
      </c>
      <c r="M383">
        <v>14.5535</v>
      </c>
      <c r="N383" t="s">
        <v>82</v>
      </c>
      <c r="O383" t="s">
        <v>82</v>
      </c>
      <c r="P383" t="s">
        <v>82</v>
      </c>
      <c r="Q383" t="s">
        <v>82</v>
      </c>
      <c r="R383">
        <v>0.64</v>
      </c>
      <c r="S383">
        <v>0.78410000000000002</v>
      </c>
      <c r="T383">
        <v>0.80210000000000004</v>
      </c>
      <c r="U383">
        <v>0.63870000000000005</v>
      </c>
      <c r="V383">
        <v>0</v>
      </c>
      <c r="W383">
        <v>-0.33829999999999799</v>
      </c>
      <c r="X383">
        <v>0</v>
      </c>
      <c r="Y383">
        <v>0</v>
      </c>
      <c r="Z383">
        <v>0</v>
      </c>
      <c r="AA383">
        <v>77.388419199999902</v>
      </c>
      <c r="AB383">
        <v>0</v>
      </c>
      <c r="AC383">
        <v>94.812905460499906</v>
      </c>
      <c r="AD383">
        <v>-81.814069422999594</v>
      </c>
      <c r="AE383">
        <v>0</v>
      </c>
      <c r="AF383">
        <v>77.231223973499993</v>
      </c>
      <c r="AG383">
        <v>96.989454750499903</v>
      </c>
      <c r="AH383">
        <v>0</v>
      </c>
      <c r="AI383">
        <v>77.388419199999902</v>
      </c>
      <c r="AJ383">
        <v>0</v>
      </c>
      <c r="AK383">
        <v>94.812905460499906</v>
      </c>
      <c r="AL383" t="s">
        <v>77</v>
      </c>
      <c r="AM383">
        <v>149.07870000000099</v>
      </c>
      <c r="AN383">
        <v>3265.2434699999899</v>
      </c>
      <c r="AO383" t="s">
        <v>77</v>
      </c>
    </row>
    <row r="384" spans="1:41" x14ac:dyDescent="0.35">
      <c r="A384" t="str">
        <f t="shared" si="6"/>
        <v>VOLFXGBPUSD1D10FLY</v>
      </c>
      <c r="B384" t="s">
        <v>71</v>
      </c>
      <c r="C384" t="s">
        <v>27</v>
      </c>
      <c r="D384" t="s">
        <v>97</v>
      </c>
      <c r="E384" t="s">
        <v>20</v>
      </c>
      <c r="F384" t="s">
        <v>17</v>
      </c>
      <c r="G384" t="s">
        <v>97</v>
      </c>
      <c r="H384" t="s">
        <v>17</v>
      </c>
      <c r="I384">
        <v>2.7777777777777701E-3</v>
      </c>
      <c r="J384" t="s">
        <v>20</v>
      </c>
      <c r="K384">
        <v>-5298.07</v>
      </c>
      <c r="L384">
        <v>1.4850000000000001</v>
      </c>
      <c r="M384">
        <v>1.3125</v>
      </c>
      <c r="N384" t="s">
        <v>75</v>
      </c>
      <c r="O384" t="s">
        <v>75</v>
      </c>
      <c r="P384" t="s">
        <v>75</v>
      </c>
      <c r="Q384" t="s">
        <v>75</v>
      </c>
      <c r="R384">
        <v>6.3</v>
      </c>
      <c r="S384">
        <v>7.5122999999999998</v>
      </c>
      <c r="T384">
        <v>7.6638999999999999</v>
      </c>
      <c r="U384">
        <v>5.516</v>
      </c>
      <c r="V384">
        <v>3.4500000000000197E-2</v>
      </c>
      <c r="W384">
        <v>0.19850000000000001</v>
      </c>
      <c r="X384">
        <v>1.7299999999999999E-2</v>
      </c>
      <c r="Y384">
        <v>0.17249999999999999</v>
      </c>
      <c r="Z384">
        <v>-913.91707499999995</v>
      </c>
      <c r="AA384">
        <v>16688.9205</v>
      </c>
      <c r="AB384">
        <v>0</v>
      </c>
      <c r="AC384">
        <v>19900.3456305</v>
      </c>
      <c r="AD384">
        <v>-1051.6668950000001</v>
      </c>
      <c r="AE384">
        <v>0</v>
      </c>
      <c r="AF384">
        <v>14612.07706</v>
      </c>
      <c r="AG384">
        <v>20301.9393365</v>
      </c>
      <c r="AH384">
        <v>-913.91707499999995</v>
      </c>
      <c r="AI384">
        <v>0</v>
      </c>
      <c r="AJ384">
        <v>0</v>
      </c>
      <c r="AK384">
        <v>19900.3456305</v>
      </c>
      <c r="AL384" t="s">
        <v>77</v>
      </c>
      <c r="AM384">
        <v>565.47763999999904</v>
      </c>
      <c r="AN384">
        <v>6213.3298240000004</v>
      </c>
      <c r="AO384" t="s">
        <v>77</v>
      </c>
    </row>
    <row r="385" spans="1:41" x14ac:dyDescent="0.35">
      <c r="A385" t="str">
        <f t="shared" si="6"/>
        <v>VOLFXGBPUSD1D10RR</v>
      </c>
      <c r="B385" t="s">
        <v>71</v>
      </c>
      <c r="C385" t="s">
        <v>27</v>
      </c>
      <c r="D385" t="s">
        <v>97</v>
      </c>
      <c r="E385" t="s">
        <v>20</v>
      </c>
      <c r="F385" t="s">
        <v>16</v>
      </c>
      <c r="G385" t="s">
        <v>97</v>
      </c>
      <c r="H385" t="s">
        <v>16</v>
      </c>
      <c r="I385">
        <v>2.7777777777777701E-3</v>
      </c>
      <c r="J385" t="s">
        <v>20</v>
      </c>
      <c r="K385">
        <v>-2596.9399999999901</v>
      </c>
      <c r="L385">
        <v>-3.7949999999999999</v>
      </c>
      <c r="M385">
        <v>-3.7949999999999999</v>
      </c>
      <c r="N385" t="s">
        <v>75</v>
      </c>
      <c r="O385" t="s">
        <v>75</v>
      </c>
      <c r="P385" t="s">
        <v>75</v>
      </c>
      <c r="Q385" t="s">
        <v>75</v>
      </c>
      <c r="R385">
        <v>11.723100000000001</v>
      </c>
      <c r="S385">
        <v>12.5046</v>
      </c>
      <c r="T385">
        <v>12.6023</v>
      </c>
      <c r="U385">
        <v>8.7286000000000001</v>
      </c>
      <c r="V385">
        <v>0</v>
      </c>
      <c r="W385">
        <v>7.5999999999999998E-2</v>
      </c>
      <c r="X385">
        <v>0</v>
      </c>
      <c r="Y385">
        <v>0</v>
      </c>
      <c r="Z385">
        <v>0</v>
      </c>
      <c r="AA385">
        <v>15222.093656999899</v>
      </c>
      <c r="AB385">
        <v>1807.4702399999901</v>
      </c>
      <c r="AC385">
        <v>16236.8479619999</v>
      </c>
      <c r="AD385">
        <v>-197.36743999999999</v>
      </c>
      <c r="AE385">
        <v>2033.4040199999899</v>
      </c>
      <c r="AF385">
        <v>11333.825241999901</v>
      </c>
      <c r="AG385">
        <v>16363.7084809999</v>
      </c>
      <c r="AH385">
        <v>0</v>
      </c>
      <c r="AI385">
        <v>0</v>
      </c>
      <c r="AJ385">
        <v>1807.4702399999901</v>
      </c>
      <c r="AK385">
        <v>16236.8479619999</v>
      </c>
      <c r="AL385" t="s">
        <v>77</v>
      </c>
      <c r="AM385">
        <v>316.837143999999</v>
      </c>
      <c r="AN385">
        <v>6214.4850689999903</v>
      </c>
      <c r="AO385" t="s">
        <v>77</v>
      </c>
    </row>
    <row r="386" spans="1:41" x14ac:dyDescent="0.35">
      <c r="A386" t="str">
        <f t="shared" si="6"/>
        <v>VOLFXGBPUSD1D25FLY</v>
      </c>
      <c r="B386" t="s">
        <v>71</v>
      </c>
      <c r="C386" t="s">
        <v>27</v>
      </c>
      <c r="D386" t="s">
        <v>97</v>
      </c>
      <c r="E386" t="s">
        <v>20</v>
      </c>
      <c r="F386" t="s">
        <v>19</v>
      </c>
      <c r="G386" t="s">
        <v>97</v>
      </c>
      <c r="H386" t="s">
        <v>19</v>
      </c>
      <c r="I386">
        <v>2.7777777777777701E-3</v>
      </c>
      <c r="J386" t="s">
        <v>20</v>
      </c>
      <c r="K386">
        <v>2239.65</v>
      </c>
      <c r="L386">
        <v>0.42249999999999999</v>
      </c>
      <c r="M386">
        <v>0.35</v>
      </c>
      <c r="N386" t="s">
        <v>75</v>
      </c>
      <c r="O386" t="s">
        <v>75</v>
      </c>
      <c r="P386" t="s">
        <v>75</v>
      </c>
      <c r="Q386" t="s">
        <v>75</v>
      </c>
      <c r="R386">
        <v>3.3250000000000002</v>
      </c>
      <c r="S386">
        <v>4.5727000000000002</v>
      </c>
      <c r="T386">
        <v>4.7286000000000001</v>
      </c>
      <c r="U386">
        <v>2.105</v>
      </c>
      <c r="V386">
        <v>9.2499999999999902E-2</v>
      </c>
      <c r="W386">
        <v>1.4500000000000001E-2</v>
      </c>
      <c r="X386">
        <v>9.4999999999999904E-2</v>
      </c>
      <c r="Y386">
        <v>7.2499999999999995E-2</v>
      </c>
      <c r="Z386">
        <v>162.37462500000001</v>
      </c>
      <c r="AA386">
        <v>3723.4181250000001</v>
      </c>
      <c r="AB386">
        <v>207.16762499999899</v>
      </c>
      <c r="AC386">
        <v>5120.6237775</v>
      </c>
      <c r="AD386">
        <v>32.474924999999999</v>
      </c>
      <c r="AE386">
        <v>212.76674999999901</v>
      </c>
      <c r="AF386">
        <v>2357.2316249999999</v>
      </c>
      <c r="AG386">
        <v>5295.204495</v>
      </c>
      <c r="AH386">
        <v>162.37462500000001</v>
      </c>
      <c r="AI386">
        <v>0</v>
      </c>
      <c r="AJ386">
        <v>207.16762499999899</v>
      </c>
      <c r="AK386">
        <v>5120.6237775</v>
      </c>
      <c r="AL386" t="s">
        <v>77</v>
      </c>
      <c r="AM386">
        <v>28282.870524974998</v>
      </c>
      <c r="AN386">
        <v>56661.329280352496</v>
      </c>
      <c r="AO386" t="s">
        <v>77</v>
      </c>
    </row>
    <row r="387" spans="1:41" x14ac:dyDescent="0.35">
      <c r="A387" t="str">
        <f t="shared" si="6"/>
        <v>VOLFXGBPUSD1D25RR</v>
      </c>
      <c r="B387" t="s">
        <v>71</v>
      </c>
      <c r="C387" t="s">
        <v>27</v>
      </c>
      <c r="D387" t="s">
        <v>97</v>
      </c>
      <c r="E387" t="s">
        <v>20</v>
      </c>
      <c r="F387" t="s">
        <v>18</v>
      </c>
      <c r="G387" t="s">
        <v>97</v>
      </c>
      <c r="H387" t="s">
        <v>18</v>
      </c>
      <c r="I387">
        <v>2.7777777777777701E-3</v>
      </c>
      <c r="J387" t="s">
        <v>20</v>
      </c>
      <c r="K387">
        <v>4625.67</v>
      </c>
      <c r="L387">
        <v>-2.1324999999999998</v>
      </c>
      <c r="M387">
        <v>-2</v>
      </c>
      <c r="N387" t="s">
        <v>75</v>
      </c>
      <c r="O387" t="s">
        <v>75</v>
      </c>
      <c r="P387" t="s">
        <v>75</v>
      </c>
      <c r="Q387" t="s">
        <v>75</v>
      </c>
      <c r="R387">
        <v>4.6550000000000002</v>
      </c>
      <c r="S387">
        <v>6.4017999999999997</v>
      </c>
      <c r="T387">
        <v>6.6201999999999996</v>
      </c>
      <c r="U387">
        <v>3.891</v>
      </c>
      <c r="V387">
        <v>0</v>
      </c>
      <c r="W387">
        <v>-0.33249999999999902</v>
      </c>
      <c r="X387">
        <v>0</v>
      </c>
      <c r="Y387">
        <v>-0.13249999999999901</v>
      </c>
      <c r="Z387">
        <v>-612.90127499999903</v>
      </c>
      <c r="AA387">
        <v>10766.246924999999</v>
      </c>
      <c r="AB387">
        <v>0</v>
      </c>
      <c r="AC387">
        <v>14806.307102999999</v>
      </c>
      <c r="AD387">
        <v>-1538.03527499999</v>
      </c>
      <c r="AE387">
        <v>0</v>
      </c>
      <c r="AF387">
        <v>8999.2409850000004</v>
      </c>
      <c r="AG387">
        <v>15311.430267</v>
      </c>
      <c r="AH387">
        <v>-612.90127499999903</v>
      </c>
      <c r="AI387">
        <v>0</v>
      </c>
      <c r="AJ387">
        <v>0</v>
      </c>
      <c r="AK387">
        <v>14806.307102999999</v>
      </c>
      <c r="AL387" t="s">
        <v>77</v>
      </c>
      <c r="AM387">
        <v>14.8726219999999</v>
      </c>
      <c r="AN387">
        <v>920.42339700000105</v>
      </c>
      <c r="AO387" t="s">
        <v>77</v>
      </c>
    </row>
    <row r="388" spans="1:41" x14ac:dyDescent="0.35">
      <c r="A388" t="str">
        <f t="shared" si="6"/>
        <v>VOLFXGBPUSD1DATM</v>
      </c>
      <c r="B388" t="s">
        <v>71</v>
      </c>
      <c r="C388" t="s">
        <v>27</v>
      </c>
      <c r="D388" t="s">
        <v>97</v>
      </c>
      <c r="E388" t="s">
        <v>20</v>
      </c>
      <c r="F388" t="s">
        <v>9</v>
      </c>
      <c r="G388" t="s">
        <v>97</v>
      </c>
      <c r="H388" t="s">
        <v>9</v>
      </c>
      <c r="I388">
        <v>2.7777777777777701E-3</v>
      </c>
      <c r="J388" t="s">
        <v>20</v>
      </c>
      <c r="K388">
        <v>-1246.7242699999999</v>
      </c>
      <c r="L388">
        <v>16.465</v>
      </c>
      <c r="M388">
        <v>16.899999999999999</v>
      </c>
      <c r="N388" t="s">
        <v>75</v>
      </c>
      <c r="O388" t="s">
        <v>75</v>
      </c>
      <c r="P388" t="s">
        <v>75</v>
      </c>
      <c r="Q388" t="s">
        <v>75</v>
      </c>
      <c r="R388">
        <v>7.3250000000000002</v>
      </c>
      <c r="S388">
        <v>9.2385000000000002</v>
      </c>
      <c r="T388">
        <v>9.5038999999999998</v>
      </c>
      <c r="U388">
        <v>6.335</v>
      </c>
      <c r="V388">
        <v>0</v>
      </c>
      <c r="W388">
        <v>-8.6999999999999703E-2</v>
      </c>
      <c r="X388">
        <v>0</v>
      </c>
      <c r="Y388">
        <v>-0.434999999999998</v>
      </c>
      <c r="Z388">
        <v>542.32505744999798</v>
      </c>
      <c r="AA388">
        <v>4566.1276388750002</v>
      </c>
      <c r="AB388">
        <v>941.27682384999798</v>
      </c>
      <c r="AC388">
        <v>5758.9310841975002</v>
      </c>
      <c r="AD388">
        <v>108.465011489999</v>
      </c>
      <c r="AE388">
        <v>991.14579465000202</v>
      </c>
      <c r="AF388">
        <v>3948.9991252249902</v>
      </c>
      <c r="AG388">
        <v>5924.3713948264904</v>
      </c>
      <c r="AH388">
        <v>542.32505744999798</v>
      </c>
      <c r="AI388">
        <v>0</v>
      </c>
      <c r="AJ388">
        <v>941.27682384999798</v>
      </c>
      <c r="AK388">
        <v>5758.9310841975002</v>
      </c>
      <c r="AL388" t="s">
        <v>77</v>
      </c>
      <c r="AM388">
        <v>0</v>
      </c>
      <c r="AN388">
        <v>9023.5435124999894</v>
      </c>
      <c r="AO388" t="s">
        <v>77</v>
      </c>
    </row>
    <row r="389" spans="1:41" x14ac:dyDescent="0.35">
      <c r="A389" t="str">
        <f t="shared" si="6"/>
        <v>VOLFXGBPUSD2W10FLY</v>
      </c>
      <c r="B389" t="s">
        <v>71</v>
      </c>
      <c r="C389" t="s">
        <v>27</v>
      </c>
      <c r="D389" t="s">
        <v>97</v>
      </c>
      <c r="E389" t="s">
        <v>1</v>
      </c>
      <c r="F389" t="s">
        <v>17</v>
      </c>
      <c r="G389" t="s">
        <v>97</v>
      </c>
      <c r="H389" t="s">
        <v>17</v>
      </c>
      <c r="I389">
        <v>3.8888888888888799E-2</v>
      </c>
      <c r="J389" t="s">
        <v>1</v>
      </c>
      <c r="K389">
        <v>-12773.9899999999</v>
      </c>
      <c r="L389">
        <v>2.2149999999999999</v>
      </c>
      <c r="M389">
        <v>2.0289000000000001</v>
      </c>
      <c r="N389" t="s">
        <v>75</v>
      </c>
      <c r="O389" t="s">
        <v>75</v>
      </c>
      <c r="P389" t="s">
        <v>75</v>
      </c>
      <c r="Q389" t="s">
        <v>75</v>
      </c>
      <c r="R389">
        <v>2.4</v>
      </c>
      <c r="S389">
        <v>3.3509000000000002</v>
      </c>
      <c r="T389">
        <v>3.4697</v>
      </c>
      <c r="U389">
        <v>1.44</v>
      </c>
      <c r="V389">
        <v>3.6200000000000003E-2</v>
      </c>
      <c r="W389">
        <v>0.42549999999999899</v>
      </c>
      <c r="X389">
        <v>1.5599999999999999E-2</v>
      </c>
      <c r="Y389">
        <v>0.18609999999999899</v>
      </c>
      <c r="Z389">
        <v>-2377.2395389999901</v>
      </c>
      <c r="AA389">
        <v>15328.7879999999</v>
      </c>
      <c r="AB389">
        <v>0</v>
      </c>
      <c r="AC389">
        <v>21402.1815455</v>
      </c>
      <c r="AD389">
        <v>-5435.3327449999897</v>
      </c>
      <c r="AE389">
        <v>0</v>
      </c>
      <c r="AF389">
        <v>9197.2727999999897</v>
      </c>
      <c r="AG389">
        <v>22160.956551499901</v>
      </c>
      <c r="AH389">
        <v>-2377.2395389999901</v>
      </c>
      <c r="AI389">
        <v>0</v>
      </c>
      <c r="AJ389">
        <v>0</v>
      </c>
      <c r="AK389">
        <v>21402.1815455</v>
      </c>
      <c r="AL389" t="s">
        <v>77</v>
      </c>
      <c r="AM389">
        <v>529.48812999999996</v>
      </c>
      <c r="AN389">
        <v>4004.0751019999898</v>
      </c>
      <c r="AO389" t="s">
        <v>77</v>
      </c>
    </row>
    <row r="390" spans="1:41" x14ac:dyDescent="0.35">
      <c r="A390" t="str">
        <f t="shared" ref="A390:A453" si="7">CONCATENATE(C390,D390,E390,F390)</f>
        <v>VOLFXGBPUSD2W10RR</v>
      </c>
      <c r="B390" t="s">
        <v>71</v>
      </c>
      <c r="C390" t="s">
        <v>27</v>
      </c>
      <c r="D390" t="s">
        <v>97</v>
      </c>
      <c r="E390" t="s">
        <v>1</v>
      </c>
      <c r="F390" t="s">
        <v>16</v>
      </c>
      <c r="G390" t="s">
        <v>97</v>
      </c>
      <c r="H390" t="s">
        <v>16</v>
      </c>
      <c r="I390">
        <v>3.8888888888888799E-2</v>
      </c>
      <c r="J390" t="s">
        <v>1</v>
      </c>
      <c r="K390">
        <v>147.26999999999899</v>
      </c>
      <c r="L390">
        <v>-6.0250000000000004</v>
      </c>
      <c r="M390">
        <v>-6.15</v>
      </c>
      <c r="N390" t="s">
        <v>75</v>
      </c>
      <c r="O390" t="s">
        <v>75</v>
      </c>
      <c r="P390" t="s">
        <v>75</v>
      </c>
      <c r="Q390" t="s">
        <v>75</v>
      </c>
      <c r="R390">
        <v>3.6</v>
      </c>
      <c r="S390">
        <v>5.0262000000000002</v>
      </c>
      <c r="T390">
        <v>5.2045000000000003</v>
      </c>
      <c r="U390">
        <v>2.64</v>
      </c>
      <c r="V390">
        <v>0.34089999999999898</v>
      </c>
      <c r="W390">
        <v>2.8999999999999901E-2</v>
      </c>
      <c r="X390">
        <v>0.36789999999999901</v>
      </c>
      <c r="Y390">
        <v>0.125</v>
      </c>
      <c r="Z390">
        <v>18.408749999999898</v>
      </c>
      <c r="AA390">
        <v>265.08599999999899</v>
      </c>
      <c r="AB390">
        <v>50.204342999999902</v>
      </c>
      <c r="AC390">
        <v>370.10423699999899</v>
      </c>
      <c r="AD390">
        <v>4.2708299999999797</v>
      </c>
      <c r="AE390">
        <v>54.180632999999901</v>
      </c>
      <c r="AF390">
        <v>194.39639999999901</v>
      </c>
      <c r="AG390">
        <v>383.23335749999899</v>
      </c>
      <c r="AH390">
        <v>18.408749999999898</v>
      </c>
      <c r="AI390">
        <v>0</v>
      </c>
      <c r="AJ390">
        <v>50.204342999999902</v>
      </c>
      <c r="AK390">
        <v>370.10423699999899</v>
      </c>
      <c r="AL390" t="s">
        <v>77</v>
      </c>
      <c r="AM390">
        <v>870.75778599999205</v>
      </c>
      <c r="AN390">
        <v>8476.5944015000005</v>
      </c>
      <c r="AO390" t="s">
        <v>77</v>
      </c>
    </row>
    <row r="391" spans="1:41" x14ac:dyDescent="0.35">
      <c r="A391" t="str">
        <f t="shared" si="7"/>
        <v>VOLFXGBPUSD2W25FLY</v>
      </c>
      <c r="B391" t="s">
        <v>71</v>
      </c>
      <c r="C391" t="s">
        <v>27</v>
      </c>
      <c r="D391" t="s">
        <v>97</v>
      </c>
      <c r="E391" t="s">
        <v>1</v>
      </c>
      <c r="F391" t="s">
        <v>19</v>
      </c>
      <c r="G391" t="s">
        <v>97</v>
      </c>
      <c r="H391" t="s">
        <v>19</v>
      </c>
      <c r="I391">
        <v>3.8888888888888799E-2</v>
      </c>
      <c r="J391" t="s">
        <v>1</v>
      </c>
      <c r="K391">
        <v>45244.479999999901</v>
      </c>
      <c r="L391">
        <v>0.65</v>
      </c>
      <c r="M391">
        <v>0.58960000000000001</v>
      </c>
      <c r="N391" t="s">
        <v>75</v>
      </c>
      <c r="O391" t="s">
        <v>75</v>
      </c>
      <c r="P391" t="s">
        <v>75</v>
      </c>
      <c r="Q391" t="s">
        <v>75</v>
      </c>
      <c r="R391">
        <v>1.5</v>
      </c>
      <c r="S391">
        <v>2.0941999999999998</v>
      </c>
      <c r="T391">
        <v>2.1684999999999999</v>
      </c>
      <c r="U391">
        <v>0.78</v>
      </c>
      <c r="V391">
        <v>0.1275</v>
      </c>
      <c r="W391">
        <v>1.37E-2</v>
      </c>
      <c r="X391">
        <v>0.13869999999999999</v>
      </c>
      <c r="Y391">
        <v>6.0400000000000002E-2</v>
      </c>
      <c r="Z391">
        <v>2732.7665919999999</v>
      </c>
      <c r="AA391">
        <v>33933.360000000001</v>
      </c>
      <c r="AB391">
        <v>5768.6711999999998</v>
      </c>
      <c r="AC391">
        <v>47375.495007999903</v>
      </c>
      <c r="AD391">
        <v>619.84937600000205</v>
      </c>
      <c r="AE391">
        <v>6275.4093759999996</v>
      </c>
      <c r="AF391">
        <v>17645.3472</v>
      </c>
      <c r="AG391">
        <v>49056.327439999899</v>
      </c>
      <c r="AH391">
        <v>2732.7665919999999</v>
      </c>
      <c r="AI391">
        <v>0</v>
      </c>
      <c r="AJ391">
        <v>5768.6711999999998</v>
      </c>
      <c r="AK391">
        <v>47375.495007999903</v>
      </c>
      <c r="AL391" t="s">
        <v>77</v>
      </c>
      <c r="AM391">
        <v>8850.1278977279508</v>
      </c>
      <c r="AN391">
        <v>10256.7707423999</v>
      </c>
      <c r="AO391" t="s">
        <v>77</v>
      </c>
    </row>
    <row r="392" spans="1:41" x14ac:dyDescent="0.35">
      <c r="A392" t="str">
        <f t="shared" si="7"/>
        <v>VOLFXGBPUSD2W25RR</v>
      </c>
      <c r="B392" t="s">
        <v>71</v>
      </c>
      <c r="C392" t="s">
        <v>27</v>
      </c>
      <c r="D392" t="s">
        <v>97</v>
      </c>
      <c r="E392" t="s">
        <v>1</v>
      </c>
      <c r="F392" t="s">
        <v>18</v>
      </c>
      <c r="G392" t="s">
        <v>97</v>
      </c>
      <c r="H392" t="s">
        <v>18</v>
      </c>
      <c r="I392">
        <v>3.8888888888888799E-2</v>
      </c>
      <c r="J392" t="s">
        <v>1</v>
      </c>
      <c r="K392">
        <v>18323.259999999998</v>
      </c>
      <c r="L392">
        <v>-2.61</v>
      </c>
      <c r="M392">
        <v>-2.61</v>
      </c>
      <c r="N392" t="s">
        <v>75</v>
      </c>
      <c r="O392" t="s">
        <v>75</v>
      </c>
      <c r="P392" t="s">
        <v>75</v>
      </c>
      <c r="Q392" t="s">
        <v>75</v>
      </c>
      <c r="R392">
        <v>2.1</v>
      </c>
      <c r="S392">
        <v>2.9319999999999999</v>
      </c>
      <c r="T392">
        <v>3.036</v>
      </c>
      <c r="U392">
        <v>1.38</v>
      </c>
      <c r="V392">
        <v>0.58420000000000005</v>
      </c>
      <c r="W392">
        <v>-1.0599999999999901</v>
      </c>
      <c r="X392">
        <v>0.72899999999999998</v>
      </c>
      <c r="Y392">
        <v>0</v>
      </c>
      <c r="Z392">
        <v>0</v>
      </c>
      <c r="AA392">
        <v>19239.422999999999</v>
      </c>
      <c r="AB392">
        <v>10704.448492</v>
      </c>
      <c r="AC392">
        <v>26861.899160000001</v>
      </c>
      <c r="AD392">
        <v>-19422.655599999998</v>
      </c>
      <c r="AE392">
        <v>13357.65654</v>
      </c>
      <c r="AF392">
        <v>12643.0494</v>
      </c>
      <c r="AG392">
        <v>27814.70868</v>
      </c>
      <c r="AH392">
        <v>0</v>
      </c>
      <c r="AI392">
        <v>0</v>
      </c>
      <c r="AJ392">
        <v>10704.448492</v>
      </c>
      <c r="AK392">
        <v>26861.899160000001</v>
      </c>
      <c r="AL392" t="s">
        <v>77</v>
      </c>
      <c r="AM392">
        <v>9457.8644970000005</v>
      </c>
      <c r="AN392">
        <v>22276.690816499999</v>
      </c>
      <c r="AO392" t="s">
        <v>77</v>
      </c>
    </row>
    <row r="393" spans="1:41" x14ac:dyDescent="0.35">
      <c r="A393" t="str">
        <f t="shared" si="7"/>
        <v>VOLFXGBPUSD2WATM</v>
      </c>
      <c r="B393" t="s">
        <v>71</v>
      </c>
      <c r="C393" t="s">
        <v>27</v>
      </c>
      <c r="D393" t="s">
        <v>97</v>
      </c>
      <c r="E393" t="s">
        <v>1</v>
      </c>
      <c r="F393" t="s">
        <v>9</v>
      </c>
      <c r="G393" t="s">
        <v>97</v>
      </c>
      <c r="H393" t="s">
        <v>9</v>
      </c>
      <c r="I393">
        <v>3.8888888888888799E-2</v>
      </c>
      <c r="J393" t="s">
        <v>1</v>
      </c>
      <c r="K393">
        <v>24681.080750000001</v>
      </c>
      <c r="L393">
        <v>20.52</v>
      </c>
      <c r="M393">
        <v>20.602499999999999</v>
      </c>
      <c r="N393" t="s">
        <v>75</v>
      </c>
      <c r="O393" t="s">
        <v>75</v>
      </c>
      <c r="P393" t="s">
        <v>75</v>
      </c>
      <c r="Q393" t="s">
        <v>75</v>
      </c>
      <c r="R393">
        <v>3</v>
      </c>
      <c r="S393">
        <v>3</v>
      </c>
      <c r="T393">
        <v>3</v>
      </c>
      <c r="U393">
        <v>3</v>
      </c>
      <c r="V393">
        <v>0.22700000000000001</v>
      </c>
      <c r="W393">
        <v>-0.35349999999999998</v>
      </c>
      <c r="X393">
        <v>0.27349999999999802</v>
      </c>
      <c r="Y393">
        <v>-8.2499999999999504E-2</v>
      </c>
      <c r="Z393">
        <v>-2036.1891618749801</v>
      </c>
      <c r="AA393">
        <v>37021.621124999998</v>
      </c>
      <c r="AB393">
        <v>5602.6053302500004</v>
      </c>
      <c r="AC393">
        <v>37021.621124999998</v>
      </c>
      <c r="AD393">
        <v>-8724.7620451250095</v>
      </c>
      <c r="AE393">
        <v>6750.2755851249603</v>
      </c>
      <c r="AF393">
        <v>37021.621124999998</v>
      </c>
      <c r="AG393">
        <v>37021.621124999998</v>
      </c>
      <c r="AH393">
        <v>-2036.1891618749801</v>
      </c>
      <c r="AI393">
        <v>0</v>
      </c>
      <c r="AJ393">
        <v>5602.6053302500004</v>
      </c>
      <c r="AK393">
        <v>37021.621124999998</v>
      </c>
      <c r="AL393" t="s">
        <v>77</v>
      </c>
      <c r="AM393">
        <v>0</v>
      </c>
      <c r="AN393">
        <v>39281.928559999898</v>
      </c>
      <c r="AO393" t="s">
        <v>77</v>
      </c>
    </row>
    <row r="394" spans="1:41" x14ac:dyDescent="0.35">
      <c r="A394" t="str">
        <f t="shared" si="7"/>
        <v>VOLFXGBPUSD3W10FLY</v>
      </c>
      <c r="B394" t="s">
        <v>71</v>
      </c>
      <c r="C394" t="s">
        <v>27</v>
      </c>
      <c r="D394" t="s">
        <v>97</v>
      </c>
      <c r="E394" t="s">
        <v>21</v>
      </c>
      <c r="F394" t="s">
        <v>17</v>
      </c>
      <c r="G394" t="s">
        <v>97</v>
      </c>
      <c r="H394" t="s">
        <v>17</v>
      </c>
      <c r="I394">
        <v>5.83333333333333E-2</v>
      </c>
      <c r="J394" t="s">
        <v>21</v>
      </c>
      <c r="K394">
        <v>-4501.2599999999902</v>
      </c>
      <c r="L394">
        <v>2.21</v>
      </c>
      <c r="M394">
        <v>1.91</v>
      </c>
      <c r="N394" t="s">
        <v>75</v>
      </c>
      <c r="O394" t="s">
        <v>75</v>
      </c>
      <c r="P394" t="s">
        <v>85</v>
      </c>
      <c r="Q394" t="s">
        <v>85</v>
      </c>
      <c r="R394">
        <v>1.6507812499999901</v>
      </c>
      <c r="S394">
        <v>2.4371812500000001</v>
      </c>
      <c r="T394">
        <v>2.5354187499999998</v>
      </c>
      <c r="U394">
        <v>1.0801562499999999</v>
      </c>
      <c r="V394">
        <v>8.0999999999999905E-2</v>
      </c>
      <c r="W394">
        <v>0.47659999999999902</v>
      </c>
      <c r="X394">
        <v>4.0499999999999703E-2</v>
      </c>
      <c r="Y394">
        <v>0.3</v>
      </c>
      <c r="Z394">
        <v>-1350.3779999999899</v>
      </c>
      <c r="AA394">
        <v>3715.29780468749</v>
      </c>
      <c r="AB394">
        <v>0</v>
      </c>
      <c r="AC394">
        <v>5485.1932366874898</v>
      </c>
      <c r="AD394">
        <v>-2145.3005159999898</v>
      </c>
      <c r="AE394">
        <v>0</v>
      </c>
      <c r="AF394">
        <v>2431.0320609374899</v>
      </c>
      <c r="AG394">
        <v>5706.2895013124898</v>
      </c>
      <c r="AH394">
        <v>-1350.3779999999899</v>
      </c>
      <c r="AI394">
        <v>0</v>
      </c>
      <c r="AJ394">
        <v>0</v>
      </c>
      <c r="AK394">
        <v>5485.1932366874898</v>
      </c>
      <c r="AL394" t="s">
        <v>77</v>
      </c>
      <c r="AM394">
        <v>214.28368</v>
      </c>
      <c r="AN394">
        <v>635.75855200000001</v>
      </c>
      <c r="AO394" t="s">
        <v>77</v>
      </c>
    </row>
    <row r="395" spans="1:41" x14ac:dyDescent="0.35">
      <c r="A395" t="str">
        <f t="shared" si="7"/>
        <v>VOLFXGBPUSD3W10RR</v>
      </c>
      <c r="B395" t="s">
        <v>71</v>
      </c>
      <c r="C395" t="s">
        <v>27</v>
      </c>
      <c r="D395" t="s">
        <v>97</v>
      </c>
      <c r="E395" t="s">
        <v>21</v>
      </c>
      <c r="F395" t="s">
        <v>16</v>
      </c>
      <c r="G395" t="s">
        <v>97</v>
      </c>
      <c r="H395" t="s">
        <v>16</v>
      </c>
      <c r="I395">
        <v>5.83333333333333E-2</v>
      </c>
      <c r="J395" t="s">
        <v>21</v>
      </c>
      <c r="K395">
        <v>3939.13</v>
      </c>
      <c r="L395">
        <v>-6.6349999999999998</v>
      </c>
      <c r="M395">
        <v>-6.0728999999999997</v>
      </c>
      <c r="N395" t="s">
        <v>75</v>
      </c>
      <c r="O395" t="s">
        <v>75</v>
      </c>
      <c r="P395" t="s">
        <v>75</v>
      </c>
      <c r="Q395" t="s">
        <v>75</v>
      </c>
      <c r="R395">
        <v>1.02</v>
      </c>
      <c r="S395">
        <v>2.9384999999999999</v>
      </c>
      <c r="T395">
        <v>3.1783000000000001</v>
      </c>
      <c r="U395">
        <v>0.78</v>
      </c>
      <c r="V395">
        <v>0</v>
      </c>
      <c r="W395">
        <v>-1.02459999999999</v>
      </c>
      <c r="X395">
        <v>0</v>
      </c>
      <c r="Y395">
        <v>-0.56210000000000004</v>
      </c>
      <c r="Z395">
        <v>-2214.1849729999999</v>
      </c>
      <c r="AA395">
        <v>2008.9563000000001</v>
      </c>
      <c r="AB395">
        <v>0</v>
      </c>
      <c r="AC395">
        <v>5787.5667524999999</v>
      </c>
      <c r="AD395">
        <v>-4036.0325979999898</v>
      </c>
      <c r="AE395">
        <v>0</v>
      </c>
      <c r="AF395">
        <v>1536.2607</v>
      </c>
      <c r="AG395">
        <v>6259.8684395</v>
      </c>
      <c r="AH395">
        <v>-2214.1849729999999</v>
      </c>
      <c r="AI395">
        <v>0</v>
      </c>
      <c r="AJ395">
        <v>0</v>
      </c>
      <c r="AK395">
        <v>5787.5667524999999</v>
      </c>
      <c r="AL395" t="s">
        <v>77</v>
      </c>
      <c r="AM395">
        <v>29358.174493999999</v>
      </c>
      <c r="AN395">
        <v>42974.791616000002</v>
      </c>
      <c r="AO395" t="s">
        <v>77</v>
      </c>
    </row>
    <row r="396" spans="1:41" x14ac:dyDescent="0.35">
      <c r="A396" t="str">
        <f t="shared" si="7"/>
        <v>VOLFXGBPUSD3W25FLY</v>
      </c>
      <c r="B396" t="s">
        <v>71</v>
      </c>
      <c r="C396" t="s">
        <v>27</v>
      </c>
      <c r="D396" t="s">
        <v>97</v>
      </c>
      <c r="E396" t="s">
        <v>21</v>
      </c>
      <c r="F396" t="s">
        <v>19</v>
      </c>
      <c r="G396" t="s">
        <v>97</v>
      </c>
      <c r="H396" t="s">
        <v>19</v>
      </c>
      <c r="I396">
        <v>5.83333333333333E-2</v>
      </c>
      <c r="J396" t="s">
        <v>21</v>
      </c>
      <c r="K396">
        <v>9602.4699999999903</v>
      </c>
      <c r="L396">
        <v>0.66749999999999998</v>
      </c>
      <c r="M396">
        <v>0.61380000000000001</v>
      </c>
      <c r="N396" t="s">
        <v>75</v>
      </c>
      <c r="O396" t="s">
        <v>75</v>
      </c>
      <c r="P396" t="s">
        <v>75</v>
      </c>
      <c r="Q396" t="s">
        <v>75</v>
      </c>
      <c r="R396">
        <v>0.6</v>
      </c>
      <c r="S396">
        <v>1.2594000000000001</v>
      </c>
      <c r="T396">
        <v>1.3418000000000001</v>
      </c>
      <c r="U396">
        <v>0.46</v>
      </c>
      <c r="V396">
        <v>0.1593</v>
      </c>
      <c r="W396">
        <v>-7.5200000000000003E-2</v>
      </c>
      <c r="X396">
        <v>0.1704</v>
      </c>
      <c r="Y396">
        <v>5.3699999999999901E-2</v>
      </c>
      <c r="Z396">
        <v>515.652638999999</v>
      </c>
      <c r="AA396">
        <v>2880.74099999999</v>
      </c>
      <c r="AB396">
        <v>1529.6734709999901</v>
      </c>
      <c r="AC396">
        <v>6046.6753589999898</v>
      </c>
      <c r="AD396">
        <v>-722.10574399999996</v>
      </c>
      <c r="AE396">
        <v>1636.26088799999</v>
      </c>
      <c r="AF396">
        <v>2208.56809999999</v>
      </c>
      <c r="AG396">
        <v>6442.2971229999903</v>
      </c>
      <c r="AH396">
        <v>515.652638999999</v>
      </c>
      <c r="AI396">
        <v>0</v>
      </c>
      <c r="AJ396">
        <v>1529.6734709999901</v>
      </c>
      <c r="AK396">
        <v>6046.6753589999898</v>
      </c>
      <c r="AL396" t="s">
        <v>77</v>
      </c>
      <c r="AM396">
        <v>6795.7870892998899</v>
      </c>
      <c r="AN396">
        <v>33773.002504399999</v>
      </c>
      <c r="AO396" t="s">
        <v>77</v>
      </c>
    </row>
    <row r="397" spans="1:41" x14ac:dyDescent="0.35">
      <c r="A397" t="str">
        <f t="shared" si="7"/>
        <v>VOLFXGBPUSD3W25RR</v>
      </c>
      <c r="B397" t="s">
        <v>71</v>
      </c>
      <c r="C397" t="s">
        <v>27</v>
      </c>
      <c r="D397" t="s">
        <v>97</v>
      </c>
      <c r="E397" t="s">
        <v>21</v>
      </c>
      <c r="F397" t="s">
        <v>18</v>
      </c>
      <c r="G397" t="s">
        <v>97</v>
      </c>
      <c r="H397" t="s">
        <v>18</v>
      </c>
      <c r="I397">
        <v>5.83333333333333E-2</v>
      </c>
      <c r="J397" t="s">
        <v>21</v>
      </c>
      <c r="K397">
        <v>-78262.64</v>
      </c>
      <c r="L397">
        <v>-3.2524999999999999</v>
      </c>
      <c r="M397">
        <v>-3.1019000000000001</v>
      </c>
      <c r="N397" t="s">
        <v>75</v>
      </c>
      <c r="O397" t="s">
        <v>75</v>
      </c>
      <c r="P397" t="s">
        <v>76</v>
      </c>
      <c r="Q397" t="s">
        <v>76</v>
      </c>
      <c r="R397">
        <v>0.89843783911812503</v>
      </c>
      <c r="S397">
        <v>1.3170837905609101</v>
      </c>
      <c r="T397">
        <v>1.3795947186700901</v>
      </c>
      <c r="U397">
        <v>0.61839117250212206</v>
      </c>
      <c r="V397">
        <v>0</v>
      </c>
      <c r="W397">
        <v>-1.1099999999999799E-2</v>
      </c>
      <c r="X397">
        <v>0</v>
      </c>
      <c r="Y397">
        <v>-0.15059999999999901</v>
      </c>
      <c r="Z397">
        <v>11786.3535839999</v>
      </c>
      <c r="AA397">
        <v>35157.058582639896</v>
      </c>
      <c r="AB397">
        <v>23048.347479999898</v>
      </c>
      <c r="AC397">
        <v>51539.227275252197</v>
      </c>
      <c r="AD397">
        <v>868.71530399999097</v>
      </c>
      <c r="AE397">
        <v>23752.711240000001</v>
      </c>
      <c r="AF397">
        <v>24198.462856355702</v>
      </c>
      <c r="AG397">
        <v>53985.362406589498</v>
      </c>
      <c r="AH397">
        <v>11786.3535839999</v>
      </c>
      <c r="AI397">
        <v>0</v>
      </c>
      <c r="AJ397">
        <v>23048.347479999898</v>
      </c>
      <c r="AK397">
        <v>51539.227275252197</v>
      </c>
      <c r="AL397" t="s">
        <v>77</v>
      </c>
      <c r="AM397">
        <v>1420.0063359999899</v>
      </c>
      <c r="AN397">
        <v>20454.709911999998</v>
      </c>
      <c r="AO397" t="s">
        <v>77</v>
      </c>
    </row>
    <row r="398" spans="1:41" x14ac:dyDescent="0.35">
      <c r="A398" t="str">
        <f t="shared" si="7"/>
        <v>VOLFXGBPUSD3WATM</v>
      </c>
      <c r="B398" t="s">
        <v>71</v>
      </c>
      <c r="C398" t="s">
        <v>27</v>
      </c>
      <c r="D398" t="s">
        <v>97</v>
      </c>
      <c r="E398" t="s">
        <v>21</v>
      </c>
      <c r="F398" t="s">
        <v>9</v>
      </c>
      <c r="G398" t="s">
        <v>97</v>
      </c>
      <c r="H398" t="s">
        <v>9</v>
      </c>
      <c r="I398">
        <v>5.83333333333333E-2</v>
      </c>
      <c r="J398" t="s">
        <v>21</v>
      </c>
      <c r="K398">
        <v>-24317.41761</v>
      </c>
      <c r="L398">
        <v>18.23</v>
      </c>
      <c r="M398">
        <v>18.23</v>
      </c>
      <c r="N398" t="s">
        <v>75</v>
      </c>
      <c r="O398" t="s">
        <v>75</v>
      </c>
      <c r="P398" t="s">
        <v>75</v>
      </c>
      <c r="Q398" t="s">
        <v>75</v>
      </c>
      <c r="R398">
        <v>2</v>
      </c>
      <c r="S398">
        <v>2.6787000000000001</v>
      </c>
      <c r="T398">
        <v>2.7635999999999998</v>
      </c>
      <c r="U398">
        <v>1.08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24317.41761</v>
      </c>
      <c r="AB398">
        <v>20815.709474159899</v>
      </c>
      <c r="AC398">
        <v>32569.533275953501</v>
      </c>
      <c r="AD398">
        <v>0</v>
      </c>
      <c r="AE398">
        <v>23417.67315843</v>
      </c>
      <c r="AF398">
        <v>13131.4055094</v>
      </c>
      <c r="AG398">
        <v>33601.807653497999</v>
      </c>
      <c r="AH398">
        <v>0</v>
      </c>
      <c r="AI398">
        <v>0</v>
      </c>
      <c r="AJ398">
        <v>20815.709474159899</v>
      </c>
      <c r="AK398">
        <v>32569.533275953501</v>
      </c>
      <c r="AL398" t="s">
        <v>77</v>
      </c>
      <c r="AM398">
        <v>0</v>
      </c>
      <c r="AN398">
        <v>27267.888980499902</v>
      </c>
      <c r="AO398" t="s">
        <v>77</v>
      </c>
    </row>
    <row r="399" spans="1:41" x14ac:dyDescent="0.35">
      <c r="A399" t="str">
        <f t="shared" si="7"/>
        <v>VOLFXGBPUSD6M10FLY</v>
      </c>
      <c r="B399" t="s">
        <v>71</v>
      </c>
      <c r="C399" t="s">
        <v>27</v>
      </c>
      <c r="D399" t="s">
        <v>97</v>
      </c>
      <c r="E399" t="s">
        <v>5</v>
      </c>
      <c r="F399" t="s">
        <v>17</v>
      </c>
      <c r="G399" t="s">
        <v>97</v>
      </c>
      <c r="H399" t="s">
        <v>17</v>
      </c>
      <c r="I399">
        <v>0.5</v>
      </c>
      <c r="J399" t="s">
        <v>5</v>
      </c>
      <c r="K399">
        <v>-2634.25</v>
      </c>
      <c r="L399">
        <v>2.4500000000000002</v>
      </c>
      <c r="M399">
        <v>2.42</v>
      </c>
      <c r="N399" t="s">
        <v>75</v>
      </c>
      <c r="O399" t="s">
        <v>75</v>
      </c>
      <c r="P399" t="s">
        <v>75</v>
      </c>
      <c r="Q399" t="s">
        <v>75</v>
      </c>
      <c r="R399">
        <v>0.8</v>
      </c>
      <c r="S399">
        <v>0.83660000000000001</v>
      </c>
      <c r="T399">
        <v>0.84109999999999996</v>
      </c>
      <c r="U399">
        <v>0.64</v>
      </c>
      <c r="V399">
        <v>0</v>
      </c>
      <c r="W399">
        <v>0.12609999999999999</v>
      </c>
      <c r="X399">
        <v>0</v>
      </c>
      <c r="Y399">
        <v>3.00000000000002E-2</v>
      </c>
      <c r="Z399">
        <v>-79.0275000000007</v>
      </c>
      <c r="AA399">
        <v>1053.7</v>
      </c>
      <c r="AB399">
        <v>46.099374999999</v>
      </c>
      <c r="AC399">
        <v>1101.9067749999999</v>
      </c>
      <c r="AD399">
        <v>-332.17892499999999</v>
      </c>
      <c r="AE399">
        <v>56.109524999999103</v>
      </c>
      <c r="AF399">
        <v>842.96000000000095</v>
      </c>
      <c r="AG399">
        <v>1107.8338375000001</v>
      </c>
      <c r="AH399">
        <v>-79.0275000000007</v>
      </c>
      <c r="AI399">
        <v>0</v>
      </c>
      <c r="AJ399">
        <v>46.099374999999</v>
      </c>
      <c r="AK399">
        <v>1101.9067749999999</v>
      </c>
      <c r="AL399" t="s">
        <v>77</v>
      </c>
      <c r="AM399">
        <v>0</v>
      </c>
      <c r="AN399">
        <v>145.255943</v>
      </c>
      <c r="AO399" t="s">
        <v>77</v>
      </c>
    </row>
    <row r="400" spans="1:41" x14ac:dyDescent="0.35">
      <c r="A400" t="str">
        <f t="shared" si="7"/>
        <v>VOLFXGBPUSD6M10RR</v>
      </c>
      <c r="B400" t="s">
        <v>71</v>
      </c>
      <c r="C400" t="s">
        <v>27</v>
      </c>
      <c r="D400" t="s">
        <v>97</v>
      </c>
      <c r="E400" t="s">
        <v>5</v>
      </c>
      <c r="F400" t="s">
        <v>16</v>
      </c>
      <c r="G400" t="s">
        <v>97</v>
      </c>
      <c r="H400" t="s">
        <v>16</v>
      </c>
      <c r="I400">
        <v>0.5</v>
      </c>
      <c r="J400" t="s">
        <v>5</v>
      </c>
      <c r="K400">
        <v>-9767.2199999999993</v>
      </c>
      <c r="L400">
        <v>-7.7450000000000001</v>
      </c>
      <c r="M400">
        <v>-7.6974999999999998</v>
      </c>
      <c r="N400" t="s">
        <v>75</v>
      </c>
      <c r="O400" t="s">
        <v>75</v>
      </c>
      <c r="P400" t="s">
        <v>75</v>
      </c>
      <c r="Q400" t="s">
        <v>75</v>
      </c>
      <c r="R400">
        <v>1.2685999999999999</v>
      </c>
      <c r="S400">
        <v>1.5337000000000001</v>
      </c>
      <c r="T400">
        <v>1.5669</v>
      </c>
      <c r="U400">
        <v>0.97370000000000001</v>
      </c>
      <c r="V400">
        <v>0</v>
      </c>
      <c r="W400">
        <v>0.2442</v>
      </c>
      <c r="X400">
        <v>0</v>
      </c>
      <c r="Y400">
        <v>-4.7500000000000299E-2</v>
      </c>
      <c r="Z400">
        <v>463.94295000000301</v>
      </c>
      <c r="AA400">
        <v>6195.3476460000002</v>
      </c>
      <c r="AB400">
        <v>3320.8547999999901</v>
      </c>
      <c r="AC400">
        <v>7489.9926569999998</v>
      </c>
      <c r="AD400">
        <v>-2385.1551239999999</v>
      </c>
      <c r="AE400">
        <v>3833.6338500000002</v>
      </c>
      <c r="AF400">
        <v>4755.1710569999996</v>
      </c>
      <c r="AG400">
        <v>7652.1285090000001</v>
      </c>
      <c r="AH400">
        <v>463.94295000000301</v>
      </c>
      <c r="AI400">
        <v>0</v>
      </c>
      <c r="AJ400">
        <v>3320.8547999999901</v>
      </c>
      <c r="AK400">
        <v>7489.9926569999998</v>
      </c>
      <c r="AL400" t="s">
        <v>77</v>
      </c>
      <c r="AM400">
        <v>439.68369899999902</v>
      </c>
      <c r="AN400">
        <v>624.98240699999997</v>
      </c>
      <c r="AO400" t="s">
        <v>77</v>
      </c>
    </row>
    <row r="401" spans="1:41" x14ac:dyDescent="0.35">
      <c r="A401" t="str">
        <f t="shared" si="7"/>
        <v>VOLFXGBPUSD6M25FLY</v>
      </c>
      <c r="B401" t="s">
        <v>71</v>
      </c>
      <c r="C401" t="s">
        <v>27</v>
      </c>
      <c r="D401" t="s">
        <v>97</v>
      </c>
      <c r="E401" t="s">
        <v>5</v>
      </c>
      <c r="F401" t="s">
        <v>19</v>
      </c>
      <c r="G401" t="s">
        <v>97</v>
      </c>
      <c r="H401" t="s">
        <v>19</v>
      </c>
      <c r="I401">
        <v>0.5</v>
      </c>
      <c r="J401" t="s">
        <v>5</v>
      </c>
      <c r="K401">
        <v>-94013.359999999899</v>
      </c>
      <c r="L401">
        <v>0.66749999999999998</v>
      </c>
      <c r="M401">
        <v>0.65</v>
      </c>
      <c r="N401" t="s">
        <v>75</v>
      </c>
      <c r="O401" t="s">
        <v>75</v>
      </c>
      <c r="P401" t="s">
        <v>75</v>
      </c>
      <c r="Q401" t="s">
        <v>75</v>
      </c>
      <c r="R401">
        <v>0.52859999999999996</v>
      </c>
      <c r="S401">
        <v>0.5857</v>
      </c>
      <c r="T401">
        <v>0.59289999999999998</v>
      </c>
      <c r="U401">
        <v>0.40570000000000001</v>
      </c>
      <c r="V401">
        <v>3.4999999999999398E-3</v>
      </c>
      <c r="W401">
        <v>1.8499999999999898E-2</v>
      </c>
      <c r="X401">
        <v>1.8000000000000199E-3</v>
      </c>
      <c r="Y401">
        <v>1.7499999999999901E-2</v>
      </c>
      <c r="Z401">
        <v>-1645.23379999999</v>
      </c>
      <c r="AA401">
        <v>24847.7310479999</v>
      </c>
      <c r="AB401">
        <v>0</v>
      </c>
      <c r="AC401">
        <v>27531.812475999901</v>
      </c>
      <c r="AD401">
        <v>-1739.2471599999899</v>
      </c>
      <c r="AE401">
        <v>0</v>
      </c>
      <c r="AF401">
        <v>19070.610075999899</v>
      </c>
      <c r="AG401">
        <v>27870.260571999901</v>
      </c>
      <c r="AH401">
        <v>-1645.23379999999</v>
      </c>
      <c r="AI401">
        <v>0</v>
      </c>
      <c r="AJ401">
        <v>0</v>
      </c>
      <c r="AK401">
        <v>27531.812475999901</v>
      </c>
      <c r="AL401" t="s">
        <v>77</v>
      </c>
      <c r="AM401">
        <v>0</v>
      </c>
      <c r="AN401">
        <v>12755.2350527855</v>
      </c>
      <c r="AO401" t="s">
        <v>77</v>
      </c>
    </row>
    <row r="402" spans="1:41" x14ac:dyDescent="0.35">
      <c r="A402" t="str">
        <f t="shared" si="7"/>
        <v>VOLFXGBPUSD6M25RR</v>
      </c>
      <c r="B402" t="s">
        <v>71</v>
      </c>
      <c r="C402" t="s">
        <v>27</v>
      </c>
      <c r="D402" t="s">
        <v>97</v>
      </c>
      <c r="E402" t="s">
        <v>5</v>
      </c>
      <c r="F402" t="s">
        <v>18</v>
      </c>
      <c r="G402" t="s">
        <v>97</v>
      </c>
      <c r="H402" t="s">
        <v>18</v>
      </c>
      <c r="I402">
        <v>0.5</v>
      </c>
      <c r="J402" t="s">
        <v>5</v>
      </c>
      <c r="K402">
        <v>46840.62</v>
      </c>
      <c r="L402">
        <v>-4.1124999999999998</v>
      </c>
      <c r="M402">
        <v>-4.0750000000000002</v>
      </c>
      <c r="N402" t="s">
        <v>75</v>
      </c>
      <c r="O402" t="s">
        <v>75</v>
      </c>
      <c r="P402" t="s">
        <v>75</v>
      </c>
      <c r="Q402" t="s">
        <v>75</v>
      </c>
      <c r="R402">
        <v>0.63249999999999995</v>
      </c>
      <c r="S402">
        <v>0.92200000000000004</v>
      </c>
      <c r="T402">
        <v>0.96099999999999997</v>
      </c>
      <c r="U402">
        <v>0.4375</v>
      </c>
      <c r="V402">
        <v>0</v>
      </c>
      <c r="W402">
        <v>-0.184499999999999</v>
      </c>
      <c r="X402">
        <v>0</v>
      </c>
      <c r="Y402">
        <v>-3.7499999999999603E-2</v>
      </c>
      <c r="Z402">
        <v>-1756.52324999998</v>
      </c>
      <c r="AA402">
        <v>14813.346074999999</v>
      </c>
      <c r="AB402">
        <v>0</v>
      </c>
      <c r="AC402">
        <v>21593.525819999999</v>
      </c>
      <c r="AD402">
        <v>-8642.0943899999893</v>
      </c>
      <c r="AE402">
        <v>0</v>
      </c>
      <c r="AF402">
        <v>10246.385625000001</v>
      </c>
      <c r="AG402">
        <v>22506.91791</v>
      </c>
      <c r="AH402">
        <v>-1756.52324999998</v>
      </c>
      <c r="AI402">
        <v>0</v>
      </c>
      <c r="AJ402">
        <v>0</v>
      </c>
      <c r="AK402">
        <v>21593.525819999999</v>
      </c>
      <c r="AL402" t="s">
        <v>77</v>
      </c>
      <c r="AM402">
        <v>0</v>
      </c>
      <c r="AN402">
        <v>298.46053202100001</v>
      </c>
      <c r="AO402" t="s">
        <v>77</v>
      </c>
    </row>
    <row r="403" spans="1:41" x14ac:dyDescent="0.35">
      <c r="A403" t="str">
        <f t="shared" si="7"/>
        <v>VOLFXGBPUSD6MATM</v>
      </c>
      <c r="B403" t="s">
        <v>71</v>
      </c>
      <c r="C403" t="s">
        <v>27</v>
      </c>
      <c r="D403" t="s">
        <v>97</v>
      </c>
      <c r="E403" t="s">
        <v>5</v>
      </c>
      <c r="F403" t="s">
        <v>9</v>
      </c>
      <c r="G403" t="s">
        <v>97</v>
      </c>
      <c r="H403" t="s">
        <v>9</v>
      </c>
      <c r="I403">
        <v>0.5</v>
      </c>
      <c r="J403" t="s">
        <v>5</v>
      </c>
      <c r="K403">
        <v>-2977.4391099999998</v>
      </c>
      <c r="L403">
        <v>16.399999999999999</v>
      </c>
      <c r="M403">
        <v>16.324999999999999</v>
      </c>
      <c r="N403" t="s">
        <v>75</v>
      </c>
      <c r="O403" t="s">
        <v>75</v>
      </c>
      <c r="P403" t="s">
        <v>75</v>
      </c>
      <c r="Q403" t="s">
        <v>75</v>
      </c>
      <c r="R403">
        <v>0.75</v>
      </c>
      <c r="S403">
        <v>1.0543</v>
      </c>
      <c r="T403">
        <v>1.0558000000000001</v>
      </c>
      <c r="U403">
        <v>0.52</v>
      </c>
      <c r="V403">
        <v>0</v>
      </c>
      <c r="W403">
        <v>0.51399999999999901</v>
      </c>
      <c r="X403">
        <v>0</v>
      </c>
      <c r="Y403">
        <v>7.4999999999999206E-2</v>
      </c>
      <c r="Z403">
        <v>-223.307933249998</v>
      </c>
      <c r="AA403">
        <v>1116.53966625</v>
      </c>
      <c r="AB403">
        <v>669.92379975000404</v>
      </c>
      <c r="AC403">
        <v>1569.5570268365</v>
      </c>
      <c r="AD403">
        <v>-1530.40370253999</v>
      </c>
      <c r="AE403">
        <v>893.23173300000201</v>
      </c>
      <c r="AF403">
        <v>774.13416859999995</v>
      </c>
      <c r="AG403">
        <v>1571.790106169</v>
      </c>
      <c r="AH403">
        <v>-223.307933249998</v>
      </c>
      <c r="AI403">
        <v>0</v>
      </c>
      <c r="AJ403">
        <v>669.92379975000404</v>
      </c>
      <c r="AK403">
        <v>1569.5570268365</v>
      </c>
      <c r="AL403" t="s">
        <v>77</v>
      </c>
      <c r="AM403">
        <v>0</v>
      </c>
      <c r="AN403">
        <v>0.25676232299999902</v>
      </c>
      <c r="AO403" t="s">
        <v>77</v>
      </c>
    </row>
    <row r="404" spans="1:41" x14ac:dyDescent="0.35">
      <c r="A404" t="str">
        <f t="shared" si="7"/>
        <v>VOLFXGBPUSD1Y10FLY</v>
      </c>
      <c r="B404" t="s">
        <v>71</v>
      </c>
      <c r="C404" t="s">
        <v>27</v>
      </c>
      <c r="D404" t="s">
        <v>97</v>
      </c>
      <c r="E404" t="s">
        <v>7</v>
      </c>
      <c r="F404" t="s">
        <v>17</v>
      </c>
      <c r="G404" t="s">
        <v>97</v>
      </c>
      <c r="H404" t="s">
        <v>17</v>
      </c>
      <c r="I404">
        <v>1</v>
      </c>
      <c r="J404" t="s">
        <v>7</v>
      </c>
      <c r="K404">
        <v>-4111.28999999997</v>
      </c>
      <c r="L404">
        <v>2.37</v>
      </c>
      <c r="M404">
        <v>2.15</v>
      </c>
      <c r="N404" t="s">
        <v>75</v>
      </c>
      <c r="O404" t="s">
        <v>75</v>
      </c>
      <c r="P404" t="s">
        <v>75</v>
      </c>
      <c r="Q404" t="s">
        <v>75</v>
      </c>
      <c r="R404">
        <v>0.6</v>
      </c>
      <c r="S404">
        <v>0.78700000000000003</v>
      </c>
      <c r="T404">
        <v>0.81030000000000002</v>
      </c>
      <c r="U404">
        <v>0.3382</v>
      </c>
      <c r="V404">
        <v>0.19799999999999901</v>
      </c>
      <c r="W404">
        <v>0.25090000000000001</v>
      </c>
      <c r="X404">
        <v>0.19520000000000001</v>
      </c>
      <c r="Y404">
        <v>0.22</v>
      </c>
      <c r="Z404">
        <v>-904.48379999999599</v>
      </c>
      <c r="AA404">
        <v>1233.3869999999899</v>
      </c>
      <c r="AB404">
        <v>0</v>
      </c>
      <c r="AC404">
        <v>1617.7926149999901</v>
      </c>
      <c r="AD404">
        <v>-1031.52266099999</v>
      </c>
      <c r="AE404">
        <v>0</v>
      </c>
      <c r="AF404">
        <v>695.21913899999595</v>
      </c>
      <c r="AG404">
        <v>1665.68914349999</v>
      </c>
      <c r="AH404">
        <v>-904.48379999999599</v>
      </c>
      <c r="AI404">
        <v>0</v>
      </c>
      <c r="AJ404">
        <v>0</v>
      </c>
      <c r="AK404">
        <v>1617.7926149999901</v>
      </c>
      <c r="AL404" t="s">
        <v>77</v>
      </c>
      <c r="AM404">
        <v>8.8477200000000007</v>
      </c>
      <c r="AN404">
        <v>177.79703999999899</v>
      </c>
      <c r="AO404" t="s">
        <v>77</v>
      </c>
    </row>
    <row r="405" spans="1:41" x14ac:dyDescent="0.35">
      <c r="A405" t="str">
        <f t="shared" si="7"/>
        <v>VOLFXGBPUSD1Y10RR</v>
      </c>
      <c r="B405" t="s">
        <v>71</v>
      </c>
      <c r="C405" t="s">
        <v>27</v>
      </c>
      <c r="D405" t="s">
        <v>97</v>
      </c>
      <c r="E405" t="s">
        <v>7</v>
      </c>
      <c r="F405" t="s">
        <v>16</v>
      </c>
      <c r="G405" t="s">
        <v>97</v>
      </c>
      <c r="H405" t="s">
        <v>16</v>
      </c>
      <c r="I405">
        <v>1</v>
      </c>
      <c r="J405" t="s">
        <v>7</v>
      </c>
      <c r="K405">
        <v>11768.4199999999</v>
      </c>
      <c r="L405">
        <v>-7.7949999999999999</v>
      </c>
      <c r="M405">
        <v>-7.6725000000000003</v>
      </c>
      <c r="N405" t="s">
        <v>75</v>
      </c>
      <c r="O405" t="s">
        <v>75</v>
      </c>
      <c r="P405" t="s">
        <v>75</v>
      </c>
      <c r="Q405" t="s">
        <v>75</v>
      </c>
      <c r="R405">
        <v>1.2506999999999999</v>
      </c>
      <c r="S405">
        <v>1.5301</v>
      </c>
      <c r="T405">
        <v>1.5650999999999999</v>
      </c>
      <c r="U405">
        <v>0.97009999999999996</v>
      </c>
      <c r="V405">
        <v>6.1099999999999703E-2</v>
      </c>
      <c r="W405">
        <v>-0.45500000000000002</v>
      </c>
      <c r="X405">
        <v>7.4200000000000196E-2</v>
      </c>
      <c r="Y405">
        <v>-0.122499999999999</v>
      </c>
      <c r="Z405">
        <v>-1441.6314499999901</v>
      </c>
      <c r="AA405">
        <v>7359.3814469999897</v>
      </c>
      <c r="AB405">
        <v>719.05046199999595</v>
      </c>
      <c r="AC405">
        <v>9003.4297209999895</v>
      </c>
      <c r="AD405">
        <v>-5354.6310999999996</v>
      </c>
      <c r="AE405">
        <v>873.21676400000297</v>
      </c>
      <c r="AF405">
        <v>5708.27212099999</v>
      </c>
      <c r="AG405">
        <v>9209.3770709999899</v>
      </c>
      <c r="AH405">
        <v>-1441.6314499999901</v>
      </c>
      <c r="AI405">
        <v>0</v>
      </c>
      <c r="AJ405">
        <v>719.05046199999595</v>
      </c>
      <c r="AK405">
        <v>9003.4297209999895</v>
      </c>
      <c r="AL405" t="s">
        <v>77</v>
      </c>
      <c r="AM405">
        <v>497.26922999999999</v>
      </c>
      <c r="AN405">
        <v>989.92877999999996</v>
      </c>
      <c r="AO405" t="s">
        <v>77</v>
      </c>
    </row>
    <row r="406" spans="1:41" x14ac:dyDescent="0.35">
      <c r="A406" t="str">
        <f t="shared" si="7"/>
        <v>VOLFXGBPUSD1Y25FLY</v>
      </c>
      <c r="B406" t="s">
        <v>71</v>
      </c>
      <c r="C406" t="s">
        <v>27</v>
      </c>
      <c r="D406" t="s">
        <v>97</v>
      </c>
      <c r="E406" t="s">
        <v>7</v>
      </c>
      <c r="F406" t="s">
        <v>19</v>
      </c>
      <c r="G406" t="s">
        <v>97</v>
      </c>
      <c r="H406" t="s">
        <v>19</v>
      </c>
      <c r="I406">
        <v>1</v>
      </c>
      <c r="J406" t="s">
        <v>7</v>
      </c>
      <c r="K406">
        <v>-127111.91</v>
      </c>
      <c r="L406">
        <v>0.69750000000000001</v>
      </c>
      <c r="M406">
        <v>0.59089999999999998</v>
      </c>
      <c r="N406" t="s">
        <v>75</v>
      </c>
      <c r="O406" t="s">
        <v>75</v>
      </c>
      <c r="P406" t="s">
        <v>75</v>
      </c>
      <c r="Q406" t="s">
        <v>75</v>
      </c>
      <c r="R406">
        <v>0.5</v>
      </c>
      <c r="S406">
        <v>0.51690000000000003</v>
      </c>
      <c r="T406">
        <v>0.51900000000000002</v>
      </c>
      <c r="U406">
        <v>0.4</v>
      </c>
      <c r="V406">
        <v>2.2700000000000001E-2</v>
      </c>
      <c r="W406">
        <v>0.18820000000000001</v>
      </c>
      <c r="X406">
        <v>1.12999999999999E-2</v>
      </c>
      <c r="Y406">
        <v>0.1066</v>
      </c>
      <c r="Z406">
        <v>-13550.129606</v>
      </c>
      <c r="AA406">
        <v>31777.977500000001</v>
      </c>
      <c r="AB406">
        <v>0</v>
      </c>
      <c r="AC406">
        <v>32852.073139499997</v>
      </c>
      <c r="AD406">
        <v>-23922.461461999999</v>
      </c>
      <c r="AE406">
        <v>0</v>
      </c>
      <c r="AF406">
        <v>25422.382000000001</v>
      </c>
      <c r="AG406">
        <v>32985.540645000001</v>
      </c>
      <c r="AH406">
        <v>-13550.129606</v>
      </c>
      <c r="AI406">
        <v>0</v>
      </c>
      <c r="AJ406">
        <v>0</v>
      </c>
      <c r="AK406">
        <v>32852.073139499997</v>
      </c>
      <c r="AL406" t="s">
        <v>77</v>
      </c>
      <c r="AM406">
        <v>12.089791999999999</v>
      </c>
      <c r="AN406">
        <v>529.24543999999901</v>
      </c>
      <c r="AO406" t="s">
        <v>77</v>
      </c>
    </row>
    <row r="407" spans="1:41" x14ac:dyDescent="0.35">
      <c r="A407" t="str">
        <f t="shared" si="7"/>
        <v>VOLFXGBPUSD1Y25RR</v>
      </c>
      <c r="B407" t="s">
        <v>71</v>
      </c>
      <c r="C407" t="s">
        <v>27</v>
      </c>
      <c r="D407" t="s">
        <v>97</v>
      </c>
      <c r="E407" t="s">
        <v>7</v>
      </c>
      <c r="F407" t="s">
        <v>18</v>
      </c>
      <c r="G407" t="s">
        <v>97</v>
      </c>
      <c r="H407" t="s">
        <v>18</v>
      </c>
      <c r="I407">
        <v>1</v>
      </c>
      <c r="J407" t="s">
        <v>7</v>
      </c>
      <c r="K407">
        <v>-118903.47</v>
      </c>
      <c r="L407">
        <v>-4.2324999999999999</v>
      </c>
      <c r="M407">
        <v>-4.0999999999999996</v>
      </c>
      <c r="N407" t="s">
        <v>75</v>
      </c>
      <c r="O407" t="s">
        <v>75</v>
      </c>
      <c r="P407" t="s">
        <v>75</v>
      </c>
      <c r="Q407" t="s">
        <v>75</v>
      </c>
      <c r="R407">
        <v>0.62729999999999997</v>
      </c>
      <c r="S407">
        <v>0.91879999999999995</v>
      </c>
      <c r="T407">
        <v>0.95940000000000003</v>
      </c>
      <c r="U407">
        <v>0.4375</v>
      </c>
      <c r="V407">
        <v>0</v>
      </c>
      <c r="W407">
        <v>-4.3000000000000101E-2</v>
      </c>
      <c r="X407">
        <v>0</v>
      </c>
      <c r="Y407">
        <v>-0.13250000000000001</v>
      </c>
      <c r="Z407">
        <v>15754.709774999999</v>
      </c>
      <c r="AA407">
        <v>37294.0733655</v>
      </c>
      <c r="AB407">
        <v>44755.266107999902</v>
      </c>
      <c r="AC407">
        <v>54624.254117999997</v>
      </c>
      <c r="AD407">
        <v>5112.8492100000103</v>
      </c>
      <c r="AE407">
        <v>49285.4883149999</v>
      </c>
      <c r="AF407">
        <v>26010.134062500001</v>
      </c>
      <c r="AG407">
        <v>57037.994558999999</v>
      </c>
      <c r="AH407">
        <v>15754.709774999999</v>
      </c>
      <c r="AI407">
        <v>0</v>
      </c>
      <c r="AJ407">
        <v>44755.266107999902</v>
      </c>
      <c r="AK407">
        <v>54624.254117999997</v>
      </c>
      <c r="AL407" t="s">
        <v>77</v>
      </c>
      <c r="AM407">
        <v>0</v>
      </c>
      <c r="AN407">
        <v>2179.5927999999999</v>
      </c>
      <c r="AO407" t="s">
        <v>77</v>
      </c>
    </row>
    <row r="408" spans="1:41" x14ac:dyDescent="0.35">
      <c r="A408" t="str">
        <f t="shared" si="7"/>
        <v>VOLFXGBPUSD1YATM</v>
      </c>
      <c r="B408" t="s">
        <v>71</v>
      </c>
      <c r="C408" t="s">
        <v>27</v>
      </c>
      <c r="D408" t="s">
        <v>97</v>
      </c>
      <c r="E408" t="s">
        <v>7</v>
      </c>
      <c r="F408" t="s">
        <v>9</v>
      </c>
      <c r="G408" t="s">
        <v>97</v>
      </c>
      <c r="H408" t="s">
        <v>9</v>
      </c>
      <c r="I408">
        <v>1</v>
      </c>
      <c r="J408" t="s">
        <v>7</v>
      </c>
      <c r="K408">
        <v>-89494.158209999907</v>
      </c>
      <c r="L408">
        <v>15.385</v>
      </c>
      <c r="M408">
        <v>15.3675</v>
      </c>
      <c r="N408" t="s">
        <v>75</v>
      </c>
      <c r="O408" t="s">
        <v>75</v>
      </c>
      <c r="P408" t="s">
        <v>75</v>
      </c>
      <c r="Q408" t="s">
        <v>75</v>
      </c>
      <c r="R408">
        <v>0.5</v>
      </c>
      <c r="S408">
        <v>0.92530000000000001</v>
      </c>
      <c r="T408">
        <v>0.98380000000000001</v>
      </c>
      <c r="U408">
        <v>0.44</v>
      </c>
      <c r="V408">
        <v>0</v>
      </c>
      <c r="W408">
        <v>0.20509999999999901</v>
      </c>
      <c r="X408">
        <v>0</v>
      </c>
      <c r="Y408">
        <v>1.7500000000000002E-2</v>
      </c>
      <c r="Z408">
        <v>-1566.147768675</v>
      </c>
      <c r="AA408">
        <v>22373.5395524999</v>
      </c>
      <c r="AB408">
        <v>16601.166347954899</v>
      </c>
      <c r="AC408">
        <v>41404.472295856402</v>
      </c>
      <c r="AD408">
        <v>-18355.251848870899</v>
      </c>
      <c r="AE408">
        <v>20163.033844713002</v>
      </c>
      <c r="AF408">
        <v>19688.7148061999</v>
      </c>
      <c r="AG408">
        <v>44022.176423498902</v>
      </c>
      <c r="AH408">
        <v>-1566.147768675</v>
      </c>
      <c r="AI408">
        <v>0</v>
      </c>
      <c r="AJ408">
        <v>16601.166347954899</v>
      </c>
      <c r="AK408">
        <v>41404.472295856402</v>
      </c>
      <c r="AL408" t="s">
        <v>77</v>
      </c>
      <c r="AM408">
        <v>277.09177659999398</v>
      </c>
      <c r="AN408">
        <v>18357.330199749998</v>
      </c>
      <c r="AO408" t="s">
        <v>77</v>
      </c>
    </row>
    <row r="409" spans="1:41" x14ac:dyDescent="0.35">
      <c r="A409" t="str">
        <f t="shared" si="7"/>
        <v>VOLFXGBPUSD2Y10FLY</v>
      </c>
      <c r="B409" t="s">
        <v>71</v>
      </c>
      <c r="C409" t="s">
        <v>27</v>
      </c>
      <c r="D409" t="s">
        <v>97</v>
      </c>
      <c r="E409" t="s">
        <v>8</v>
      </c>
      <c r="F409" t="s">
        <v>17</v>
      </c>
      <c r="G409" t="s">
        <v>97</v>
      </c>
      <c r="H409" t="s">
        <v>17</v>
      </c>
      <c r="I409">
        <v>2</v>
      </c>
      <c r="J409" t="s">
        <v>8</v>
      </c>
      <c r="K409">
        <v>18929.05</v>
      </c>
      <c r="L409">
        <v>2.3250000000000002</v>
      </c>
      <c r="M409">
        <v>2.3250000000000002</v>
      </c>
      <c r="N409" t="s">
        <v>75</v>
      </c>
      <c r="O409" t="s">
        <v>75</v>
      </c>
      <c r="P409" t="s">
        <v>75</v>
      </c>
      <c r="Q409" t="s">
        <v>75</v>
      </c>
      <c r="R409">
        <v>1.1085</v>
      </c>
      <c r="S409">
        <v>1.4217</v>
      </c>
      <c r="T409">
        <v>1.4609000000000001</v>
      </c>
      <c r="U409">
        <v>0.73370000000000002</v>
      </c>
      <c r="V409">
        <v>0.32940000000000003</v>
      </c>
      <c r="W409">
        <v>-0.109999999999999</v>
      </c>
      <c r="X409">
        <v>0.37059999999999998</v>
      </c>
      <c r="Y409">
        <v>0</v>
      </c>
      <c r="Z409">
        <v>0</v>
      </c>
      <c r="AA409">
        <v>10491.4259625</v>
      </c>
      <c r="AB409">
        <v>6235.2290700000003</v>
      </c>
      <c r="AC409">
        <v>13455.7151925</v>
      </c>
      <c r="AD409">
        <v>-2082.1954999999898</v>
      </c>
      <c r="AE409">
        <v>7015.1059299999997</v>
      </c>
      <c r="AF409">
        <v>6944.1219924999996</v>
      </c>
      <c r="AG409">
        <v>13826.724572499999</v>
      </c>
      <c r="AH409">
        <v>0</v>
      </c>
      <c r="AI409">
        <v>0</v>
      </c>
      <c r="AJ409">
        <v>6235.2290700000003</v>
      </c>
      <c r="AK409">
        <v>13455.7151925</v>
      </c>
      <c r="AL409" t="s">
        <v>77</v>
      </c>
      <c r="AM409">
        <v>1.19658</v>
      </c>
      <c r="AN409">
        <v>24.830400000000001</v>
      </c>
      <c r="AO409" t="s">
        <v>77</v>
      </c>
    </row>
    <row r="410" spans="1:41" x14ac:dyDescent="0.35">
      <c r="A410" t="str">
        <f t="shared" si="7"/>
        <v>VOLFXGBPUSD2Y10RR</v>
      </c>
      <c r="B410" t="s">
        <v>71</v>
      </c>
      <c r="C410" t="s">
        <v>27</v>
      </c>
      <c r="D410" t="s">
        <v>97</v>
      </c>
      <c r="E410" t="s">
        <v>8</v>
      </c>
      <c r="F410" t="s">
        <v>16</v>
      </c>
      <c r="G410" t="s">
        <v>97</v>
      </c>
      <c r="H410" t="s">
        <v>16</v>
      </c>
      <c r="I410">
        <v>2</v>
      </c>
      <c r="J410" t="s">
        <v>8</v>
      </c>
      <c r="K410">
        <v>10440.01</v>
      </c>
      <c r="L410">
        <v>-7.5049999999999999</v>
      </c>
      <c r="M410">
        <v>-7.45</v>
      </c>
      <c r="N410" t="s">
        <v>75</v>
      </c>
      <c r="O410" t="s">
        <v>75</v>
      </c>
      <c r="P410" t="s">
        <v>75</v>
      </c>
      <c r="Q410" t="s">
        <v>75</v>
      </c>
      <c r="R410">
        <v>1.6628000000000001</v>
      </c>
      <c r="S410">
        <v>2.8126000000000002</v>
      </c>
      <c r="T410">
        <v>2.9563000000000001</v>
      </c>
      <c r="U410">
        <v>1.1006</v>
      </c>
      <c r="V410">
        <v>0</v>
      </c>
      <c r="W410">
        <v>-0.45490000000000003</v>
      </c>
      <c r="X410">
        <v>0</v>
      </c>
      <c r="Y410">
        <v>-5.4999999999999702E-2</v>
      </c>
      <c r="Z410">
        <v>-574.20054999999695</v>
      </c>
      <c r="AA410">
        <v>8679.8243139999995</v>
      </c>
      <c r="AB410">
        <v>0</v>
      </c>
      <c r="AC410">
        <v>14681.786063</v>
      </c>
      <c r="AD410">
        <v>-4749.1605490000002</v>
      </c>
      <c r="AE410">
        <v>0</v>
      </c>
      <c r="AF410">
        <v>5745.1375029999999</v>
      </c>
      <c r="AG410">
        <v>15431.9007815</v>
      </c>
      <c r="AH410">
        <v>-574.20054999999695</v>
      </c>
      <c r="AI410">
        <v>0</v>
      </c>
      <c r="AJ410">
        <v>0</v>
      </c>
      <c r="AK410">
        <v>14681.786063</v>
      </c>
      <c r="AL410" t="s">
        <v>77</v>
      </c>
      <c r="AM410">
        <v>90.896617500000005</v>
      </c>
      <c r="AN410">
        <v>163.68689999999901</v>
      </c>
      <c r="AO410" t="s">
        <v>77</v>
      </c>
    </row>
    <row r="411" spans="1:41" x14ac:dyDescent="0.35">
      <c r="A411" t="str">
        <f t="shared" si="7"/>
        <v>VOLFXGBPUSD2Y25FLY</v>
      </c>
      <c r="B411" t="s">
        <v>71</v>
      </c>
      <c r="C411" t="s">
        <v>27</v>
      </c>
      <c r="D411" t="s">
        <v>97</v>
      </c>
      <c r="E411" t="s">
        <v>8</v>
      </c>
      <c r="F411" t="s">
        <v>19</v>
      </c>
      <c r="G411" t="s">
        <v>97</v>
      </c>
      <c r="H411" t="s">
        <v>19</v>
      </c>
      <c r="I411">
        <v>2</v>
      </c>
      <c r="J411" t="s">
        <v>8</v>
      </c>
      <c r="K411">
        <v>-10468.619999999901</v>
      </c>
      <c r="L411">
        <v>0.66</v>
      </c>
      <c r="M411">
        <v>0.56340000000000001</v>
      </c>
      <c r="N411" t="s">
        <v>75</v>
      </c>
      <c r="O411" t="s">
        <v>75</v>
      </c>
      <c r="P411" t="s">
        <v>75</v>
      </c>
      <c r="Q411" t="s">
        <v>75</v>
      </c>
      <c r="R411">
        <v>0.46310000000000001</v>
      </c>
      <c r="S411">
        <v>0.64690000000000003</v>
      </c>
      <c r="T411">
        <v>0.66979999999999995</v>
      </c>
      <c r="U411">
        <v>0.41260000000000002</v>
      </c>
      <c r="V411">
        <v>1.9299999999999901E-2</v>
      </c>
      <c r="W411">
        <v>0.11260000000000001</v>
      </c>
      <c r="X411">
        <v>9.7000000000000402E-3</v>
      </c>
      <c r="Y411">
        <v>9.6600000000000005E-2</v>
      </c>
      <c r="Z411">
        <v>-1011.268692</v>
      </c>
      <c r="AA411">
        <v>2424.008961</v>
      </c>
      <c r="AB411">
        <v>0</v>
      </c>
      <c r="AC411">
        <v>3386.075139</v>
      </c>
      <c r="AD411">
        <v>-1178.7666119999999</v>
      </c>
      <c r="AE411">
        <v>0</v>
      </c>
      <c r="AF411">
        <v>2159.6763059999998</v>
      </c>
      <c r="AG411">
        <v>3505.94083799999</v>
      </c>
      <c r="AH411">
        <v>-1011.268692</v>
      </c>
      <c r="AI411">
        <v>0</v>
      </c>
      <c r="AJ411">
        <v>0</v>
      </c>
      <c r="AK411">
        <v>3386.075139</v>
      </c>
      <c r="AL411" t="s">
        <v>77</v>
      </c>
      <c r="AM411">
        <v>1.4354119999999999</v>
      </c>
      <c r="AN411">
        <v>73.516011250000005</v>
      </c>
      <c r="AO411" t="s">
        <v>77</v>
      </c>
    </row>
    <row r="412" spans="1:41" x14ac:dyDescent="0.35">
      <c r="A412" t="str">
        <f t="shared" si="7"/>
        <v>VOLFXGBPUSD2Y25RR</v>
      </c>
      <c r="B412" t="s">
        <v>71</v>
      </c>
      <c r="C412" t="s">
        <v>27</v>
      </c>
      <c r="D412" t="s">
        <v>97</v>
      </c>
      <c r="E412" t="s">
        <v>8</v>
      </c>
      <c r="F412" t="s">
        <v>18</v>
      </c>
      <c r="G412" t="s">
        <v>97</v>
      </c>
      <c r="H412" t="s">
        <v>18</v>
      </c>
      <c r="I412">
        <v>2</v>
      </c>
      <c r="J412" t="s">
        <v>8</v>
      </c>
      <c r="K412">
        <v>-2737.2</v>
      </c>
      <c r="L412">
        <v>-4.0250000000000004</v>
      </c>
      <c r="M412">
        <v>-4.0250000000000004</v>
      </c>
      <c r="N412" t="s">
        <v>75</v>
      </c>
      <c r="O412" t="s">
        <v>75</v>
      </c>
      <c r="P412" t="s">
        <v>75</v>
      </c>
      <c r="Q412" t="s">
        <v>75</v>
      </c>
      <c r="R412">
        <v>0.8</v>
      </c>
      <c r="S412">
        <v>0.93600000000000005</v>
      </c>
      <c r="T412">
        <v>0.95299999999999996</v>
      </c>
      <c r="U412">
        <v>0.60799999999999998</v>
      </c>
      <c r="V412">
        <v>0</v>
      </c>
      <c r="W412">
        <v>1.9999999999999501E-2</v>
      </c>
      <c r="X412">
        <v>0</v>
      </c>
      <c r="Y412">
        <v>0</v>
      </c>
      <c r="Z412">
        <v>0</v>
      </c>
      <c r="AA412">
        <v>1094.8800000000001</v>
      </c>
      <c r="AB412">
        <v>1081.4677200000001</v>
      </c>
      <c r="AC412">
        <v>1281.0096000000001</v>
      </c>
      <c r="AD412">
        <v>-54.743999999998799</v>
      </c>
      <c r="AE412">
        <v>1216.6854000000001</v>
      </c>
      <c r="AF412">
        <v>832.10879999999997</v>
      </c>
      <c r="AG412">
        <v>1304.2757999999999</v>
      </c>
      <c r="AH412">
        <v>0</v>
      </c>
      <c r="AI412">
        <v>0</v>
      </c>
      <c r="AJ412">
        <v>1081.4677200000001</v>
      </c>
      <c r="AK412">
        <v>1281.0096000000001</v>
      </c>
      <c r="AL412" t="s">
        <v>77</v>
      </c>
      <c r="AM412">
        <v>0</v>
      </c>
      <c r="AN412">
        <v>279.46558499999998</v>
      </c>
      <c r="AO412" t="s">
        <v>77</v>
      </c>
    </row>
    <row r="413" spans="1:41" x14ac:dyDescent="0.35">
      <c r="A413" t="str">
        <f t="shared" si="7"/>
        <v>VOLFXGBPUSD2YATM</v>
      </c>
      <c r="B413" t="s">
        <v>71</v>
      </c>
      <c r="C413" t="s">
        <v>27</v>
      </c>
      <c r="D413" t="s">
        <v>97</v>
      </c>
      <c r="E413" t="s">
        <v>8</v>
      </c>
      <c r="F413" t="s">
        <v>9</v>
      </c>
      <c r="G413" t="s">
        <v>97</v>
      </c>
      <c r="H413" t="s">
        <v>9</v>
      </c>
      <c r="I413">
        <v>2</v>
      </c>
      <c r="J413" t="s">
        <v>8</v>
      </c>
      <c r="K413">
        <v>-19745.57417</v>
      </c>
      <c r="L413">
        <v>15.56</v>
      </c>
      <c r="M413">
        <v>15.592499999999999</v>
      </c>
      <c r="N413" t="s">
        <v>75</v>
      </c>
      <c r="O413" t="s">
        <v>75</v>
      </c>
      <c r="P413" t="s">
        <v>75</v>
      </c>
      <c r="Q413" t="s">
        <v>75</v>
      </c>
      <c r="R413">
        <v>1.0928</v>
      </c>
      <c r="S413">
        <v>1.3956999999999999</v>
      </c>
      <c r="T413">
        <v>1.3977999999999999</v>
      </c>
      <c r="U413">
        <v>0.625</v>
      </c>
      <c r="V413">
        <v>0</v>
      </c>
      <c r="W413">
        <v>0.2054</v>
      </c>
      <c r="X413">
        <v>0</v>
      </c>
      <c r="Y413">
        <v>-3.2499999999998801E-2</v>
      </c>
      <c r="Z413">
        <v>641.73116052497699</v>
      </c>
      <c r="AA413">
        <v>10788.981726488</v>
      </c>
      <c r="AB413">
        <v>4393.3902528250001</v>
      </c>
      <c r="AC413">
        <v>13779.448934534499</v>
      </c>
      <c r="AD413">
        <v>-4055.7409345180099</v>
      </c>
      <c r="AE413">
        <v>5060.7906597709898</v>
      </c>
      <c r="AF413">
        <v>6170.4919281250004</v>
      </c>
      <c r="AG413">
        <v>13800.181787412999</v>
      </c>
      <c r="AH413">
        <v>641.73116052497699</v>
      </c>
      <c r="AI413">
        <v>0</v>
      </c>
      <c r="AJ413">
        <v>4393.3902528250001</v>
      </c>
      <c r="AK413">
        <v>13779.448934534499</v>
      </c>
      <c r="AL413" t="s">
        <v>77</v>
      </c>
      <c r="AM413">
        <v>86.591180249999894</v>
      </c>
      <c r="AN413">
        <v>1957.75344301121</v>
      </c>
      <c r="AO413" t="s">
        <v>77</v>
      </c>
    </row>
    <row r="414" spans="1:41" x14ac:dyDescent="0.35">
      <c r="A414" t="str">
        <f t="shared" si="7"/>
        <v>VOLFXGBPUSD5Y10FLY</v>
      </c>
      <c r="B414" t="s">
        <v>71</v>
      </c>
      <c r="C414" t="s">
        <v>27</v>
      </c>
      <c r="D414" t="s">
        <v>97</v>
      </c>
      <c r="E414" t="s">
        <v>24</v>
      </c>
      <c r="F414" t="s">
        <v>17</v>
      </c>
      <c r="G414" t="s">
        <v>97</v>
      </c>
      <c r="H414" t="s">
        <v>17</v>
      </c>
      <c r="I414">
        <v>5</v>
      </c>
      <c r="J414" t="s">
        <v>24</v>
      </c>
      <c r="K414">
        <v>1404.1499999999901</v>
      </c>
      <c r="L414">
        <v>2</v>
      </c>
      <c r="M414">
        <v>1.679</v>
      </c>
      <c r="N414" t="s">
        <v>80</v>
      </c>
      <c r="O414" t="s">
        <v>75</v>
      </c>
      <c r="P414" t="s">
        <v>80</v>
      </c>
      <c r="Q414" t="s">
        <v>83</v>
      </c>
      <c r="R414">
        <v>1.21455</v>
      </c>
      <c r="S414">
        <v>2.3607</v>
      </c>
      <c r="T414">
        <v>2.504</v>
      </c>
      <c r="U414">
        <v>0.71489999999999998</v>
      </c>
      <c r="V414">
        <v>0</v>
      </c>
      <c r="W414">
        <v>-0.30690000000000001</v>
      </c>
      <c r="X414">
        <v>0</v>
      </c>
      <c r="Y414">
        <v>0</v>
      </c>
      <c r="Z414">
        <v>0</v>
      </c>
      <c r="AA414">
        <v>852.70519124999998</v>
      </c>
      <c r="AB414">
        <v>0</v>
      </c>
      <c r="AC414">
        <v>1657.3884524999901</v>
      </c>
      <c r="AD414">
        <v>-430.93363499999998</v>
      </c>
      <c r="AE414">
        <v>0</v>
      </c>
      <c r="AF414">
        <v>501.91341749999901</v>
      </c>
      <c r="AG414">
        <v>1757.9957999999999</v>
      </c>
      <c r="AH414">
        <v>0</v>
      </c>
      <c r="AI414">
        <v>0</v>
      </c>
      <c r="AJ414">
        <v>0</v>
      </c>
      <c r="AK414">
        <v>1657.3884524999901</v>
      </c>
      <c r="AL414" t="s">
        <v>77</v>
      </c>
      <c r="AM414">
        <v>2.4300289999997302</v>
      </c>
      <c r="AN414">
        <v>1761.0767310000001</v>
      </c>
      <c r="AO414" t="s">
        <v>77</v>
      </c>
    </row>
    <row r="415" spans="1:41" x14ac:dyDescent="0.35">
      <c r="A415" t="str">
        <f t="shared" si="7"/>
        <v>VOLFXGBPUSD5Y10RR</v>
      </c>
      <c r="B415" t="s">
        <v>71</v>
      </c>
      <c r="C415" t="s">
        <v>27</v>
      </c>
      <c r="D415" t="s">
        <v>97</v>
      </c>
      <c r="E415" t="s">
        <v>24</v>
      </c>
      <c r="F415" t="s">
        <v>16</v>
      </c>
      <c r="G415" t="s">
        <v>97</v>
      </c>
      <c r="H415" t="s">
        <v>16</v>
      </c>
      <c r="I415">
        <v>5</v>
      </c>
      <c r="J415" t="s">
        <v>24</v>
      </c>
      <c r="K415">
        <v>1479.93</v>
      </c>
      <c r="L415">
        <v>-7.41</v>
      </c>
      <c r="M415">
        <v>-7.35</v>
      </c>
      <c r="N415" t="s">
        <v>75</v>
      </c>
      <c r="O415" t="s">
        <v>75</v>
      </c>
      <c r="P415" t="s">
        <v>75</v>
      </c>
      <c r="Q415" t="s">
        <v>75</v>
      </c>
      <c r="R415">
        <v>3.2218</v>
      </c>
      <c r="S415">
        <v>8.9483999999999995</v>
      </c>
      <c r="T415">
        <v>9.6641999999999992</v>
      </c>
      <c r="U415">
        <v>0.72440000000000004</v>
      </c>
      <c r="V415">
        <v>0</v>
      </c>
      <c r="W415">
        <v>-1.7034</v>
      </c>
      <c r="X415">
        <v>0</v>
      </c>
      <c r="Y415">
        <v>-6.0000000000000497E-2</v>
      </c>
      <c r="Z415">
        <v>-88.795800000000696</v>
      </c>
      <c r="AA415">
        <v>2384.019237</v>
      </c>
      <c r="AB415">
        <v>0</v>
      </c>
      <c r="AC415">
        <v>6621.5028059999904</v>
      </c>
      <c r="AD415">
        <v>-2520.9127619999999</v>
      </c>
      <c r="AE415">
        <v>0</v>
      </c>
      <c r="AF415">
        <v>536.03064600000005</v>
      </c>
      <c r="AG415">
        <v>7151.1697530000001</v>
      </c>
      <c r="AH415">
        <v>-88.795800000000696</v>
      </c>
      <c r="AI415">
        <v>0</v>
      </c>
      <c r="AJ415">
        <v>0</v>
      </c>
      <c r="AK415">
        <v>6621.5028059999904</v>
      </c>
      <c r="AL415" t="s">
        <v>77</v>
      </c>
      <c r="AM415">
        <v>0</v>
      </c>
      <c r="AN415">
        <v>17504.862691499999</v>
      </c>
      <c r="AO415" t="s">
        <v>77</v>
      </c>
    </row>
    <row r="416" spans="1:41" x14ac:dyDescent="0.35">
      <c r="A416" t="str">
        <f t="shared" si="7"/>
        <v>VOLFXGBPUSD5Y25FLY</v>
      </c>
      <c r="B416" t="s">
        <v>71</v>
      </c>
      <c r="C416" t="s">
        <v>27</v>
      </c>
      <c r="D416" t="s">
        <v>97</v>
      </c>
      <c r="E416" t="s">
        <v>24</v>
      </c>
      <c r="F416" t="s">
        <v>19</v>
      </c>
      <c r="G416" t="s">
        <v>97</v>
      </c>
      <c r="H416" t="s">
        <v>19</v>
      </c>
      <c r="I416">
        <v>5</v>
      </c>
      <c r="J416" t="s">
        <v>24</v>
      </c>
      <c r="K416">
        <v>2718.91</v>
      </c>
      <c r="L416">
        <v>0.69750000000000001</v>
      </c>
      <c r="M416">
        <v>0.69750000000000001</v>
      </c>
      <c r="N416" t="s">
        <v>75</v>
      </c>
      <c r="O416" t="s">
        <v>75</v>
      </c>
      <c r="P416" t="s">
        <v>76</v>
      </c>
      <c r="Q416" t="s">
        <v>76</v>
      </c>
      <c r="R416">
        <v>0.39300786929187898</v>
      </c>
      <c r="S416">
        <v>0.59467357644494101</v>
      </c>
      <c r="T416">
        <v>0.61784457664397396</v>
      </c>
      <c r="U416">
        <v>0.31690000000000002</v>
      </c>
      <c r="V416">
        <v>0.22600000000000001</v>
      </c>
      <c r="W416">
        <v>-4.9200000000000001E-2</v>
      </c>
      <c r="X416">
        <v>0.25419999999999998</v>
      </c>
      <c r="Y416">
        <v>0</v>
      </c>
      <c r="Z416">
        <v>0</v>
      </c>
      <c r="AA416">
        <v>534.276512948191</v>
      </c>
      <c r="AB416">
        <v>614.47366</v>
      </c>
      <c r="AC416">
        <v>808.43196686595695</v>
      </c>
      <c r="AD416">
        <v>-133.77037200000001</v>
      </c>
      <c r="AE416">
        <v>691.14692199999899</v>
      </c>
      <c r="AF416">
        <v>430.81128949999999</v>
      </c>
      <c r="AG416">
        <v>839.93189894153397</v>
      </c>
      <c r="AH416">
        <v>0</v>
      </c>
      <c r="AI416">
        <v>0</v>
      </c>
      <c r="AJ416">
        <v>614.47366</v>
      </c>
      <c r="AK416">
        <v>808.43196686595695</v>
      </c>
      <c r="AL416" t="s">
        <v>77</v>
      </c>
      <c r="AM416">
        <v>831.38304000000005</v>
      </c>
      <c r="AN416">
        <v>8116.3769279999997</v>
      </c>
      <c r="AO416" t="s">
        <v>77</v>
      </c>
    </row>
    <row r="417" spans="1:41" x14ac:dyDescent="0.35">
      <c r="A417" t="str">
        <f t="shared" si="7"/>
        <v>VOLFXGBPUSD5Y25RR</v>
      </c>
      <c r="B417" t="s">
        <v>71</v>
      </c>
      <c r="C417" t="s">
        <v>27</v>
      </c>
      <c r="D417" t="s">
        <v>97</v>
      </c>
      <c r="E417" t="s">
        <v>24</v>
      </c>
      <c r="F417" t="s">
        <v>18</v>
      </c>
      <c r="G417" t="s">
        <v>97</v>
      </c>
      <c r="H417" t="s">
        <v>18</v>
      </c>
      <c r="I417">
        <v>5</v>
      </c>
      <c r="J417" t="s">
        <v>24</v>
      </c>
      <c r="K417">
        <v>-1319.6</v>
      </c>
      <c r="L417">
        <v>-4.0374999999999996</v>
      </c>
      <c r="M417">
        <v>-4.0374999999999996</v>
      </c>
      <c r="N417" t="s">
        <v>75</v>
      </c>
      <c r="O417" t="s">
        <v>75</v>
      </c>
      <c r="P417" t="s">
        <v>75</v>
      </c>
      <c r="Q417" t="s">
        <v>75</v>
      </c>
      <c r="R417">
        <v>1.8794</v>
      </c>
      <c r="S417">
        <v>5.2199</v>
      </c>
      <c r="T417">
        <v>5.6374000000000004</v>
      </c>
      <c r="U417">
        <v>0.45590000000000003</v>
      </c>
      <c r="V417">
        <v>0</v>
      </c>
      <c r="W417">
        <v>1.00000000000006E-2</v>
      </c>
      <c r="X417">
        <v>0</v>
      </c>
      <c r="Y417">
        <v>0</v>
      </c>
      <c r="Z417">
        <v>0</v>
      </c>
      <c r="AA417">
        <v>1240.0281199999999</v>
      </c>
      <c r="AB417">
        <v>1416.98647999999</v>
      </c>
      <c r="AC417">
        <v>3444.0900199999901</v>
      </c>
      <c r="AD417">
        <v>-13.196000000000801</v>
      </c>
      <c r="AE417">
        <v>1594.07679999999</v>
      </c>
      <c r="AF417">
        <v>300.80282</v>
      </c>
      <c r="AG417">
        <v>3719.5565200000001</v>
      </c>
      <c r="AH417">
        <v>0</v>
      </c>
      <c r="AI417">
        <v>0</v>
      </c>
      <c r="AJ417">
        <v>1416.98647999999</v>
      </c>
      <c r="AK417">
        <v>3444.0900199999901</v>
      </c>
      <c r="AL417" t="s">
        <v>77</v>
      </c>
      <c r="AM417">
        <v>38583.667584000003</v>
      </c>
      <c r="AN417">
        <v>27620.207999999999</v>
      </c>
      <c r="AO417" t="s">
        <v>77</v>
      </c>
    </row>
    <row r="418" spans="1:41" x14ac:dyDescent="0.35">
      <c r="A418" t="str">
        <f t="shared" si="7"/>
        <v>VOLFXGBPUSD5YATM</v>
      </c>
      <c r="B418" t="s">
        <v>71</v>
      </c>
      <c r="C418" t="s">
        <v>27</v>
      </c>
      <c r="D418" t="s">
        <v>97</v>
      </c>
      <c r="E418" t="s">
        <v>24</v>
      </c>
      <c r="F418" t="s">
        <v>9</v>
      </c>
      <c r="G418" t="s">
        <v>97</v>
      </c>
      <c r="H418" t="s">
        <v>9</v>
      </c>
      <c r="I418">
        <v>5</v>
      </c>
      <c r="J418" t="s">
        <v>24</v>
      </c>
      <c r="K418">
        <v>-6716.08769999999</v>
      </c>
      <c r="L418">
        <v>16.475000000000001</v>
      </c>
      <c r="M418">
        <v>16.537500000000001</v>
      </c>
      <c r="N418" t="s">
        <v>75</v>
      </c>
      <c r="O418" t="s">
        <v>75</v>
      </c>
      <c r="P418" t="s">
        <v>75</v>
      </c>
      <c r="Q418" t="s">
        <v>75</v>
      </c>
      <c r="R418">
        <v>5.6675000000000004</v>
      </c>
      <c r="S418">
        <v>8.65</v>
      </c>
      <c r="T418">
        <v>8.65</v>
      </c>
      <c r="U418">
        <v>2.1355</v>
      </c>
      <c r="V418">
        <v>0</v>
      </c>
      <c r="W418">
        <v>0.32730000000000098</v>
      </c>
      <c r="X418">
        <v>0</v>
      </c>
      <c r="Y418">
        <v>-6.25E-2</v>
      </c>
      <c r="Z418">
        <v>419.75548124999898</v>
      </c>
      <c r="AA418">
        <v>19031.713519875</v>
      </c>
      <c r="AB418">
        <v>1427.16863624999</v>
      </c>
      <c r="AC418">
        <v>29047.079302499998</v>
      </c>
      <c r="AD418">
        <v>-2198.1755042099999</v>
      </c>
      <c r="AE418">
        <v>1553.4310850099801</v>
      </c>
      <c r="AF418">
        <v>7171.1026416749901</v>
      </c>
      <c r="AG418">
        <v>29047.079302499998</v>
      </c>
      <c r="AH418">
        <v>419.75548124999898</v>
      </c>
      <c r="AI418">
        <v>0</v>
      </c>
      <c r="AJ418">
        <v>1427.16863624999</v>
      </c>
      <c r="AK418">
        <v>29047.079302499998</v>
      </c>
      <c r="AL418" t="s">
        <v>77</v>
      </c>
      <c r="AM418">
        <v>0</v>
      </c>
      <c r="AN418">
        <v>63056.467150025601</v>
      </c>
      <c r="AO418" t="s">
        <v>77</v>
      </c>
    </row>
    <row r="419" spans="1:41" x14ac:dyDescent="0.35">
      <c r="A419" t="str">
        <f t="shared" si="7"/>
        <v>VOLFXGBPUSD7YATM</v>
      </c>
      <c r="B419" t="s">
        <v>71</v>
      </c>
      <c r="C419" t="s">
        <v>27</v>
      </c>
      <c r="D419" t="s">
        <v>97</v>
      </c>
      <c r="E419" t="s">
        <v>25</v>
      </c>
      <c r="F419" t="s">
        <v>9</v>
      </c>
      <c r="G419" t="s">
        <v>97</v>
      </c>
      <c r="H419" t="s">
        <v>9</v>
      </c>
      <c r="I419">
        <v>7</v>
      </c>
      <c r="J419" t="s">
        <v>25</v>
      </c>
      <c r="K419">
        <v>-226.48841999999999</v>
      </c>
      <c r="L419">
        <v>16.25</v>
      </c>
      <c r="M419">
        <v>16.003900000000002</v>
      </c>
      <c r="N419" t="s">
        <v>75</v>
      </c>
      <c r="O419" t="s">
        <v>75</v>
      </c>
      <c r="P419" t="s">
        <v>75</v>
      </c>
      <c r="Q419" t="s">
        <v>75</v>
      </c>
      <c r="R419">
        <v>1.5</v>
      </c>
      <c r="S419">
        <v>2.0312999999999999</v>
      </c>
      <c r="T419">
        <v>2.0977000000000001</v>
      </c>
      <c r="U419">
        <v>1.1000000000000001</v>
      </c>
      <c r="V419">
        <v>4.9199999999999001E-2</v>
      </c>
      <c r="W419">
        <v>4.4460999999999897</v>
      </c>
      <c r="X419">
        <v>2.4599999999999501E-2</v>
      </c>
      <c r="Y419">
        <v>0.24609999999999799</v>
      </c>
      <c r="Z419">
        <v>-55.738800161999599</v>
      </c>
      <c r="AA419">
        <v>169.86631499999999</v>
      </c>
      <c r="AB419">
        <v>0</v>
      </c>
      <c r="AC419">
        <v>230.03296377299901</v>
      </c>
      <c r="AD419">
        <v>-1006.99016416199</v>
      </c>
      <c r="AE419">
        <v>0</v>
      </c>
      <c r="AF419">
        <v>124.568631</v>
      </c>
      <c r="AG419">
        <v>237.552379317</v>
      </c>
      <c r="AH419">
        <v>-55.738800161999599</v>
      </c>
      <c r="AI419">
        <v>0</v>
      </c>
      <c r="AJ419">
        <v>0</v>
      </c>
      <c r="AK419">
        <v>230.03296377299901</v>
      </c>
      <c r="AL419" t="s">
        <v>77</v>
      </c>
      <c r="AM419">
        <v>831.71178999999904</v>
      </c>
      <c r="AN419">
        <v>1603.66661</v>
      </c>
      <c r="AO419" t="s">
        <v>77</v>
      </c>
    </row>
    <row r="420" spans="1:41" x14ac:dyDescent="0.35">
      <c r="A420" t="str">
        <f t="shared" si="7"/>
        <v>VOLFXGBPUSD10YATM</v>
      </c>
      <c r="B420" t="s">
        <v>71</v>
      </c>
      <c r="C420" t="s">
        <v>27</v>
      </c>
      <c r="D420" t="s">
        <v>97</v>
      </c>
      <c r="E420" t="s">
        <v>26</v>
      </c>
      <c r="F420" t="s">
        <v>9</v>
      </c>
      <c r="G420" t="s">
        <v>97</v>
      </c>
      <c r="H420" t="s">
        <v>9</v>
      </c>
      <c r="I420">
        <v>10</v>
      </c>
      <c r="J420" t="s">
        <v>26</v>
      </c>
      <c r="K420">
        <v>-0.98302</v>
      </c>
      <c r="L420">
        <v>16.5</v>
      </c>
      <c r="M420">
        <v>16.246700000000001</v>
      </c>
      <c r="N420" t="s">
        <v>75</v>
      </c>
      <c r="O420" t="s">
        <v>75</v>
      </c>
      <c r="P420" t="s">
        <v>75</v>
      </c>
      <c r="Q420" t="s">
        <v>75</v>
      </c>
      <c r="R420">
        <v>1</v>
      </c>
      <c r="S420">
        <v>1.4</v>
      </c>
      <c r="T420">
        <v>1.45</v>
      </c>
      <c r="U420">
        <v>0.74909999999999999</v>
      </c>
      <c r="V420">
        <v>5.0699999999999003E-2</v>
      </c>
      <c r="W420">
        <v>4.6506999999999996</v>
      </c>
      <c r="X420">
        <v>2.5300000000001401E-2</v>
      </c>
      <c r="Y420">
        <v>0.25329999999999903</v>
      </c>
      <c r="Z420">
        <v>-0.24899896599999899</v>
      </c>
      <c r="AA420">
        <v>0.49151</v>
      </c>
      <c r="AB420">
        <v>0</v>
      </c>
      <c r="AC420">
        <v>0.688114</v>
      </c>
      <c r="AD420">
        <v>-4.5717311140000003</v>
      </c>
      <c r="AE420">
        <v>0</v>
      </c>
      <c r="AF420">
        <v>0.36819014099999903</v>
      </c>
      <c r="AG420">
        <v>0.71268949999999998</v>
      </c>
      <c r="AH420">
        <v>-0.24899896599999899</v>
      </c>
      <c r="AI420">
        <v>0</v>
      </c>
      <c r="AJ420">
        <v>0</v>
      </c>
      <c r="AK420">
        <v>0.688114</v>
      </c>
      <c r="AL420" t="s">
        <v>77</v>
      </c>
      <c r="AM420">
        <v>61.289924000000703</v>
      </c>
      <c r="AN420">
        <v>2670.4145825000001</v>
      </c>
      <c r="AO420" t="s">
        <v>77</v>
      </c>
    </row>
    <row r="421" spans="1:41" x14ac:dyDescent="0.35">
      <c r="A421" t="str">
        <f t="shared" si="7"/>
        <v>VOLFXUSDBRL1W10FLY</v>
      </c>
      <c r="B421" t="s">
        <v>71</v>
      </c>
      <c r="C421" t="s">
        <v>27</v>
      </c>
      <c r="D421" t="s">
        <v>31</v>
      </c>
      <c r="E421" t="s">
        <v>0</v>
      </c>
      <c r="F421" t="s">
        <v>17</v>
      </c>
      <c r="G421" t="s">
        <v>31</v>
      </c>
      <c r="H421" t="s">
        <v>17</v>
      </c>
      <c r="I421">
        <v>1.94444444444444E-2</v>
      </c>
      <c r="J421" t="s">
        <v>0</v>
      </c>
      <c r="K421">
        <v>1403.28</v>
      </c>
      <c r="L421">
        <v>1.0075000000000001</v>
      </c>
      <c r="M421">
        <v>1.0075000000000001</v>
      </c>
      <c r="N421" t="s">
        <v>75</v>
      </c>
      <c r="O421" t="s">
        <v>75</v>
      </c>
      <c r="P421" t="s">
        <v>82</v>
      </c>
      <c r="Q421" t="s">
        <v>82</v>
      </c>
      <c r="R421">
        <v>2.25</v>
      </c>
      <c r="S421">
        <v>3.4750999999999999</v>
      </c>
      <c r="T421">
        <v>3.6282000000000001</v>
      </c>
      <c r="U421">
        <v>1.8644000000000001</v>
      </c>
      <c r="V421">
        <v>2.5200000000000101E-2</v>
      </c>
      <c r="W421">
        <v>-0.96649999999999903</v>
      </c>
      <c r="X421">
        <v>2.8300000000000099E-2</v>
      </c>
      <c r="Y421">
        <v>0</v>
      </c>
      <c r="Z421">
        <v>0</v>
      </c>
      <c r="AA421">
        <v>1578.69</v>
      </c>
      <c r="AB421">
        <v>35.362656000000101</v>
      </c>
      <c r="AC421">
        <v>2438.2691639999998</v>
      </c>
      <c r="AD421">
        <v>-1356.2701199999999</v>
      </c>
      <c r="AE421">
        <v>39.712824000000097</v>
      </c>
      <c r="AF421">
        <v>1308.137616</v>
      </c>
      <c r="AG421">
        <v>2545.6902479999999</v>
      </c>
      <c r="AH421">
        <v>0</v>
      </c>
      <c r="AI421">
        <v>1578.69</v>
      </c>
      <c r="AJ421">
        <v>35.362656000000101</v>
      </c>
      <c r="AK421">
        <v>2438.2691639999998</v>
      </c>
      <c r="AL421" t="s">
        <v>77</v>
      </c>
      <c r="AM421">
        <v>0</v>
      </c>
      <c r="AN421">
        <v>15377.8197494999</v>
      </c>
      <c r="AO421" t="s">
        <v>77</v>
      </c>
    </row>
    <row r="422" spans="1:41" x14ac:dyDescent="0.35">
      <c r="A422" t="str">
        <f t="shared" si="7"/>
        <v>VOLFXUSDBRL1W10RR</v>
      </c>
      <c r="B422" t="s">
        <v>71</v>
      </c>
      <c r="C422" t="s">
        <v>27</v>
      </c>
      <c r="D422" t="s">
        <v>31</v>
      </c>
      <c r="E422" t="s">
        <v>0</v>
      </c>
      <c r="F422" t="s">
        <v>16</v>
      </c>
      <c r="G422" t="s">
        <v>31</v>
      </c>
      <c r="H422" t="s">
        <v>16</v>
      </c>
      <c r="I422">
        <v>1.94444444444444E-2</v>
      </c>
      <c r="J422" t="s">
        <v>0</v>
      </c>
      <c r="K422">
        <v>391.16999999999899</v>
      </c>
      <c r="L422">
        <v>3.7</v>
      </c>
      <c r="M422">
        <v>4.4146000000000001</v>
      </c>
      <c r="N422" t="s">
        <v>80</v>
      </c>
      <c r="O422" t="s">
        <v>75</v>
      </c>
      <c r="P422" t="s">
        <v>82</v>
      </c>
      <c r="Q422" t="s">
        <v>82</v>
      </c>
      <c r="R422">
        <v>3.528</v>
      </c>
      <c r="S422">
        <v>3.7776000000000001</v>
      </c>
      <c r="T422">
        <v>3.8088000000000002</v>
      </c>
      <c r="U422">
        <v>1.7456</v>
      </c>
      <c r="V422">
        <v>0.31330000000000002</v>
      </c>
      <c r="W422">
        <v>-1.0142500000000001</v>
      </c>
      <c r="X422">
        <v>0.35249999999999998</v>
      </c>
      <c r="Y422">
        <v>0</v>
      </c>
      <c r="Z422">
        <v>0</v>
      </c>
      <c r="AA422">
        <v>690.02387999999996</v>
      </c>
      <c r="AB422">
        <v>122.553561</v>
      </c>
      <c r="AC422">
        <v>738.841895999999</v>
      </c>
      <c r="AD422">
        <v>-396.74417249999999</v>
      </c>
      <c r="AE422">
        <v>137.88742500000001</v>
      </c>
      <c r="AF422">
        <v>341.413175999999</v>
      </c>
      <c r="AG422">
        <v>744.94414799999902</v>
      </c>
      <c r="AH422">
        <v>0</v>
      </c>
      <c r="AI422">
        <v>690.02387999999996</v>
      </c>
      <c r="AJ422">
        <v>122.553561</v>
      </c>
      <c r="AK422">
        <v>738.841895999999</v>
      </c>
      <c r="AL422" t="s">
        <v>77</v>
      </c>
      <c r="AM422">
        <v>7774.2801840000002</v>
      </c>
      <c r="AN422">
        <v>4369.7387359999902</v>
      </c>
      <c r="AO422" t="s">
        <v>77</v>
      </c>
    </row>
    <row r="423" spans="1:41" x14ac:dyDescent="0.35">
      <c r="A423" t="str">
        <f t="shared" si="7"/>
        <v>VOLFXUSDBRL1W25FLY</v>
      </c>
      <c r="B423" t="s">
        <v>71</v>
      </c>
      <c r="C423" t="s">
        <v>27</v>
      </c>
      <c r="D423" t="s">
        <v>31</v>
      </c>
      <c r="E423" t="s">
        <v>0</v>
      </c>
      <c r="F423" t="s">
        <v>19</v>
      </c>
      <c r="G423" t="s">
        <v>31</v>
      </c>
      <c r="H423" t="s">
        <v>19</v>
      </c>
      <c r="I423">
        <v>1.94444444444444E-2</v>
      </c>
      <c r="J423" t="s">
        <v>0</v>
      </c>
      <c r="K423">
        <v>953.71</v>
      </c>
      <c r="L423">
        <v>0.32</v>
      </c>
      <c r="M423">
        <v>0.32</v>
      </c>
      <c r="N423" t="s">
        <v>75</v>
      </c>
      <c r="O423" t="s">
        <v>75</v>
      </c>
      <c r="P423" t="s">
        <v>80</v>
      </c>
      <c r="Q423" t="s">
        <v>83</v>
      </c>
      <c r="R423">
        <v>1.10225</v>
      </c>
      <c r="S423">
        <v>1.6229499999999999</v>
      </c>
      <c r="T423">
        <v>1.6876</v>
      </c>
      <c r="U423">
        <v>0.72189999999999999</v>
      </c>
      <c r="V423">
        <v>2.4E-2</v>
      </c>
      <c r="W423">
        <v>-0.31280000000000002</v>
      </c>
      <c r="X423">
        <v>2.7E-2</v>
      </c>
      <c r="Y423">
        <v>0</v>
      </c>
      <c r="Z423">
        <v>0</v>
      </c>
      <c r="AA423">
        <v>525.61342375000004</v>
      </c>
      <c r="AB423">
        <v>22.889040000000001</v>
      </c>
      <c r="AC423">
        <v>773.91182225</v>
      </c>
      <c r="AD423">
        <v>-298.32048800000001</v>
      </c>
      <c r="AE423">
        <v>25.750170000000001</v>
      </c>
      <c r="AF423">
        <v>344.2416245</v>
      </c>
      <c r="AG423">
        <v>804.740498</v>
      </c>
      <c r="AH423">
        <v>0</v>
      </c>
      <c r="AI423">
        <v>525.61342375000004</v>
      </c>
      <c r="AJ423">
        <v>22.889040000000001</v>
      </c>
      <c r="AK423">
        <v>773.91182225</v>
      </c>
      <c r="AL423" t="s">
        <v>77</v>
      </c>
      <c r="AM423">
        <v>16098.438548241</v>
      </c>
      <c r="AN423">
        <v>49040.005319063399</v>
      </c>
      <c r="AO423" t="s">
        <v>77</v>
      </c>
    </row>
    <row r="424" spans="1:41" x14ac:dyDescent="0.35">
      <c r="A424" t="str">
        <f t="shared" si="7"/>
        <v>VOLFXUSDBRL1W25RR</v>
      </c>
      <c r="B424" t="s">
        <v>71</v>
      </c>
      <c r="C424" t="s">
        <v>27</v>
      </c>
      <c r="D424" t="s">
        <v>31</v>
      </c>
      <c r="E424" t="s">
        <v>0</v>
      </c>
      <c r="F424" t="s">
        <v>18</v>
      </c>
      <c r="G424" t="s">
        <v>31</v>
      </c>
      <c r="H424" t="s">
        <v>18</v>
      </c>
      <c r="I424">
        <v>1.94444444444444E-2</v>
      </c>
      <c r="J424" t="s">
        <v>0</v>
      </c>
      <c r="K424">
        <v>-1822.72</v>
      </c>
      <c r="L424">
        <v>2</v>
      </c>
      <c r="M424">
        <v>2</v>
      </c>
      <c r="N424" t="s">
        <v>75</v>
      </c>
      <c r="O424" t="s">
        <v>75</v>
      </c>
      <c r="P424" t="s">
        <v>75</v>
      </c>
      <c r="Q424" t="s">
        <v>75</v>
      </c>
      <c r="R424">
        <v>4.8996000000000004</v>
      </c>
      <c r="S424">
        <v>8.5398999999999994</v>
      </c>
      <c r="T424">
        <v>8.9949999999999992</v>
      </c>
      <c r="U424">
        <v>2.3799000000000001</v>
      </c>
      <c r="V424">
        <v>0</v>
      </c>
      <c r="W424">
        <v>0.37999999999999901</v>
      </c>
      <c r="X424">
        <v>0</v>
      </c>
      <c r="Y424">
        <v>0</v>
      </c>
      <c r="Z424">
        <v>0</v>
      </c>
      <c r="AA424">
        <v>4465.2994559999997</v>
      </c>
      <c r="AB424">
        <v>1140.4759039999999</v>
      </c>
      <c r="AC424">
        <v>7782.923264</v>
      </c>
      <c r="AD424">
        <v>-692.63359999999898</v>
      </c>
      <c r="AE424">
        <v>1283.012608</v>
      </c>
      <c r="AF424">
        <v>2168.9456639999999</v>
      </c>
      <c r="AG424">
        <v>8197.6831999999995</v>
      </c>
      <c r="AH424">
        <v>0</v>
      </c>
      <c r="AI424">
        <v>4465.2994559999997</v>
      </c>
      <c r="AJ424">
        <v>1140.4759039999999</v>
      </c>
      <c r="AK424">
        <v>7782.923264</v>
      </c>
      <c r="AL424" t="s">
        <v>77</v>
      </c>
      <c r="AM424">
        <v>5280.6789839999801</v>
      </c>
      <c r="AN424">
        <v>57420.975359999902</v>
      </c>
      <c r="AO424" t="s">
        <v>77</v>
      </c>
    </row>
    <row r="425" spans="1:41" x14ac:dyDescent="0.35">
      <c r="A425" t="str">
        <f t="shared" si="7"/>
        <v>VOLFXUSDBRL1WATM</v>
      </c>
      <c r="B425" t="s">
        <v>71</v>
      </c>
      <c r="C425" t="s">
        <v>27</v>
      </c>
      <c r="D425" t="s">
        <v>31</v>
      </c>
      <c r="E425" t="s">
        <v>0</v>
      </c>
      <c r="F425" t="s">
        <v>9</v>
      </c>
      <c r="G425" t="s">
        <v>31</v>
      </c>
      <c r="H425" t="s">
        <v>9</v>
      </c>
      <c r="I425">
        <v>1.94444444444444E-2</v>
      </c>
      <c r="J425" t="s">
        <v>0</v>
      </c>
      <c r="K425">
        <v>6888.6294600000001</v>
      </c>
      <c r="L425">
        <v>30.344999999999999</v>
      </c>
      <c r="M425">
        <v>30.713999999999999</v>
      </c>
      <c r="N425" t="s">
        <v>75</v>
      </c>
      <c r="O425" t="s">
        <v>75</v>
      </c>
      <c r="P425" t="s">
        <v>75</v>
      </c>
      <c r="Q425" t="s">
        <v>75</v>
      </c>
      <c r="R425">
        <v>4.7462</v>
      </c>
      <c r="S425">
        <v>9.5876999999999999</v>
      </c>
      <c r="T425">
        <v>10.143800000000001</v>
      </c>
      <c r="U425">
        <v>2.0295999999999998</v>
      </c>
      <c r="V425">
        <v>0</v>
      </c>
      <c r="W425">
        <v>-0.39779999999999999</v>
      </c>
      <c r="X425">
        <v>0</v>
      </c>
      <c r="Y425">
        <v>-0.368999999999999</v>
      </c>
      <c r="Z425">
        <v>-2541.9042707399899</v>
      </c>
      <c r="AA425">
        <v>16347.406571526</v>
      </c>
      <c r="AB425">
        <v>0</v>
      </c>
      <c r="AC425">
        <v>33023.056336820999</v>
      </c>
      <c r="AD425">
        <v>-2740.296799188</v>
      </c>
      <c r="AE425">
        <v>0</v>
      </c>
      <c r="AF425">
        <v>6990.5811760079996</v>
      </c>
      <c r="AG425">
        <v>34938.439758173998</v>
      </c>
      <c r="AH425">
        <v>-2541.9042707399899</v>
      </c>
      <c r="AI425">
        <v>16347.406571526</v>
      </c>
      <c r="AJ425">
        <v>0</v>
      </c>
      <c r="AK425">
        <v>33023.056336820999</v>
      </c>
      <c r="AL425" t="s">
        <v>77</v>
      </c>
      <c r="AM425">
        <v>0</v>
      </c>
      <c r="AN425">
        <v>6145.4145060000001</v>
      </c>
      <c r="AO425" t="s">
        <v>77</v>
      </c>
    </row>
    <row r="426" spans="1:41" x14ac:dyDescent="0.35">
      <c r="A426" t="str">
        <f t="shared" si="7"/>
        <v>VOLFXUSDBRL2W10FLY</v>
      </c>
      <c r="B426" t="s">
        <v>71</v>
      </c>
      <c r="C426" t="s">
        <v>27</v>
      </c>
      <c r="D426" t="s">
        <v>31</v>
      </c>
      <c r="E426" t="s">
        <v>1</v>
      </c>
      <c r="F426" t="s">
        <v>17</v>
      </c>
      <c r="G426" t="s">
        <v>31</v>
      </c>
      <c r="H426" t="s">
        <v>17</v>
      </c>
      <c r="I426">
        <v>3.8888888888888799E-2</v>
      </c>
      <c r="J426" t="s">
        <v>1</v>
      </c>
      <c r="K426">
        <v>-1395.56</v>
      </c>
      <c r="L426">
        <v>1.0974999999999999</v>
      </c>
      <c r="M426">
        <v>1.4410000000000001</v>
      </c>
      <c r="N426" t="s">
        <v>74</v>
      </c>
      <c r="O426" t="s">
        <v>75</v>
      </c>
      <c r="P426" t="s">
        <v>82</v>
      </c>
      <c r="Q426" t="s">
        <v>82</v>
      </c>
      <c r="R426">
        <v>1.8584000000000001</v>
      </c>
      <c r="S426">
        <v>3.0304000000000002</v>
      </c>
      <c r="T426">
        <v>3.1768999999999998</v>
      </c>
      <c r="U426">
        <v>1.4975000000000001</v>
      </c>
      <c r="V426">
        <v>0</v>
      </c>
      <c r="W426">
        <v>1.7134782608695699E-2</v>
      </c>
      <c r="X426">
        <v>0</v>
      </c>
      <c r="Y426">
        <v>0</v>
      </c>
      <c r="Z426">
        <v>0</v>
      </c>
      <c r="AA426">
        <v>1296.7543519999999</v>
      </c>
      <c r="AB426">
        <v>1150.88192608695</v>
      </c>
      <c r="AC426">
        <v>2114.5525120000002</v>
      </c>
      <c r="AD426">
        <v>-23.9126172173914</v>
      </c>
      <c r="AE426">
        <v>1294.36369704347</v>
      </c>
      <c r="AF426">
        <v>1044.9255499999999</v>
      </c>
      <c r="AG426">
        <v>2216.777282</v>
      </c>
      <c r="AH426">
        <v>0</v>
      </c>
      <c r="AI426">
        <v>1296.7543519999999</v>
      </c>
      <c r="AJ426">
        <v>1150.88192608695</v>
      </c>
      <c r="AK426">
        <v>2114.5525120000002</v>
      </c>
      <c r="AL426" t="s">
        <v>77</v>
      </c>
      <c r="AM426">
        <v>17333.807999999899</v>
      </c>
      <c r="AN426">
        <v>55112.842535999996</v>
      </c>
      <c r="AO426" t="s">
        <v>77</v>
      </c>
    </row>
    <row r="427" spans="1:41" x14ac:dyDescent="0.35">
      <c r="A427" t="str">
        <f t="shared" si="7"/>
        <v>VOLFXUSDBRL2W10RR</v>
      </c>
      <c r="B427" t="s">
        <v>71</v>
      </c>
      <c r="C427" t="s">
        <v>27</v>
      </c>
      <c r="D427" t="s">
        <v>31</v>
      </c>
      <c r="E427" t="s">
        <v>1</v>
      </c>
      <c r="F427" t="s">
        <v>16</v>
      </c>
      <c r="G427" t="s">
        <v>31</v>
      </c>
      <c r="H427" t="s">
        <v>16</v>
      </c>
      <c r="I427">
        <v>3.8888888888888799E-2</v>
      </c>
      <c r="J427" t="s">
        <v>1</v>
      </c>
      <c r="K427">
        <v>949.54999999999905</v>
      </c>
      <c r="L427">
        <v>4.0225</v>
      </c>
      <c r="M427">
        <v>4.4584999999999999</v>
      </c>
      <c r="N427" t="s">
        <v>80</v>
      </c>
      <c r="O427" t="s">
        <v>75</v>
      </c>
      <c r="P427" t="s">
        <v>82</v>
      </c>
      <c r="Q427" t="s">
        <v>82</v>
      </c>
      <c r="R427">
        <v>3.3875999999999999</v>
      </c>
      <c r="S427">
        <v>3.7454999999999998</v>
      </c>
      <c r="T427">
        <v>3.7902999999999998</v>
      </c>
      <c r="U427">
        <v>1.7975000000000001</v>
      </c>
      <c r="V427">
        <v>0.15029999999999999</v>
      </c>
      <c r="W427">
        <v>-0.97314999999999996</v>
      </c>
      <c r="X427">
        <v>0.1691</v>
      </c>
      <c r="Y427">
        <v>0</v>
      </c>
      <c r="Z427">
        <v>0</v>
      </c>
      <c r="AA427">
        <v>1608.34778999999</v>
      </c>
      <c r="AB427">
        <v>142.717365</v>
      </c>
      <c r="AC427">
        <v>1778.2697624999901</v>
      </c>
      <c r="AD427">
        <v>-924.05458249999901</v>
      </c>
      <c r="AE427">
        <v>160.568905</v>
      </c>
      <c r="AF427">
        <v>853.40806249999901</v>
      </c>
      <c r="AG427">
        <v>1799.53968249999</v>
      </c>
      <c r="AH427">
        <v>0</v>
      </c>
      <c r="AI427">
        <v>1608.34778999999</v>
      </c>
      <c r="AJ427">
        <v>142.717365</v>
      </c>
      <c r="AK427">
        <v>1778.2697624999901</v>
      </c>
      <c r="AL427" t="s">
        <v>77</v>
      </c>
      <c r="AM427">
        <v>5711.51055</v>
      </c>
      <c r="AN427">
        <v>3322.0545299999999</v>
      </c>
      <c r="AO427" t="s">
        <v>77</v>
      </c>
    </row>
    <row r="428" spans="1:41" x14ac:dyDescent="0.35">
      <c r="A428" t="str">
        <f t="shared" si="7"/>
        <v>VOLFXUSDBRL2W25FLY</v>
      </c>
      <c r="B428" t="s">
        <v>71</v>
      </c>
      <c r="C428" t="s">
        <v>27</v>
      </c>
      <c r="D428" t="s">
        <v>31</v>
      </c>
      <c r="E428" t="s">
        <v>1</v>
      </c>
      <c r="F428" t="s">
        <v>19</v>
      </c>
      <c r="G428" t="s">
        <v>31</v>
      </c>
      <c r="H428" t="s">
        <v>19</v>
      </c>
      <c r="I428">
        <v>3.8888888888888799E-2</v>
      </c>
      <c r="J428" t="s">
        <v>1</v>
      </c>
      <c r="K428">
        <v>19423.71</v>
      </c>
      <c r="L428">
        <v>0.35</v>
      </c>
      <c r="M428">
        <v>0.46379999999999999</v>
      </c>
      <c r="N428" t="s">
        <v>74</v>
      </c>
      <c r="O428" t="s">
        <v>75</v>
      </c>
      <c r="P428" t="s">
        <v>80</v>
      </c>
      <c r="Q428" t="s">
        <v>83</v>
      </c>
      <c r="R428">
        <v>1.1000000000000001</v>
      </c>
      <c r="S428">
        <v>1.4572000000000001</v>
      </c>
      <c r="T428">
        <v>1.5019</v>
      </c>
      <c r="U428">
        <v>0.84</v>
      </c>
      <c r="V428">
        <v>2.7652173913043501E-2</v>
      </c>
      <c r="W428">
        <v>-0.27484782608695602</v>
      </c>
      <c r="X428">
        <v>3.11086956521739E-2</v>
      </c>
      <c r="Y428">
        <v>0</v>
      </c>
      <c r="Z428">
        <v>0</v>
      </c>
      <c r="AA428">
        <v>10683.040499999999</v>
      </c>
      <c r="AB428">
        <v>537.10780695652204</v>
      </c>
      <c r="AC428">
        <v>14152.115105999999</v>
      </c>
      <c r="AD428">
        <v>-5338.5644680434698</v>
      </c>
      <c r="AE428">
        <v>604.24628282608705</v>
      </c>
      <c r="AF428">
        <v>8157.9582</v>
      </c>
      <c r="AG428">
        <v>14586.2350245</v>
      </c>
      <c r="AH428">
        <v>0</v>
      </c>
      <c r="AI428">
        <v>10683.040499999999</v>
      </c>
      <c r="AJ428">
        <v>537.10780695652204</v>
      </c>
      <c r="AK428">
        <v>14152.115105999999</v>
      </c>
      <c r="AL428" t="s">
        <v>77</v>
      </c>
      <c r="AM428">
        <v>0</v>
      </c>
      <c r="AN428">
        <v>44272.069885528799</v>
      </c>
      <c r="AO428" t="s">
        <v>77</v>
      </c>
    </row>
    <row r="429" spans="1:41" x14ac:dyDescent="0.35">
      <c r="A429" t="str">
        <f t="shared" si="7"/>
        <v>VOLFXUSDBRL2W25RR</v>
      </c>
      <c r="B429" t="s">
        <v>71</v>
      </c>
      <c r="C429" t="s">
        <v>27</v>
      </c>
      <c r="D429" t="s">
        <v>31</v>
      </c>
      <c r="E429" t="s">
        <v>1</v>
      </c>
      <c r="F429" t="s">
        <v>18</v>
      </c>
      <c r="G429" t="s">
        <v>31</v>
      </c>
      <c r="H429" t="s">
        <v>18</v>
      </c>
      <c r="I429">
        <v>3.8888888888888799E-2</v>
      </c>
      <c r="J429" t="s">
        <v>1</v>
      </c>
      <c r="K429">
        <v>-10610.19</v>
      </c>
      <c r="L429">
        <v>2.15</v>
      </c>
      <c r="M429">
        <v>2.15</v>
      </c>
      <c r="N429" t="s">
        <v>75</v>
      </c>
      <c r="O429" t="s">
        <v>75</v>
      </c>
      <c r="P429" t="s">
        <v>75</v>
      </c>
      <c r="Q429" t="s">
        <v>75</v>
      </c>
      <c r="R429">
        <v>3.05</v>
      </c>
      <c r="S429">
        <v>3.6454</v>
      </c>
      <c r="T429">
        <v>3.7198000000000002</v>
      </c>
      <c r="U429">
        <v>2.0099999999999998</v>
      </c>
      <c r="V429">
        <v>0</v>
      </c>
      <c r="W429">
        <v>0.26</v>
      </c>
      <c r="X429">
        <v>0</v>
      </c>
      <c r="Y429">
        <v>0</v>
      </c>
      <c r="Z429">
        <v>0</v>
      </c>
      <c r="AA429">
        <v>16180.53975</v>
      </c>
      <c r="AB429">
        <v>0</v>
      </c>
      <c r="AC429">
        <v>19339.193313</v>
      </c>
      <c r="AD429">
        <v>-2758.6493999999998</v>
      </c>
      <c r="AE429">
        <v>0</v>
      </c>
      <c r="AF429">
        <v>10663.240949999999</v>
      </c>
      <c r="AG429">
        <v>19733.892381000001</v>
      </c>
      <c r="AH429">
        <v>0</v>
      </c>
      <c r="AI429">
        <v>16180.53975</v>
      </c>
      <c r="AJ429">
        <v>0</v>
      </c>
      <c r="AK429">
        <v>19339.193313</v>
      </c>
      <c r="AL429" t="s">
        <v>77</v>
      </c>
      <c r="AM429">
        <v>0</v>
      </c>
      <c r="AN429">
        <v>23600.781164999898</v>
      </c>
      <c r="AO429" t="s">
        <v>77</v>
      </c>
    </row>
    <row r="430" spans="1:41" x14ac:dyDescent="0.35">
      <c r="A430" t="str">
        <f t="shared" si="7"/>
        <v>VOLFXUSDBRL2WATM</v>
      </c>
      <c r="B430" t="s">
        <v>71</v>
      </c>
      <c r="C430" t="s">
        <v>27</v>
      </c>
      <c r="D430" t="s">
        <v>31</v>
      </c>
      <c r="E430" t="s">
        <v>1</v>
      </c>
      <c r="F430" t="s">
        <v>9</v>
      </c>
      <c r="G430" t="s">
        <v>31</v>
      </c>
      <c r="H430" t="s">
        <v>9</v>
      </c>
      <c r="I430">
        <v>3.8888888888888799E-2</v>
      </c>
      <c r="J430" t="s">
        <v>1</v>
      </c>
      <c r="K430">
        <v>15871.428599999999</v>
      </c>
      <c r="L430">
        <v>25.4725</v>
      </c>
      <c r="M430">
        <v>25.981000000000002</v>
      </c>
      <c r="N430" t="s">
        <v>75</v>
      </c>
      <c r="O430" t="s">
        <v>75</v>
      </c>
      <c r="P430" t="s">
        <v>75</v>
      </c>
      <c r="Q430" t="s">
        <v>75</v>
      </c>
      <c r="R430">
        <v>3.7524999999999999</v>
      </c>
      <c r="S430">
        <v>5.2893999999999997</v>
      </c>
      <c r="T430">
        <v>5.3513999999999999</v>
      </c>
      <c r="U430">
        <v>2.3264999999999998</v>
      </c>
      <c r="V430">
        <v>0</v>
      </c>
      <c r="W430">
        <v>-0.89999999999999802</v>
      </c>
      <c r="X430">
        <v>0</v>
      </c>
      <c r="Y430">
        <v>-0.50850000000000095</v>
      </c>
      <c r="Z430">
        <v>-8070.6214431000199</v>
      </c>
      <c r="AA430">
        <v>29778.767910749899</v>
      </c>
      <c r="AB430">
        <v>0</v>
      </c>
      <c r="AC430">
        <v>41975.167218419898</v>
      </c>
      <c r="AD430">
        <v>-14284.285739999899</v>
      </c>
      <c r="AE430">
        <v>0</v>
      </c>
      <c r="AF430">
        <v>18462.439318949899</v>
      </c>
      <c r="AG430">
        <v>42467.1815050199</v>
      </c>
      <c r="AH430">
        <v>-8070.6214431000199</v>
      </c>
      <c r="AI430">
        <v>29778.767910749899</v>
      </c>
      <c r="AJ430">
        <v>0</v>
      </c>
      <c r="AK430">
        <v>41975.167218419898</v>
      </c>
      <c r="AL430" t="s">
        <v>77</v>
      </c>
      <c r="AM430">
        <v>23923.183455999901</v>
      </c>
      <c r="AN430">
        <v>14500.210423999901</v>
      </c>
      <c r="AO430" t="s">
        <v>77</v>
      </c>
    </row>
    <row r="431" spans="1:41" x14ac:dyDescent="0.35">
      <c r="A431" t="str">
        <f t="shared" si="7"/>
        <v>VOLFXUSDBRL1M10FLY</v>
      </c>
      <c r="B431" t="s">
        <v>71</v>
      </c>
      <c r="C431" t="s">
        <v>27</v>
      </c>
      <c r="D431" t="s">
        <v>31</v>
      </c>
      <c r="E431" t="s">
        <v>2</v>
      </c>
      <c r="F431" t="s">
        <v>17</v>
      </c>
      <c r="G431" t="s">
        <v>31</v>
      </c>
      <c r="H431" t="s">
        <v>17</v>
      </c>
      <c r="I431">
        <v>8.3333333333333301E-2</v>
      </c>
      <c r="J431" t="s">
        <v>2</v>
      </c>
      <c r="K431">
        <v>51631.51</v>
      </c>
      <c r="L431">
        <v>1.1525000000000001</v>
      </c>
      <c r="M431">
        <v>1.159</v>
      </c>
      <c r="N431" t="s">
        <v>75</v>
      </c>
      <c r="O431" t="s">
        <v>75</v>
      </c>
      <c r="P431" t="s">
        <v>82</v>
      </c>
      <c r="Q431" t="s">
        <v>82</v>
      </c>
      <c r="R431">
        <v>0.78520000000000001</v>
      </c>
      <c r="S431">
        <v>1.0279</v>
      </c>
      <c r="T431">
        <v>1.0620499999999999</v>
      </c>
      <c r="U431">
        <v>0.59389999999999998</v>
      </c>
      <c r="V431">
        <v>0</v>
      </c>
      <c r="W431">
        <v>-0.50049999999999994</v>
      </c>
      <c r="X431">
        <v>0</v>
      </c>
      <c r="Y431">
        <v>-6.4999999999999503E-3</v>
      </c>
      <c r="Z431">
        <v>-335.60481499999702</v>
      </c>
      <c r="AA431">
        <v>20270.530825999998</v>
      </c>
      <c r="AB431">
        <v>0</v>
      </c>
      <c r="AC431">
        <v>26536.014564500001</v>
      </c>
      <c r="AD431">
        <v>-25841.570754999899</v>
      </c>
      <c r="AE431">
        <v>0</v>
      </c>
      <c r="AF431">
        <v>15331.9768945</v>
      </c>
      <c r="AG431">
        <v>27417.62259775</v>
      </c>
      <c r="AH431">
        <v>-335.60481499999702</v>
      </c>
      <c r="AI431">
        <v>20270.530825999998</v>
      </c>
      <c r="AJ431">
        <v>0</v>
      </c>
      <c r="AK431">
        <v>26536.014564500001</v>
      </c>
      <c r="AL431" t="s">
        <v>77</v>
      </c>
      <c r="AM431">
        <v>8068.7437199999904</v>
      </c>
      <c r="AN431">
        <v>24930.923882999999</v>
      </c>
      <c r="AO431" t="s">
        <v>77</v>
      </c>
    </row>
    <row r="432" spans="1:41" x14ac:dyDescent="0.35">
      <c r="A432" t="str">
        <f t="shared" si="7"/>
        <v>VOLFXUSDBRL1M10RR</v>
      </c>
      <c r="B432" t="s">
        <v>71</v>
      </c>
      <c r="C432" t="s">
        <v>27</v>
      </c>
      <c r="D432" t="s">
        <v>31</v>
      </c>
      <c r="E432" t="s">
        <v>2</v>
      </c>
      <c r="F432" t="s">
        <v>16</v>
      </c>
      <c r="G432" t="s">
        <v>31</v>
      </c>
      <c r="H432" t="s">
        <v>16</v>
      </c>
      <c r="I432">
        <v>8.3333333333333301E-2</v>
      </c>
      <c r="J432" t="s">
        <v>2</v>
      </c>
      <c r="K432">
        <v>-24955.84</v>
      </c>
      <c r="L432">
        <v>4.2975000000000003</v>
      </c>
      <c r="M432">
        <v>4.3470000000000004</v>
      </c>
      <c r="N432" t="s">
        <v>75</v>
      </c>
      <c r="O432" t="s">
        <v>75</v>
      </c>
      <c r="P432" t="s">
        <v>82</v>
      </c>
      <c r="Q432" t="s">
        <v>82</v>
      </c>
      <c r="R432">
        <v>2.58</v>
      </c>
      <c r="S432">
        <v>3.1642999999999999</v>
      </c>
      <c r="T432">
        <v>3.2374000000000001</v>
      </c>
      <c r="U432">
        <v>2.1160000000000001</v>
      </c>
      <c r="V432">
        <v>0</v>
      </c>
      <c r="W432">
        <v>-9.9000000000000199E-3</v>
      </c>
      <c r="X432">
        <v>0</v>
      </c>
      <c r="Y432">
        <v>-4.9500000000000099E-2</v>
      </c>
      <c r="Z432">
        <v>1235.3140800000001</v>
      </c>
      <c r="AA432">
        <v>32193.033599999999</v>
      </c>
      <c r="AB432">
        <v>32257.918783999899</v>
      </c>
      <c r="AC432">
        <v>39483.882255999997</v>
      </c>
      <c r="AD432">
        <v>247.062816</v>
      </c>
      <c r="AE432">
        <v>36136.056319999901</v>
      </c>
      <c r="AF432">
        <v>26403.278719999998</v>
      </c>
      <c r="AG432">
        <v>40396.018208000001</v>
      </c>
      <c r="AH432">
        <v>1235.3140800000001</v>
      </c>
      <c r="AI432">
        <v>32193.033599999999</v>
      </c>
      <c r="AJ432">
        <v>32257.918783999899</v>
      </c>
      <c r="AK432">
        <v>39483.882255999997</v>
      </c>
      <c r="AL432" t="s">
        <v>77</v>
      </c>
      <c r="AM432">
        <v>43837.713457999998</v>
      </c>
      <c r="AN432">
        <v>19096.487256</v>
      </c>
      <c r="AO432" t="s">
        <v>77</v>
      </c>
    </row>
    <row r="433" spans="1:41" x14ac:dyDescent="0.35">
      <c r="A433" t="str">
        <f t="shared" si="7"/>
        <v>VOLFXUSDBRL1M25FLY</v>
      </c>
      <c r="B433" t="s">
        <v>71</v>
      </c>
      <c r="C433" t="s">
        <v>27</v>
      </c>
      <c r="D433" t="s">
        <v>31</v>
      </c>
      <c r="E433" t="s">
        <v>2</v>
      </c>
      <c r="F433" t="s">
        <v>19</v>
      </c>
      <c r="G433" t="s">
        <v>31</v>
      </c>
      <c r="H433" t="s">
        <v>19</v>
      </c>
      <c r="I433">
        <v>8.3333333333333301E-2</v>
      </c>
      <c r="J433" t="s">
        <v>2</v>
      </c>
      <c r="K433">
        <v>-15629.26</v>
      </c>
      <c r="L433">
        <v>0.38500000000000001</v>
      </c>
      <c r="M433">
        <v>0.38500000000000001</v>
      </c>
      <c r="N433" t="s">
        <v>75</v>
      </c>
      <c r="O433" t="s">
        <v>75</v>
      </c>
      <c r="P433" t="s">
        <v>80</v>
      </c>
      <c r="Q433" t="s">
        <v>83</v>
      </c>
      <c r="R433">
        <v>0.4</v>
      </c>
      <c r="S433">
        <v>0.57550000000000001</v>
      </c>
      <c r="T433">
        <v>0.59750000000000003</v>
      </c>
      <c r="U433">
        <v>0.28000000000000003</v>
      </c>
      <c r="V433">
        <v>0</v>
      </c>
      <c r="W433">
        <v>3.5999999999999997E-2</v>
      </c>
      <c r="X433">
        <v>0</v>
      </c>
      <c r="Y433">
        <v>0</v>
      </c>
      <c r="Z433">
        <v>0</v>
      </c>
      <c r="AA433">
        <v>3125.8519999999999</v>
      </c>
      <c r="AB433">
        <v>2939.8638059999998</v>
      </c>
      <c r="AC433">
        <v>4497.3195649999998</v>
      </c>
      <c r="AD433">
        <v>-562.65336000000002</v>
      </c>
      <c r="AE433">
        <v>3307.1514160000002</v>
      </c>
      <c r="AF433">
        <v>2188.0963999999999</v>
      </c>
      <c r="AG433">
        <v>4669.2414250000002</v>
      </c>
      <c r="AH433">
        <v>0</v>
      </c>
      <c r="AI433">
        <v>3125.8519999999999</v>
      </c>
      <c r="AJ433">
        <v>2939.8638059999998</v>
      </c>
      <c r="AK433">
        <v>4497.3195649999998</v>
      </c>
      <c r="AL433" t="s">
        <v>77</v>
      </c>
      <c r="AM433">
        <v>0</v>
      </c>
      <c r="AN433">
        <v>18000.587325121902</v>
      </c>
      <c r="AO433" t="s">
        <v>77</v>
      </c>
    </row>
    <row r="434" spans="1:41" x14ac:dyDescent="0.35">
      <c r="A434" t="str">
        <f t="shared" si="7"/>
        <v>VOLFXUSDBRL1M25RR</v>
      </c>
      <c r="B434" t="s">
        <v>71</v>
      </c>
      <c r="C434" t="s">
        <v>27</v>
      </c>
      <c r="D434" t="s">
        <v>31</v>
      </c>
      <c r="E434" t="s">
        <v>2</v>
      </c>
      <c r="F434" t="s">
        <v>18</v>
      </c>
      <c r="G434" t="s">
        <v>31</v>
      </c>
      <c r="H434" t="s">
        <v>18</v>
      </c>
      <c r="I434">
        <v>8.3333333333333301E-2</v>
      </c>
      <c r="J434" t="s">
        <v>2</v>
      </c>
      <c r="K434">
        <v>13277.1</v>
      </c>
      <c r="L434">
        <v>2.21</v>
      </c>
      <c r="M434">
        <v>2.3050000000000002</v>
      </c>
      <c r="N434" t="s">
        <v>75</v>
      </c>
      <c r="O434" t="s">
        <v>75</v>
      </c>
      <c r="P434" t="s">
        <v>75</v>
      </c>
      <c r="Q434" t="s">
        <v>75</v>
      </c>
      <c r="R434">
        <v>1.4601</v>
      </c>
      <c r="S434">
        <v>2.1861000000000002</v>
      </c>
      <c r="T434">
        <v>2.2429999999999999</v>
      </c>
      <c r="U434">
        <v>0.79</v>
      </c>
      <c r="V434">
        <v>7.0000000000001103E-3</v>
      </c>
      <c r="W434">
        <v>-0.66969999999999996</v>
      </c>
      <c r="X434">
        <v>8.5000000000001706E-3</v>
      </c>
      <c r="Y434">
        <v>-9.5000000000000195E-2</v>
      </c>
      <c r="Z434">
        <v>-1261.3244999999999</v>
      </c>
      <c r="AA434">
        <v>9692.9468550000001</v>
      </c>
      <c r="AB434">
        <v>92.939700000001494</v>
      </c>
      <c r="AC434">
        <v>14512.534154999999</v>
      </c>
      <c r="AD434">
        <v>-8891.6738700000005</v>
      </c>
      <c r="AE434">
        <v>112.85535000000201</v>
      </c>
      <c r="AF434">
        <v>5244.4544999999998</v>
      </c>
      <c r="AG434">
        <v>14890.26765</v>
      </c>
      <c r="AH434">
        <v>-1261.3244999999999</v>
      </c>
      <c r="AI434">
        <v>9692.9468550000001</v>
      </c>
      <c r="AJ434">
        <v>92.939700000001494</v>
      </c>
      <c r="AK434">
        <v>14512.534154999999</v>
      </c>
      <c r="AL434" t="s">
        <v>77</v>
      </c>
      <c r="AM434">
        <v>66610.339219999907</v>
      </c>
      <c r="AN434">
        <v>110005.68550000001</v>
      </c>
      <c r="AO434" t="s">
        <v>77</v>
      </c>
    </row>
    <row r="435" spans="1:41" x14ac:dyDescent="0.35">
      <c r="A435" t="str">
        <f t="shared" si="7"/>
        <v>VOLFXUSDBRL1MATM</v>
      </c>
      <c r="B435" t="s">
        <v>71</v>
      </c>
      <c r="C435" t="s">
        <v>27</v>
      </c>
      <c r="D435" t="s">
        <v>31</v>
      </c>
      <c r="E435" t="s">
        <v>2</v>
      </c>
      <c r="F435" t="s">
        <v>9</v>
      </c>
      <c r="G435" t="s">
        <v>31</v>
      </c>
      <c r="H435" t="s">
        <v>9</v>
      </c>
      <c r="I435">
        <v>8.3333333333333301E-2</v>
      </c>
      <c r="J435" t="s">
        <v>2</v>
      </c>
      <c r="K435">
        <v>57704.282319999998</v>
      </c>
      <c r="L435">
        <v>24.677</v>
      </c>
      <c r="M435">
        <v>24.7638</v>
      </c>
      <c r="N435" t="s">
        <v>75</v>
      </c>
      <c r="O435" t="s">
        <v>75</v>
      </c>
      <c r="P435" t="s">
        <v>75</v>
      </c>
      <c r="Q435" t="s">
        <v>75</v>
      </c>
      <c r="R435">
        <v>2.85</v>
      </c>
      <c r="S435">
        <v>2.97</v>
      </c>
      <c r="T435">
        <v>2.9849999999999999</v>
      </c>
      <c r="U435">
        <v>2.7587999999999999</v>
      </c>
      <c r="V435">
        <v>0.139099999999999</v>
      </c>
      <c r="W435">
        <v>-0.36549999999999999</v>
      </c>
      <c r="X435">
        <v>0.1691</v>
      </c>
      <c r="Y435">
        <v>-8.6800000000000196E-2</v>
      </c>
      <c r="Z435">
        <v>-5008.7317053760098</v>
      </c>
      <c r="AA435">
        <v>82228.602306000001</v>
      </c>
      <c r="AB435">
        <v>8026.66567071195</v>
      </c>
      <c r="AC435">
        <v>85690.859245200001</v>
      </c>
      <c r="AD435">
        <v>-21090.915187959999</v>
      </c>
      <c r="AE435">
        <v>9757.7941403120094</v>
      </c>
      <c r="AF435">
        <v>79597.287032207998</v>
      </c>
      <c r="AG435">
        <v>86123.641362599999</v>
      </c>
      <c r="AH435">
        <v>-5008.7317053760098</v>
      </c>
      <c r="AI435">
        <v>82228.602306000001</v>
      </c>
      <c r="AJ435">
        <v>8026.66567071195</v>
      </c>
      <c r="AK435">
        <v>85690.859245200001</v>
      </c>
      <c r="AL435" t="s">
        <v>77</v>
      </c>
      <c r="AM435">
        <v>0</v>
      </c>
      <c r="AN435">
        <v>178596.00607499899</v>
      </c>
      <c r="AO435" t="s">
        <v>77</v>
      </c>
    </row>
    <row r="436" spans="1:41" x14ac:dyDescent="0.35">
      <c r="A436" t="str">
        <f t="shared" si="7"/>
        <v>VOLFXUSDBRL6M10FLY</v>
      </c>
      <c r="B436" t="s">
        <v>71</v>
      </c>
      <c r="C436" t="s">
        <v>27</v>
      </c>
      <c r="D436" t="s">
        <v>31</v>
      </c>
      <c r="E436" t="s">
        <v>5</v>
      </c>
      <c r="F436" t="s">
        <v>17</v>
      </c>
      <c r="G436" t="s">
        <v>31</v>
      </c>
      <c r="H436" t="s">
        <v>17</v>
      </c>
      <c r="I436">
        <v>0.5</v>
      </c>
      <c r="J436" t="s">
        <v>5</v>
      </c>
      <c r="K436">
        <v>109780.11</v>
      </c>
      <c r="L436">
        <v>1.6725000000000001</v>
      </c>
      <c r="M436">
        <v>1.6725000000000001</v>
      </c>
      <c r="N436" t="s">
        <v>75</v>
      </c>
      <c r="O436" t="s">
        <v>75</v>
      </c>
      <c r="P436" t="s">
        <v>82</v>
      </c>
      <c r="Q436" t="s">
        <v>82</v>
      </c>
      <c r="R436">
        <v>0.68369999999999997</v>
      </c>
      <c r="S436">
        <v>0.873</v>
      </c>
      <c r="T436">
        <v>0.894199999999999</v>
      </c>
      <c r="U436">
        <v>0.56220000000000003</v>
      </c>
      <c r="V436">
        <v>8.7600000000000094E-2</v>
      </c>
      <c r="W436">
        <v>-0.63179999999999903</v>
      </c>
      <c r="X436">
        <v>9.8500000000000004E-2</v>
      </c>
      <c r="Y436">
        <v>0</v>
      </c>
      <c r="Z436">
        <v>0</v>
      </c>
      <c r="AA436">
        <v>37528.330603499999</v>
      </c>
      <c r="AB436">
        <v>9616.7376360000108</v>
      </c>
      <c r="AC436">
        <v>47919.018015000001</v>
      </c>
      <c r="AD436">
        <v>-69359.073497999998</v>
      </c>
      <c r="AE436">
        <v>10813.340835000001</v>
      </c>
      <c r="AF436">
        <v>30859.188921000001</v>
      </c>
      <c r="AG436">
        <v>49082.687181000001</v>
      </c>
      <c r="AH436">
        <v>0</v>
      </c>
      <c r="AI436">
        <v>37528.330603499999</v>
      </c>
      <c r="AJ436">
        <v>9616.7376360000108</v>
      </c>
      <c r="AK436">
        <v>47919.018015000001</v>
      </c>
      <c r="AL436" t="s">
        <v>77</v>
      </c>
      <c r="AM436">
        <v>10431.042439999999</v>
      </c>
      <c r="AN436">
        <v>23204.863363499899</v>
      </c>
      <c r="AO436" t="s">
        <v>77</v>
      </c>
    </row>
    <row r="437" spans="1:41" x14ac:dyDescent="0.35">
      <c r="A437" t="str">
        <f t="shared" si="7"/>
        <v>VOLFXUSDBRL6M10RR</v>
      </c>
      <c r="B437" t="s">
        <v>71</v>
      </c>
      <c r="C437" t="s">
        <v>27</v>
      </c>
      <c r="D437" t="s">
        <v>31</v>
      </c>
      <c r="E437" t="s">
        <v>5</v>
      </c>
      <c r="F437" t="s">
        <v>16</v>
      </c>
      <c r="G437" t="s">
        <v>31</v>
      </c>
      <c r="H437" t="s">
        <v>16</v>
      </c>
      <c r="I437">
        <v>0.5</v>
      </c>
      <c r="J437" t="s">
        <v>5</v>
      </c>
      <c r="K437">
        <v>-100607.3</v>
      </c>
      <c r="L437">
        <v>4.5274999999999999</v>
      </c>
      <c r="M437">
        <v>4.5309999999999997</v>
      </c>
      <c r="N437" t="s">
        <v>75</v>
      </c>
      <c r="O437" t="s">
        <v>75</v>
      </c>
      <c r="P437" t="s">
        <v>82</v>
      </c>
      <c r="Q437" t="s">
        <v>82</v>
      </c>
      <c r="R437">
        <v>2.52</v>
      </c>
      <c r="S437">
        <v>3.1219000000000001</v>
      </c>
      <c r="T437">
        <v>3.1972</v>
      </c>
      <c r="U437">
        <v>2.4239999999999999</v>
      </c>
      <c r="V437">
        <v>0</v>
      </c>
      <c r="W437">
        <v>-7.0000000000014495E-4</v>
      </c>
      <c r="X437">
        <v>0</v>
      </c>
      <c r="Y437">
        <v>-3.4999999999998301E-3</v>
      </c>
      <c r="Z437">
        <v>352.12554999998298</v>
      </c>
      <c r="AA437">
        <v>126765.198</v>
      </c>
      <c r="AB437">
        <v>262293.29183</v>
      </c>
      <c r="AC437">
        <v>157042.964935</v>
      </c>
      <c r="AD437">
        <v>70.425110000014598</v>
      </c>
      <c r="AE437">
        <v>295040.96798000002</v>
      </c>
      <c r="AF437">
        <v>121936.04760000001</v>
      </c>
      <c r="AG437">
        <v>160830.82978</v>
      </c>
      <c r="AH437">
        <v>352.12554999998298</v>
      </c>
      <c r="AI437">
        <v>126765.198</v>
      </c>
      <c r="AJ437">
        <v>262293.29183</v>
      </c>
      <c r="AK437">
        <v>157042.964935</v>
      </c>
      <c r="AL437" t="s">
        <v>77</v>
      </c>
      <c r="AM437">
        <v>0</v>
      </c>
      <c r="AN437">
        <v>80885.148443500002</v>
      </c>
      <c r="AO437" t="s">
        <v>77</v>
      </c>
    </row>
    <row r="438" spans="1:41" x14ac:dyDescent="0.35">
      <c r="A438" t="str">
        <f t="shared" si="7"/>
        <v>VOLFXUSDBRL6M25FLY</v>
      </c>
      <c r="B438" t="s">
        <v>71</v>
      </c>
      <c r="C438" t="s">
        <v>27</v>
      </c>
      <c r="D438" t="s">
        <v>31</v>
      </c>
      <c r="E438" t="s">
        <v>5</v>
      </c>
      <c r="F438" t="s">
        <v>19</v>
      </c>
      <c r="G438" t="s">
        <v>31</v>
      </c>
      <c r="H438" t="s">
        <v>19</v>
      </c>
      <c r="I438">
        <v>0.5</v>
      </c>
      <c r="J438" t="s">
        <v>5</v>
      </c>
      <c r="K438">
        <v>-11301.959999999901</v>
      </c>
      <c r="L438">
        <v>0.59</v>
      </c>
      <c r="M438">
        <v>0.59</v>
      </c>
      <c r="N438" t="s">
        <v>75</v>
      </c>
      <c r="O438" t="s">
        <v>75</v>
      </c>
      <c r="P438" t="s">
        <v>75</v>
      </c>
      <c r="Q438" t="s">
        <v>75</v>
      </c>
      <c r="R438">
        <v>0.7</v>
      </c>
      <c r="S438">
        <v>1.0902000000000001</v>
      </c>
      <c r="T438">
        <v>1.1389</v>
      </c>
      <c r="U438">
        <v>0.49199999999999999</v>
      </c>
      <c r="V438">
        <v>0</v>
      </c>
      <c r="W438">
        <v>0.121999999999999</v>
      </c>
      <c r="X438">
        <v>0</v>
      </c>
      <c r="Y438">
        <v>0</v>
      </c>
      <c r="Z438">
        <v>0</v>
      </c>
      <c r="AA438">
        <v>3955.6859999999901</v>
      </c>
      <c r="AB438">
        <v>3469.70171999999</v>
      </c>
      <c r="AC438">
        <v>6160.6983959999898</v>
      </c>
      <c r="AD438">
        <v>-1378.8391199999901</v>
      </c>
      <c r="AE438">
        <v>3903.6969839999902</v>
      </c>
      <c r="AF438">
        <v>2780.2821599999902</v>
      </c>
      <c r="AG438">
        <v>6435.9011219999902</v>
      </c>
      <c r="AH438">
        <v>0</v>
      </c>
      <c r="AI438">
        <v>3955.6859999999901</v>
      </c>
      <c r="AJ438">
        <v>3469.70171999999</v>
      </c>
      <c r="AK438">
        <v>6160.6983959999898</v>
      </c>
      <c r="AL438" t="s">
        <v>77</v>
      </c>
      <c r="AM438">
        <v>68518.593044802794</v>
      </c>
      <c r="AN438">
        <v>98555.146694668903</v>
      </c>
      <c r="AO438" t="s">
        <v>77</v>
      </c>
    </row>
    <row r="439" spans="1:41" x14ac:dyDescent="0.35">
      <c r="A439" t="str">
        <f t="shared" si="7"/>
        <v>VOLFXUSDBRL6M25RR</v>
      </c>
      <c r="B439" t="s">
        <v>71</v>
      </c>
      <c r="C439" t="s">
        <v>27</v>
      </c>
      <c r="D439" t="s">
        <v>31</v>
      </c>
      <c r="E439" t="s">
        <v>5</v>
      </c>
      <c r="F439" t="s">
        <v>18</v>
      </c>
      <c r="G439" t="s">
        <v>31</v>
      </c>
      <c r="H439" t="s">
        <v>18</v>
      </c>
      <c r="I439">
        <v>0.5</v>
      </c>
      <c r="J439" t="s">
        <v>5</v>
      </c>
      <c r="K439">
        <v>15597.5799999999</v>
      </c>
      <c r="L439">
        <v>2.31</v>
      </c>
      <c r="M439">
        <v>2.31</v>
      </c>
      <c r="N439" t="s">
        <v>75</v>
      </c>
      <c r="O439" t="s">
        <v>75</v>
      </c>
      <c r="P439" t="s">
        <v>75</v>
      </c>
      <c r="Q439" t="s">
        <v>75</v>
      </c>
      <c r="R439">
        <v>1.6628000000000001</v>
      </c>
      <c r="S439">
        <v>1.8526</v>
      </c>
      <c r="T439">
        <v>1.8763000000000001</v>
      </c>
      <c r="U439">
        <v>0.8286</v>
      </c>
      <c r="V439">
        <v>8.0000000000000002E-3</v>
      </c>
      <c r="W439">
        <v>-1.3220000000000001</v>
      </c>
      <c r="X439">
        <v>8.99999999999989E-3</v>
      </c>
      <c r="Y439">
        <v>0</v>
      </c>
      <c r="Z439">
        <v>0</v>
      </c>
      <c r="AA439">
        <v>12967.8280119999</v>
      </c>
      <c r="AB439">
        <v>124.780639999999</v>
      </c>
      <c r="AC439">
        <v>14448.0383539999</v>
      </c>
      <c r="AD439">
        <v>-20620.000759999901</v>
      </c>
      <c r="AE439">
        <v>140.37821999999801</v>
      </c>
      <c r="AF439">
        <v>6462.0773939999799</v>
      </c>
      <c r="AG439">
        <v>14632.869676999901</v>
      </c>
      <c r="AH439">
        <v>0</v>
      </c>
      <c r="AI439">
        <v>12967.8280119999</v>
      </c>
      <c r="AJ439">
        <v>124.780639999999</v>
      </c>
      <c r="AK439">
        <v>14448.0383539999</v>
      </c>
      <c r="AL439" t="s">
        <v>77</v>
      </c>
      <c r="AM439">
        <v>20179.057204000001</v>
      </c>
      <c r="AN439">
        <v>103310.48479299901</v>
      </c>
      <c r="AO439" t="s">
        <v>77</v>
      </c>
    </row>
    <row r="440" spans="1:41" x14ac:dyDescent="0.35">
      <c r="A440" t="str">
        <f t="shared" si="7"/>
        <v>VOLFXUSDBRL6MATM</v>
      </c>
      <c r="B440" t="s">
        <v>71</v>
      </c>
      <c r="C440" t="s">
        <v>27</v>
      </c>
      <c r="D440" t="s">
        <v>31</v>
      </c>
      <c r="E440" t="s">
        <v>5</v>
      </c>
      <c r="F440" t="s">
        <v>9</v>
      </c>
      <c r="G440" t="s">
        <v>31</v>
      </c>
      <c r="H440" t="s">
        <v>9</v>
      </c>
      <c r="I440">
        <v>0.5</v>
      </c>
      <c r="J440" t="s">
        <v>5</v>
      </c>
      <c r="K440">
        <v>-291757.99132999999</v>
      </c>
      <c r="L440">
        <v>20.452000000000002</v>
      </c>
      <c r="M440">
        <v>20.625</v>
      </c>
      <c r="N440" t="s">
        <v>75</v>
      </c>
      <c r="O440" t="s">
        <v>75</v>
      </c>
      <c r="P440" t="s">
        <v>75</v>
      </c>
      <c r="Q440" t="s">
        <v>75</v>
      </c>
      <c r="R440">
        <v>2.351</v>
      </c>
      <c r="S440">
        <v>2.7502</v>
      </c>
      <c r="T440">
        <v>2.8001</v>
      </c>
      <c r="U440">
        <v>1.1781999999999999</v>
      </c>
      <c r="V440">
        <v>0</v>
      </c>
      <c r="W440">
        <v>-3.4999999999996499E-2</v>
      </c>
      <c r="X440">
        <v>0</v>
      </c>
      <c r="Y440">
        <v>-0.17299999999999799</v>
      </c>
      <c r="Z440">
        <v>50474.132500089399</v>
      </c>
      <c r="AA440">
        <v>342961.51880841498</v>
      </c>
      <c r="AB440">
        <v>102640.461349893</v>
      </c>
      <c r="AC440">
        <v>401196.41387788299</v>
      </c>
      <c r="AD440">
        <v>10211.529696549</v>
      </c>
      <c r="AE440">
        <v>109175.840355685</v>
      </c>
      <c r="AF440">
        <v>171874.63269250299</v>
      </c>
      <c r="AG440">
        <v>408475.77576156601</v>
      </c>
      <c r="AH440">
        <v>50474.132500089399</v>
      </c>
      <c r="AI440">
        <v>342961.51880841498</v>
      </c>
      <c r="AJ440">
        <v>102640.461349893</v>
      </c>
      <c r="AK440">
        <v>401196.41387788299</v>
      </c>
      <c r="AL440" t="s">
        <v>77</v>
      </c>
      <c r="AM440">
        <v>94315.405924999999</v>
      </c>
      <c r="AN440">
        <v>76820.468887499999</v>
      </c>
      <c r="AO440" t="s">
        <v>77</v>
      </c>
    </row>
    <row r="441" spans="1:41" x14ac:dyDescent="0.35">
      <c r="A441" t="str">
        <f t="shared" si="7"/>
        <v>VOLFXUSDBRL1Y10FLY</v>
      </c>
      <c r="B441" t="s">
        <v>71</v>
      </c>
      <c r="C441" t="s">
        <v>27</v>
      </c>
      <c r="D441" t="s">
        <v>31</v>
      </c>
      <c r="E441" t="s">
        <v>7</v>
      </c>
      <c r="F441" t="s">
        <v>17</v>
      </c>
      <c r="G441" t="s">
        <v>31</v>
      </c>
      <c r="H441" t="s">
        <v>17</v>
      </c>
      <c r="I441">
        <v>1</v>
      </c>
      <c r="J441" t="s">
        <v>7</v>
      </c>
      <c r="K441">
        <v>-2557.9299999999898</v>
      </c>
      <c r="L441">
        <v>1.86</v>
      </c>
      <c r="M441">
        <v>1.86</v>
      </c>
      <c r="N441" t="s">
        <v>75</v>
      </c>
      <c r="O441" t="s">
        <v>75</v>
      </c>
      <c r="P441" t="s">
        <v>82</v>
      </c>
      <c r="Q441" t="s">
        <v>82</v>
      </c>
      <c r="R441">
        <v>1.744</v>
      </c>
      <c r="S441">
        <v>2.3503799999999999</v>
      </c>
      <c r="T441">
        <v>2.4261400000000002</v>
      </c>
      <c r="U441">
        <v>1.3792</v>
      </c>
      <c r="V441">
        <v>0</v>
      </c>
      <c r="W441">
        <v>0.1</v>
      </c>
      <c r="X441">
        <v>0</v>
      </c>
      <c r="Y441">
        <v>0</v>
      </c>
      <c r="Z441">
        <v>0</v>
      </c>
      <c r="AA441">
        <v>2230.51495999999</v>
      </c>
      <c r="AB441">
        <v>2502.9345049999902</v>
      </c>
      <c r="AC441">
        <v>3006.0537566999901</v>
      </c>
      <c r="AD441">
        <v>-255.79300000000001</v>
      </c>
      <c r="AE441">
        <v>2815.7693439999898</v>
      </c>
      <c r="AF441">
        <v>1763.9485279999899</v>
      </c>
      <c r="AG441">
        <v>3102.9481450999901</v>
      </c>
      <c r="AH441">
        <v>0</v>
      </c>
      <c r="AI441">
        <v>2230.51495999999</v>
      </c>
      <c r="AJ441">
        <v>2502.9345049999902</v>
      </c>
      <c r="AK441">
        <v>3006.0537566999901</v>
      </c>
      <c r="AL441" t="s">
        <v>77</v>
      </c>
      <c r="AM441">
        <v>75707.849470000001</v>
      </c>
      <c r="AN441">
        <v>79985.917753499903</v>
      </c>
      <c r="AO441" t="s">
        <v>77</v>
      </c>
    </row>
    <row r="442" spans="1:41" x14ac:dyDescent="0.35">
      <c r="A442" t="str">
        <f t="shared" si="7"/>
        <v>VOLFXUSDBRL1Y10RR</v>
      </c>
      <c r="B442" t="s">
        <v>71</v>
      </c>
      <c r="C442" t="s">
        <v>27</v>
      </c>
      <c r="D442" t="s">
        <v>31</v>
      </c>
      <c r="E442" t="s">
        <v>7</v>
      </c>
      <c r="F442" t="s">
        <v>16</v>
      </c>
      <c r="G442" t="s">
        <v>31</v>
      </c>
      <c r="H442" t="s">
        <v>16</v>
      </c>
      <c r="I442">
        <v>1</v>
      </c>
      <c r="J442" t="s">
        <v>7</v>
      </c>
      <c r="K442">
        <v>-74114.16</v>
      </c>
      <c r="L442">
        <v>4.6425000000000001</v>
      </c>
      <c r="M442">
        <v>4.6689999999999996</v>
      </c>
      <c r="N442" t="s">
        <v>75</v>
      </c>
      <c r="O442" t="s">
        <v>75</v>
      </c>
      <c r="P442" t="s">
        <v>82</v>
      </c>
      <c r="Q442" t="s">
        <v>82</v>
      </c>
      <c r="R442">
        <v>2.52</v>
      </c>
      <c r="S442">
        <v>3.3532999999999999</v>
      </c>
      <c r="T442">
        <v>3.4573999999999998</v>
      </c>
      <c r="U442">
        <v>2.504</v>
      </c>
      <c r="V442">
        <v>0</v>
      </c>
      <c r="W442">
        <v>-5.3000000000000798E-3</v>
      </c>
      <c r="X442">
        <v>0</v>
      </c>
      <c r="Y442">
        <v>-2.64999999999995E-2</v>
      </c>
      <c r="Z442">
        <v>1964.0252399999599</v>
      </c>
      <c r="AA442">
        <v>93383.8416</v>
      </c>
      <c r="AB442">
        <v>239299.79980799899</v>
      </c>
      <c r="AC442">
        <v>124263.506364</v>
      </c>
      <c r="AD442">
        <v>392.80504800000602</v>
      </c>
      <c r="AE442">
        <v>268967.698055999</v>
      </c>
      <c r="AF442">
        <v>92790.928320000006</v>
      </c>
      <c r="AG442">
        <v>128121.148392</v>
      </c>
      <c r="AH442">
        <v>1964.0252399999599</v>
      </c>
      <c r="AI442">
        <v>93383.8416</v>
      </c>
      <c r="AJ442">
        <v>239299.79980799899</v>
      </c>
      <c r="AK442">
        <v>124263.506364</v>
      </c>
      <c r="AL442" t="s">
        <v>77</v>
      </c>
      <c r="AM442">
        <v>0</v>
      </c>
      <c r="AN442">
        <v>233036.21351199999</v>
      </c>
      <c r="AO442" t="s">
        <v>77</v>
      </c>
    </row>
    <row r="443" spans="1:41" x14ac:dyDescent="0.35">
      <c r="A443" t="str">
        <f t="shared" si="7"/>
        <v>VOLFXUSDBRL1Y25FLY</v>
      </c>
      <c r="B443" t="s">
        <v>71</v>
      </c>
      <c r="C443" t="s">
        <v>27</v>
      </c>
      <c r="D443" t="s">
        <v>31</v>
      </c>
      <c r="E443" t="s">
        <v>7</v>
      </c>
      <c r="F443" t="s">
        <v>19</v>
      </c>
      <c r="G443" t="s">
        <v>31</v>
      </c>
      <c r="H443" t="s">
        <v>19</v>
      </c>
      <c r="I443">
        <v>1</v>
      </c>
      <c r="J443" t="s">
        <v>7</v>
      </c>
      <c r="K443">
        <v>-193069.94</v>
      </c>
      <c r="L443">
        <v>0.68</v>
      </c>
      <c r="M443">
        <v>0.68</v>
      </c>
      <c r="N443" t="s">
        <v>75</v>
      </c>
      <c r="O443" t="s">
        <v>75</v>
      </c>
      <c r="P443" t="s">
        <v>75</v>
      </c>
      <c r="Q443" t="s">
        <v>75</v>
      </c>
      <c r="R443">
        <v>0.5</v>
      </c>
      <c r="S443">
        <v>0.98809999999999998</v>
      </c>
      <c r="T443">
        <v>1.0490999999999999</v>
      </c>
      <c r="U443">
        <v>0.47599999999999998</v>
      </c>
      <c r="V443">
        <v>0</v>
      </c>
      <c r="W443">
        <v>0.14399999999999999</v>
      </c>
      <c r="X443">
        <v>0</v>
      </c>
      <c r="Y443">
        <v>0</v>
      </c>
      <c r="Z443">
        <v>0</v>
      </c>
      <c r="AA443">
        <v>48267.485000000001</v>
      </c>
      <c r="AB443">
        <v>94140.902743999904</v>
      </c>
      <c r="AC443">
        <v>95386.203857</v>
      </c>
      <c r="AD443">
        <v>-27802.071360000002</v>
      </c>
      <c r="AE443">
        <v>105918.169083999</v>
      </c>
      <c r="AF443">
        <v>45950.64572</v>
      </c>
      <c r="AG443">
        <v>101274.837026999</v>
      </c>
      <c r="AH443">
        <v>0</v>
      </c>
      <c r="AI443">
        <v>48267.485000000001</v>
      </c>
      <c r="AJ443">
        <v>94140.902743999904</v>
      </c>
      <c r="AK443">
        <v>95386.203857</v>
      </c>
      <c r="AL443" t="s">
        <v>77</v>
      </c>
      <c r="AM443">
        <v>243056.943401425</v>
      </c>
      <c r="AN443">
        <v>421657.03827406501</v>
      </c>
      <c r="AO443" t="s">
        <v>77</v>
      </c>
    </row>
    <row r="444" spans="1:41" x14ac:dyDescent="0.35">
      <c r="A444" t="str">
        <f t="shared" si="7"/>
        <v>VOLFXUSDBRL1Y25RR</v>
      </c>
      <c r="B444" t="s">
        <v>71</v>
      </c>
      <c r="C444" t="s">
        <v>27</v>
      </c>
      <c r="D444" t="s">
        <v>31</v>
      </c>
      <c r="E444" t="s">
        <v>7</v>
      </c>
      <c r="F444" t="s">
        <v>18</v>
      </c>
      <c r="G444" t="s">
        <v>31</v>
      </c>
      <c r="H444" t="s">
        <v>18</v>
      </c>
      <c r="I444">
        <v>1</v>
      </c>
      <c r="J444" t="s">
        <v>7</v>
      </c>
      <c r="K444">
        <v>-257029.97</v>
      </c>
      <c r="L444">
        <v>2.31</v>
      </c>
      <c r="M444">
        <v>2.31</v>
      </c>
      <c r="N444" t="s">
        <v>75</v>
      </c>
      <c r="O444" t="s">
        <v>75</v>
      </c>
      <c r="P444" t="s">
        <v>75</v>
      </c>
      <c r="Q444" t="s">
        <v>75</v>
      </c>
      <c r="R444">
        <v>1.1771</v>
      </c>
      <c r="S444">
        <v>1.6561999999999999</v>
      </c>
      <c r="T444">
        <v>1.6780999999999999</v>
      </c>
      <c r="U444">
        <v>0.70199999999999996</v>
      </c>
      <c r="V444">
        <v>0</v>
      </c>
      <c r="W444">
        <v>8.0000000000000002E-3</v>
      </c>
      <c r="X444">
        <v>0</v>
      </c>
      <c r="Y444">
        <v>0</v>
      </c>
      <c r="Z444">
        <v>0</v>
      </c>
      <c r="AA444">
        <v>151274.9888435</v>
      </c>
      <c r="AB444">
        <v>8224.9590399999997</v>
      </c>
      <c r="AC444">
        <v>212846.51815699899</v>
      </c>
      <c r="AD444">
        <v>-2056.2397599999999</v>
      </c>
      <c r="AE444">
        <v>9253.0789199999999</v>
      </c>
      <c r="AF444">
        <v>90217.519469999999</v>
      </c>
      <c r="AG444">
        <v>215660.99632849899</v>
      </c>
      <c r="AH444">
        <v>0</v>
      </c>
      <c r="AI444">
        <v>151274.9888435</v>
      </c>
      <c r="AJ444">
        <v>8224.9590399999997</v>
      </c>
      <c r="AK444">
        <v>212846.51815699899</v>
      </c>
      <c r="AL444" t="s">
        <v>77</v>
      </c>
      <c r="AM444">
        <v>0.141439121999996</v>
      </c>
      <c r="AN444">
        <v>5.6523263940000001</v>
      </c>
      <c r="AO444" t="s">
        <v>77</v>
      </c>
    </row>
    <row r="445" spans="1:41" x14ac:dyDescent="0.35">
      <c r="A445" t="str">
        <f t="shared" si="7"/>
        <v>VOLFXUSDBRL1YATM</v>
      </c>
      <c r="B445" t="s">
        <v>71</v>
      </c>
      <c r="C445" t="s">
        <v>27</v>
      </c>
      <c r="D445" t="s">
        <v>31</v>
      </c>
      <c r="E445" t="s">
        <v>7</v>
      </c>
      <c r="F445" t="s">
        <v>9</v>
      </c>
      <c r="G445" t="s">
        <v>31</v>
      </c>
      <c r="H445" t="s">
        <v>9</v>
      </c>
      <c r="I445">
        <v>1</v>
      </c>
      <c r="J445" t="s">
        <v>7</v>
      </c>
      <c r="K445">
        <v>-101637.224584499</v>
      </c>
      <c r="L445">
        <v>20.027999999999999</v>
      </c>
      <c r="M445">
        <v>20.0275</v>
      </c>
      <c r="N445" t="s">
        <v>75</v>
      </c>
      <c r="O445" t="s">
        <v>75</v>
      </c>
      <c r="P445" t="s">
        <v>75</v>
      </c>
      <c r="Q445" t="s">
        <v>75</v>
      </c>
      <c r="R445">
        <v>2.1760000000000002</v>
      </c>
      <c r="S445">
        <v>2.4352</v>
      </c>
      <c r="T445">
        <v>2.4676</v>
      </c>
      <c r="U445">
        <v>1.1832</v>
      </c>
      <c r="V445">
        <v>0</v>
      </c>
      <c r="W445">
        <v>2.24999999999973E-2</v>
      </c>
      <c r="X445">
        <v>0</v>
      </c>
      <c r="Y445">
        <v>4.9999999999883395E-4</v>
      </c>
      <c r="Z445">
        <v>-50.818612292131498</v>
      </c>
      <c r="AA445">
        <v>110581.300347935</v>
      </c>
      <c r="AB445">
        <v>45929.861789735703</v>
      </c>
      <c r="AC445">
        <v>123753.48465408701</v>
      </c>
      <c r="AD445">
        <v>-2286.8375531509701</v>
      </c>
      <c r="AE445">
        <v>51672.364978759899</v>
      </c>
      <c r="AF445">
        <v>60128.582064190101</v>
      </c>
      <c r="AG445">
        <v>125400.007692356</v>
      </c>
      <c r="AH445">
        <v>-50.818612292131498</v>
      </c>
      <c r="AI445">
        <v>110581.300347935</v>
      </c>
      <c r="AJ445">
        <v>45929.861789735703</v>
      </c>
      <c r="AK445">
        <v>123753.48465408701</v>
      </c>
      <c r="AL445" t="s">
        <v>77</v>
      </c>
      <c r="AM445">
        <v>0.120797565</v>
      </c>
      <c r="AN445">
        <v>1.3549638374999999</v>
      </c>
      <c r="AO445" t="s">
        <v>77</v>
      </c>
    </row>
    <row r="446" spans="1:41" x14ac:dyDescent="0.35">
      <c r="A446" t="str">
        <f t="shared" si="7"/>
        <v>VOLFXUSDBRL2Y10FLY</v>
      </c>
      <c r="B446" t="s">
        <v>71</v>
      </c>
      <c r="C446" t="s">
        <v>27</v>
      </c>
      <c r="D446" t="s">
        <v>31</v>
      </c>
      <c r="E446" t="s">
        <v>8</v>
      </c>
      <c r="F446" t="s">
        <v>17</v>
      </c>
      <c r="G446" t="s">
        <v>31</v>
      </c>
      <c r="H446" t="s">
        <v>17</v>
      </c>
      <c r="I446">
        <v>2</v>
      </c>
      <c r="J446" t="s">
        <v>8</v>
      </c>
      <c r="K446">
        <v>88263.949999999895</v>
      </c>
      <c r="L446">
        <v>2.0699999999999998</v>
      </c>
      <c r="M446">
        <v>2.0699999999999998</v>
      </c>
      <c r="N446" t="s">
        <v>75</v>
      </c>
      <c r="O446" t="s">
        <v>75</v>
      </c>
      <c r="P446" t="s">
        <v>82</v>
      </c>
      <c r="Q446" t="s">
        <v>82</v>
      </c>
      <c r="R446">
        <v>2.1</v>
      </c>
      <c r="S446">
        <v>3.1970999999999998</v>
      </c>
      <c r="T446">
        <v>3.3342999999999998</v>
      </c>
      <c r="U446">
        <v>1.732</v>
      </c>
      <c r="V446">
        <v>0.15759999999999899</v>
      </c>
      <c r="W446">
        <v>-1.0092000000000001</v>
      </c>
      <c r="X446">
        <v>0.17729999999999899</v>
      </c>
      <c r="Y446">
        <v>0</v>
      </c>
      <c r="Z446">
        <v>0</v>
      </c>
      <c r="AA446">
        <v>92677.147499999905</v>
      </c>
      <c r="AB446">
        <v>13910.398519999901</v>
      </c>
      <c r="AC446">
        <v>141094.33727249899</v>
      </c>
      <c r="AD446">
        <v>-89075.978340000001</v>
      </c>
      <c r="AE446">
        <v>15649.198334999901</v>
      </c>
      <c r="AF446">
        <v>76436.580699999904</v>
      </c>
      <c r="AG446">
        <v>147149.244242499</v>
      </c>
      <c r="AH446">
        <v>0</v>
      </c>
      <c r="AI446">
        <v>92677.147499999905</v>
      </c>
      <c r="AJ446">
        <v>13910.398519999901</v>
      </c>
      <c r="AK446">
        <v>141094.33727249899</v>
      </c>
      <c r="AL446" t="s">
        <v>77</v>
      </c>
      <c r="AM446">
        <v>2.74870212499997E-3</v>
      </c>
      <c r="AN446">
        <v>3.29494474348552E-2</v>
      </c>
      <c r="AO446" t="s">
        <v>77</v>
      </c>
    </row>
    <row r="447" spans="1:41" x14ac:dyDescent="0.35">
      <c r="A447" t="str">
        <f t="shared" si="7"/>
        <v>VOLFXUSDBRL2Y10RR</v>
      </c>
      <c r="B447" t="s">
        <v>71</v>
      </c>
      <c r="C447" t="s">
        <v>27</v>
      </c>
      <c r="D447" t="s">
        <v>31</v>
      </c>
      <c r="E447" t="s">
        <v>8</v>
      </c>
      <c r="F447" t="s">
        <v>16</v>
      </c>
      <c r="G447" t="s">
        <v>31</v>
      </c>
      <c r="H447" t="s">
        <v>16</v>
      </c>
      <c r="I447">
        <v>2</v>
      </c>
      <c r="J447" t="s">
        <v>8</v>
      </c>
      <c r="K447">
        <v>2829.72</v>
      </c>
      <c r="L447">
        <v>4.9474999999999998</v>
      </c>
      <c r="M447">
        <v>4.9740000000000002</v>
      </c>
      <c r="N447" t="s">
        <v>75</v>
      </c>
      <c r="O447" t="s">
        <v>75</v>
      </c>
      <c r="P447" t="s">
        <v>82</v>
      </c>
      <c r="Q447" t="s">
        <v>82</v>
      </c>
      <c r="R447">
        <v>4.3</v>
      </c>
      <c r="S447">
        <v>5.0258000000000003</v>
      </c>
      <c r="T447">
        <v>5.1165000000000003</v>
      </c>
      <c r="U447">
        <v>2.8279999999999998</v>
      </c>
      <c r="V447">
        <v>0</v>
      </c>
      <c r="W447">
        <v>-3.1220999999999899</v>
      </c>
      <c r="X447">
        <v>0</v>
      </c>
      <c r="Y447">
        <v>-2.6500000000000402E-2</v>
      </c>
      <c r="Z447">
        <v>-74.987580000001202</v>
      </c>
      <c r="AA447">
        <v>6083.8980000000101</v>
      </c>
      <c r="AB447">
        <v>0</v>
      </c>
      <c r="AC447">
        <v>7110.8033880000103</v>
      </c>
      <c r="AD447">
        <v>-8834.6688120000108</v>
      </c>
      <c r="AE447">
        <v>0</v>
      </c>
      <c r="AF447">
        <v>4001.22408</v>
      </c>
      <c r="AG447">
        <v>7239.1311900000101</v>
      </c>
      <c r="AH447">
        <v>-74.987580000001202</v>
      </c>
      <c r="AI447">
        <v>6083.8980000000101</v>
      </c>
      <c r="AJ447">
        <v>0</v>
      </c>
      <c r="AK447">
        <v>7110.8033880000103</v>
      </c>
      <c r="AL447" t="s">
        <v>77</v>
      </c>
      <c r="AM447">
        <v>0.102051794999995</v>
      </c>
      <c r="AN447">
        <v>1.8149303175</v>
      </c>
      <c r="AO447" t="s">
        <v>77</v>
      </c>
    </row>
    <row r="448" spans="1:41" x14ac:dyDescent="0.35">
      <c r="A448" t="str">
        <f t="shared" si="7"/>
        <v>VOLFXUSDBRL2Y25FLY</v>
      </c>
      <c r="B448" t="s">
        <v>71</v>
      </c>
      <c r="C448" t="s">
        <v>27</v>
      </c>
      <c r="D448" t="s">
        <v>31</v>
      </c>
      <c r="E448" t="s">
        <v>8</v>
      </c>
      <c r="F448" t="s">
        <v>19</v>
      </c>
      <c r="G448" t="s">
        <v>31</v>
      </c>
      <c r="H448" t="s">
        <v>19</v>
      </c>
      <c r="I448">
        <v>2</v>
      </c>
      <c r="J448" t="s">
        <v>8</v>
      </c>
      <c r="K448">
        <v>-58907.8</v>
      </c>
      <c r="L448">
        <v>0.80249999999999999</v>
      </c>
      <c r="M448">
        <v>0.80249999999999999</v>
      </c>
      <c r="N448" t="s">
        <v>75</v>
      </c>
      <c r="O448" t="s">
        <v>75</v>
      </c>
      <c r="P448" t="s">
        <v>75</v>
      </c>
      <c r="Q448" t="s">
        <v>75</v>
      </c>
      <c r="R448">
        <v>0.65500000000000003</v>
      </c>
      <c r="S448">
        <v>1.2934000000000001</v>
      </c>
      <c r="T448">
        <v>1.3732</v>
      </c>
      <c r="U448">
        <v>0.33100000000000002</v>
      </c>
      <c r="V448">
        <v>0</v>
      </c>
      <c r="W448">
        <v>0.221999999999999</v>
      </c>
      <c r="X448">
        <v>0</v>
      </c>
      <c r="Y448">
        <v>0</v>
      </c>
      <c r="Z448">
        <v>0</v>
      </c>
      <c r="AA448">
        <v>19292.304499999998</v>
      </c>
      <c r="AB448">
        <v>35992.665800000002</v>
      </c>
      <c r="AC448">
        <v>38095.67426</v>
      </c>
      <c r="AD448">
        <v>-13077.5316</v>
      </c>
      <c r="AE448">
        <v>40487.33094</v>
      </c>
      <c r="AF448">
        <v>9749.2409000000007</v>
      </c>
      <c r="AG448">
        <v>40446.095480000004</v>
      </c>
      <c r="AH448">
        <v>0</v>
      </c>
      <c r="AI448">
        <v>19292.304499999998</v>
      </c>
      <c r="AJ448">
        <v>35992.665800000002</v>
      </c>
      <c r="AK448">
        <v>38095.67426</v>
      </c>
      <c r="AL448" t="s">
        <v>77</v>
      </c>
      <c r="AM448">
        <v>0</v>
      </c>
      <c r="AN448">
        <v>3.123659118</v>
      </c>
      <c r="AO448" t="s">
        <v>77</v>
      </c>
    </row>
    <row r="449" spans="1:41" x14ac:dyDescent="0.35">
      <c r="A449" t="str">
        <f t="shared" si="7"/>
        <v>VOLFXUSDBRL2Y25RR</v>
      </c>
      <c r="B449" t="s">
        <v>71</v>
      </c>
      <c r="C449" t="s">
        <v>27</v>
      </c>
      <c r="D449" t="s">
        <v>31</v>
      </c>
      <c r="E449" t="s">
        <v>8</v>
      </c>
      <c r="F449" t="s">
        <v>18</v>
      </c>
      <c r="G449" t="s">
        <v>31</v>
      </c>
      <c r="H449" t="s">
        <v>18</v>
      </c>
      <c r="I449">
        <v>2</v>
      </c>
      <c r="J449" t="s">
        <v>8</v>
      </c>
      <c r="K449">
        <v>-327696.59999999998</v>
      </c>
      <c r="L449">
        <v>2.4550000000000001</v>
      </c>
      <c r="M449">
        <v>2.4550000000000001</v>
      </c>
      <c r="N449" t="s">
        <v>75</v>
      </c>
      <c r="O449" t="s">
        <v>75</v>
      </c>
      <c r="P449" t="s">
        <v>75</v>
      </c>
      <c r="Q449" t="s">
        <v>75</v>
      </c>
      <c r="R449">
        <v>1.4772000000000001</v>
      </c>
      <c r="S449">
        <v>2.4653</v>
      </c>
      <c r="T449">
        <v>2.5575999999999999</v>
      </c>
      <c r="U449">
        <v>0.626</v>
      </c>
      <c r="V449">
        <v>0</v>
      </c>
      <c r="W449">
        <v>2.4E-2</v>
      </c>
      <c r="X449">
        <v>0</v>
      </c>
      <c r="Y449">
        <v>0</v>
      </c>
      <c r="Z449">
        <v>0</v>
      </c>
      <c r="AA449">
        <v>242036.70875999899</v>
      </c>
      <c r="AB449">
        <v>11797.077600000001</v>
      </c>
      <c r="AC449">
        <v>403935.21398999903</v>
      </c>
      <c r="AD449">
        <v>-7864.7183999999997</v>
      </c>
      <c r="AE449">
        <v>13271.712299999899</v>
      </c>
      <c r="AF449">
        <v>102569.0358</v>
      </c>
      <c r="AG449">
        <v>419058.41207999899</v>
      </c>
      <c r="AH449">
        <v>0</v>
      </c>
      <c r="AI449">
        <v>242036.70875999899</v>
      </c>
      <c r="AJ449">
        <v>11797.077600000001</v>
      </c>
      <c r="AK449">
        <v>403935.21398999903</v>
      </c>
      <c r="AL449" t="s">
        <v>77</v>
      </c>
      <c r="AM449">
        <v>0</v>
      </c>
      <c r="AN449">
        <v>0.13601874999999999</v>
      </c>
      <c r="AO449" t="s">
        <v>77</v>
      </c>
    </row>
    <row r="450" spans="1:41" x14ac:dyDescent="0.35">
      <c r="A450" t="str">
        <f t="shared" si="7"/>
        <v>VOLFXUSDBRL2YATM</v>
      </c>
      <c r="B450" t="s">
        <v>71</v>
      </c>
      <c r="C450" t="s">
        <v>27</v>
      </c>
      <c r="D450" t="s">
        <v>31</v>
      </c>
      <c r="E450" t="s">
        <v>8</v>
      </c>
      <c r="F450" t="s">
        <v>9</v>
      </c>
      <c r="G450" t="s">
        <v>31</v>
      </c>
      <c r="H450" t="s">
        <v>9</v>
      </c>
      <c r="I450">
        <v>2</v>
      </c>
      <c r="J450" t="s">
        <v>8</v>
      </c>
      <c r="K450">
        <v>-431507.1328655</v>
      </c>
      <c r="L450">
        <v>20.157499999999999</v>
      </c>
      <c r="M450">
        <v>20.25</v>
      </c>
      <c r="N450" t="s">
        <v>75</v>
      </c>
      <c r="O450" t="s">
        <v>75</v>
      </c>
      <c r="P450" t="s">
        <v>75</v>
      </c>
      <c r="Q450" t="s">
        <v>75</v>
      </c>
      <c r="R450">
        <v>2.7905000000000002</v>
      </c>
      <c r="S450">
        <v>3.1181000000000001</v>
      </c>
      <c r="T450">
        <v>3.1591</v>
      </c>
      <c r="U450">
        <v>1.6101000000000001</v>
      </c>
      <c r="V450">
        <v>0</v>
      </c>
      <c r="W450">
        <v>-1.8499999999999499E-2</v>
      </c>
      <c r="X450">
        <v>0</v>
      </c>
      <c r="Y450">
        <v>-9.2500000000001095E-2</v>
      </c>
      <c r="Z450">
        <v>39914.409790059202</v>
      </c>
      <c r="AA450">
        <v>602060.32713058905</v>
      </c>
      <c r="AB450">
        <v>263305.65247452899</v>
      </c>
      <c r="AC450">
        <v>672741.19549395703</v>
      </c>
      <c r="AD450">
        <v>7982.8819580115396</v>
      </c>
      <c r="AE450">
        <v>291224.16397092602</v>
      </c>
      <c r="AF450">
        <v>347384.81731337</v>
      </c>
      <c r="AG450">
        <v>681587.09171770001</v>
      </c>
      <c r="AH450">
        <v>39914.409790059202</v>
      </c>
      <c r="AI450">
        <v>602060.32713058905</v>
      </c>
      <c r="AJ450">
        <v>263305.65247452899</v>
      </c>
      <c r="AK450">
        <v>672741.19549395703</v>
      </c>
      <c r="AL450" t="s">
        <v>77</v>
      </c>
      <c r="AM450" s="11">
        <v>3.6652000000000001E-5</v>
      </c>
      <c r="AN450">
        <v>1.5353799999999999E-4</v>
      </c>
      <c r="AO450" t="s">
        <v>77</v>
      </c>
    </row>
    <row r="451" spans="1:41" x14ac:dyDescent="0.35">
      <c r="A451" t="str">
        <f t="shared" si="7"/>
        <v>VOLFXUSDCAD1D10FLY</v>
      </c>
      <c r="B451" t="s">
        <v>71</v>
      </c>
      <c r="C451" t="s">
        <v>27</v>
      </c>
      <c r="D451" t="s">
        <v>98</v>
      </c>
      <c r="E451" t="s">
        <v>20</v>
      </c>
      <c r="F451" t="s">
        <v>17</v>
      </c>
      <c r="G451" t="s">
        <v>98</v>
      </c>
      <c r="H451" t="s">
        <v>17</v>
      </c>
      <c r="I451">
        <v>2.7777777777777701E-3</v>
      </c>
      <c r="J451" t="s">
        <v>20</v>
      </c>
      <c r="K451">
        <v>31.85</v>
      </c>
      <c r="L451">
        <v>0.54</v>
      </c>
      <c r="M451">
        <v>0.75</v>
      </c>
      <c r="N451" t="s">
        <v>75</v>
      </c>
      <c r="O451" t="s">
        <v>75</v>
      </c>
      <c r="P451" t="s">
        <v>80</v>
      </c>
      <c r="Q451" t="s">
        <v>80</v>
      </c>
      <c r="R451">
        <v>4.3551000000000002</v>
      </c>
      <c r="S451">
        <v>10.7765</v>
      </c>
      <c r="T451">
        <v>10.9933</v>
      </c>
      <c r="U451">
        <v>3.7509999999999999</v>
      </c>
      <c r="V451">
        <v>0</v>
      </c>
      <c r="W451">
        <v>-1.1661999999999999</v>
      </c>
      <c r="X451">
        <v>0</v>
      </c>
      <c r="Y451">
        <v>-0.20999999999999899</v>
      </c>
      <c r="Z451">
        <v>-6.6884999999999897</v>
      </c>
      <c r="AA451">
        <v>69.354967500000001</v>
      </c>
      <c r="AB451">
        <v>0</v>
      </c>
      <c r="AC451">
        <v>171.61576249999999</v>
      </c>
      <c r="AD451">
        <v>-37.143470000000001</v>
      </c>
      <c r="AE451">
        <v>0</v>
      </c>
      <c r="AF451">
        <v>59.734675000000003</v>
      </c>
      <c r="AG451">
        <v>175.06830249999999</v>
      </c>
      <c r="AH451">
        <v>-6.6884999999999897</v>
      </c>
      <c r="AI451">
        <v>69.354967500000001</v>
      </c>
      <c r="AJ451">
        <v>0</v>
      </c>
      <c r="AK451">
        <v>171.61576249999999</v>
      </c>
      <c r="AL451" t="s">
        <v>77</v>
      </c>
      <c r="AM451">
        <v>0</v>
      </c>
      <c r="AN451">
        <v>1.1432260480000001</v>
      </c>
      <c r="AO451" t="s">
        <v>77</v>
      </c>
    </row>
    <row r="452" spans="1:41" x14ac:dyDescent="0.35">
      <c r="A452" t="str">
        <f t="shared" si="7"/>
        <v>VOLFXUSDCAD1D10RR</v>
      </c>
      <c r="B452" t="s">
        <v>71</v>
      </c>
      <c r="C452" t="s">
        <v>27</v>
      </c>
      <c r="D452" t="s">
        <v>98</v>
      </c>
      <c r="E452" t="s">
        <v>20</v>
      </c>
      <c r="F452" t="s">
        <v>16</v>
      </c>
      <c r="G452" t="s">
        <v>98</v>
      </c>
      <c r="H452" t="s">
        <v>16</v>
      </c>
      <c r="I452">
        <v>2.7777777777777701E-3</v>
      </c>
      <c r="J452" t="s">
        <v>20</v>
      </c>
      <c r="K452">
        <v>-45.7</v>
      </c>
      <c r="L452">
        <v>1.85</v>
      </c>
      <c r="M452">
        <v>3.2</v>
      </c>
      <c r="N452" t="s">
        <v>75</v>
      </c>
      <c r="O452" t="s">
        <v>75</v>
      </c>
      <c r="P452" t="s">
        <v>80</v>
      </c>
      <c r="Q452" t="s">
        <v>80</v>
      </c>
      <c r="R452">
        <v>6.8386999999999896</v>
      </c>
      <c r="S452">
        <v>12.386799999999999</v>
      </c>
      <c r="T452">
        <v>12.64</v>
      </c>
      <c r="U452">
        <v>4.8625999999999996</v>
      </c>
      <c r="V452">
        <v>0</v>
      </c>
      <c r="W452">
        <v>-0.27</v>
      </c>
      <c r="X452">
        <v>0</v>
      </c>
      <c r="Y452">
        <v>-1.35</v>
      </c>
      <c r="Z452">
        <v>61.695</v>
      </c>
      <c r="AA452">
        <v>156.264295</v>
      </c>
      <c r="AB452">
        <v>107.35386999999901</v>
      </c>
      <c r="AC452">
        <v>283.03838000000002</v>
      </c>
      <c r="AD452">
        <v>12.339</v>
      </c>
      <c r="AE452">
        <v>113.061799999999</v>
      </c>
      <c r="AF452">
        <v>111.11041</v>
      </c>
      <c r="AG452">
        <v>288.82400000000001</v>
      </c>
      <c r="AH452">
        <v>61.695</v>
      </c>
      <c r="AI452">
        <v>156.264295</v>
      </c>
      <c r="AJ452">
        <v>107.35386999999901</v>
      </c>
      <c r="AK452">
        <v>283.03838000000002</v>
      </c>
      <c r="AL452" t="s">
        <v>77</v>
      </c>
      <c r="AM452">
        <v>0.117332904</v>
      </c>
      <c r="AN452">
        <v>0.62169812999999896</v>
      </c>
      <c r="AO452" t="s">
        <v>77</v>
      </c>
    </row>
    <row r="453" spans="1:41" x14ac:dyDescent="0.35">
      <c r="A453" t="str">
        <f t="shared" si="7"/>
        <v>VOLFXUSDCAD1D25FLY</v>
      </c>
      <c r="B453" t="s">
        <v>71</v>
      </c>
      <c r="C453" t="s">
        <v>27</v>
      </c>
      <c r="D453" t="s">
        <v>98</v>
      </c>
      <c r="E453" t="s">
        <v>20</v>
      </c>
      <c r="F453" t="s">
        <v>19</v>
      </c>
      <c r="G453" t="s">
        <v>98</v>
      </c>
      <c r="H453" t="s">
        <v>19</v>
      </c>
      <c r="I453">
        <v>2.7777777777777701E-3</v>
      </c>
      <c r="J453" t="s">
        <v>20</v>
      </c>
      <c r="K453">
        <v>-225.48</v>
      </c>
      <c r="L453">
        <v>0.17249999999999999</v>
      </c>
      <c r="M453">
        <v>0.17249999999999999</v>
      </c>
      <c r="N453" t="s">
        <v>75</v>
      </c>
      <c r="O453" t="s">
        <v>75</v>
      </c>
      <c r="P453" t="s">
        <v>75</v>
      </c>
      <c r="Q453" t="s">
        <v>75</v>
      </c>
      <c r="R453">
        <v>2.7250000000000001</v>
      </c>
      <c r="S453">
        <v>3.4453</v>
      </c>
      <c r="T453">
        <v>3.5354000000000001</v>
      </c>
      <c r="U453">
        <v>1.9850000000000001</v>
      </c>
      <c r="V453">
        <v>0</v>
      </c>
      <c r="W453">
        <v>7.9999999999999793E-3</v>
      </c>
      <c r="X453">
        <v>0</v>
      </c>
      <c r="Y453">
        <v>0</v>
      </c>
      <c r="Z453">
        <v>0</v>
      </c>
      <c r="AA453">
        <v>307.2165</v>
      </c>
      <c r="AB453">
        <v>85.907879999999906</v>
      </c>
      <c r="AC453">
        <v>388.42312199999998</v>
      </c>
      <c r="AD453">
        <v>-1.8038399999999899</v>
      </c>
      <c r="AE453">
        <v>96.663275999999897</v>
      </c>
      <c r="AF453">
        <v>223.78890000000001</v>
      </c>
      <c r="AG453">
        <v>398.580995999999</v>
      </c>
      <c r="AH453">
        <v>0</v>
      </c>
      <c r="AI453">
        <v>307.2165</v>
      </c>
      <c r="AJ453">
        <v>85.907879999999906</v>
      </c>
      <c r="AK453">
        <v>388.42312199999998</v>
      </c>
      <c r="AL453" t="s">
        <v>77</v>
      </c>
      <c r="AM453">
        <v>1.23234426899996</v>
      </c>
      <c r="AN453">
        <v>5.7841468034999997</v>
      </c>
      <c r="AO453" t="s">
        <v>77</v>
      </c>
    </row>
    <row r="454" spans="1:41" x14ac:dyDescent="0.35">
      <c r="A454" t="str">
        <f t="shared" ref="A454:A517" si="8">CONCATENATE(C454,D454,E454,F454)</f>
        <v>VOLFXUSDCAD1D25RR</v>
      </c>
      <c r="B454" t="s">
        <v>71</v>
      </c>
      <c r="C454" t="s">
        <v>27</v>
      </c>
      <c r="D454" t="s">
        <v>98</v>
      </c>
      <c r="E454" t="s">
        <v>20</v>
      </c>
      <c r="F454" t="s">
        <v>18</v>
      </c>
      <c r="G454" t="s">
        <v>98</v>
      </c>
      <c r="H454" t="s">
        <v>18</v>
      </c>
      <c r="I454">
        <v>2.7777777777777701E-3</v>
      </c>
      <c r="J454" t="s">
        <v>20</v>
      </c>
      <c r="K454">
        <v>223.55999999999901</v>
      </c>
      <c r="L454">
        <v>1.0475000000000001</v>
      </c>
      <c r="M454">
        <v>1.0475000000000001</v>
      </c>
      <c r="N454" t="s">
        <v>75</v>
      </c>
      <c r="O454" t="s">
        <v>75</v>
      </c>
      <c r="P454" t="s">
        <v>75</v>
      </c>
      <c r="Q454" t="s">
        <v>75</v>
      </c>
      <c r="R454">
        <v>3.8149999999999999</v>
      </c>
      <c r="S454">
        <v>4.8235000000000001</v>
      </c>
      <c r="T454">
        <v>4.9494999999999996</v>
      </c>
      <c r="U454">
        <v>3.6429999999999998</v>
      </c>
      <c r="V454">
        <v>5.8000000000000003E-2</v>
      </c>
      <c r="W454">
        <v>-1.0414000000000001</v>
      </c>
      <c r="X454">
        <v>6.5200000000000105E-2</v>
      </c>
      <c r="Y454">
        <v>0</v>
      </c>
      <c r="Z454">
        <v>0</v>
      </c>
      <c r="AA454">
        <v>426.44069999999903</v>
      </c>
      <c r="AB454">
        <v>12.966480000000001</v>
      </c>
      <c r="AC454">
        <v>539.170829999999</v>
      </c>
      <c r="AD454">
        <v>-232.81538399999999</v>
      </c>
      <c r="AE454">
        <v>14.576112</v>
      </c>
      <c r="AF454">
        <v>407.21453999999898</v>
      </c>
      <c r="AG454">
        <v>553.25510999999904</v>
      </c>
      <c r="AH454">
        <v>0</v>
      </c>
      <c r="AI454">
        <v>426.44069999999903</v>
      </c>
      <c r="AJ454">
        <v>12.966480000000001</v>
      </c>
      <c r="AK454">
        <v>539.170829999999</v>
      </c>
      <c r="AL454" t="s">
        <v>77</v>
      </c>
      <c r="AM454">
        <v>8.7301580220001007</v>
      </c>
      <c r="AN454">
        <v>48.949691993999998</v>
      </c>
      <c r="AO454" t="s">
        <v>77</v>
      </c>
    </row>
    <row r="455" spans="1:41" x14ac:dyDescent="0.35">
      <c r="A455" t="str">
        <f t="shared" si="8"/>
        <v>VOLFXUSDCAD1DATM</v>
      </c>
      <c r="B455" t="s">
        <v>71</v>
      </c>
      <c r="C455" t="s">
        <v>27</v>
      </c>
      <c r="D455" t="s">
        <v>98</v>
      </c>
      <c r="E455" t="s">
        <v>20</v>
      </c>
      <c r="F455" t="s">
        <v>9</v>
      </c>
      <c r="G455" t="s">
        <v>98</v>
      </c>
      <c r="H455" t="s">
        <v>9</v>
      </c>
      <c r="I455">
        <v>2.7777777777777701E-3</v>
      </c>
      <c r="J455" t="s">
        <v>20</v>
      </c>
      <c r="K455">
        <v>-634.54070999999999</v>
      </c>
      <c r="L455">
        <v>9.24</v>
      </c>
      <c r="M455">
        <v>9.2449999999999992</v>
      </c>
      <c r="N455" t="s">
        <v>75</v>
      </c>
      <c r="O455" t="s">
        <v>75</v>
      </c>
      <c r="P455" t="s">
        <v>75</v>
      </c>
      <c r="Q455" t="s">
        <v>75</v>
      </c>
      <c r="R455">
        <v>5.45</v>
      </c>
      <c r="S455">
        <v>6.8905000000000003</v>
      </c>
      <c r="T455">
        <v>7.0705</v>
      </c>
      <c r="U455">
        <v>3.81</v>
      </c>
      <c r="V455">
        <v>0</v>
      </c>
      <c r="W455">
        <v>1.7909999999999999</v>
      </c>
      <c r="X455">
        <v>0</v>
      </c>
      <c r="Y455">
        <v>-4.999999999999E-3</v>
      </c>
      <c r="Z455">
        <v>3.1727035499993601</v>
      </c>
      <c r="AA455">
        <v>1729.1234347499999</v>
      </c>
      <c r="AB455">
        <v>335.67203558999898</v>
      </c>
      <c r="AC455">
        <v>2186.1513811274999</v>
      </c>
      <c r="AD455">
        <v>-1136.4624116099999</v>
      </c>
      <c r="AE455">
        <v>377.23445209499999</v>
      </c>
      <c r="AF455">
        <v>1208.8000525499999</v>
      </c>
      <c r="AG455">
        <v>2243.2600450274999</v>
      </c>
      <c r="AH455">
        <v>3.1727035499993601</v>
      </c>
      <c r="AI455">
        <v>1729.1234347499999</v>
      </c>
      <c r="AJ455">
        <v>335.67203558999898</v>
      </c>
      <c r="AK455">
        <v>2186.1513811274999</v>
      </c>
      <c r="AL455" t="s">
        <v>77</v>
      </c>
      <c r="AM455">
        <v>4.9655025000000199</v>
      </c>
      <c r="AN455">
        <v>21.1199373</v>
      </c>
      <c r="AO455" t="s">
        <v>77</v>
      </c>
    </row>
    <row r="456" spans="1:41" x14ac:dyDescent="0.35">
      <c r="A456" t="str">
        <f t="shared" si="8"/>
        <v>VOLFXUSDCAD1W10FLY</v>
      </c>
      <c r="B456" t="s">
        <v>71</v>
      </c>
      <c r="C456" t="s">
        <v>27</v>
      </c>
      <c r="D456" t="s">
        <v>98</v>
      </c>
      <c r="E456" t="s">
        <v>0</v>
      </c>
      <c r="F456" t="s">
        <v>17</v>
      </c>
      <c r="G456" t="s">
        <v>98</v>
      </c>
      <c r="H456" t="s">
        <v>17</v>
      </c>
      <c r="I456">
        <v>1.94444444444444E-2</v>
      </c>
      <c r="J456" t="s">
        <v>0</v>
      </c>
      <c r="K456">
        <v>-30.84</v>
      </c>
      <c r="L456">
        <v>0.75</v>
      </c>
      <c r="M456">
        <v>0.95</v>
      </c>
      <c r="N456" t="s">
        <v>75</v>
      </c>
      <c r="O456" t="s">
        <v>75</v>
      </c>
      <c r="P456" t="s">
        <v>76</v>
      </c>
      <c r="Q456" t="s">
        <v>76</v>
      </c>
      <c r="R456">
        <v>3.13368689092519</v>
      </c>
      <c r="S456">
        <v>4.7627260789388099</v>
      </c>
      <c r="T456">
        <v>4.9839860349723599</v>
      </c>
      <c r="U456">
        <v>1.49940850908969</v>
      </c>
      <c r="V456">
        <v>0</v>
      </c>
      <c r="W456">
        <v>-0.04</v>
      </c>
      <c r="X456">
        <v>0</v>
      </c>
      <c r="Y456">
        <v>-0.19999999999999901</v>
      </c>
      <c r="Z456">
        <v>6.1679999999999904</v>
      </c>
      <c r="AA456">
        <v>48.321451858066403</v>
      </c>
      <c r="AB456">
        <v>15.716063999999999</v>
      </c>
      <c r="AC456">
        <v>73.441236137236501</v>
      </c>
      <c r="AD456">
        <v>1.2336</v>
      </c>
      <c r="AE456">
        <v>16.909572000000001</v>
      </c>
      <c r="AF456">
        <v>23.120879210163</v>
      </c>
      <c r="AG456">
        <v>76.853064659273699</v>
      </c>
      <c r="AH456">
        <v>6.1679999999999904</v>
      </c>
      <c r="AI456">
        <v>48.321451858066403</v>
      </c>
      <c r="AJ456">
        <v>15.716063999999999</v>
      </c>
      <c r="AK456">
        <v>73.441236137236501</v>
      </c>
      <c r="AL456" t="s">
        <v>77</v>
      </c>
      <c r="AM456">
        <v>0</v>
      </c>
      <c r="AN456">
        <v>12.208971217999901</v>
      </c>
      <c r="AO456" t="s">
        <v>77</v>
      </c>
    </row>
    <row r="457" spans="1:41" x14ac:dyDescent="0.35">
      <c r="A457" t="str">
        <f t="shared" si="8"/>
        <v>VOLFXUSDCAD1W10RR</v>
      </c>
      <c r="B457" t="s">
        <v>71</v>
      </c>
      <c r="C457" t="s">
        <v>27</v>
      </c>
      <c r="D457" t="s">
        <v>98</v>
      </c>
      <c r="E457" t="s">
        <v>0</v>
      </c>
      <c r="F457" t="s">
        <v>16</v>
      </c>
      <c r="G457" t="s">
        <v>98</v>
      </c>
      <c r="H457" t="s">
        <v>16</v>
      </c>
      <c r="I457">
        <v>1.94444444444444E-2</v>
      </c>
      <c r="J457" t="s">
        <v>0</v>
      </c>
      <c r="K457">
        <v>50.4</v>
      </c>
      <c r="L457">
        <v>3.4950000000000001</v>
      </c>
      <c r="M457">
        <v>3.3849999999999998</v>
      </c>
      <c r="N457" t="s">
        <v>74</v>
      </c>
      <c r="O457" t="s">
        <v>75</v>
      </c>
      <c r="P457" t="s">
        <v>76</v>
      </c>
      <c r="Q457" t="s">
        <v>76</v>
      </c>
      <c r="R457">
        <v>2.8867275370168199</v>
      </c>
      <c r="S457">
        <v>5.3573441210077304</v>
      </c>
      <c r="T457">
        <v>5.6814641307843896</v>
      </c>
      <c r="U457">
        <v>2.1981601141158902</v>
      </c>
      <c r="V457">
        <v>0.17381538461538401</v>
      </c>
      <c r="W457">
        <v>-1.28336153846153</v>
      </c>
      <c r="X457">
        <v>0.28643076923076899</v>
      </c>
      <c r="Y457">
        <v>0</v>
      </c>
      <c r="Z457">
        <v>0</v>
      </c>
      <c r="AA457">
        <v>72.745533932824003</v>
      </c>
      <c r="AB457">
        <v>8.7602953846153806</v>
      </c>
      <c r="AC457">
        <v>135.005071849394</v>
      </c>
      <c r="AD457">
        <v>-64.681421538461507</v>
      </c>
      <c r="AE457">
        <v>14.4361107692307</v>
      </c>
      <c r="AF457">
        <v>55.393634875720501</v>
      </c>
      <c r="AG457">
        <v>143.17289609576599</v>
      </c>
      <c r="AH457">
        <v>0</v>
      </c>
      <c r="AI457">
        <v>72.745533932824003</v>
      </c>
      <c r="AJ457">
        <v>8.7602953846153806</v>
      </c>
      <c r="AK457">
        <v>135.005071849394</v>
      </c>
      <c r="AL457" t="s">
        <v>77</v>
      </c>
      <c r="AM457">
        <v>0</v>
      </c>
      <c r="AN457">
        <v>24.49650063</v>
      </c>
      <c r="AO457" t="s">
        <v>77</v>
      </c>
    </row>
    <row r="458" spans="1:41" x14ac:dyDescent="0.35">
      <c r="A458" t="str">
        <f t="shared" si="8"/>
        <v>VOLFXUSDCAD1W25FLY</v>
      </c>
      <c r="B458" t="s">
        <v>71</v>
      </c>
      <c r="C458" t="s">
        <v>27</v>
      </c>
      <c r="D458" t="s">
        <v>98</v>
      </c>
      <c r="E458" t="s">
        <v>0</v>
      </c>
      <c r="F458" t="s">
        <v>19</v>
      </c>
      <c r="G458" t="s">
        <v>98</v>
      </c>
      <c r="H458" t="s">
        <v>19</v>
      </c>
      <c r="I458">
        <v>1.94444444444444E-2</v>
      </c>
      <c r="J458" t="s">
        <v>0</v>
      </c>
      <c r="K458">
        <v>155.44999999999999</v>
      </c>
      <c r="L458">
        <v>0.30249999999999999</v>
      </c>
      <c r="M458">
        <v>0.32500000000000001</v>
      </c>
      <c r="N458" t="s">
        <v>75</v>
      </c>
      <c r="O458" t="s">
        <v>75</v>
      </c>
      <c r="P458" t="s">
        <v>75</v>
      </c>
      <c r="Q458" t="s">
        <v>75</v>
      </c>
      <c r="R458">
        <v>0.82499999999999996</v>
      </c>
      <c r="S458">
        <v>1.262</v>
      </c>
      <c r="T458">
        <v>1.3167</v>
      </c>
      <c r="U458">
        <v>0.48499999999999999</v>
      </c>
      <c r="V458">
        <v>0</v>
      </c>
      <c r="W458">
        <v>-6.2799999999999995E-2</v>
      </c>
      <c r="X458">
        <v>0</v>
      </c>
      <c r="Y458">
        <v>-2.2499999999999999E-2</v>
      </c>
      <c r="Z458">
        <v>-3.4976250000000002</v>
      </c>
      <c r="AA458">
        <v>64.123124999999902</v>
      </c>
      <c r="AB458">
        <v>0</v>
      </c>
      <c r="AC458">
        <v>98.088949999999997</v>
      </c>
      <c r="AD458">
        <v>-9.7622599999999995</v>
      </c>
      <c r="AE458">
        <v>0</v>
      </c>
      <c r="AF458">
        <v>37.696624999999997</v>
      </c>
      <c r="AG458">
        <v>102.34050749999901</v>
      </c>
      <c r="AH458">
        <v>-3.4976250000000002</v>
      </c>
      <c r="AI458">
        <v>64.123124999999902</v>
      </c>
      <c r="AJ458">
        <v>0</v>
      </c>
      <c r="AK458">
        <v>98.088949999999997</v>
      </c>
      <c r="AL458" t="s">
        <v>77</v>
      </c>
      <c r="AM458">
        <v>11.8241686956521</v>
      </c>
      <c r="AN458">
        <v>1877.7906</v>
      </c>
      <c r="AO458" t="s">
        <v>77</v>
      </c>
    </row>
    <row r="459" spans="1:41" x14ac:dyDescent="0.35">
      <c r="A459" t="str">
        <f t="shared" si="8"/>
        <v>VOLFXUSDCAD1W25RR</v>
      </c>
      <c r="B459" t="s">
        <v>71</v>
      </c>
      <c r="C459" t="s">
        <v>27</v>
      </c>
      <c r="D459" t="s">
        <v>98</v>
      </c>
      <c r="E459" t="s">
        <v>0</v>
      </c>
      <c r="F459" t="s">
        <v>18</v>
      </c>
      <c r="G459" t="s">
        <v>98</v>
      </c>
      <c r="H459" t="s">
        <v>18</v>
      </c>
      <c r="I459">
        <v>1.94444444444444E-2</v>
      </c>
      <c r="J459" t="s">
        <v>0</v>
      </c>
      <c r="K459">
        <v>-217.4</v>
      </c>
      <c r="L459">
        <v>1.9325000000000001</v>
      </c>
      <c r="M459">
        <v>1.8022</v>
      </c>
      <c r="N459" t="s">
        <v>75</v>
      </c>
      <c r="O459" t="s">
        <v>75</v>
      </c>
      <c r="P459" t="s">
        <v>75</v>
      </c>
      <c r="Q459" t="s">
        <v>75</v>
      </c>
      <c r="R459">
        <v>1.155</v>
      </c>
      <c r="S459">
        <v>1.7667999999999999</v>
      </c>
      <c r="T459">
        <v>1.8432999999999999</v>
      </c>
      <c r="U459">
        <v>0.55100000000000005</v>
      </c>
      <c r="V459">
        <v>0</v>
      </c>
      <c r="W459">
        <v>0.52090000000000003</v>
      </c>
      <c r="X459">
        <v>0</v>
      </c>
      <c r="Y459">
        <v>0.1303</v>
      </c>
      <c r="Z459">
        <v>-28.327220000000001</v>
      </c>
      <c r="AA459">
        <v>125.5485</v>
      </c>
      <c r="AB459">
        <v>6.4785199999999596</v>
      </c>
      <c r="AC459">
        <v>192.05116000000001</v>
      </c>
      <c r="AD459">
        <v>-113.24366000000001</v>
      </c>
      <c r="AE459">
        <v>7.8481399999999502</v>
      </c>
      <c r="AF459">
        <v>59.893700000000003</v>
      </c>
      <c r="AG459">
        <v>200.36671000000001</v>
      </c>
      <c r="AH459">
        <v>-28.327220000000001</v>
      </c>
      <c r="AI459">
        <v>125.5485</v>
      </c>
      <c r="AJ459">
        <v>6.4785199999999596</v>
      </c>
      <c r="AK459">
        <v>192.05116000000001</v>
      </c>
      <c r="AL459" t="s">
        <v>77</v>
      </c>
      <c r="AM459">
        <v>0</v>
      </c>
      <c r="AN459">
        <v>366.17907262499898</v>
      </c>
      <c r="AO459" t="s">
        <v>77</v>
      </c>
    </row>
    <row r="460" spans="1:41" x14ac:dyDescent="0.35">
      <c r="A460" t="str">
        <f t="shared" si="8"/>
        <v>VOLFXUSDCAD1WATM</v>
      </c>
      <c r="B460" t="s">
        <v>71</v>
      </c>
      <c r="C460" t="s">
        <v>27</v>
      </c>
      <c r="D460" t="s">
        <v>98</v>
      </c>
      <c r="E460" t="s">
        <v>0</v>
      </c>
      <c r="F460" t="s">
        <v>9</v>
      </c>
      <c r="G460" t="s">
        <v>98</v>
      </c>
      <c r="H460" t="s">
        <v>9</v>
      </c>
      <c r="I460">
        <v>1.94444444444444E-2</v>
      </c>
      <c r="J460" t="s">
        <v>0</v>
      </c>
      <c r="K460">
        <v>863.38378</v>
      </c>
      <c r="L460">
        <v>12.734999999999999</v>
      </c>
      <c r="M460">
        <v>12.775</v>
      </c>
      <c r="N460" t="s">
        <v>75</v>
      </c>
      <c r="O460" t="s">
        <v>75</v>
      </c>
      <c r="P460" t="s">
        <v>75</v>
      </c>
      <c r="Q460" t="s">
        <v>75</v>
      </c>
      <c r="R460">
        <v>1.65</v>
      </c>
      <c r="S460">
        <v>2.5236999999999998</v>
      </c>
      <c r="T460">
        <v>2.6328999999999998</v>
      </c>
      <c r="U460">
        <v>1.65</v>
      </c>
      <c r="V460">
        <v>0</v>
      </c>
      <c r="W460">
        <v>-0.25999999999999901</v>
      </c>
      <c r="X460">
        <v>0</v>
      </c>
      <c r="Y460">
        <v>-4.0000000000000903E-2</v>
      </c>
      <c r="Z460">
        <v>-34.535351200000797</v>
      </c>
      <c r="AA460">
        <v>712.291618499999</v>
      </c>
      <c r="AB460">
        <v>0</v>
      </c>
      <c r="AC460">
        <v>1089.460822793</v>
      </c>
      <c r="AD460">
        <v>-224.47978279999899</v>
      </c>
      <c r="AE460">
        <v>0</v>
      </c>
      <c r="AF460">
        <v>712.291618499999</v>
      </c>
      <c r="AG460">
        <v>1136.60157718099</v>
      </c>
      <c r="AH460">
        <v>-34.535351200000797</v>
      </c>
      <c r="AI460">
        <v>712.291618499999</v>
      </c>
      <c r="AJ460">
        <v>0</v>
      </c>
      <c r="AK460">
        <v>1089.460822793</v>
      </c>
      <c r="AL460" t="s">
        <v>77</v>
      </c>
      <c r="AM460">
        <v>339.90369999999899</v>
      </c>
      <c r="AN460">
        <v>13279.0229031249</v>
      </c>
      <c r="AO460" t="s">
        <v>77</v>
      </c>
    </row>
    <row r="461" spans="1:41" x14ac:dyDescent="0.35">
      <c r="A461" t="str">
        <f t="shared" si="8"/>
        <v>VOLFXUSDCAD2WATM</v>
      </c>
      <c r="B461" t="s">
        <v>71</v>
      </c>
      <c r="C461" t="s">
        <v>27</v>
      </c>
      <c r="D461" t="s">
        <v>98</v>
      </c>
      <c r="E461" t="s">
        <v>1</v>
      </c>
      <c r="F461" t="s">
        <v>9</v>
      </c>
      <c r="G461" t="s">
        <v>98</v>
      </c>
      <c r="H461" t="s">
        <v>9</v>
      </c>
      <c r="I461">
        <v>3.8888888888888799E-2</v>
      </c>
      <c r="J461" t="s">
        <v>1</v>
      </c>
      <c r="K461">
        <v>0.12383</v>
      </c>
      <c r="L461">
        <v>12.31</v>
      </c>
      <c r="M461">
        <v>12.4</v>
      </c>
      <c r="N461" t="s">
        <v>75</v>
      </c>
      <c r="O461" t="s">
        <v>75</v>
      </c>
      <c r="P461" t="s">
        <v>75</v>
      </c>
      <c r="Q461" t="s">
        <v>75</v>
      </c>
      <c r="R461">
        <v>1.3</v>
      </c>
      <c r="S461">
        <v>2.0139</v>
      </c>
      <c r="T461">
        <v>2.1032000000000002</v>
      </c>
      <c r="U461">
        <v>1.3</v>
      </c>
      <c r="V461">
        <v>0</v>
      </c>
      <c r="W461">
        <v>-0.122499999999998</v>
      </c>
      <c r="X461">
        <v>0</v>
      </c>
      <c r="Y461">
        <v>-8.9999999999999802E-2</v>
      </c>
      <c r="Z461">
        <v>-1.11446999999999E-2</v>
      </c>
      <c r="AA461">
        <v>8.0489500000000005E-2</v>
      </c>
      <c r="AB461">
        <v>0</v>
      </c>
      <c r="AC461">
        <v>0.1246906185</v>
      </c>
      <c r="AD461">
        <v>-1.5169174999999801E-2</v>
      </c>
      <c r="AE461">
        <v>0</v>
      </c>
      <c r="AF461">
        <v>8.0489500000000005E-2</v>
      </c>
      <c r="AG461">
        <v>0.130219628</v>
      </c>
      <c r="AH461">
        <v>-1.11446999999999E-2</v>
      </c>
      <c r="AI461">
        <v>8.0489500000000005E-2</v>
      </c>
      <c r="AJ461">
        <v>0</v>
      </c>
      <c r="AK461">
        <v>0.1246906185</v>
      </c>
      <c r="AL461" t="s">
        <v>77</v>
      </c>
      <c r="AM461">
        <v>5580.9269181249902</v>
      </c>
      <c r="AN461">
        <v>6659.7513514999901</v>
      </c>
      <c r="AO461" t="s">
        <v>77</v>
      </c>
    </row>
    <row r="462" spans="1:41" x14ac:dyDescent="0.35">
      <c r="A462" t="str">
        <f t="shared" si="8"/>
        <v>VOLFXUSDCAD3WATM</v>
      </c>
      <c r="B462" t="s">
        <v>71</v>
      </c>
      <c r="C462" t="s">
        <v>27</v>
      </c>
      <c r="D462" t="s">
        <v>98</v>
      </c>
      <c r="E462" t="s">
        <v>21</v>
      </c>
      <c r="F462" t="s">
        <v>9</v>
      </c>
      <c r="G462" t="s">
        <v>98</v>
      </c>
      <c r="H462" t="s">
        <v>9</v>
      </c>
      <c r="I462">
        <v>5.83333333333333E-2</v>
      </c>
      <c r="J462" t="s">
        <v>21</v>
      </c>
      <c r="K462">
        <v>3.2390000000000002E-2</v>
      </c>
      <c r="L462">
        <v>11.675000000000001</v>
      </c>
      <c r="M462">
        <v>11.664899999999999</v>
      </c>
      <c r="N462" t="s">
        <v>74</v>
      </c>
      <c r="O462" t="s">
        <v>75</v>
      </c>
      <c r="P462" t="s">
        <v>76</v>
      </c>
      <c r="Q462" t="s">
        <v>76</v>
      </c>
      <c r="R462">
        <v>0.70025203855561502</v>
      </c>
      <c r="S462">
        <v>0.85676013423571495</v>
      </c>
      <c r="T462">
        <v>0.87395545024396504</v>
      </c>
      <c r="U462">
        <v>0.60403875390721395</v>
      </c>
      <c r="V462">
        <v>2.2125000000006198E-3</v>
      </c>
      <c r="W462">
        <v>-7.1968749999999901E-2</v>
      </c>
      <c r="X462">
        <v>8.5437499999991805E-3</v>
      </c>
      <c r="Y462">
        <v>0</v>
      </c>
      <c r="Z462">
        <v>0</v>
      </c>
      <c r="AA462">
        <v>1.13405817644081E-2</v>
      </c>
      <c r="AB462" s="11">
        <v>7.1662875000019996E-5</v>
      </c>
      <c r="AC462">
        <v>1.38752303739474E-2</v>
      </c>
      <c r="AD462">
        <v>-2.3310678124999901E-3</v>
      </c>
      <c r="AE462">
        <v>2.7673206249997299E-4</v>
      </c>
      <c r="AF462">
        <v>9.7824076195273408E-3</v>
      </c>
      <c r="AG462">
        <v>1.4153708516701001E-2</v>
      </c>
      <c r="AH462">
        <v>0</v>
      </c>
      <c r="AI462">
        <v>1.13405817644081E-2</v>
      </c>
      <c r="AJ462" s="11">
        <v>7.1662875000019996E-5</v>
      </c>
      <c r="AK462">
        <v>1.38752303739474E-2</v>
      </c>
      <c r="AL462" t="s">
        <v>77</v>
      </c>
      <c r="AM462">
        <v>7011.1588456041</v>
      </c>
      <c r="AN462">
        <v>64752.257084176999</v>
      </c>
      <c r="AO462" t="s">
        <v>77</v>
      </c>
    </row>
    <row r="463" spans="1:41" x14ac:dyDescent="0.35">
      <c r="A463" t="str">
        <f t="shared" si="8"/>
        <v>VOLFXUSDCAD1MATM</v>
      </c>
      <c r="B463" t="s">
        <v>71</v>
      </c>
      <c r="C463" t="s">
        <v>27</v>
      </c>
      <c r="D463" t="s">
        <v>98</v>
      </c>
      <c r="E463" t="s">
        <v>2</v>
      </c>
      <c r="F463" t="s">
        <v>9</v>
      </c>
      <c r="G463" t="s">
        <v>98</v>
      </c>
      <c r="H463" t="s">
        <v>9</v>
      </c>
      <c r="I463">
        <v>8.3333333333333301E-2</v>
      </c>
      <c r="J463" t="s">
        <v>2</v>
      </c>
      <c r="K463">
        <v>2.4099999999999998E-3</v>
      </c>
      <c r="L463">
        <v>11.04</v>
      </c>
      <c r="M463">
        <v>11.035</v>
      </c>
      <c r="N463" t="s">
        <v>75</v>
      </c>
      <c r="O463" t="s">
        <v>75</v>
      </c>
      <c r="P463" t="s">
        <v>75</v>
      </c>
      <c r="Q463" t="s">
        <v>75</v>
      </c>
      <c r="R463">
        <v>0.5</v>
      </c>
      <c r="S463">
        <v>0.5</v>
      </c>
      <c r="T463">
        <v>0.5</v>
      </c>
      <c r="U463">
        <v>0.34</v>
      </c>
      <c r="V463">
        <v>2.8199999999999999E-2</v>
      </c>
      <c r="W463">
        <v>-7.00000000000144E-3</v>
      </c>
      <c r="X463">
        <v>3.10999999999985E-2</v>
      </c>
      <c r="Y463">
        <v>4.999999999999E-3</v>
      </c>
      <c r="Z463" s="11">
        <v>1.2049999999997599E-5</v>
      </c>
      <c r="AA463">
        <v>6.0249999999999995E-4</v>
      </c>
      <c r="AB463" s="11">
        <v>6.7961999999999997E-5</v>
      </c>
      <c r="AC463">
        <v>6.0249999999999995E-4</v>
      </c>
      <c r="AD463" s="11">
        <v>-1.6870000000003401E-5</v>
      </c>
      <c r="AE463" s="11">
        <v>7.4950999999996498E-5</v>
      </c>
      <c r="AF463">
        <v>4.0969999999999998E-4</v>
      </c>
      <c r="AG463">
        <v>6.0249999999999995E-4</v>
      </c>
      <c r="AH463" s="11">
        <v>1.2049999999997599E-5</v>
      </c>
      <c r="AI463">
        <v>6.0249999999999995E-4</v>
      </c>
      <c r="AJ463" s="11">
        <v>6.7961999999999997E-5</v>
      </c>
      <c r="AK463">
        <v>6.0249999999999995E-4</v>
      </c>
      <c r="AL463" t="s">
        <v>77</v>
      </c>
      <c r="AM463">
        <v>0</v>
      </c>
      <c r="AN463">
        <v>104.77256</v>
      </c>
      <c r="AO463" t="s">
        <v>77</v>
      </c>
    </row>
    <row r="464" spans="1:41" x14ac:dyDescent="0.35">
      <c r="A464" t="str">
        <f t="shared" si="8"/>
        <v>VOLFXUSDCHF1DATM</v>
      </c>
      <c r="B464" t="s">
        <v>71</v>
      </c>
      <c r="C464" t="s">
        <v>27</v>
      </c>
      <c r="D464" t="s">
        <v>99</v>
      </c>
      <c r="E464" t="s">
        <v>20</v>
      </c>
      <c r="F464" t="s">
        <v>9</v>
      </c>
      <c r="G464" t="s">
        <v>99</v>
      </c>
      <c r="H464" t="s">
        <v>9</v>
      </c>
      <c r="I464">
        <v>2.7777777777777701E-3</v>
      </c>
      <c r="J464" t="s">
        <v>20</v>
      </c>
      <c r="K464">
        <v>5.5833699999999897</v>
      </c>
      <c r="L464">
        <v>9.4574999999999996</v>
      </c>
      <c r="M464">
        <v>9.3249999999999993</v>
      </c>
      <c r="N464" t="s">
        <v>75</v>
      </c>
      <c r="O464" t="s">
        <v>75</v>
      </c>
      <c r="P464" t="s">
        <v>75</v>
      </c>
      <c r="Q464" t="s">
        <v>75</v>
      </c>
      <c r="R464">
        <v>3.89</v>
      </c>
      <c r="S464">
        <v>4.4786000000000001</v>
      </c>
      <c r="T464">
        <v>4.5522</v>
      </c>
      <c r="U464">
        <v>3.1379999999999999</v>
      </c>
      <c r="V464">
        <v>1.83249999999999</v>
      </c>
      <c r="W464">
        <v>2.84999999999993E-2</v>
      </c>
      <c r="X464">
        <v>2.0449999999999999</v>
      </c>
      <c r="Y464">
        <v>0.13250000000000001</v>
      </c>
      <c r="Z464">
        <v>0.73979652500000104</v>
      </c>
      <c r="AA464">
        <v>10.85965465</v>
      </c>
      <c r="AB464">
        <v>10.231525524999901</v>
      </c>
      <c r="AC464">
        <v>12.502840441</v>
      </c>
      <c r="AD464">
        <v>0.159126044999996</v>
      </c>
      <c r="AE464">
        <v>11.417991649999999</v>
      </c>
      <c r="AF464">
        <v>8.7603075299999897</v>
      </c>
      <c r="AG464">
        <v>12.708308456999999</v>
      </c>
      <c r="AH464">
        <v>0.73979652500000104</v>
      </c>
      <c r="AI464">
        <v>10.85965465</v>
      </c>
      <c r="AJ464">
        <v>10.231525524999901</v>
      </c>
      <c r="AK464">
        <v>12.502840441</v>
      </c>
      <c r="AL464" t="s">
        <v>77</v>
      </c>
      <c r="AM464">
        <v>1109.5234800000001</v>
      </c>
      <c r="AN464">
        <v>4147.4405244999998</v>
      </c>
      <c r="AO464" t="s">
        <v>77</v>
      </c>
    </row>
    <row r="465" spans="1:41" x14ac:dyDescent="0.35">
      <c r="A465" t="str">
        <f t="shared" si="8"/>
        <v>VOLFXUSDCHF1WATM</v>
      </c>
      <c r="B465" t="s">
        <v>71</v>
      </c>
      <c r="C465" t="s">
        <v>27</v>
      </c>
      <c r="D465" t="s">
        <v>99</v>
      </c>
      <c r="E465" t="s">
        <v>0</v>
      </c>
      <c r="F465" t="s">
        <v>9</v>
      </c>
      <c r="G465" t="s">
        <v>99</v>
      </c>
      <c r="H465" t="s">
        <v>9</v>
      </c>
      <c r="I465">
        <v>1.94444444444444E-2</v>
      </c>
      <c r="J465" t="s">
        <v>0</v>
      </c>
      <c r="K465">
        <v>6.8476800000000004</v>
      </c>
      <c r="L465">
        <v>12.2125</v>
      </c>
      <c r="M465">
        <v>12.2</v>
      </c>
      <c r="N465" t="s">
        <v>75</v>
      </c>
      <c r="O465" t="s">
        <v>75</v>
      </c>
      <c r="P465" t="s">
        <v>75</v>
      </c>
      <c r="Q465" t="s">
        <v>75</v>
      </c>
      <c r="R465">
        <v>1.4</v>
      </c>
      <c r="S465">
        <v>1.6745000000000001</v>
      </c>
      <c r="T465">
        <v>1.7119</v>
      </c>
      <c r="U465">
        <v>1.2755000000000001</v>
      </c>
      <c r="V465">
        <v>1.2500000000001E-2</v>
      </c>
      <c r="W465">
        <v>2.4999999999995E-3</v>
      </c>
      <c r="X465">
        <v>1.2500000000001E-2</v>
      </c>
      <c r="Y465">
        <v>1.2500000000001E-2</v>
      </c>
      <c r="Z465">
        <v>8.5596000000007305E-2</v>
      </c>
      <c r="AA465">
        <v>4.7933760000000003</v>
      </c>
      <c r="AB465">
        <v>8.5596000000007305E-2</v>
      </c>
      <c r="AC465">
        <v>5.7332200799999997</v>
      </c>
      <c r="AD465">
        <v>1.71191999999965E-2</v>
      </c>
      <c r="AE465">
        <v>8.5596000000007305E-2</v>
      </c>
      <c r="AF465">
        <v>4.3671079199999996</v>
      </c>
      <c r="AG465">
        <v>5.8612716960000002</v>
      </c>
      <c r="AH465">
        <v>8.5596000000007305E-2</v>
      </c>
      <c r="AI465">
        <v>4.7933760000000003</v>
      </c>
      <c r="AJ465">
        <v>8.5596000000007305E-2</v>
      </c>
      <c r="AK465">
        <v>5.7332200799999997</v>
      </c>
      <c r="AL465" t="s">
        <v>77</v>
      </c>
      <c r="AM465">
        <v>57.646799999999999</v>
      </c>
      <c r="AN465">
        <v>3239.1736919999998</v>
      </c>
      <c r="AO465" t="s">
        <v>77</v>
      </c>
    </row>
    <row r="466" spans="1:41" x14ac:dyDescent="0.35">
      <c r="A466" t="str">
        <f t="shared" si="8"/>
        <v>VOLFXUSDCHF3MATM</v>
      </c>
      <c r="B466" t="s">
        <v>71</v>
      </c>
      <c r="C466" t="s">
        <v>27</v>
      </c>
      <c r="D466" t="s">
        <v>99</v>
      </c>
      <c r="E466" t="s">
        <v>4</v>
      </c>
      <c r="F466" t="s">
        <v>9</v>
      </c>
      <c r="G466" t="s">
        <v>99</v>
      </c>
      <c r="H466" t="s">
        <v>9</v>
      </c>
      <c r="I466">
        <v>0.25</v>
      </c>
      <c r="J466" t="s">
        <v>4</v>
      </c>
      <c r="K466">
        <v>47.239339999999999</v>
      </c>
      <c r="L466">
        <v>10.637499999999999</v>
      </c>
      <c r="M466">
        <v>10.668799999999999</v>
      </c>
      <c r="N466" t="s">
        <v>75</v>
      </c>
      <c r="O466" t="s">
        <v>75</v>
      </c>
      <c r="P466" t="s">
        <v>75</v>
      </c>
      <c r="Q466" t="s">
        <v>75</v>
      </c>
      <c r="R466">
        <v>0.53749999999999998</v>
      </c>
      <c r="S466">
        <v>0.61270000000000002</v>
      </c>
      <c r="T466">
        <v>0.61550000000000005</v>
      </c>
      <c r="U466">
        <v>0.47360000000000002</v>
      </c>
      <c r="V466">
        <v>7.0000000000014495E-4</v>
      </c>
      <c r="W466">
        <v>-0.1216</v>
      </c>
      <c r="X466">
        <v>7.9999999999991103E-4</v>
      </c>
      <c r="Y466">
        <v>-3.12999999999998E-2</v>
      </c>
      <c r="Z466">
        <v>-1.4785913419999901</v>
      </c>
      <c r="AA466">
        <v>12.695572624999899</v>
      </c>
      <c r="AB466">
        <v>3.3067538000006801E-2</v>
      </c>
      <c r="AC466">
        <v>14.471771809</v>
      </c>
      <c r="AD466">
        <v>-5.74430374400003</v>
      </c>
      <c r="AE466">
        <v>3.7791471999995802E-2</v>
      </c>
      <c r="AF466">
        <v>11.186275712</v>
      </c>
      <c r="AG466">
        <v>14.537906885</v>
      </c>
      <c r="AH466">
        <v>-1.4785913419999901</v>
      </c>
      <c r="AI466">
        <v>12.695572624999899</v>
      </c>
      <c r="AJ466">
        <v>3.3067538000006801E-2</v>
      </c>
      <c r="AK466">
        <v>14.471771809</v>
      </c>
      <c r="AL466" t="s">
        <v>77</v>
      </c>
      <c r="AM466">
        <v>0</v>
      </c>
      <c r="AN466">
        <v>5779.4061787500004</v>
      </c>
      <c r="AO466" t="s">
        <v>77</v>
      </c>
    </row>
    <row r="467" spans="1:41" x14ac:dyDescent="0.35">
      <c r="A467" t="str">
        <f t="shared" si="8"/>
        <v>VOLFXUSDCHF6MATM</v>
      </c>
      <c r="B467" t="s">
        <v>71</v>
      </c>
      <c r="C467" t="s">
        <v>27</v>
      </c>
      <c r="D467" t="s">
        <v>99</v>
      </c>
      <c r="E467" t="s">
        <v>5</v>
      </c>
      <c r="F467" t="s">
        <v>9</v>
      </c>
      <c r="G467" t="s">
        <v>99</v>
      </c>
      <c r="H467" t="s">
        <v>9</v>
      </c>
      <c r="I467">
        <v>0.5</v>
      </c>
      <c r="J467" t="s">
        <v>5</v>
      </c>
      <c r="K467">
        <v>165.15697</v>
      </c>
      <c r="L467">
        <v>10.2925</v>
      </c>
      <c r="M467">
        <v>10.318199999999999</v>
      </c>
      <c r="N467" t="s">
        <v>75</v>
      </c>
      <c r="O467" t="s">
        <v>75</v>
      </c>
      <c r="P467" t="s">
        <v>75</v>
      </c>
      <c r="Q467" t="s">
        <v>75</v>
      </c>
      <c r="R467">
        <v>0.49330000000000002</v>
      </c>
      <c r="S467">
        <v>0.58550000000000002</v>
      </c>
      <c r="T467">
        <v>0.5927</v>
      </c>
      <c r="U467">
        <v>0.41049999999999998</v>
      </c>
      <c r="V467">
        <v>0</v>
      </c>
      <c r="W467">
        <v>-5.3399999999999802E-2</v>
      </c>
      <c r="X467">
        <v>0</v>
      </c>
      <c r="Y467">
        <v>-2.56999999999987E-2</v>
      </c>
      <c r="Z467">
        <v>-4.2445341289997804</v>
      </c>
      <c r="AA467">
        <v>40.735966650500004</v>
      </c>
      <c r="AB467">
        <v>0</v>
      </c>
      <c r="AC467">
        <v>48.349702967500001</v>
      </c>
      <c r="AD467">
        <v>-8.81938219799998</v>
      </c>
      <c r="AE467">
        <v>0</v>
      </c>
      <c r="AF467">
        <v>33.898468092499897</v>
      </c>
      <c r="AG467">
        <v>48.944268059499997</v>
      </c>
      <c r="AH467">
        <v>-4.2445341289997804</v>
      </c>
      <c r="AI467">
        <v>40.735966650500004</v>
      </c>
      <c r="AJ467">
        <v>0</v>
      </c>
      <c r="AK467">
        <v>48.349702967500001</v>
      </c>
      <c r="AL467" t="s">
        <v>77</v>
      </c>
      <c r="AM467">
        <v>170.614456099996</v>
      </c>
      <c r="AN467">
        <v>2559.2168414999901</v>
      </c>
      <c r="AO467" t="s">
        <v>77</v>
      </c>
    </row>
    <row r="468" spans="1:41" x14ac:dyDescent="0.35">
      <c r="A468" t="str">
        <f t="shared" si="8"/>
        <v>VOLFXUSDCHF9MATM</v>
      </c>
      <c r="B468" t="s">
        <v>71</v>
      </c>
      <c r="C468" t="s">
        <v>27</v>
      </c>
      <c r="D468" t="s">
        <v>99</v>
      </c>
      <c r="E468" t="s">
        <v>6</v>
      </c>
      <c r="F468" t="s">
        <v>9</v>
      </c>
      <c r="G468" t="s">
        <v>99</v>
      </c>
      <c r="H468" t="s">
        <v>9</v>
      </c>
      <c r="I468">
        <v>0.75</v>
      </c>
      <c r="J468" t="s">
        <v>6</v>
      </c>
      <c r="K468">
        <v>41.407089999999997</v>
      </c>
      <c r="L468">
        <v>10</v>
      </c>
      <c r="M468">
        <v>10</v>
      </c>
      <c r="N468" t="s">
        <v>75</v>
      </c>
      <c r="O468" t="s">
        <v>75</v>
      </c>
      <c r="P468" t="s">
        <v>75</v>
      </c>
      <c r="Q468" t="s">
        <v>75</v>
      </c>
      <c r="R468">
        <v>0.39</v>
      </c>
      <c r="S468">
        <v>0.51500000000000001</v>
      </c>
      <c r="T468">
        <v>0.53069999999999995</v>
      </c>
      <c r="U468">
        <v>0.318</v>
      </c>
      <c r="V468">
        <v>0</v>
      </c>
      <c r="W468">
        <v>-0.08</v>
      </c>
      <c r="X468">
        <v>0</v>
      </c>
      <c r="Y468">
        <v>0</v>
      </c>
      <c r="Z468">
        <v>0</v>
      </c>
      <c r="AA468">
        <v>8.0743825499999993</v>
      </c>
      <c r="AB468">
        <v>0</v>
      </c>
      <c r="AC468">
        <v>10.662325675</v>
      </c>
      <c r="AD468">
        <v>-3.3125672000000002</v>
      </c>
      <c r="AE468">
        <v>0</v>
      </c>
      <c r="AF468">
        <v>6.5837273100000004</v>
      </c>
      <c r="AG468">
        <v>10.9873713315</v>
      </c>
      <c r="AH468">
        <v>0</v>
      </c>
      <c r="AI468">
        <v>8.0743825499999993</v>
      </c>
      <c r="AJ468">
        <v>0</v>
      </c>
      <c r="AK468">
        <v>10.662325675</v>
      </c>
      <c r="AL468" t="s">
        <v>77</v>
      </c>
      <c r="AM468">
        <v>0</v>
      </c>
      <c r="AN468">
        <v>748.15779999999995</v>
      </c>
      <c r="AO468" t="s">
        <v>77</v>
      </c>
    </row>
    <row r="469" spans="1:41" x14ac:dyDescent="0.35">
      <c r="A469" t="str">
        <f t="shared" si="8"/>
        <v>VOLFXUSDCHF1YATM</v>
      </c>
      <c r="B469" t="s">
        <v>71</v>
      </c>
      <c r="C469" t="s">
        <v>27</v>
      </c>
      <c r="D469" t="s">
        <v>99</v>
      </c>
      <c r="E469" t="s">
        <v>7</v>
      </c>
      <c r="F469" t="s">
        <v>9</v>
      </c>
      <c r="G469" t="s">
        <v>99</v>
      </c>
      <c r="H469" t="s">
        <v>9</v>
      </c>
      <c r="I469">
        <v>1</v>
      </c>
      <c r="J469" t="s">
        <v>7</v>
      </c>
      <c r="K469">
        <v>25.629190000000001</v>
      </c>
      <c r="L469">
        <v>9.8550000000000004</v>
      </c>
      <c r="M469">
        <v>9.8774999999999995</v>
      </c>
      <c r="N469" t="s">
        <v>75</v>
      </c>
      <c r="O469" t="s">
        <v>75</v>
      </c>
      <c r="P469" t="s">
        <v>75</v>
      </c>
      <c r="Q469" t="s">
        <v>75</v>
      </c>
      <c r="R469">
        <v>0.49180000000000001</v>
      </c>
      <c r="S469">
        <v>0.58309999999999995</v>
      </c>
      <c r="T469">
        <v>0.59160000000000001</v>
      </c>
      <c r="U469">
        <v>0.41199999999999998</v>
      </c>
      <c r="V469">
        <v>3.50000000000072E-3</v>
      </c>
      <c r="W469">
        <v>-8.0499999999998906E-2</v>
      </c>
      <c r="X469">
        <v>4.2000000000008697E-3</v>
      </c>
      <c r="Y469">
        <v>-2.2499999999999E-2</v>
      </c>
      <c r="Z469">
        <v>-0.57665677499997603</v>
      </c>
      <c r="AA469">
        <v>6.3022178210000002</v>
      </c>
      <c r="AB469">
        <v>8.9702165000018499E-2</v>
      </c>
      <c r="AC469">
        <v>7.4721903444999898</v>
      </c>
      <c r="AD469">
        <v>-2.06314979499997</v>
      </c>
      <c r="AE469">
        <v>0.107642598000022</v>
      </c>
      <c r="AF469">
        <v>5.2796131400000004</v>
      </c>
      <c r="AG469">
        <v>7.5811144019999999</v>
      </c>
      <c r="AH469">
        <v>-0.57665677499997603</v>
      </c>
      <c r="AI469">
        <v>6.3022178210000002</v>
      </c>
      <c r="AJ469">
        <v>8.9702165000018499E-2</v>
      </c>
      <c r="AK469">
        <v>7.4721903444999898</v>
      </c>
      <c r="AL469" t="s">
        <v>77</v>
      </c>
      <c r="AM469">
        <v>3267.5057999999999</v>
      </c>
      <c r="AN469">
        <v>17001.45837</v>
      </c>
      <c r="AO469" t="s">
        <v>77</v>
      </c>
    </row>
    <row r="470" spans="1:41" x14ac:dyDescent="0.35">
      <c r="A470" t="str">
        <f t="shared" si="8"/>
        <v>VOLFXUSDCHF2YATM</v>
      </c>
      <c r="B470" t="s">
        <v>71</v>
      </c>
      <c r="C470" t="s">
        <v>27</v>
      </c>
      <c r="D470" t="s">
        <v>99</v>
      </c>
      <c r="E470" t="s">
        <v>8</v>
      </c>
      <c r="F470" t="s">
        <v>9</v>
      </c>
      <c r="G470" t="s">
        <v>99</v>
      </c>
      <c r="H470" t="s">
        <v>9</v>
      </c>
      <c r="I470">
        <v>2</v>
      </c>
      <c r="J470" t="s">
        <v>8</v>
      </c>
      <c r="K470">
        <v>-8.3906399999999994</v>
      </c>
      <c r="L470">
        <v>10.0825</v>
      </c>
      <c r="M470">
        <v>10.0825</v>
      </c>
      <c r="N470" t="s">
        <v>75</v>
      </c>
      <c r="O470" t="s">
        <v>75</v>
      </c>
      <c r="P470" t="s">
        <v>75</v>
      </c>
      <c r="Q470" t="s">
        <v>75</v>
      </c>
      <c r="R470">
        <v>0.495</v>
      </c>
      <c r="S470">
        <v>0.53839999999999999</v>
      </c>
      <c r="T470">
        <v>0.54390000000000005</v>
      </c>
      <c r="U470">
        <v>0.47020000000000001</v>
      </c>
      <c r="V470">
        <v>0</v>
      </c>
      <c r="W470">
        <v>1.15999999999996E-2</v>
      </c>
      <c r="X470">
        <v>0</v>
      </c>
      <c r="Y470">
        <v>0</v>
      </c>
      <c r="Z470">
        <v>0</v>
      </c>
      <c r="AA470">
        <v>2.0766833999999998</v>
      </c>
      <c r="AB470">
        <v>0.393521016000007</v>
      </c>
      <c r="AC470">
        <v>2.2587602879999999</v>
      </c>
      <c r="AD470">
        <v>-9.7331423999996794E-2</v>
      </c>
      <c r="AE470">
        <v>0.44302579200001102</v>
      </c>
      <c r="AF470">
        <v>1.972639464</v>
      </c>
      <c r="AG470">
        <v>2.281834548</v>
      </c>
      <c r="AH470">
        <v>0</v>
      </c>
      <c r="AI470">
        <v>2.0766833999999998</v>
      </c>
      <c r="AJ470">
        <v>0.393521016000007</v>
      </c>
      <c r="AK470">
        <v>2.2587602879999999</v>
      </c>
      <c r="AL470" t="s">
        <v>77</v>
      </c>
      <c r="AM470">
        <v>0</v>
      </c>
      <c r="AN470">
        <v>5285.2412459999996</v>
      </c>
      <c r="AO470" t="s">
        <v>77</v>
      </c>
    </row>
    <row r="471" spans="1:41" x14ac:dyDescent="0.35">
      <c r="A471" t="str">
        <f t="shared" si="8"/>
        <v>VOLFXUSDCNH1WATM</v>
      </c>
      <c r="B471" t="s">
        <v>71</v>
      </c>
      <c r="C471" t="s">
        <v>27</v>
      </c>
      <c r="D471" t="s">
        <v>100</v>
      </c>
      <c r="E471" t="s">
        <v>0</v>
      </c>
      <c r="F471" t="s">
        <v>9</v>
      </c>
      <c r="G471" t="s">
        <v>100</v>
      </c>
      <c r="H471" t="s">
        <v>9</v>
      </c>
      <c r="I471">
        <v>1.94444444444444E-2</v>
      </c>
      <c r="J471" t="s">
        <v>0</v>
      </c>
      <c r="K471" s="11">
        <v>6.0000000000000002E-5</v>
      </c>
      <c r="L471">
        <v>10.210000000000001</v>
      </c>
      <c r="M471">
        <v>10.244999999999999</v>
      </c>
      <c r="N471" t="s">
        <v>75</v>
      </c>
      <c r="O471" t="s">
        <v>75</v>
      </c>
      <c r="P471" t="s">
        <v>75</v>
      </c>
      <c r="Q471" t="s">
        <v>75</v>
      </c>
      <c r="R471">
        <v>1.3</v>
      </c>
      <c r="S471">
        <v>3.26</v>
      </c>
      <c r="T471">
        <v>3.5049999999999999</v>
      </c>
      <c r="U471">
        <v>1.26</v>
      </c>
      <c r="V471">
        <v>0</v>
      </c>
      <c r="W471">
        <v>-1.7389999999999901</v>
      </c>
      <c r="X471">
        <v>1.00000000000122E-3</v>
      </c>
      <c r="Y471">
        <v>-3.4999999999998303E-2</v>
      </c>
      <c r="Z471" s="11">
        <v>-2.0999999999998998E-6</v>
      </c>
      <c r="AA471" s="11">
        <v>3.8999999999999999E-5</v>
      </c>
      <c r="AB471">
        <v>0</v>
      </c>
      <c r="AC471" s="11">
        <v>9.7800000000000006E-5</v>
      </c>
      <c r="AD471">
        <v>-1.04339999999999E-4</v>
      </c>
      <c r="AE471" s="11">
        <v>6.0000000000073303E-8</v>
      </c>
      <c r="AF471" s="11">
        <v>3.7799999999999997E-5</v>
      </c>
      <c r="AG471">
        <v>1.0514999999999999E-4</v>
      </c>
      <c r="AH471" s="11">
        <v>-2.0999999999998998E-6</v>
      </c>
      <c r="AI471" s="11">
        <v>3.8999999999999999E-5</v>
      </c>
      <c r="AJ471">
        <v>0</v>
      </c>
      <c r="AK471" s="11">
        <v>9.7800000000000006E-5</v>
      </c>
      <c r="AL471" t="s">
        <v>77</v>
      </c>
      <c r="AM471">
        <v>0</v>
      </c>
      <c r="AN471">
        <v>21054.2334344999</v>
      </c>
      <c r="AO471" t="s">
        <v>77</v>
      </c>
    </row>
    <row r="472" spans="1:41" x14ac:dyDescent="0.35">
      <c r="A472" t="str">
        <f t="shared" si="8"/>
        <v>VOLFXUSDCNH6M10FLY</v>
      </c>
      <c r="B472" t="s">
        <v>71</v>
      </c>
      <c r="C472" t="s">
        <v>27</v>
      </c>
      <c r="D472" t="s">
        <v>100</v>
      </c>
      <c r="E472" t="s">
        <v>5</v>
      </c>
      <c r="F472" t="s">
        <v>17</v>
      </c>
      <c r="G472" t="s">
        <v>100</v>
      </c>
      <c r="H472" t="s">
        <v>17</v>
      </c>
      <c r="I472">
        <v>0.5</v>
      </c>
      <c r="J472" t="s">
        <v>5</v>
      </c>
      <c r="K472">
        <v>-28693.54</v>
      </c>
      <c r="L472">
        <v>1.095</v>
      </c>
      <c r="M472">
        <v>1.095</v>
      </c>
      <c r="N472" t="s">
        <v>75</v>
      </c>
      <c r="O472" t="s">
        <v>75</v>
      </c>
      <c r="P472" t="s">
        <v>75</v>
      </c>
      <c r="Q472" t="s">
        <v>75</v>
      </c>
      <c r="R472">
        <v>0.32</v>
      </c>
      <c r="S472">
        <v>0.32</v>
      </c>
      <c r="T472">
        <v>0.32</v>
      </c>
      <c r="U472">
        <v>0.14399999999999999</v>
      </c>
      <c r="V472">
        <v>0</v>
      </c>
      <c r="W472">
        <v>4.0000000000000001E-3</v>
      </c>
      <c r="X472">
        <v>0</v>
      </c>
      <c r="Y472">
        <v>0</v>
      </c>
      <c r="Z472">
        <v>0</v>
      </c>
      <c r="AA472">
        <v>4590.9664000000002</v>
      </c>
      <c r="AB472">
        <v>114.77415999999999</v>
      </c>
      <c r="AC472">
        <v>4590.9664000000002</v>
      </c>
      <c r="AD472">
        <v>-114.77415999999999</v>
      </c>
      <c r="AE472">
        <v>129.120929999998</v>
      </c>
      <c r="AF472">
        <v>2065.9348799999998</v>
      </c>
      <c r="AG472">
        <v>4590.9664000000002</v>
      </c>
      <c r="AH472">
        <v>0</v>
      </c>
      <c r="AI472">
        <v>4590.9664000000002</v>
      </c>
      <c r="AJ472">
        <v>114.77415999999999</v>
      </c>
      <c r="AK472">
        <v>4590.9664000000002</v>
      </c>
      <c r="AL472" t="s">
        <v>77</v>
      </c>
      <c r="AM472">
        <v>0</v>
      </c>
      <c r="AN472">
        <v>5253.1021685999904</v>
      </c>
      <c r="AO472" t="s">
        <v>77</v>
      </c>
    </row>
    <row r="473" spans="1:41" x14ac:dyDescent="0.35">
      <c r="A473" t="str">
        <f t="shared" si="8"/>
        <v>VOLFXUSDCNH6M10RR</v>
      </c>
      <c r="B473" t="s">
        <v>71</v>
      </c>
      <c r="C473" t="s">
        <v>27</v>
      </c>
      <c r="D473" t="s">
        <v>100</v>
      </c>
      <c r="E473" t="s">
        <v>5</v>
      </c>
      <c r="F473" t="s">
        <v>16</v>
      </c>
      <c r="G473" t="s">
        <v>100</v>
      </c>
      <c r="H473" t="s">
        <v>16</v>
      </c>
      <c r="I473">
        <v>0.5</v>
      </c>
      <c r="J473" t="s">
        <v>5</v>
      </c>
      <c r="K473">
        <v>11241.16</v>
      </c>
      <c r="L473">
        <v>2.5150000000000001</v>
      </c>
      <c r="M473">
        <v>2.5375000000000001</v>
      </c>
      <c r="N473" t="s">
        <v>80</v>
      </c>
      <c r="O473" t="s">
        <v>75</v>
      </c>
      <c r="P473" t="s">
        <v>82</v>
      </c>
      <c r="Q473" t="s">
        <v>82</v>
      </c>
      <c r="R473">
        <v>2.52</v>
      </c>
      <c r="S473">
        <v>3.1219000000000001</v>
      </c>
      <c r="T473">
        <v>3.1972</v>
      </c>
      <c r="U473">
        <v>2.4239999999999999</v>
      </c>
      <c r="V473">
        <v>8.0000000000000002E-3</v>
      </c>
      <c r="W473">
        <v>-0.65409999999999902</v>
      </c>
      <c r="X473">
        <v>8.99999999999989E-3</v>
      </c>
      <c r="Y473">
        <v>0</v>
      </c>
      <c r="Z473">
        <v>0</v>
      </c>
      <c r="AA473">
        <v>14163.8616</v>
      </c>
      <c r="AB473">
        <v>89.929280000000006</v>
      </c>
      <c r="AC473">
        <v>17546.888702</v>
      </c>
      <c r="AD473">
        <v>-7352.84275599999</v>
      </c>
      <c r="AE473">
        <v>101.170439999998</v>
      </c>
      <c r="AF473">
        <v>13624.28592</v>
      </c>
      <c r="AG473">
        <v>17970.118375999999</v>
      </c>
      <c r="AH473">
        <v>0</v>
      </c>
      <c r="AI473">
        <v>14163.8616</v>
      </c>
      <c r="AJ473">
        <v>89.929280000000006</v>
      </c>
      <c r="AK473">
        <v>17546.888702</v>
      </c>
      <c r="AL473" t="s">
        <v>77</v>
      </c>
      <c r="AM473">
        <v>5473.7699599999896</v>
      </c>
      <c r="AN473">
        <v>15488.0124119999</v>
      </c>
      <c r="AO473" t="s">
        <v>77</v>
      </c>
    </row>
    <row r="474" spans="1:41" x14ac:dyDescent="0.35">
      <c r="A474" t="str">
        <f t="shared" si="8"/>
        <v>VOLFXUSDCNH6M25FLY</v>
      </c>
      <c r="B474" t="s">
        <v>71</v>
      </c>
      <c r="C474" t="s">
        <v>27</v>
      </c>
      <c r="D474" t="s">
        <v>100</v>
      </c>
      <c r="E474" t="s">
        <v>5</v>
      </c>
      <c r="F474" t="s">
        <v>19</v>
      </c>
      <c r="G474" t="s">
        <v>100</v>
      </c>
      <c r="H474" t="s">
        <v>19</v>
      </c>
      <c r="I474">
        <v>0.5</v>
      </c>
      <c r="J474" t="s">
        <v>5</v>
      </c>
      <c r="K474">
        <v>10449.66</v>
      </c>
      <c r="L474">
        <v>0.35</v>
      </c>
      <c r="M474">
        <v>0.34749999999999998</v>
      </c>
      <c r="N474" t="s">
        <v>74</v>
      </c>
      <c r="O474" t="s">
        <v>75</v>
      </c>
      <c r="P474" t="s">
        <v>80</v>
      </c>
      <c r="Q474" t="s">
        <v>83</v>
      </c>
      <c r="R474">
        <v>0.50764999999999905</v>
      </c>
      <c r="S474">
        <v>0.67294999999999905</v>
      </c>
      <c r="T474">
        <v>0.69884999999999997</v>
      </c>
      <c r="U474">
        <v>0.397699999999999</v>
      </c>
      <c r="V474">
        <v>9.7666666666666596E-2</v>
      </c>
      <c r="W474">
        <v>-1E-3</v>
      </c>
      <c r="X474">
        <v>0.10979999999999999</v>
      </c>
      <c r="Y474">
        <v>0</v>
      </c>
      <c r="Z474">
        <v>0</v>
      </c>
      <c r="AA474">
        <v>2652.3849494999899</v>
      </c>
      <c r="AB474">
        <v>1020.5834599999999</v>
      </c>
      <c r="AC474">
        <v>3516.0493484999902</v>
      </c>
      <c r="AD474">
        <v>-10.44966</v>
      </c>
      <c r="AE474">
        <v>1147.372668</v>
      </c>
      <c r="AF474">
        <v>2077.9148909999899</v>
      </c>
      <c r="AG474">
        <v>3651.3724454999901</v>
      </c>
      <c r="AH474">
        <v>0</v>
      </c>
      <c r="AI474">
        <v>2652.3849494999899</v>
      </c>
      <c r="AJ474">
        <v>1020.5834599999999</v>
      </c>
      <c r="AK474">
        <v>3516.0493484999902</v>
      </c>
      <c r="AL474" t="s">
        <v>77</v>
      </c>
      <c r="AM474">
        <v>5241.8354169999902</v>
      </c>
      <c r="AN474">
        <v>9923.0156024999906</v>
      </c>
      <c r="AO474" t="s">
        <v>77</v>
      </c>
    </row>
    <row r="475" spans="1:41" x14ac:dyDescent="0.35">
      <c r="A475" t="str">
        <f t="shared" si="8"/>
        <v>VOLFXUSDCNH6M25RR</v>
      </c>
      <c r="B475" t="s">
        <v>71</v>
      </c>
      <c r="C475" t="s">
        <v>27</v>
      </c>
      <c r="D475" t="s">
        <v>100</v>
      </c>
      <c r="E475" t="s">
        <v>5</v>
      </c>
      <c r="F475" t="s">
        <v>18</v>
      </c>
      <c r="G475" t="s">
        <v>100</v>
      </c>
      <c r="H475" t="s">
        <v>18</v>
      </c>
      <c r="I475">
        <v>0.5</v>
      </c>
      <c r="J475" t="s">
        <v>5</v>
      </c>
      <c r="K475">
        <v>11650.27</v>
      </c>
      <c r="L475">
        <v>1.365</v>
      </c>
      <c r="M475">
        <v>1.375</v>
      </c>
      <c r="N475" t="s">
        <v>75</v>
      </c>
      <c r="O475" t="s">
        <v>75</v>
      </c>
      <c r="P475" t="s">
        <v>80</v>
      </c>
      <c r="Q475" t="s">
        <v>83</v>
      </c>
      <c r="R475">
        <v>0.61</v>
      </c>
      <c r="S475">
        <v>0.89949999999999997</v>
      </c>
      <c r="T475">
        <v>0.9385</v>
      </c>
      <c r="U475">
        <v>0.54600000000000004</v>
      </c>
      <c r="V475">
        <v>0</v>
      </c>
      <c r="W475">
        <v>-0.13</v>
      </c>
      <c r="X475">
        <v>0</v>
      </c>
      <c r="Y475">
        <v>-0.01</v>
      </c>
      <c r="Z475">
        <v>-116.5027</v>
      </c>
      <c r="AA475">
        <v>3553.3323500000001</v>
      </c>
      <c r="AB475">
        <v>0</v>
      </c>
      <c r="AC475">
        <v>5239.7089324999997</v>
      </c>
      <c r="AD475">
        <v>-1514.5351000000001</v>
      </c>
      <c r="AE475">
        <v>0</v>
      </c>
      <c r="AF475">
        <v>3180.5237099999999</v>
      </c>
      <c r="AG475">
        <v>5466.8891974999997</v>
      </c>
      <c r="AH475">
        <v>-116.5027</v>
      </c>
      <c r="AI475">
        <v>3553.3323500000001</v>
      </c>
      <c r="AJ475">
        <v>0</v>
      </c>
      <c r="AK475">
        <v>5239.7089324999997</v>
      </c>
      <c r="AL475" t="s">
        <v>77</v>
      </c>
      <c r="AM475">
        <v>0</v>
      </c>
      <c r="AN475">
        <v>8693.6329275000007</v>
      </c>
      <c r="AO475" t="s">
        <v>77</v>
      </c>
    </row>
    <row r="476" spans="1:41" x14ac:dyDescent="0.35">
      <c r="A476" t="str">
        <f t="shared" si="8"/>
        <v>VOLFXUSDCNH6MATM</v>
      </c>
      <c r="B476" t="s">
        <v>71</v>
      </c>
      <c r="C476" t="s">
        <v>27</v>
      </c>
      <c r="D476" t="s">
        <v>100</v>
      </c>
      <c r="E476" t="s">
        <v>5</v>
      </c>
      <c r="F476" t="s">
        <v>9</v>
      </c>
      <c r="G476" t="s">
        <v>100</v>
      </c>
      <c r="H476" t="s">
        <v>9</v>
      </c>
      <c r="I476">
        <v>0.5</v>
      </c>
      <c r="J476" t="s">
        <v>5</v>
      </c>
      <c r="K476">
        <v>98718.30588</v>
      </c>
      <c r="L476">
        <v>7.57</v>
      </c>
      <c r="M476">
        <v>7.5475000000000003</v>
      </c>
      <c r="N476" t="s">
        <v>75</v>
      </c>
      <c r="O476" t="s">
        <v>75</v>
      </c>
      <c r="P476" t="s">
        <v>75</v>
      </c>
      <c r="Q476" t="s">
        <v>75</v>
      </c>
      <c r="R476">
        <v>0.375</v>
      </c>
      <c r="S476">
        <v>0.4</v>
      </c>
      <c r="T476">
        <v>0.4</v>
      </c>
      <c r="U476">
        <v>0.29749999999999999</v>
      </c>
      <c r="V476">
        <v>0.1062</v>
      </c>
      <c r="W476">
        <v>-1.3999999999999299E-2</v>
      </c>
      <c r="X476">
        <v>0.11940000000000001</v>
      </c>
      <c r="Y476">
        <v>2.2499999999999899E-2</v>
      </c>
      <c r="Z476">
        <v>2221.1618822999899</v>
      </c>
      <c r="AA476">
        <v>18509.6823525</v>
      </c>
      <c r="AB476">
        <v>10483.884084456</v>
      </c>
      <c r="AC476">
        <v>19743.661176000001</v>
      </c>
      <c r="AD476">
        <v>-1382.05628231993</v>
      </c>
      <c r="AE476">
        <v>11786.965722072</v>
      </c>
      <c r="AF476">
        <v>14684.347999649999</v>
      </c>
      <c r="AG476">
        <v>19743.661176000001</v>
      </c>
      <c r="AH476">
        <v>2221.1618822999899</v>
      </c>
      <c r="AI476">
        <v>18509.6823525</v>
      </c>
      <c r="AJ476">
        <v>10483.884084456</v>
      </c>
      <c r="AK476">
        <v>19743.661176000001</v>
      </c>
      <c r="AL476" t="s">
        <v>77</v>
      </c>
      <c r="AM476">
        <v>0</v>
      </c>
      <c r="AN476">
        <v>7274.9236229999897</v>
      </c>
      <c r="AO476" t="s">
        <v>77</v>
      </c>
    </row>
    <row r="477" spans="1:41" x14ac:dyDescent="0.35">
      <c r="A477" t="str">
        <f t="shared" si="8"/>
        <v>VOLFXUSDJPY3M10FLY</v>
      </c>
      <c r="B477" t="s">
        <v>71</v>
      </c>
      <c r="C477" t="s">
        <v>27</v>
      </c>
      <c r="D477" t="s">
        <v>101</v>
      </c>
      <c r="E477" t="s">
        <v>4</v>
      </c>
      <c r="F477" t="s">
        <v>17</v>
      </c>
      <c r="G477" t="s">
        <v>101</v>
      </c>
      <c r="H477" t="s">
        <v>17</v>
      </c>
      <c r="I477">
        <v>0.25</v>
      </c>
      <c r="J477" t="s">
        <v>4</v>
      </c>
      <c r="K477">
        <v>20388.75</v>
      </c>
      <c r="L477">
        <v>1.9258999999999999</v>
      </c>
      <c r="M477">
        <v>1.925</v>
      </c>
      <c r="N477" t="s">
        <v>75</v>
      </c>
      <c r="O477" t="s">
        <v>75</v>
      </c>
      <c r="P477" t="s">
        <v>75</v>
      </c>
      <c r="Q477" t="s">
        <v>75</v>
      </c>
      <c r="R477">
        <v>0.622</v>
      </c>
      <c r="S477">
        <v>0.63639999999999997</v>
      </c>
      <c r="T477">
        <v>0.63819999999999999</v>
      </c>
      <c r="U477">
        <v>0.44440000000000002</v>
      </c>
      <c r="V477">
        <v>0.32749999999999901</v>
      </c>
      <c r="W477">
        <v>-3.2099999999999997E-2</v>
      </c>
      <c r="X477">
        <v>0.36419999999999902</v>
      </c>
      <c r="Y477">
        <v>8.9999999999990001E-4</v>
      </c>
      <c r="Z477">
        <v>18.349874999997901</v>
      </c>
      <c r="AA477">
        <v>6340.9012499999999</v>
      </c>
      <c r="AB477">
        <v>6677.3156249999902</v>
      </c>
      <c r="AC477">
        <v>6487.7002499999999</v>
      </c>
      <c r="AD477">
        <v>-654.47887500000002</v>
      </c>
      <c r="AE477">
        <v>7425.5827499999896</v>
      </c>
      <c r="AF477">
        <v>4530.3802500000002</v>
      </c>
      <c r="AG477">
        <v>6506.0501249999998</v>
      </c>
      <c r="AH477">
        <v>18.349874999997901</v>
      </c>
      <c r="AI477">
        <v>6340.9012499999999</v>
      </c>
      <c r="AJ477">
        <v>6677.3156249999902</v>
      </c>
      <c r="AK477">
        <v>6487.7002499999999</v>
      </c>
      <c r="AL477" t="s">
        <v>77</v>
      </c>
      <c r="AM477">
        <v>202.03283298100601</v>
      </c>
      <c r="AN477">
        <v>1281.0007490559899</v>
      </c>
      <c r="AO477" t="s">
        <v>77</v>
      </c>
    </row>
    <row r="478" spans="1:41" x14ac:dyDescent="0.35">
      <c r="A478" t="str">
        <f t="shared" si="8"/>
        <v>VOLFXUSDJPY3M10RR</v>
      </c>
      <c r="B478" t="s">
        <v>71</v>
      </c>
      <c r="C478" t="s">
        <v>27</v>
      </c>
      <c r="D478" t="s">
        <v>101</v>
      </c>
      <c r="E478" t="s">
        <v>4</v>
      </c>
      <c r="F478" t="s">
        <v>16</v>
      </c>
      <c r="G478" t="s">
        <v>101</v>
      </c>
      <c r="H478" t="s">
        <v>16</v>
      </c>
      <c r="I478">
        <v>0.25</v>
      </c>
      <c r="J478" t="s">
        <v>4</v>
      </c>
      <c r="K478">
        <v>-17349.71</v>
      </c>
      <c r="L478">
        <v>-2.1928000000000001</v>
      </c>
      <c r="M478">
        <v>-2.2999999999999998</v>
      </c>
      <c r="N478" t="s">
        <v>75</v>
      </c>
      <c r="O478" t="s">
        <v>75</v>
      </c>
      <c r="P478" t="s">
        <v>75</v>
      </c>
      <c r="Q478" t="s">
        <v>75</v>
      </c>
      <c r="R478">
        <v>0.93300000000000005</v>
      </c>
      <c r="S478">
        <v>0.9546</v>
      </c>
      <c r="T478">
        <v>0.95730000000000004</v>
      </c>
      <c r="U478">
        <v>0.66659999999999997</v>
      </c>
      <c r="V478">
        <v>6.3199999999999701E-2</v>
      </c>
      <c r="W478">
        <v>0.35519999999999902</v>
      </c>
      <c r="X478">
        <v>5.7700000000000001E-2</v>
      </c>
      <c r="Y478">
        <v>0.107199999999999</v>
      </c>
      <c r="Z478">
        <v>-1859.8889119999899</v>
      </c>
      <c r="AA478">
        <v>8093.6397150000003</v>
      </c>
      <c r="AB478">
        <v>0</v>
      </c>
      <c r="AC478">
        <v>8281.0165829999896</v>
      </c>
      <c r="AD478">
        <v>-6162.6169919999902</v>
      </c>
      <c r="AE478">
        <v>0</v>
      </c>
      <c r="AF478">
        <v>5782.6583429999901</v>
      </c>
      <c r="AG478">
        <v>8304.4386914999995</v>
      </c>
      <c r="AH478">
        <v>-1859.8889119999899</v>
      </c>
      <c r="AI478">
        <v>8093.6397150000003</v>
      </c>
      <c r="AJ478">
        <v>0</v>
      </c>
      <c r="AK478">
        <v>8281.0165829999896</v>
      </c>
      <c r="AL478" t="s">
        <v>77</v>
      </c>
      <c r="AM478">
        <v>0</v>
      </c>
      <c r="AN478">
        <v>89.439766000000006</v>
      </c>
      <c r="AO478" t="s">
        <v>77</v>
      </c>
    </row>
    <row r="479" spans="1:41" x14ac:dyDescent="0.35">
      <c r="A479" t="str">
        <f t="shared" si="8"/>
        <v>VOLFXUSDJPY3M25FLY</v>
      </c>
      <c r="B479" t="s">
        <v>71</v>
      </c>
      <c r="C479" t="s">
        <v>27</v>
      </c>
      <c r="D479" t="s">
        <v>101</v>
      </c>
      <c r="E479" t="s">
        <v>4</v>
      </c>
      <c r="F479" t="s">
        <v>19</v>
      </c>
      <c r="G479" t="s">
        <v>101</v>
      </c>
      <c r="H479" t="s">
        <v>19</v>
      </c>
      <c r="I479">
        <v>0.25</v>
      </c>
      <c r="J479" t="s">
        <v>4</v>
      </c>
      <c r="K479">
        <v>-25513.1</v>
      </c>
      <c r="L479">
        <v>0.59030000000000005</v>
      </c>
      <c r="M479">
        <v>0.5625</v>
      </c>
      <c r="N479" t="s">
        <v>75</v>
      </c>
      <c r="O479" t="s">
        <v>75</v>
      </c>
      <c r="P479" t="s">
        <v>75</v>
      </c>
      <c r="Q479" t="s">
        <v>75</v>
      </c>
      <c r="R479">
        <v>0.38879999999999998</v>
      </c>
      <c r="S479">
        <v>0.39779999999999999</v>
      </c>
      <c r="T479">
        <v>0.39889999999999998</v>
      </c>
      <c r="U479">
        <v>0.1578</v>
      </c>
      <c r="V479">
        <v>1.30000000000007E-3</v>
      </c>
      <c r="W479">
        <v>9.9900000000000003E-2</v>
      </c>
      <c r="X479">
        <v>0</v>
      </c>
      <c r="Y479">
        <v>2.7799999999999998E-2</v>
      </c>
      <c r="Z479">
        <v>-709.26418000000103</v>
      </c>
      <c r="AA479">
        <v>4959.7466399999903</v>
      </c>
      <c r="AB479">
        <v>0</v>
      </c>
      <c r="AC479">
        <v>5074.5555899999999</v>
      </c>
      <c r="AD479">
        <v>-2548.7586900000001</v>
      </c>
      <c r="AE479">
        <v>43.372269999997997</v>
      </c>
      <c r="AF479">
        <v>2012.98358999999</v>
      </c>
      <c r="AG479">
        <v>5088.5877949999904</v>
      </c>
      <c r="AH479">
        <v>-709.26418000000103</v>
      </c>
      <c r="AI479">
        <v>4959.7466399999903</v>
      </c>
      <c r="AJ479">
        <v>0</v>
      </c>
      <c r="AK479">
        <v>5074.5555899999999</v>
      </c>
      <c r="AL479" t="s">
        <v>77</v>
      </c>
      <c r="AM479">
        <v>6.9235649999999902</v>
      </c>
      <c r="AN479">
        <v>103.453663499999</v>
      </c>
      <c r="AO479" t="s">
        <v>77</v>
      </c>
    </row>
    <row r="480" spans="1:41" x14ac:dyDescent="0.35">
      <c r="A480" t="str">
        <f t="shared" si="8"/>
        <v>VOLFXUSDJPY3M25RR</v>
      </c>
      <c r="B480" t="s">
        <v>71</v>
      </c>
      <c r="C480" t="s">
        <v>27</v>
      </c>
      <c r="D480" t="s">
        <v>101</v>
      </c>
      <c r="E480" t="s">
        <v>4</v>
      </c>
      <c r="F480" t="s">
        <v>18</v>
      </c>
      <c r="G480" t="s">
        <v>101</v>
      </c>
      <c r="H480" t="s">
        <v>18</v>
      </c>
      <c r="I480">
        <v>0.25</v>
      </c>
      <c r="J480" t="s">
        <v>4</v>
      </c>
      <c r="K480">
        <v>29961.38</v>
      </c>
      <c r="L480">
        <v>-1.0641</v>
      </c>
      <c r="M480">
        <v>-1.145</v>
      </c>
      <c r="N480" t="s">
        <v>75</v>
      </c>
      <c r="O480" t="s">
        <v>75</v>
      </c>
      <c r="P480" t="s">
        <v>75</v>
      </c>
      <c r="Q480" t="s">
        <v>75</v>
      </c>
      <c r="R480">
        <v>0.54430000000000001</v>
      </c>
      <c r="S480">
        <v>0.55689999999999995</v>
      </c>
      <c r="T480">
        <v>0.55840000000000001</v>
      </c>
      <c r="U480">
        <v>0.4289</v>
      </c>
      <c r="V480">
        <v>0.13289999999999999</v>
      </c>
      <c r="W480">
        <v>2.8899999999999901E-2</v>
      </c>
      <c r="X480">
        <v>0.13439999999999899</v>
      </c>
      <c r="Y480">
        <v>8.0899999999999903E-2</v>
      </c>
      <c r="Z480">
        <v>2423.87564199999</v>
      </c>
      <c r="AA480">
        <v>8153.9895669999996</v>
      </c>
      <c r="AB480">
        <v>3981.8674019999999</v>
      </c>
      <c r="AC480">
        <v>8342.7462610000002</v>
      </c>
      <c r="AD480">
        <v>865.88388199999702</v>
      </c>
      <c r="AE480">
        <v>4026.8094719999899</v>
      </c>
      <c r="AF480">
        <v>6425.2179409999999</v>
      </c>
      <c r="AG480">
        <v>8365.2172960000007</v>
      </c>
      <c r="AH480">
        <v>2423.87564199999</v>
      </c>
      <c r="AI480">
        <v>8153.9895669999996</v>
      </c>
      <c r="AJ480">
        <v>3981.8674019999999</v>
      </c>
      <c r="AK480">
        <v>8342.7462610000002</v>
      </c>
      <c r="AL480" t="s">
        <v>77</v>
      </c>
      <c r="AM480">
        <v>423.40419999999898</v>
      </c>
      <c r="AN480">
        <v>348.09230399999899</v>
      </c>
      <c r="AO480" t="s">
        <v>77</v>
      </c>
    </row>
    <row r="481" spans="1:41" x14ac:dyDescent="0.35">
      <c r="A481" t="str">
        <f t="shared" si="8"/>
        <v>VOLFXUSDJPY3MATM</v>
      </c>
      <c r="B481" t="s">
        <v>71</v>
      </c>
      <c r="C481" t="s">
        <v>27</v>
      </c>
      <c r="D481" t="s">
        <v>101</v>
      </c>
      <c r="E481" t="s">
        <v>4</v>
      </c>
      <c r="F481" t="s">
        <v>9</v>
      </c>
      <c r="G481" t="s">
        <v>101</v>
      </c>
      <c r="H481" t="s">
        <v>9</v>
      </c>
      <c r="I481">
        <v>0.25</v>
      </c>
      <c r="J481" t="s">
        <v>4</v>
      </c>
      <c r="K481">
        <v>6025.4838</v>
      </c>
      <c r="L481">
        <v>12.274699999999999</v>
      </c>
      <c r="M481">
        <v>12.3644</v>
      </c>
      <c r="N481" t="s">
        <v>75</v>
      </c>
      <c r="O481" t="s">
        <v>75</v>
      </c>
      <c r="P481" t="s">
        <v>75</v>
      </c>
      <c r="Q481" t="s">
        <v>75</v>
      </c>
      <c r="R481">
        <v>0.8</v>
      </c>
      <c r="S481">
        <v>0.8</v>
      </c>
      <c r="T481">
        <v>0.8</v>
      </c>
      <c r="U481">
        <v>0.78080000000000005</v>
      </c>
      <c r="V481">
        <v>2.4699999999999198E-2</v>
      </c>
      <c r="W481">
        <v>-0.1173</v>
      </c>
      <c r="X481">
        <v>2.4699999999999198E-2</v>
      </c>
      <c r="Y481">
        <v>-8.9700000000000502E-2</v>
      </c>
      <c r="Z481">
        <v>-540.48589686000298</v>
      </c>
      <c r="AA481">
        <v>2410.1935199999998</v>
      </c>
      <c r="AB481">
        <v>148.82944985999501</v>
      </c>
      <c r="AC481">
        <v>2410.1935199999998</v>
      </c>
      <c r="AD481">
        <v>-706.78924974000097</v>
      </c>
      <c r="AE481">
        <v>148.82944985999501</v>
      </c>
      <c r="AF481">
        <v>2352.3488755200001</v>
      </c>
      <c r="AG481">
        <v>2410.1935199999998</v>
      </c>
      <c r="AH481">
        <v>-540.48589686000298</v>
      </c>
      <c r="AI481">
        <v>2410.1935199999998</v>
      </c>
      <c r="AJ481">
        <v>148.82944985999501</v>
      </c>
      <c r="AK481">
        <v>2410.1935199999998</v>
      </c>
      <c r="AL481" t="s">
        <v>77</v>
      </c>
      <c r="AM481">
        <v>90.5277099999999</v>
      </c>
      <c r="AN481">
        <v>368.0797</v>
      </c>
      <c r="AO481" t="s">
        <v>77</v>
      </c>
    </row>
    <row r="482" spans="1:41" x14ac:dyDescent="0.35">
      <c r="A482" t="str">
        <f t="shared" si="8"/>
        <v>VOLFXUSDJPY6M10FLY</v>
      </c>
      <c r="B482" t="s">
        <v>71</v>
      </c>
      <c r="C482" t="s">
        <v>27</v>
      </c>
      <c r="D482" t="s">
        <v>101</v>
      </c>
      <c r="E482" t="s">
        <v>5</v>
      </c>
      <c r="F482" t="s">
        <v>17</v>
      </c>
      <c r="G482" t="s">
        <v>101</v>
      </c>
      <c r="H482" t="s">
        <v>17</v>
      </c>
      <c r="I482">
        <v>0.5</v>
      </c>
      <c r="J482" t="s">
        <v>5</v>
      </c>
      <c r="K482">
        <v>7275.48</v>
      </c>
      <c r="L482">
        <v>1.94</v>
      </c>
      <c r="M482">
        <v>1.9288000000000001</v>
      </c>
      <c r="N482" t="s">
        <v>75</v>
      </c>
      <c r="O482" t="s">
        <v>75</v>
      </c>
      <c r="P482" t="s">
        <v>75</v>
      </c>
      <c r="Q482" t="s">
        <v>75</v>
      </c>
      <c r="R482">
        <v>0.44</v>
      </c>
      <c r="S482">
        <v>0.5222</v>
      </c>
      <c r="T482">
        <v>0.53249999999999997</v>
      </c>
      <c r="U482">
        <v>0.40799999999999997</v>
      </c>
      <c r="V482">
        <v>6.7099999999999896E-2</v>
      </c>
      <c r="W482">
        <v>-6.2999999999999697E-3</v>
      </c>
      <c r="X482">
        <v>7.7199999999999894E-2</v>
      </c>
      <c r="Y482">
        <v>1.11999999999998E-2</v>
      </c>
      <c r="Z482">
        <v>81.485375999998993</v>
      </c>
      <c r="AA482">
        <v>1600.6055999999901</v>
      </c>
      <c r="AB482">
        <v>488.18470799999898</v>
      </c>
      <c r="AC482">
        <v>1899.6278279999999</v>
      </c>
      <c r="AD482">
        <v>-45.835523999999701</v>
      </c>
      <c r="AE482">
        <v>561.66705599999898</v>
      </c>
      <c r="AF482">
        <v>1484.1979199999901</v>
      </c>
      <c r="AG482">
        <v>1937.09654999999</v>
      </c>
      <c r="AH482">
        <v>81.485375999998993</v>
      </c>
      <c r="AI482">
        <v>1600.6055999999901</v>
      </c>
      <c r="AJ482">
        <v>488.18470799999898</v>
      </c>
      <c r="AK482">
        <v>1899.6278279999999</v>
      </c>
      <c r="AL482" t="s">
        <v>77</v>
      </c>
      <c r="AM482">
        <v>25.413335640000899</v>
      </c>
      <c r="AN482">
        <v>778.49518177200002</v>
      </c>
      <c r="AO482" t="s">
        <v>77</v>
      </c>
    </row>
    <row r="483" spans="1:41" x14ac:dyDescent="0.35">
      <c r="A483" t="str">
        <f t="shared" si="8"/>
        <v>VOLFXUSDJPY6M10RR</v>
      </c>
      <c r="B483" t="s">
        <v>71</v>
      </c>
      <c r="C483" t="s">
        <v>27</v>
      </c>
      <c r="D483" t="s">
        <v>101</v>
      </c>
      <c r="E483" t="s">
        <v>5</v>
      </c>
      <c r="F483" t="s">
        <v>16</v>
      </c>
      <c r="G483" t="s">
        <v>101</v>
      </c>
      <c r="H483" t="s">
        <v>16</v>
      </c>
      <c r="I483">
        <v>0.5</v>
      </c>
      <c r="J483" t="s">
        <v>5</v>
      </c>
      <c r="K483">
        <v>-9904.26</v>
      </c>
      <c r="L483">
        <v>-1.19</v>
      </c>
      <c r="M483">
        <v>-1.0747</v>
      </c>
      <c r="N483" t="s">
        <v>75</v>
      </c>
      <c r="O483" t="s">
        <v>75</v>
      </c>
      <c r="P483" t="s">
        <v>75</v>
      </c>
      <c r="Q483" t="s">
        <v>75</v>
      </c>
      <c r="R483">
        <v>0.66</v>
      </c>
      <c r="S483">
        <v>0.78320000000000001</v>
      </c>
      <c r="T483">
        <v>0.79859999999999998</v>
      </c>
      <c r="U483">
        <v>0.372</v>
      </c>
      <c r="V483">
        <v>0</v>
      </c>
      <c r="W483">
        <v>5.6000000000000001E-2</v>
      </c>
      <c r="X483">
        <v>0</v>
      </c>
      <c r="Y483">
        <v>-0.115299999999999</v>
      </c>
      <c r="Z483">
        <v>1141.96117799999</v>
      </c>
      <c r="AA483">
        <v>3268.4058</v>
      </c>
      <c r="AB483">
        <v>8881.149942</v>
      </c>
      <c r="AC483">
        <v>3878.5082160000002</v>
      </c>
      <c r="AD483">
        <v>-554.63855999999998</v>
      </c>
      <c r="AE483">
        <v>10295.47827</v>
      </c>
      <c r="AF483">
        <v>1842.19236</v>
      </c>
      <c r="AG483">
        <v>3954.7710179999999</v>
      </c>
      <c r="AH483">
        <v>1141.96117799999</v>
      </c>
      <c r="AI483">
        <v>3268.4058</v>
      </c>
      <c r="AJ483">
        <v>8881.149942</v>
      </c>
      <c r="AK483">
        <v>3878.5082160000002</v>
      </c>
      <c r="AL483" t="s">
        <v>77</v>
      </c>
      <c r="AM483">
        <v>0</v>
      </c>
      <c r="AN483">
        <v>5565.4362074999999</v>
      </c>
      <c r="AO483" t="s">
        <v>77</v>
      </c>
    </row>
    <row r="484" spans="1:41" x14ac:dyDescent="0.35">
      <c r="A484" t="str">
        <f t="shared" si="8"/>
        <v>VOLFXUSDJPY6M25FLY</v>
      </c>
      <c r="B484" t="s">
        <v>71</v>
      </c>
      <c r="C484" t="s">
        <v>27</v>
      </c>
      <c r="D484" t="s">
        <v>101</v>
      </c>
      <c r="E484" t="s">
        <v>5</v>
      </c>
      <c r="F484" t="s">
        <v>19</v>
      </c>
      <c r="G484" t="s">
        <v>101</v>
      </c>
      <c r="H484" t="s">
        <v>19</v>
      </c>
      <c r="I484">
        <v>0.5</v>
      </c>
      <c r="J484" t="s">
        <v>5</v>
      </c>
      <c r="K484">
        <v>-3401.1499999999901</v>
      </c>
      <c r="L484">
        <v>0.58250000000000002</v>
      </c>
      <c r="M484">
        <v>0.55249999999999999</v>
      </c>
      <c r="N484" t="s">
        <v>75</v>
      </c>
      <c r="O484" t="s">
        <v>75</v>
      </c>
      <c r="P484" t="s">
        <v>75</v>
      </c>
      <c r="Q484" t="s">
        <v>75</v>
      </c>
      <c r="R484">
        <v>0.27500000000000002</v>
      </c>
      <c r="S484">
        <v>0.32640000000000002</v>
      </c>
      <c r="T484">
        <v>0.33279999999999998</v>
      </c>
      <c r="U484">
        <v>0.13500000000000001</v>
      </c>
      <c r="V484">
        <v>2.1999999999999702E-3</v>
      </c>
      <c r="W484">
        <v>6.9400000000000003E-2</v>
      </c>
      <c r="X484">
        <v>1.0999999999999799E-3</v>
      </c>
      <c r="Y484">
        <v>0.03</v>
      </c>
      <c r="Z484">
        <v>-102.034499999999</v>
      </c>
      <c r="AA484">
        <v>467.65812499999902</v>
      </c>
      <c r="AB484">
        <v>0</v>
      </c>
      <c r="AC484">
        <v>555.06767999999897</v>
      </c>
      <c r="AD484">
        <v>-236.03980999999899</v>
      </c>
      <c r="AE484">
        <v>0</v>
      </c>
      <c r="AF484">
        <v>229.57762499999899</v>
      </c>
      <c r="AG484">
        <v>565.951359999999</v>
      </c>
      <c r="AH484">
        <v>-102.034499999999</v>
      </c>
      <c r="AI484">
        <v>467.65812499999902</v>
      </c>
      <c r="AJ484">
        <v>0</v>
      </c>
      <c r="AK484">
        <v>555.06767999999897</v>
      </c>
      <c r="AL484" t="s">
        <v>77</v>
      </c>
      <c r="AM484">
        <v>882.71818199999996</v>
      </c>
      <c r="AN484">
        <v>3081.5521799999901</v>
      </c>
      <c r="AO484" t="s">
        <v>77</v>
      </c>
    </row>
    <row r="485" spans="1:41" x14ac:dyDescent="0.35">
      <c r="A485" t="str">
        <f t="shared" si="8"/>
        <v>VOLFXUSDJPY6M25RR</v>
      </c>
      <c r="B485" t="s">
        <v>71</v>
      </c>
      <c r="C485" t="s">
        <v>27</v>
      </c>
      <c r="D485" t="s">
        <v>101</v>
      </c>
      <c r="E485" t="s">
        <v>5</v>
      </c>
      <c r="F485" t="s">
        <v>18</v>
      </c>
      <c r="G485" t="s">
        <v>101</v>
      </c>
      <c r="H485" t="s">
        <v>18</v>
      </c>
      <c r="I485">
        <v>0.5</v>
      </c>
      <c r="J485" t="s">
        <v>5</v>
      </c>
      <c r="K485">
        <v>11590.14</v>
      </c>
      <c r="L485">
        <v>-0.5575</v>
      </c>
      <c r="M485">
        <v>-0.55000000000000004</v>
      </c>
      <c r="N485" t="s">
        <v>75</v>
      </c>
      <c r="O485" t="s">
        <v>75</v>
      </c>
      <c r="P485" t="s">
        <v>75</v>
      </c>
      <c r="Q485" t="s">
        <v>75</v>
      </c>
      <c r="R485">
        <v>0.4</v>
      </c>
      <c r="S485">
        <v>0.45989999999999998</v>
      </c>
      <c r="T485">
        <v>0.46739999999999998</v>
      </c>
      <c r="U485">
        <v>0.38800000000000001</v>
      </c>
      <c r="V485">
        <v>0</v>
      </c>
      <c r="W485">
        <v>-7.4999999999999503E-3</v>
      </c>
      <c r="X485">
        <v>0</v>
      </c>
      <c r="Y485">
        <v>-7.4999999999999503E-3</v>
      </c>
      <c r="Z485">
        <v>-86.926049999999407</v>
      </c>
      <c r="AA485">
        <v>2318.0279999999998</v>
      </c>
      <c r="AB485">
        <v>0</v>
      </c>
      <c r="AC485">
        <v>2665.15269299999</v>
      </c>
      <c r="AD485">
        <v>-86.926049999999407</v>
      </c>
      <c r="AE485">
        <v>0</v>
      </c>
      <c r="AF485">
        <v>2248.4871600000001</v>
      </c>
      <c r="AG485">
        <v>2708.61571799999</v>
      </c>
      <c r="AH485">
        <v>-86.926049999999407</v>
      </c>
      <c r="AI485">
        <v>2318.0279999999998</v>
      </c>
      <c r="AJ485">
        <v>0</v>
      </c>
      <c r="AK485">
        <v>2665.15269299999</v>
      </c>
      <c r="AL485" t="s">
        <v>77</v>
      </c>
      <c r="AM485">
        <v>147.322744</v>
      </c>
      <c r="AN485">
        <v>1057.2166709999999</v>
      </c>
      <c r="AO485" t="s">
        <v>77</v>
      </c>
    </row>
    <row r="486" spans="1:41" x14ac:dyDescent="0.35">
      <c r="A486" t="str">
        <f t="shared" si="8"/>
        <v>VOLFXUSDJPY6MATM</v>
      </c>
      <c r="B486" t="s">
        <v>71</v>
      </c>
      <c r="C486" t="s">
        <v>27</v>
      </c>
      <c r="D486" t="s">
        <v>101</v>
      </c>
      <c r="E486" t="s">
        <v>5</v>
      </c>
      <c r="F486" t="s">
        <v>9</v>
      </c>
      <c r="G486" t="s">
        <v>101</v>
      </c>
      <c r="H486" t="s">
        <v>9</v>
      </c>
      <c r="I486">
        <v>0.5</v>
      </c>
      <c r="J486" t="s">
        <v>5</v>
      </c>
      <c r="K486">
        <v>14129.22644</v>
      </c>
      <c r="L486">
        <v>11.975</v>
      </c>
      <c r="M486">
        <v>11.975</v>
      </c>
      <c r="N486" t="s">
        <v>75</v>
      </c>
      <c r="O486" t="s">
        <v>75</v>
      </c>
      <c r="P486" t="s">
        <v>75</v>
      </c>
      <c r="Q486" t="s">
        <v>75</v>
      </c>
      <c r="R486">
        <v>0.55000000000000004</v>
      </c>
      <c r="S486">
        <v>0.65080000000000005</v>
      </c>
      <c r="T486">
        <v>0.66339999999999999</v>
      </c>
      <c r="U486">
        <v>0.55000000000000004</v>
      </c>
      <c r="V486">
        <v>8.9999999999999802E-2</v>
      </c>
      <c r="W486">
        <v>-2.0000000000006601E-3</v>
      </c>
      <c r="X486">
        <v>9.4999999999998794E-2</v>
      </c>
      <c r="Y486">
        <v>0</v>
      </c>
      <c r="Z486">
        <v>0</v>
      </c>
      <c r="AA486">
        <v>3885.5372710000001</v>
      </c>
      <c r="AB486">
        <v>1271.63037959999</v>
      </c>
      <c r="AC486">
        <v>4597.6502835760002</v>
      </c>
      <c r="AD486">
        <v>-28.258452880009401</v>
      </c>
      <c r="AE486">
        <v>1342.27651179998</v>
      </c>
      <c r="AF486">
        <v>3885.5372710000001</v>
      </c>
      <c r="AG486">
        <v>4686.6644101479997</v>
      </c>
      <c r="AH486">
        <v>0</v>
      </c>
      <c r="AI486">
        <v>3885.5372710000001</v>
      </c>
      <c r="AJ486">
        <v>1271.63037959999</v>
      </c>
      <c r="AK486">
        <v>4597.6502835760002</v>
      </c>
      <c r="AL486" t="s">
        <v>77</v>
      </c>
      <c r="AM486">
        <v>335.34855199999998</v>
      </c>
      <c r="AN486">
        <v>1342.3813375</v>
      </c>
      <c r="AO486" t="s">
        <v>77</v>
      </c>
    </row>
    <row r="487" spans="1:41" x14ac:dyDescent="0.35">
      <c r="A487" t="str">
        <f t="shared" si="8"/>
        <v>VOLFXUSDMXN1D10FLY</v>
      </c>
      <c r="B487" t="s">
        <v>71</v>
      </c>
      <c r="C487" t="s">
        <v>27</v>
      </c>
      <c r="D487" t="s">
        <v>32</v>
      </c>
      <c r="E487" t="s">
        <v>20</v>
      </c>
      <c r="F487" t="s">
        <v>17</v>
      </c>
      <c r="G487" t="s">
        <v>32</v>
      </c>
      <c r="H487" t="s">
        <v>17</v>
      </c>
      <c r="I487">
        <v>2.7777777777777701E-3</v>
      </c>
      <c r="J487" t="s">
        <v>20</v>
      </c>
      <c r="K487">
        <v>3141.93</v>
      </c>
      <c r="L487">
        <v>1.43</v>
      </c>
      <c r="M487">
        <v>1.653</v>
      </c>
      <c r="N487" t="s">
        <v>75</v>
      </c>
      <c r="O487" t="s">
        <v>75</v>
      </c>
      <c r="P487" t="s">
        <v>80</v>
      </c>
      <c r="Q487" t="s">
        <v>80</v>
      </c>
      <c r="R487">
        <v>5.3275499999999996</v>
      </c>
      <c r="S487">
        <v>9.1443999999999992</v>
      </c>
      <c r="T487">
        <v>9.3285999999999998</v>
      </c>
      <c r="U487">
        <v>4.4357499999999996</v>
      </c>
      <c r="V487">
        <v>0</v>
      </c>
      <c r="W487">
        <v>-0.60960000000000003</v>
      </c>
      <c r="X487">
        <v>0</v>
      </c>
      <c r="Y487">
        <v>-0.223</v>
      </c>
      <c r="Z487">
        <v>-700.65039000000002</v>
      </c>
      <c r="AA487">
        <v>8369.3945857500003</v>
      </c>
      <c r="AB487">
        <v>0</v>
      </c>
      <c r="AC487">
        <v>14365.532346</v>
      </c>
      <c r="AD487">
        <v>-1915.320528</v>
      </c>
      <c r="AE487">
        <v>0</v>
      </c>
      <c r="AF487">
        <v>6968.4079987499899</v>
      </c>
      <c r="AG487">
        <v>14654.904098999999</v>
      </c>
      <c r="AH487">
        <v>-700.65039000000002</v>
      </c>
      <c r="AI487">
        <v>8369.3945857500003</v>
      </c>
      <c r="AJ487">
        <v>0</v>
      </c>
      <c r="AK487">
        <v>14365.532346</v>
      </c>
      <c r="AL487" t="s">
        <v>77</v>
      </c>
      <c r="AM487">
        <v>2023.1275987080001</v>
      </c>
      <c r="AN487">
        <v>10181.44048788</v>
      </c>
      <c r="AO487" t="s">
        <v>77</v>
      </c>
    </row>
    <row r="488" spans="1:41" x14ac:dyDescent="0.35">
      <c r="A488" t="str">
        <f t="shared" si="8"/>
        <v>VOLFXUSDMXN1D10RR</v>
      </c>
      <c r="B488" t="s">
        <v>71</v>
      </c>
      <c r="C488" t="s">
        <v>27</v>
      </c>
      <c r="D488" t="s">
        <v>32</v>
      </c>
      <c r="E488" t="s">
        <v>20</v>
      </c>
      <c r="F488" t="s">
        <v>16</v>
      </c>
      <c r="G488" t="s">
        <v>32</v>
      </c>
      <c r="H488" t="s">
        <v>16</v>
      </c>
      <c r="I488">
        <v>2.7777777777777701E-3</v>
      </c>
      <c r="J488" t="s">
        <v>20</v>
      </c>
      <c r="K488">
        <v>971.9</v>
      </c>
      <c r="L488">
        <v>4.59</v>
      </c>
      <c r="M488">
        <v>5.0716999999999999</v>
      </c>
      <c r="N488" t="s">
        <v>75</v>
      </c>
      <c r="O488" t="s">
        <v>75</v>
      </c>
      <c r="P488" t="s">
        <v>82</v>
      </c>
      <c r="Q488" t="s">
        <v>82</v>
      </c>
      <c r="R488">
        <v>8.4499999999999993</v>
      </c>
      <c r="S488">
        <v>12.386799999999999</v>
      </c>
      <c r="T488">
        <v>12.64</v>
      </c>
      <c r="U488">
        <v>6.1132499999999999</v>
      </c>
      <c r="V488">
        <v>0</v>
      </c>
      <c r="W488">
        <v>-0.5907</v>
      </c>
      <c r="X488">
        <v>0</v>
      </c>
      <c r="Y488">
        <v>-0.48170000000000002</v>
      </c>
      <c r="Z488">
        <v>-468.16422999999998</v>
      </c>
      <c r="AA488">
        <v>4106.2774999999901</v>
      </c>
      <c r="AB488">
        <v>0</v>
      </c>
      <c r="AC488">
        <v>6019.36546</v>
      </c>
      <c r="AD488">
        <v>-574.10132999999996</v>
      </c>
      <c r="AE488">
        <v>0</v>
      </c>
      <c r="AF488">
        <v>2970.7338374999999</v>
      </c>
      <c r="AG488">
        <v>6142.4080000000004</v>
      </c>
      <c r="AH488">
        <v>-468.16422999999998</v>
      </c>
      <c r="AI488">
        <v>4106.2774999999901</v>
      </c>
      <c r="AJ488">
        <v>0</v>
      </c>
      <c r="AK488">
        <v>6019.36546</v>
      </c>
      <c r="AL488" t="s">
        <v>77</v>
      </c>
      <c r="AM488">
        <v>18047.9777399999</v>
      </c>
      <c r="AN488">
        <v>87109.344412999999</v>
      </c>
      <c r="AO488" t="s">
        <v>77</v>
      </c>
    </row>
    <row r="489" spans="1:41" x14ac:dyDescent="0.35">
      <c r="A489" t="str">
        <f t="shared" si="8"/>
        <v>VOLFXUSDMXN1D25FLY</v>
      </c>
      <c r="B489" t="s">
        <v>71</v>
      </c>
      <c r="C489" t="s">
        <v>27</v>
      </c>
      <c r="D489" t="s">
        <v>32</v>
      </c>
      <c r="E489" t="s">
        <v>20</v>
      </c>
      <c r="F489" t="s">
        <v>19</v>
      </c>
      <c r="G489" t="s">
        <v>32</v>
      </c>
      <c r="H489" t="s">
        <v>19</v>
      </c>
      <c r="I489">
        <v>2.7777777777777701E-3</v>
      </c>
      <c r="J489" t="s">
        <v>20</v>
      </c>
      <c r="K489">
        <v>-872.27</v>
      </c>
      <c r="L489">
        <v>0.3125</v>
      </c>
      <c r="M489">
        <v>0.3125</v>
      </c>
      <c r="N489" t="s">
        <v>75</v>
      </c>
      <c r="O489" t="s">
        <v>75</v>
      </c>
      <c r="P489" t="s">
        <v>75</v>
      </c>
      <c r="Q489" t="s">
        <v>75</v>
      </c>
      <c r="R489">
        <v>3</v>
      </c>
      <c r="S489">
        <v>4.7263000000000002</v>
      </c>
      <c r="T489">
        <v>4.9420999999999999</v>
      </c>
      <c r="U489">
        <v>2.66</v>
      </c>
      <c r="V489">
        <v>0</v>
      </c>
      <c r="W489">
        <v>7.0000000000000007E-2</v>
      </c>
      <c r="X489">
        <v>0</v>
      </c>
      <c r="Y489">
        <v>0</v>
      </c>
      <c r="Z489">
        <v>0</v>
      </c>
      <c r="AA489">
        <v>1308.405</v>
      </c>
      <c r="AB489">
        <v>279.99866999999898</v>
      </c>
      <c r="AC489">
        <v>2061.3048505000002</v>
      </c>
      <c r="AD489">
        <v>-61.058900000000001</v>
      </c>
      <c r="AE489">
        <v>314.97669699999898</v>
      </c>
      <c r="AF489">
        <v>1160.1190999999999</v>
      </c>
      <c r="AG489">
        <v>2155.4227835000002</v>
      </c>
      <c r="AH489">
        <v>0</v>
      </c>
      <c r="AI489">
        <v>1308.405</v>
      </c>
      <c r="AJ489">
        <v>279.99866999999898</v>
      </c>
      <c r="AK489">
        <v>2061.3048505000002</v>
      </c>
      <c r="AL489" t="s">
        <v>77</v>
      </c>
      <c r="AM489">
        <v>3307.76647</v>
      </c>
      <c r="AN489">
        <v>9951.9449700000005</v>
      </c>
      <c r="AO489" t="s">
        <v>77</v>
      </c>
    </row>
    <row r="490" spans="1:41" x14ac:dyDescent="0.35">
      <c r="A490" t="str">
        <f t="shared" si="8"/>
        <v>VOLFXUSDMXN1D25RR</v>
      </c>
      <c r="B490" t="s">
        <v>71</v>
      </c>
      <c r="C490" t="s">
        <v>27</v>
      </c>
      <c r="D490" t="s">
        <v>32</v>
      </c>
      <c r="E490" t="s">
        <v>20</v>
      </c>
      <c r="F490" t="s">
        <v>18</v>
      </c>
      <c r="G490" t="s">
        <v>32</v>
      </c>
      <c r="H490" t="s">
        <v>18</v>
      </c>
      <c r="I490">
        <v>2.7777777777777701E-3</v>
      </c>
      <c r="J490" t="s">
        <v>20</v>
      </c>
      <c r="K490">
        <v>2622.96</v>
      </c>
      <c r="L490">
        <v>2.2225000000000001</v>
      </c>
      <c r="M490">
        <v>2.2225000000000001</v>
      </c>
      <c r="N490" t="s">
        <v>75</v>
      </c>
      <c r="O490" t="s">
        <v>75</v>
      </c>
      <c r="P490" t="s">
        <v>75</v>
      </c>
      <c r="Q490" t="s">
        <v>75</v>
      </c>
      <c r="R490">
        <v>6.1</v>
      </c>
      <c r="S490">
        <v>6.9969000000000001</v>
      </c>
      <c r="T490">
        <v>7.109</v>
      </c>
      <c r="U490">
        <v>4.1040000000000001</v>
      </c>
      <c r="V490">
        <v>0.27800000000000002</v>
      </c>
      <c r="W490">
        <v>-0.35049999999999898</v>
      </c>
      <c r="X490">
        <v>0.31269999999999998</v>
      </c>
      <c r="Y490">
        <v>0</v>
      </c>
      <c r="Z490">
        <v>0</v>
      </c>
      <c r="AA490">
        <v>8000.0279999999902</v>
      </c>
      <c r="AB490">
        <v>729.18287999999995</v>
      </c>
      <c r="AC490">
        <v>9176.2944119999993</v>
      </c>
      <c r="AD490">
        <v>-919.347479999999</v>
      </c>
      <c r="AE490">
        <v>820.19959200000005</v>
      </c>
      <c r="AF490">
        <v>5382.3139199999996</v>
      </c>
      <c r="AG490">
        <v>9323.3113200000007</v>
      </c>
      <c r="AH490">
        <v>0</v>
      </c>
      <c r="AI490">
        <v>8000.0279999999902</v>
      </c>
      <c r="AJ490">
        <v>729.18287999999995</v>
      </c>
      <c r="AK490">
        <v>9176.2944119999993</v>
      </c>
      <c r="AL490" t="s">
        <v>77</v>
      </c>
      <c r="AM490">
        <v>30325.255223999899</v>
      </c>
      <c r="AN490">
        <v>107293.018662499</v>
      </c>
      <c r="AO490" t="s">
        <v>77</v>
      </c>
    </row>
    <row r="491" spans="1:41" x14ac:dyDescent="0.35">
      <c r="A491" t="str">
        <f t="shared" si="8"/>
        <v>VOLFXUSDMXN1DATM</v>
      </c>
      <c r="B491" t="s">
        <v>71</v>
      </c>
      <c r="C491" t="s">
        <v>27</v>
      </c>
      <c r="D491" t="s">
        <v>32</v>
      </c>
      <c r="E491" t="s">
        <v>20</v>
      </c>
      <c r="F491" t="s">
        <v>9</v>
      </c>
      <c r="G491" t="s">
        <v>32</v>
      </c>
      <c r="H491" t="s">
        <v>9</v>
      </c>
      <c r="I491">
        <v>2.7777777777777701E-3</v>
      </c>
      <c r="J491" t="s">
        <v>20</v>
      </c>
      <c r="K491">
        <v>2542.2120100000002</v>
      </c>
      <c r="L491">
        <v>10.82</v>
      </c>
      <c r="M491">
        <v>11.375</v>
      </c>
      <c r="N491" t="s">
        <v>75</v>
      </c>
      <c r="O491" t="s">
        <v>75</v>
      </c>
      <c r="P491" t="s">
        <v>75</v>
      </c>
      <c r="Q491" t="s">
        <v>75</v>
      </c>
      <c r="R491">
        <v>5.15</v>
      </c>
      <c r="S491">
        <v>9.282</v>
      </c>
      <c r="T491">
        <v>9.7985000000000007</v>
      </c>
      <c r="U491">
        <v>5.15</v>
      </c>
      <c r="V491">
        <v>0</v>
      </c>
      <c r="W491">
        <v>-3.7105999999999901</v>
      </c>
      <c r="X491">
        <v>0</v>
      </c>
      <c r="Y491">
        <v>-0.55499999999999905</v>
      </c>
      <c r="Z491">
        <v>-1410.92766554999</v>
      </c>
      <c r="AA491">
        <v>6546.1959257500002</v>
      </c>
      <c r="AB491">
        <v>0</v>
      </c>
      <c r="AC491">
        <v>11798.40593841</v>
      </c>
      <c r="AD491">
        <v>-9433.1318843059998</v>
      </c>
      <c r="AE491">
        <v>0</v>
      </c>
      <c r="AF491">
        <v>6546.1959257500002</v>
      </c>
      <c r="AG491">
        <v>12454.9321899925</v>
      </c>
      <c r="AH491">
        <v>-1410.92766554999</v>
      </c>
      <c r="AI491">
        <v>6546.1959257500002</v>
      </c>
      <c r="AJ491">
        <v>0</v>
      </c>
      <c r="AK491">
        <v>11798.40593841</v>
      </c>
      <c r="AL491" t="s">
        <v>77</v>
      </c>
      <c r="AM491">
        <v>3347.7537600000401</v>
      </c>
      <c r="AN491">
        <v>72999.630600000004</v>
      </c>
      <c r="AO491" t="s">
        <v>77</v>
      </c>
    </row>
    <row r="492" spans="1:41" x14ac:dyDescent="0.35">
      <c r="A492" t="str">
        <f t="shared" si="8"/>
        <v>VOLFXUSDMXN1M10FLY</v>
      </c>
      <c r="B492" t="s">
        <v>71</v>
      </c>
      <c r="C492" t="s">
        <v>27</v>
      </c>
      <c r="D492" t="s">
        <v>32</v>
      </c>
      <c r="E492" t="s">
        <v>2</v>
      </c>
      <c r="F492" t="s">
        <v>17</v>
      </c>
      <c r="G492" t="s">
        <v>32</v>
      </c>
      <c r="H492" t="s">
        <v>17</v>
      </c>
      <c r="I492">
        <v>8.3333333333333301E-2</v>
      </c>
      <c r="J492" t="s">
        <v>2</v>
      </c>
      <c r="K492">
        <v>-142183.00999999899</v>
      </c>
      <c r="L492">
        <v>1.5449999999999999</v>
      </c>
      <c r="M492">
        <v>1.5449999999999999</v>
      </c>
      <c r="N492" t="s">
        <v>75</v>
      </c>
      <c r="O492" t="s">
        <v>75</v>
      </c>
      <c r="P492" t="s">
        <v>75</v>
      </c>
      <c r="Q492" t="s">
        <v>75</v>
      </c>
      <c r="R492">
        <v>0.8</v>
      </c>
      <c r="S492">
        <v>1.3089999999999999</v>
      </c>
      <c r="T492">
        <v>1.3727</v>
      </c>
      <c r="U492">
        <v>0.8</v>
      </c>
      <c r="V492">
        <v>0</v>
      </c>
      <c r="W492">
        <v>0.22719999999999901</v>
      </c>
      <c r="X492">
        <v>0</v>
      </c>
      <c r="Y492">
        <v>0</v>
      </c>
      <c r="Z492">
        <v>0</v>
      </c>
      <c r="AA492">
        <v>56873.203999999998</v>
      </c>
      <c r="AB492">
        <v>23318.013640000001</v>
      </c>
      <c r="AC492">
        <v>93058.780044999905</v>
      </c>
      <c r="AD492">
        <v>-32303.979871999902</v>
      </c>
      <c r="AE492">
        <v>26232.765345</v>
      </c>
      <c r="AF492">
        <v>56873.203999999998</v>
      </c>
      <c r="AG492">
        <v>97587.308913499903</v>
      </c>
      <c r="AH492">
        <v>0</v>
      </c>
      <c r="AI492">
        <v>56873.203999999998</v>
      </c>
      <c r="AJ492">
        <v>23318.013640000001</v>
      </c>
      <c r="AK492">
        <v>93058.780044999905</v>
      </c>
      <c r="AL492" t="s">
        <v>77</v>
      </c>
      <c r="AM492">
        <v>484.20164183999799</v>
      </c>
      <c r="AN492">
        <v>5289.5977679999896</v>
      </c>
      <c r="AO492" t="s">
        <v>77</v>
      </c>
    </row>
    <row r="493" spans="1:41" x14ac:dyDescent="0.35">
      <c r="A493" t="str">
        <f t="shared" si="8"/>
        <v>VOLFXUSDMXN1M10RR</v>
      </c>
      <c r="B493" t="s">
        <v>71</v>
      </c>
      <c r="C493" t="s">
        <v>27</v>
      </c>
      <c r="D493" t="s">
        <v>32</v>
      </c>
      <c r="E493" t="s">
        <v>2</v>
      </c>
      <c r="F493" t="s">
        <v>16</v>
      </c>
      <c r="G493" t="s">
        <v>32</v>
      </c>
      <c r="H493" t="s">
        <v>16</v>
      </c>
      <c r="I493">
        <v>8.3333333333333301E-2</v>
      </c>
      <c r="J493" t="s">
        <v>2</v>
      </c>
      <c r="K493">
        <v>-23522.479999999901</v>
      </c>
      <c r="L493">
        <v>5.4749999999999996</v>
      </c>
      <c r="M493">
        <v>5.1463999999999999</v>
      </c>
      <c r="N493" t="s">
        <v>80</v>
      </c>
      <c r="O493" t="s">
        <v>75</v>
      </c>
      <c r="P493" t="s">
        <v>82</v>
      </c>
      <c r="Q493" t="s">
        <v>82</v>
      </c>
      <c r="R493">
        <v>2.58</v>
      </c>
      <c r="S493">
        <v>3.1642999999999999</v>
      </c>
      <c r="T493">
        <v>3.2374000000000001</v>
      </c>
      <c r="U493">
        <v>2.1160000000000001</v>
      </c>
      <c r="V493">
        <v>0</v>
      </c>
      <c r="W493">
        <v>2.5999999999999801E-2</v>
      </c>
      <c r="X493">
        <v>0</v>
      </c>
      <c r="Y493">
        <v>0</v>
      </c>
      <c r="Z493">
        <v>0</v>
      </c>
      <c r="AA493">
        <v>30343.9991999999</v>
      </c>
      <c r="AB493">
        <v>13720.662584</v>
      </c>
      <c r="AC493">
        <v>37216.091731999899</v>
      </c>
      <c r="AD493">
        <v>-611.58447999999498</v>
      </c>
      <c r="AE493">
        <v>14466.325199999999</v>
      </c>
      <c r="AF493">
        <v>24886.783839999898</v>
      </c>
      <c r="AG493">
        <v>38075.838375999898</v>
      </c>
      <c r="AH493">
        <v>0</v>
      </c>
      <c r="AI493">
        <v>30343.9991999999</v>
      </c>
      <c r="AJ493">
        <v>13720.662584</v>
      </c>
      <c r="AK493">
        <v>37216.091731999899</v>
      </c>
      <c r="AL493" t="s">
        <v>77</v>
      </c>
      <c r="AM493">
        <v>23458.331525000001</v>
      </c>
      <c r="AN493">
        <v>106943.79463249999</v>
      </c>
      <c r="AO493" t="s">
        <v>77</v>
      </c>
    </row>
    <row r="494" spans="1:41" x14ac:dyDescent="0.35">
      <c r="A494" t="str">
        <f t="shared" si="8"/>
        <v>VOLFXUSDMXN1M25FLY</v>
      </c>
      <c r="B494" t="s">
        <v>71</v>
      </c>
      <c r="C494" t="s">
        <v>27</v>
      </c>
      <c r="D494" t="s">
        <v>32</v>
      </c>
      <c r="E494" t="s">
        <v>2</v>
      </c>
      <c r="F494" t="s">
        <v>19</v>
      </c>
      <c r="G494" t="s">
        <v>32</v>
      </c>
      <c r="H494" t="s">
        <v>19</v>
      </c>
      <c r="I494">
        <v>8.3333333333333301E-2</v>
      </c>
      <c r="J494" t="s">
        <v>2</v>
      </c>
      <c r="K494">
        <v>150690.84</v>
      </c>
      <c r="L494">
        <v>0.47</v>
      </c>
      <c r="M494">
        <v>0.4415</v>
      </c>
      <c r="N494" t="s">
        <v>74</v>
      </c>
      <c r="O494" t="s">
        <v>75</v>
      </c>
      <c r="P494" t="s">
        <v>85</v>
      </c>
      <c r="Q494" t="s">
        <v>85</v>
      </c>
      <c r="R494">
        <v>1.1521304347826</v>
      </c>
      <c r="S494">
        <v>1.2832826086956499</v>
      </c>
      <c r="T494">
        <v>1.2997260869565199</v>
      </c>
      <c r="U494">
        <v>0.76571739130434702</v>
      </c>
      <c r="V494">
        <v>5.3326086956521697E-2</v>
      </c>
      <c r="W494">
        <v>-9.17391304347833E-4</v>
      </c>
      <c r="X494">
        <v>5.72434782608695E-2</v>
      </c>
      <c r="Y494">
        <v>0</v>
      </c>
      <c r="Z494">
        <v>0</v>
      </c>
      <c r="AA494">
        <v>86807.751503478197</v>
      </c>
      <c r="AB494">
        <v>8035.7528373913001</v>
      </c>
      <c r="AC494">
        <v>96689.467130869496</v>
      </c>
      <c r="AD494">
        <v>-138.24246626087</v>
      </c>
      <c r="AE494">
        <v>8626.0678236521708</v>
      </c>
      <c r="AF494">
        <v>57693.298449130401</v>
      </c>
      <c r="AG494">
        <v>97928.407906695604</v>
      </c>
      <c r="AH494">
        <v>0</v>
      </c>
      <c r="AI494">
        <v>86807.751503478197</v>
      </c>
      <c r="AJ494">
        <v>8035.7528373913001</v>
      </c>
      <c r="AK494">
        <v>96689.467130869496</v>
      </c>
      <c r="AL494" t="s">
        <v>77</v>
      </c>
      <c r="AM494">
        <v>7535.7434915000003</v>
      </c>
      <c r="AN494">
        <v>37850.200874499998</v>
      </c>
      <c r="AO494" t="s">
        <v>77</v>
      </c>
    </row>
    <row r="495" spans="1:41" x14ac:dyDescent="0.35">
      <c r="A495" t="str">
        <f t="shared" si="8"/>
        <v>VOLFXUSDMXN1M25RR</v>
      </c>
      <c r="B495" t="s">
        <v>71</v>
      </c>
      <c r="C495" t="s">
        <v>27</v>
      </c>
      <c r="D495" t="s">
        <v>32</v>
      </c>
      <c r="E495" t="s">
        <v>2</v>
      </c>
      <c r="F495" t="s">
        <v>18</v>
      </c>
      <c r="G495" t="s">
        <v>32</v>
      </c>
      <c r="H495" t="s">
        <v>18</v>
      </c>
      <c r="I495">
        <v>8.3333333333333301E-2</v>
      </c>
      <c r="J495" t="s">
        <v>2</v>
      </c>
      <c r="K495">
        <v>-65214.52</v>
      </c>
      <c r="L495">
        <v>2.8374999999999999</v>
      </c>
      <c r="M495">
        <v>2.8938000000000001</v>
      </c>
      <c r="N495" t="s">
        <v>75</v>
      </c>
      <c r="O495" t="s">
        <v>75</v>
      </c>
      <c r="P495" t="s">
        <v>75</v>
      </c>
      <c r="Q495" t="s">
        <v>75</v>
      </c>
      <c r="R495">
        <v>1.3784000000000001</v>
      </c>
      <c r="S495">
        <v>1.8149999999999999</v>
      </c>
      <c r="T495">
        <v>1.8825000000000001</v>
      </c>
      <c r="U495">
        <v>0.87050000000000005</v>
      </c>
      <c r="V495">
        <v>0</v>
      </c>
      <c r="W495">
        <v>0.21009999999999901</v>
      </c>
      <c r="X495">
        <v>0</v>
      </c>
      <c r="Y495">
        <v>-5.6300000000000197E-2</v>
      </c>
      <c r="Z495">
        <v>3671.5774760000099</v>
      </c>
      <c r="AA495">
        <v>44945.847183999998</v>
      </c>
      <c r="AB495">
        <v>15325.412199999901</v>
      </c>
      <c r="AC495">
        <v>59182.176899999999</v>
      </c>
      <c r="AD495">
        <v>-13701.5706519999</v>
      </c>
      <c r="AE495">
        <v>17040.554076</v>
      </c>
      <c r="AF495">
        <v>28384.61983</v>
      </c>
      <c r="AG495">
        <v>61383.166949999999</v>
      </c>
      <c r="AH495">
        <v>3671.5774760000099</v>
      </c>
      <c r="AI495">
        <v>44945.847183999998</v>
      </c>
      <c r="AJ495">
        <v>15325.412199999901</v>
      </c>
      <c r="AK495">
        <v>59182.176899999999</v>
      </c>
      <c r="AL495" t="s">
        <v>77</v>
      </c>
      <c r="AM495">
        <v>30074.404596</v>
      </c>
      <c r="AN495">
        <v>94379.983236</v>
      </c>
      <c r="AO495" t="s">
        <v>77</v>
      </c>
    </row>
    <row r="496" spans="1:41" x14ac:dyDescent="0.35">
      <c r="A496" t="str">
        <f t="shared" si="8"/>
        <v>VOLFXUSDMXN1MATM</v>
      </c>
      <c r="B496" t="s">
        <v>71</v>
      </c>
      <c r="C496" t="s">
        <v>27</v>
      </c>
      <c r="D496" t="s">
        <v>32</v>
      </c>
      <c r="E496" t="s">
        <v>2</v>
      </c>
      <c r="F496" t="s">
        <v>9</v>
      </c>
      <c r="G496" t="s">
        <v>32</v>
      </c>
      <c r="H496" t="s">
        <v>9</v>
      </c>
      <c r="I496">
        <v>8.3333333333333301E-2</v>
      </c>
      <c r="J496" t="s">
        <v>2</v>
      </c>
      <c r="K496">
        <v>-109166.40171999999</v>
      </c>
      <c r="L496">
        <v>12.46</v>
      </c>
      <c r="M496">
        <v>12.475</v>
      </c>
      <c r="N496" t="s">
        <v>75</v>
      </c>
      <c r="O496" t="s">
        <v>75</v>
      </c>
      <c r="P496" t="s">
        <v>75</v>
      </c>
      <c r="Q496" t="s">
        <v>75</v>
      </c>
      <c r="R496">
        <v>1.05</v>
      </c>
      <c r="S496">
        <v>1.05</v>
      </c>
      <c r="T496">
        <v>1.05</v>
      </c>
      <c r="U496">
        <v>1.01</v>
      </c>
      <c r="V496">
        <v>0</v>
      </c>
      <c r="W496">
        <v>-2.99999999999833E-3</v>
      </c>
      <c r="X496">
        <v>0</v>
      </c>
      <c r="Y496">
        <v>-1.49999999999987E-2</v>
      </c>
      <c r="Z496">
        <v>1637.49602579986</v>
      </c>
      <c r="AA496">
        <v>57312.360903000001</v>
      </c>
      <c r="AB496">
        <v>1637.49602579986</v>
      </c>
      <c r="AC496">
        <v>57312.360903000001</v>
      </c>
      <c r="AD496">
        <v>327.49920515981802</v>
      </c>
      <c r="AE496">
        <v>1637.49602579986</v>
      </c>
      <c r="AF496">
        <v>55129.032868599999</v>
      </c>
      <c r="AG496">
        <v>57312.360903000001</v>
      </c>
      <c r="AH496">
        <v>1637.49602579986</v>
      </c>
      <c r="AI496">
        <v>57312.360903000001</v>
      </c>
      <c r="AJ496">
        <v>1637.49602579986</v>
      </c>
      <c r="AK496">
        <v>57312.360903000001</v>
      </c>
      <c r="AL496" t="s">
        <v>77</v>
      </c>
      <c r="AM496">
        <v>6317.5894639999997</v>
      </c>
      <c r="AN496">
        <v>20491.074032</v>
      </c>
      <c r="AO496" t="s">
        <v>77</v>
      </c>
    </row>
    <row r="497" spans="1:41" x14ac:dyDescent="0.35">
      <c r="A497" t="str">
        <f t="shared" si="8"/>
        <v>VOLFXUSDMXN6M10FLY</v>
      </c>
      <c r="B497" t="s">
        <v>71</v>
      </c>
      <c r="C497" t="s">
        <v>27</v>
      </c>
      <c r="D497" t="s">
        <v>32</v>
      </c>
      <c r="E497" t="s">
        <v>5</v>
      </c>
      <c r="F497" t="s">
        <v>17</v>
      </c>
      <c r="G497" t="s">
        <v>32</v>
      </c>
      <c r="H497" t="s">
        <v>17</v>
      </c>
      <c r="I497">
        <v>0.5</v>
      </c>
      <c r="J497" t="s">
        <v>5</v>
      </c>
      <c r="K497">
        <v>-265421.14</v>
      </c>
      <c r="L497">
        <v>2.02</v>
      </c>
      <c r="M497">
        <v>2.1749999999999998</v>
      </c>
      <c r="N497" t="s">
        <v>75</v>
      </c>
      <c r="O497" t="s">
        <v>75</v>
      </c>
      <c r="P497" t="s">
        <v>75</v>
      </c>
      <c r="Q497" t="s">
        <v>75</v>
      </c>
      <c r="R497">
        <v>0.6</v>
      </c>
      <c r="S497">
        <v>1.0309999999999999</v>
      </c>
      <c r="T497">
        <v>1.0849</v>
      </c>
      <c r="U497">
        <v>0.56000000000000005</v>
      </c>
      <c r="V497">
        <v>0</v>
      </c>
      <c r="W497">
        <v>-3.10000000000001E-2</v>
      </c>
      <c r="X497">
        <v>0</v>
      </c>
      <c r="Y497">
        <v>-0.154999999999999</v>
      </c>
      <c r="Z497">
        <v>41140.2766999999</v>
      </c>
      <c r="AA497">
        <v>79626.342000000004</v>
      </c>
      <c r="AB497">
        <v>51120.111563999999</v>
      </c>
      <c r="AC497">
        <v>136824.59766999999</v>
      </c>
      <c r="AD497">
        <v>8228.0553400000299</v>
      </c>
      <c r="AE497">
        <v>52367.590921999901</v>
      </c>
      <c r="AF497">
        <v>74317.919200000004</v>
      </c>
      <c r="AG497">
        <v>143977.69739300001</v>
      </c>
      <c r="AH497">
        <v>41140.2766999999</v>
      </c>
      <c r="AI497">
        <v>79626.342000000004</v>
      </c>
      <c r="AJ497">
        <v>51120.111563999999</v>
      </c>
      <c r="AK497">
        <v>136824.59766999999</v>
      </c>
      <c r="AL497" t="s">
        <v>77</v>
      </c>
      <c r="AM497">
        <v>0</v>
      </c>
      <c r="AN497">
        <v>8504.2620570819909</v>
      </c>
      <c r="AO497" t="s">
        <v>77</v>
      </c>
    </row>
    <row r="498" spans="1:41" x14ac:dyDescent="0.35">
      <c r="A498" t="str">
        <f t="shared" si="8"/>
        <v>VOLFXUSDMXN6M10RR</v>
      </c>
      <c r="B498" t="s">
        <v>71</v>
      </c>
      <c r="C498" t="s">
        <v>27</v>
      </c>
      <c r="D498" t="s">
        <v>32</v>
      </c>
      <c r="E498" t="s">
        <v>5</v>
      </c>
      <c r="F498" t="s">
        <v>16</v>
      </c>
      <c r="G498" t="s">
        <v>32</v>
      </c>
      <c r="H498" t="s">
        <v>16</v>
      </c>
      <c r="I498">
        <v>0.5</v>
      </c>
      <c r="J498" t="s">
        <v>5</v>
      </c>
      <c r="K498">
        <v>-3734.0299999999902</v>
      </c>
      <c r="L498">
        <v>6.0750000000000002</v>
      </c>
      <c r="M498">
        <v>6.8067000000000002</v>
      </c>
      <c r="N498" t="s">
        <v>80</v>
      </c>
      <c r="O498" t="s">
        <v>75</v>
      </c>
      <c r="P498" t="s">
        <v>82</v>
      </c>
      <c r="Q498" t="s">
        <v>82</v>
      </c>
      <c r="R498">
        <v>2.52</v>
      </c>
      <c r="S498">
        <v>3.1219000000000001</v>
      </c>
      <c r="T498">
        <v>3.1972</v>
      </c>
      <c r="U498">
        <v>2.4239999999999999</v>
      </c>
      <c r="V498">
        <v>0</v>
      </c>
      <c r="W498">
        <v>8.0000000000000002E-3</v>
      </c>
      <c r="X498">
        <v>0</v>
      </c>
      <c r="Y498">
        <v>0</v>
      </c>
      <c r="Z498">
        <v>0</v>
      </c>
      <c r="AA498">
        <v>4704.8777999999902</v>
      </c>
      <c r="AB498">
        <v>2442.4290229999901</v>
      </c>
      <c r="AC498">
        <v>5828.6341284999899</v>
      </c>
      <c r="AD498">
        <v>-29.872240000000001</v>
      </c>
      <c r="AE498">
        <v>2905.82214599999</v>
      </c>
      <c r="AF498">
        <v>4525.6443599999902</v>
      </c>
      <c r="AG498">
        <v>5969.2203579999896</v>
      </c>
      <c r="AH498">
        <v>0</v>
      </c>
      <c r="AI498">
        <v>4704.8777999999902</v>
      </c>
      <c r="AJ498">
        <v>2442.4290229999901</v>
      </c>
      <c r="AK498">
        <v>5828.6341284999899</v>
      </c>
      <c r="AL498" t="s">
        <v>77</v>
      </c>
      <c r="AM498">
        <v>0</v>
      </c>
      <c r="AN498">
        <v>189215.33590299901</v>
      </c>
      <c r="AO498" t="s">
        <v>77</v>
      </c>
    </row>
    <row r="499" spans="1:41" x14ac:dyDescent="0.35">
      <c r="A499" t="str">
        <f t="shared" si="8"/>
        <v>VOLFXUSDMXN6M25FLY</v>
      </c>
      <c r="B499" t="s">
        <v>71</v>
      </c>
      <c r="C499" t="s">
        <v>27</v>
      </c>
      <c r="D499" t="s">
        <v>32</v>
      </c>
      <c r="E499" t="s">
        <v>5</v>
      </c>
      <c r="F499" t="s">
        <v>19</v>
      </c>
      <c r="G499" t="s">
        <v>32</v>
      </c>
      <c r="H499" t="s">
        <v>19</v>
      </c>
      <c r="I499">
        <v>0.5</v>
      </c>
      <c r="J499" t="s">
        <v>5</v>
      </c>
      <c r="K499">
        <v>599251.47</v>
      </c>
      <c r="L499">
        <v>0.64749999999999996</v>
      </c>
      <c r="M499">
        <v>0.72899999999999998</v>
      </c>
      <c r="N499" t="s">
        <v>74</v>
      </c>
      <c r="O499" t="s">
        <v>75</v>
      </c>
      <c r="P499" t="s">
        <v>85</v>
      </c>
      <c r="Q499" t="s">
        <v>85</v>
      </c>
      <c r="R499">
        <v>0.48504999999999998</v>
      </c>
      <c r="S499">
        <v>0.68984999999999996</v>
      </c>
      <c r="T499">
        <v>0.71544999999999903</v>
      </c>
      <c r="U499">
        <v>0.38124999999999998</v>
      </c>
      <c r="V499">
        <v>5.6800000000000003E-2</v>
      </c>
      <c r="W499">
        <v>-0.12429999999999899</v>
      </c>
      <c r="X499">
        <v>6.4099999999999893E-2</v>
      </c>
      <c r="Y499">
        <v>0</v>
      </c>
      <c r="Z499">
        <v>0</v>
      </c>
      <c r="AA499">
        <v>145333.46276174899</v>
      </c>
      <c r="AB499">
        <v>34037.483496000001</v>
      </c>
      <c r="AC499">
        <v>206696.81328974999</v>
      </c>
      <c r="AD499">
        <v>-74486.957720999897</v>
      </c>
      <c r="AE499">
        <v>38412.019226999902</v>
      </c>
      <c r="AF499">
        <v>114232.311468749</v>
      </c>
      <c r="AG499">
        <v>214367.23210574899</v>
      </c>
      <c r="AH499">
        <v>0</v>
      </c>
      <c r="AI499">
        <v>145333.46276174899</v>
      </c>
      <c r="AJ499">
        <v>34037.483496000001</v>
      </c>
      <c r="AK499">
        <v>206696.81328974999</v>
      </c>
      <c r="AL499" t="s">
        <v>77</v>
      </c>
      <c r="AM499">
        <v>10956.866123</v>
      </c>
      <c r="AN499">
        <v>235022.45368499999</v>
      </c>
      <c r="AO499" t="s">
        <v>77</v>
      </c>
    </row>
    <row r="500" spans="1:41" x14ac:dyDescent="0.35">
      <c r="A500" t="str">
        <f t="shared" si="8"/>
        <v>VOLFXUSDMXN6M25RR</v>
      </c>
      <c r="B500" t="s">
        <v>71</v>
      </c>
      <c r="C500" t="s">
        <v>27</v>
      </c>
      <c r="D500" t="s">
        <v>32</v>
      </c>
      <c r="E500" t="s">
        <v>5</v>
      </c>
      <c r="F500" t="s">
        <v>18</v>
      </c>
      <c r="G500" t="s">
        <v>32</v>
      </c>
      <c r="H500" t="s">
        <v>18</v>
      </c>
      <c r="I500">
        <v>0.5</v>
      </c>
      <c r="J500" t="s">
        <v>5</v>
      </c>
      <c r="K500">
        <v>35471.949999999997</v>
      </c>
      <c r="L500">
        <v>3.1475</v>
      </c>
      <c r="M500">
        <v>3.2</v>
      </c>
      <c r="N500" t="s">
        <v>75</v>
      </c>
      <c r="O500" t="s">
        <v>75</v>
      </c>
      <c r="P500" t="s">
        <v>75</v>
      </c>
      <c r="Q500" t="s">
        <v>75</v>
      </c>
      <c r="R500">
        <v>0.99639999999999995</v>
      </c>
      <c r="S500">
        <v>1.7193000000000001</v>
      </c>
      <c r="T500">
        <v>1.8096000000000001</v>
      </c>
      <c r="U500">
        <v>0.61929999999999996</v>
      </c>
      <c r="V500">
        <v>0</v>
      </c>
      <c r="W500">
        <v>-0.56519999999999904</v>
      </c>
      <c r="X500">
        <v>0</v>
      </c>
      <c r="Y500">
        <v>-5.2500000000000199E-2</v>
      </c>
      <c r="Z500">
        <v>-1862.2773749999999</v>
      </c>
      <c r="AA500">
        <v>17672.125489999999</v>
      </c>
      <c r="AB500">
        <v>0</v>
      </c>
      <c r="AC500">
        <v>30493.4618175</v>
      </c>
      <c r="AD500">
        <v>-20048.746139999999</v>
      </c>
      <c r="AE500">
        <v>0</v>
      </c>
      <c r="AF500">
        <v>10983.889317499999</v>
      </c>
      <c r="AG500">
        <v>32095.020359999999</v>
      </c>
      <c r="AH500">
        <v>-1862.2773749999999</v>
      </c>
      <c r="AI500">
        <v>17672.125489999999</v>
      </c>
      <c r="AJ500">
        <v>0</v>
      </c>
      <c r="AK500">
        <v>30493.4618175</v>
      </c>
      <c r="AL500" t="s">
        <v>77</v>
      </c>
      <c r="AM500">
        <v>68641.616200000004</v>
      </c>
      <c r="AN500">
        <v>183868.93841999999</v>
      </c>
      <c r="AO500" t="s">
        <v>77</v>
      </c>
    </row>
    <row r="501" spans="1:41" x14ac:dyDescent="0.35">
      <c r="A501" t="str">
        <f t="shared" si="8"/>
        <v>VOLFXUSDMXN6MATM</v>
      </c>
      <c r="B501" t="s">
        <v>71</v>
      </c>
      <c r="C501" t="s">
        <v>27</v>
      </c>
      <c r="D501" t="s">
        <v>32</v>
      </c>
      <c r="E501" t="s">
        <v>5</v>
      </c>
      <c r="F501" t="s">
        <v>9</v>
      </c>
      <c r="G501" t="s">
        <v>32</v>
      </c>
      <c r="H501" t="s">
        <v>9</v>
      </c>
      <c r="I501">
        <v>0.5</v>
      </c>
      <c r="J501" t="s">
        <v>5</v>
      </c>
      <c r="K501">
        <v>44415.694170000002</v>
      </c>
      <c r="L501">
        <v>13.007</v>
      </c>
      <c r="M501">
        <v>13.0663</v>
      </c>
      <c r="N501" t="s">
        <v>75</v>
      </c>
      <c r="O501" t="s">
        <v>75</v>
      </c>
      <c r="P501" t="s">
        <v>75</v>
      </c>
      <c r="Q501" t="s">
        <v>75</v>
      </c>
      <c r="R501">
        <v>1.0860000000000001</v>
      </c>
      <c r="S501">
        <v>2.1751</v>
      </c>
      <c r="T501">
        <v>2.3374999999999999</v>
      </c>
      <c r="U501">
        <v>0.75149999999999995</v>
      </c>
      <c r="V501">
        <v>4.6999999999997001E-3</v>
      </c>
      <c r="W501">
        <v>-0.19400000000000001</v>
      </c>
      <c r="X501">
        <v>5.9000000000004604E-3</v>
      </c>
      <c r="Y501">
        <v>-5.9300000000000297E-2</v>
      </c>
      <c r="Z501">
        <v>-2633.8506642810098</v>
      </c>
      <c r="AA501">
        <v>24117.721934310001</v>
      </c>
      <c r="AB501">
        <v>208.75376259898701</v>
      </c>
      <c r="AC501">
        <v>48304.288194583503</v>
      </c>
      <c r="AD501">
        <v>-8616.6446689800396</v>
      </c>
      <c r="AE501">
        <v>262.05259560301999</v>
      </c>
      <c r="AF501">
        <v>16689.197084377502</v>
      </c>
      <c r="AG501">
        <v>51910.842561187499</v>
      </c>
      <c r="AH501">
        <v>-2633.8506642810098</v>
      </c>
      <c r="AI501">
        <v>24117.721934310001</v>
      </c>
      <c r="AJ501">
        <v>208.75376259898701</v>
      </c>
      <c r="AK501">
        <v>48304.288194583503</v>
      </c>
      <c r="AL501" t="s">
        <v>77</v>
      </c>
      <c r="AM501">
        <v>0</v>
      </c>
      <c r="AN501">
        <v>54146.600420000002</v>
      </c>
      <c r="AO501" t="s">
        <v>77</v>
      </c>
    </row>
    <row r="502" spans="1:41" x14ac:dyDescent="0.35">
      <c r="A502" t="str">
        <f t="shared" si="8"/>
        <v>VOLFXUSDMXN1Y10FLY</v>
      </c>
      <c r="B502" t="s">
        <v>71</v>
      </c>
      <c r="C502" t="s">
        <v>27</v>
      </c>
      <c r="D502" t="s">
        <v>32</v>
      </c>
      <c r="E502" t="s">
        <v>7</v>
      </c>
      <c r="F502" t="s">
        <v>17</v>
      </c>
      <c r="G502" t="s">
        <v>32</v>
      </c>
      <c r="H502" t="s">
        <v>17</v>
      </c>
      <c r="I502">
        <v>1</v>
      </c>
      <c r="J502" t="s">
        <v>7</v>
      </c>
      <c r="K502">
        <v>595338.78</v>
      </c>
      <c r="L502">
        <v>2.1274999999999999</v>
      </c>
      <c r="M502">
        <v>2.1905000000000001</v>
      </c>
      <c r="N502" t="s">
        <v>75</v>
      </c>
      <c r="O502" t="s">
        <v>75</v>
      </c>
      <c r="P502" t="s">
        <v>75</v>
      </c>
      <c r="Q502" t="s">
        <v>75</v>
      </c>
      <c r="R502">
        <v>0.55000000000000004</v>
      </c>
      <c r="S502">
        <v>1.0222</v>
      </c>
      <c r="T502">
        <v>1.0811999999999999</v>
      </c>
      <c r="U502">
        <v>0.498</v>
      </c>
      <c r="V502">
        <v>0</v>
      </c>
      <c r="W502">
        <v>-0.27349999999999902</v>
      </c>
      <c r="X502">
        <v>0</v>
      </c>
      <c r="Y502">
        <v>-6.3000000000000098E-2</v>
      </c>
      <c r="Z502">
        <v>-37506.343140000099</v>
      </c>
      <c r="AA502">
        <v>163718.16450000001</v>
      </c>
      <c r="AB502">
        <v>0</v>
      </c>
      <c r="AC502">
        <v>304277.65045800002</v>
      </c>
      <c r="AD502">
        <v>-162825.15632999901</v>
      </c>
      <c r="AE502">
        <v>0</v>
      </c>
      <c r="AF502">
        <v>148239.35621999999</v>
      </c>
      <c r="AG502">
        <v>321840.14446799998</v>
      </c>
      <c r="AH502">
        <v>-37506.343140000099</v>
      </c>
      <c r="AI502">
        <v>163718.16450000001</v>
      </c>
      <c r="AJ502">
        <v>0</v>
      </c>
      <c r="AK502">
        <v>304277.65045800002</v>
      </c>
      <c r="AL502" t="s">
        <v>77</v>
      </c>
      <c r="AM502">
        <v>2110.7056503689901</v>
      </c>
      <c r="AN502">
        <v>5057.5167105584997</v>
      </c>
      <c r="AO502" t="s">
        <v>77</v>
      </c>
    </row>
    <row r="503" spans="1:41" x14ac:dyDescent="0.35">
      <c r="A503" t="str">
        <f t="shared" si="8"/>
        <v>VOLFXUSDMXN1Y10RR</v>
      </c>
      <c r="B503" t="s">
        <v>71</v>
      </c>
      <c r="C503" t="s">
        <v>27</v>
      </c>
      <c r="D503" t="s">
        <v>32</v>
      </c>
      <c r="E503" t="s">
        <v>7</v>
      </c>
      <c r="F503" t="s">
        <v>16</v>
      </c>
      <c r="G503" t="s">
        <v>32</v>
      </c>
      <c r="H503" t="s">
        <v>16</v>
      </c>
      <c r="I503">
        <v>1</v>
      </c>
      <c r="J503" t="s">
        <v>7</v>
      </c>
      <c r="K503">
        <v>154892.79</v>
      </c>
      <c r="L503">
        <v>5.9675000000000002</v>
      </c>
      <c r="M503">
        <v>6.9752999999999998</v>
      </c>
      <c r="N503" t="s">
        <v>80</v>
      </c>
      <c r="O503" t="s">
        <v>75</v>
      </c>
      <c r="P503" t="s">
        <v>82</v>
      </c>
      <c r="Q503" t="s">
        <v>82</v>
      </c>
      <c r="R503">
        <v>2.52</v>
      </c>
      <c r="S503">
        <v>3.3532999999999999</v>
      </c>
      <c r="T503">
        <v>3.4573999999999998</v>
      </c>
      <c r="U503">
        <v>2.504</v>
      </c>
      <c r="V503">
        <v>2.7999999999999501E-2</v>
      </c>
      <c r="W503">
        <v>-0.40589999999999898</v>
      </c>
      <c r="X503">
        <v>3.1499999999999397E-2</v>
      </c>
      <c r="Y503">
        <v>0</v>
      </c>
      <c r="Z503">
        <v>0</v>
      </c>
      <c r="AA503">
        <v>195164.9154</v>
      </c>
      <c r="AB503">
        <v>4336.9981199999302</v>
      </c>
      <c r="AC503">
        <v>259700.9963535</v>
      </c>
      <c r="AD503">
        <v>-62870.983460999902</v>
      </c>
      <c r="AE503">
        <v>4879.1228849999097</v>
      </c>
      <c r="AF503">
        <v>193925.77308000001</v>
      </c>
      <c r="AG503">
        <v>267763.166073</v>
      </c>
      <c r="AH503">
        <v>0</v>
      </c>
      <c r="AI503">
        <v>195164.9154</v>
      </c>
      <c r="AJ503">
        <v>4336.9981199999302</v>
      </c>
      <c r="AK503">
        <v>259700.9963535</v>
      </c>
      <c r="AL503" t="s">
        <v>77</v>
      </c>
      <c r="AM503">
        <v>2550.0176549999901</v>
      </c>
      <c r="AN503">
        <v>66693.745335</v>
      </c>
      <c r="AO503" t="s">
        <v>77</v>
      </c>
    </row>
    <row r="504" spans="1:41" x14ac:dyDescent="0.35">
      <c r="A504" t="str">
        <f t="shared" si="8"/>
        <v>VOLFXUSDMXN1Y25FLY</v>
      </c>
      <c r="B504" t="s">
        <v>71</v>
      </c>
      <c r="C504" t="s">
        <v>27</v>
      </c>
      <c r="D504" t="s">
        <v>32</v>
      </c>
      <c r="E504" t="s">
        <v>7</v>
      </c>
      <c r="F504" t="s">
        <v>19</v>
      </c>
      <c r="G504" t="s">
        <v>32</v>
      </c>
      <c r="H504" t="s">
        <v>19</v>
      </c>
      <c r="I504">
        <v>1</v>
      </c>
      <c r="J504" t="s">
        <v>7</v>
      </c>
      <c r="K504">
        <v>-881510.39999999898</v>
      </c>
      <c r="L504">
        <v>0.7</v>
      </c>
      <c r="M504">
        <v>0.7</v>
      </c>
      <c r="N504" t="s">
        <v>75</v>
      </c>
      <c r="O504" t="s">
        <v>75</v>
      </c>
      <c r="P504" t="s">
        <v>75</v>
      </c>
      <c r="Q504" t="s">
        <v>75</v>
      </c>
      <c r="R504">
        <v>0.48039999999999999</v>
      </c>
      <c r="S504">
        <v>0.66620000000000001</v>
      </c>
      <c r="T504">
        <v>0.68940000000000001</v>
      </c>
      <c r="U504">
        <v>0.33610000000000001</v>
      </c>
      <c r="V504">
        <v>0</v>
      </c>
      <c r="W504">
        <v>0.13219999999999901</v>
      </c>
      <c r="X504">
        <v>0</v>
      </c>
      <c r="Y504">
        <v>0</v>
      </c>
      <c r="Z504">
        <v>0</v>
      </c>
      <c r="AA504">
        <v>211738.79807999899</v>
      </c>
      <c r="AB504">
        <v>199045.04831999901</v>
      </c>
      <c r="AC504">
        <v>293631.11423999898</v>
      </c>
      <c r="AD504">
        <v>-116535.674879999</v>
      </c>
      <c r="AE504">
        <v>223991.79263999901</v>
      </c>
      <c r="AF504">
        <v>148137.82272</v>
      </c>
      <c r="AG504">
        <v>303856.63487999898</v>
      </c>
      <c r="AH504">
        <v>0</v>
      </c>
      <c r="AI504">
        <v>211738.79807999899</v>
      </c>
      <c r="AJ504">
        <v>199045.04831999901</v>
      </c>
      <c r="AK504">
        <v>293631.11423999898</v>
      </c>
      <c r="AL504" t="s">
        <v>77</v>
      </c>
      <c r="AM504">
        <v>823.49567999999999</v>
      </c>
      <c r="AN504">
        <v>58708.808424000003</v>
      </c>
      <c r="AO504" t="s">
        <v>77</v>
      </c>
    </row>
    <row r="505" spans="1:41" x14ac:dyDescent="0.35">
      <c r="A505" t="str">
        <f t="shared" si="8"/>
        <v>VOLFXUSDMXN1Y25RR</v>
      </c>
      <c r="B505" t="s">
        <v>71</v>
      </c>
      <c r="C505" t="s">
        <v>27</v>
      </c>
      <c r="D505" t="s">
        <v>32</v>
      </c>
      <c r="E505" t="s">
        <v>7</v>
      </c>
      <c r="F505" t="s">
        <v>18</v>
      </c>
      <c r="G505" t="s">
        <v>32</v>
      </c>
      <c r="H505" t="s">
        <v>18</v>
      </c>
      <c r="I505">
        <v>1</v>
      </c>
      <c r="J505" t="s">
        <v>7</v>
      </c>
      <c r="K505">
        <v>134363.79999999999</v>
      </c>
      <c r="L505">
        <v>3.1875</v>
      </c>
      <c r="M505">
        <v>3.1875</v>
      </c>
      <c r="N505" t="s">
        <v>75</v>
      </c>
      <c r="O505" t="s">
        <v>75</v>
      </c>
      <c r="P505" t="s">
        <v>75</v>
      </c>
      <c r="Q505" t="s">
        <v>75</v>
      </c>
      <c r="R505">
        <v>1.2487999999999999</v>
      </c>
      <c r="S505">
        <v>1.64</v>
      </c>
      <c r="T505">
        <v>1.67</v>
      </c>
      <c r="U505">
        <v>0.5968</v>
      </c>
      <c r="V505">
        <v>2.9999999999999801E-2</v>
      </c>
      <c r="W505">
        <v>-9.9999999999997799E-3</v>
      </c>
      <c r="X505">
        <v>3.3700000000000001E-2</v>
      </c>
      <c r="Y505">
        <v>0</v>
      </c>
      <c r="Z505">
        <v>0</v>
      </c>
      <c r="AA505">
        <v>83896.756719999903</v>
      </c>
      <c r="AB505">
        <v>4030.9139999999702</v>
      </c>
      <c r="AC505">
        <v>110178.315999999</v>
      </c>
      <c r="AD505">
        <v>-1343.6379999999699</v>
      </c>
      <c r="AE505">
        <v>4528.0600599999998</v>
      </c>
      <c r="AF505">
        <v>40094.157919999998</v>
      </c>
      <c r="AG505">
        <v>112193.772999999</v>
      </c>
      <c r="AH505">
        <v>0</v>
      </c>
      <c r="AI505">
        <v>83896.756719999903</v>
      </c>
      <c r="AJ505">
        <v>4030.9139999999702</v>
      </c>
      <c r="AK505">
        <v>110178.315999999</v>
      </c>
      <c r="AL505" t="s">
        <v>77</v>
      </c>
      <c r="AM505">
        <v>24304.738499999999</v>
      </c>
      <c r="AN505">
        <v>57573.636435</v>
      </c>
      <c r="AO505" t="s">
        <v>77</v>
      </c>
    </row>
    <row r="506" spans="1:41" x14ac:dyDescent="0.35">
      <c r="A506" t="str">
        <f t="shared" si="8"/>
        <v>VOLFXUSDMXN1YATM</v>
      </c>
      <c r="B506" t="s">
        <v>71</v>
      </c>
      <c r="C506" t="s">
        <v>27</v>
      </c>
      <c r="D506" t="s">
        <v>32</v>
      </c>
      <c r="E506" t="s">
        <v>7</v>
      </c>
      <c r="F506" t="s">
        <v>9</v>
      </c>
      <c r="G506" t="s">
        <v>32</v>
      </c>
      <c r="H506" t="s">
        <v>9</v>
      </c>
      <c r="I506">
        <v>1</v>
      </c>
      <c r="J506" t="s">
        <v>7</v>
      </c>
      <c r="K506">
        <v>-21820.97406</v>
      </c>
      <c r="L506">
        <v>13.21</v>
      </c>
      <c r="M506">
        <v>13.324999999999999</v>
      </c>
      <c r="N506" t="s">
        <v>75</v>
      </c>
      <c r="O506" t="s">
        <v>75</v>
      </c>
      <c r="P506" t="s">
        <v>75</v>
      </c>
      <c r="Q506" t="s">
        <v>75</v>
      </c>
      <c r="R506">
        <v>0.7</v>
      </c>
      <c r="S506">
        <v>1.2291000000000001</v>
      </c>
      <c r="T506">
        <v>1.321</v>
      </c>
      <c r="U506">
        <v>0.6</v>
      </c>
      <c r="V506">
        <v>0</v>
      </c>
      <c r="W506">
        <v>-2.6999999999999202E-2</v>
      </c>
      <c r="X506">
        <v>0</v>
      </c>
      <c r="Y506">
        <v>-0.11499999999999801</v>
      </c>
      <c r="Z506">
        <v>2509.4120168999598</v>
      </c>
      <c r="AA506">
        <v>7637.340921</v>
      </c>
      <c r="AB506">
        <v>6393.5453995799899</v>
      </c>
      <c r="AC506">
        <v>13410.079608573</v>
      </c>
      <c r="AD506">
        <v>589.16629961998399</v>
      </c>
      <c r="AE506">
        <v>7107.0912513419898</v>
      </c>
      <c r="AF506">
        <v>6546.2922179999996</v>
      </c>
      <c r="AG506">
        <v>14412.753366630001</v>
      </c>
      <c r="AH506">
        <v>2509.4120168999598</v>
      </c>
      <c r="AI506">
        <v>7637.340921</v>
      </c>
      <c r="AJ506">
        <v>6393.5453995799899</v>
      </c>
      <c r="AK506">
        <v>13410.079608573</v>
      </c>
      <c r="AL506" t="s">
        <v>77</v>
      </c>
      <c r="AM506">
        <v>3148.18712</v>
      </c>
      <c r="AN506">
        <v>37533.050096999999</v>
      </c>
      <c r="AO506" t="s">
        <v>77</v>
      </c>
    </row>
    <row r="507" spans="1:41" x14ac:dyDescent="0.35">
      <c r="A507" t="str">
        <f t="shared" si="8"/>
        <v>VOLFXUSDMXN2Y10FLY</v>
      </c>
      <c r="B507" t="s">
        <v>71</v>
      </c>
      <c r="C507" t="s">
        <v>27</v>
      </c>
      <c r="D507" t="s">
        <v>32</v>
      </c>
      <c r="E507" t="s">
        <v>8</v>
      </c>
      <c r="F507" t="s">
        <v>17</v>
      </c>
      <c r="G507" t="s">
        <v>32</v>
      </c>
      <c r="H507" t="s">
        <v>17</v>
      </c>
      <c r="I507">
        <v>2</v>
      </c>
      <c r="J507" t="s">
        <v>8</v>
      </c>
      <c r="K507">
        <v>21944.42</v>
      </c>
      <c r="L507">
        <v>2.4350000000000001</v>
      </c>
      <c r="M507">
        <v>2.4350000000000001</v>
      </c>
      <c r="N507" t="s">
        <v>75</v>
      </c>
      <c r="O507" t="s">
        <v>75</v>
      </c>
      <c r="P507" t="s">
        <v>80</v>
      </c>
      <c r="Q507" t="s">
        <v>83</v>
      </c>
      <c r="R507">
        <v>0.92700000000000005</v>
      </c>
      <c r="S507">
        <v>1.4317</v>
      </c>
      <c r="T507">
        <v>1.49475</v>
      </c>
      <c r="U507">
        <v>0.6925</v>
      </c>
      <c r="V507">
        <v>2.8799999999999899E-2</v>
      </c>
      <c r="W507">
        <v>-0.149999999999999</v>
      </c>
      <c r="X507">
        <v>3.2399999999999901E-2</v>
      </c>
      <c r="Y507">
        <v>0</v>
      </c>
      <c r="Z507">
        <v>0</v>
      </c>
      <c r="AA507">
        <v>10171.238669999901</v>
      </c>
      <c r="AB507">
        <v>631.99929599999803</v>
      </c>
      <c r="AC507">
        <v>15708.913057</v>
      </c>
      <c r="AD507">
        <v>-3291.66299999999</v>
      </c>
      <c r="AE507">
        <v>710.99920799999904</v>
      </c>
      <c r="AF507">
        <v>7598.2554250000003</v>
      </c>
      <c r="AG507">
        <v>16400.710897500001</v>
      </c>
      <c r="AH507">
        <v>0</v>
      </c>
      <c r="AI507">
        <v>10171.238669999901</v>
      </c>
      <c r="AJ507">
        <v>631.99929599999803</v>
      </c>
      <c r="AK507">
        <v>15708.913057</v>
      </c>
      <c r="AL507" t="s">
        <v>77</v>
      </c>
      <c r="AM507">
        <v>2186.3374451280001</v>
      </c>
      <c r="AN507">
        <v>4845.6573839039902</v>
      </c>
      <c r="AO507" t="s">
        <v>77</v>
      </c>
    </row>
    <row r="508" spans="1:41" x14ac:dyDescent="0.35">
      <c r="A508" t="str">
        <f t="shared" si="8"/>
        <v>VOLFXUSDMXN2Y10RR</v>
      </c>
      <c r="B508" t="s">
        <v>71</v>
      </c>
      <c r="C508" t="s">
        <v>27</v>
      </c>
      <c r="D508" t="s">
        <v>32</v>
      </c>
      <c r="E508" t="s">
        <v>8</v>
      </c>
      <c r="F508" t="s">
        <v>16</v>
      </c>
      <c r="G508" t="s">
        <v>32</v>
      </c>
      <c r="H508" t="s">
        <v>16</v>
      </c>
      <c r="I508">
        <v>2</v>
      </c>
      <c r="J508" t="s">
        <v>8</v>
      </c>
      <c r="K508">
        <v>20712.339999999898</v>
      </c>
      <c r="L508">
        <v>6.3425000000000002</v>
      </c>
      <c r="M508">
        <v>7.1315999999999997</v>
      </c>
      <c r="N508" t="s">
        <v>80</v>
      </c>
      <c r="O508" t="s">
        <v>75</v>
      </c>
      <c r="P508" t="s">
        <v>82</v>
      </c>
      <c r="Q508" t="s">
        <v>82</v>
      </c>
      <c r="R508">
        <v>4.3</v>
      </c>
      <c r="S508">
        <v>5.0258000000000003</v>
      </c>
      <c r="T508">
        <v>5.1165000000000003</v>
      </c>
      <c r="U508">
        <v>2.8279999999999998</v>
      </c>
      <c r="V508">
        <v>0</v>
      </c>
      <c r="W508">
        <v>-0.613899999999999</v>
      </c>
      <c r="X508">
        <v>0</v>
      </c>
      <c r="Y508">
        <v>0</v>
      </c>
      <c r="Z508">
        <v>0</v>
      </c>
      <c r="AA508">
        <v>44531.530999999901</v>
      </c>
      <c r="AB508">
        <v>0</v>
      </c>
      <c r="AC508">
        <v>52048.0391859999</v>
      </c>
      <c r="AD508">
        <v>-12715.3055259999</v>
      </c>
      <c r="AE508">
        <v>0</v>
      </c>
      <c r="AF508">
        <v>29287.2487599999</v>
      </c>
      <c r="AG508">
        <v>52987.343804999997</v>
      </c>
      <c r="AH508">
        <v>0</v>
      </c>
      <c r="AI508">
        <v>44531.530999999901</v>
      </c>
      <c r="AJ508">
        <v>0</v>
      </c>
      <c r="AK508">
        <v>52048.0391859999</v>
      </c>
      <c r="AL508" t="s">
        <v>77</v>
      </c>
      <c r="AM508">
        <v>0</v>
      </c>
      <c r="AN508">
        <v>53074.964573333302</v>
      </c>
      <c r="AO508" t="s">
        <v>77</v>
      </c>
    </row>
    <row r="509" spans="1:41" x14ac:dyDescent="0.35">
      <c r="A509" t="str">
        <f t="shared" si="8"/>
        <v>VOLFXUSDMXN2Y25FLY</v>
      </c>
      <c r="B509" t="s">
        <v>71</v>
      </c>
      <c r="C509" t="s">
        <v>27</v>
      </c>
      <c r="D509" t="s">
        <v>32</v>
      </c>
      <c r="E509" t="s">
        <v>8</v>
      </c>
      <c r="F509" t="s">
        <v>19</v>
      </c>
      <c r="G509" t="s">
        <v>32</v>
      </c>
      <c r="H509" t="s">
        <v>19</v>
      </c>
      <c r="I509">
        <v>2</v>
      </c>
      <c r="J509" t="s">
        <v>8</v>
      </c>
      <c r="K509">
        <v>114619.709999999</v>
      </c>
      <c r="L509">
        <v>0.8175</v>
      </c>
      <c r="M509">
        <v>0.8175</v>
      </c>
      <c r="N509" t="s">
        <v>75</v>
      </c>
      <c r="O509" t="s">
        <v>75</v>
      </c>
      <c r="P509" t="s">
        <v>75</v>
      </c>
      <c r="Q509" t="s">
        <v>75</v>
      </c>
      <c r="R509">
        <v>0.6</v>
      </c>
      <c r="S509">
        <v>0.89929999999999999</v>
      </c>
      <c r="T509">
        <v>0.93669999999999998</v>
      </c>
      <c r="U509">
        <v>0.52400000000000002</v>
      </c>
      <c r="V509">
        <v>0.17399999999999999</v>
      </c>
      <c r="W509">
        <v>-0.26889999999999997</v>
      </c>
      <c r="X509">
        <v>0.19569999999999901</v>
      </c>
      <c r="Y509">
        <v>0</v>
      </c>
      <c r="Z509">
        <v>0</v>
      </c>
      <c r="AA509">
        <v>34385.912999999899</v>
      </c>
      <c r="AB509">
        <v>19943.829539999999</v>
      </c>
      <c r="AC509">
        <v>51538.752601499997</v>
      </c>
      <c r="AD509">
        <v>-30821.240019000001</v>
      </c>
      <c r="AE509">
        <v>22431.077246999899</v>
      </c>
      <c r="AF509">
        <v>30030.364020000001</v>
      </c>
      <c r="AG509">
        <v>53682.1411784999</v>
      </c>
      <c r="AH509">
        <v>0</v>
      </c>
      <c r="AI509">
        <v>34385.912999999899</v>
      </c>
      <c r="AJ509">
        <v>19943.829539999999</v>
      </c>
      <c r="AK509">
        <v>51538.752601499997</v>
      </c>
      <c r="AL509" t="s">
        <v>77</v>
      </c>
      <c r="AM509">
        <v>14560.858920000001</v>
      </c>
      <c r="AN509">
        <v>37712.111896499999</v>
      </c>
      <c r="AO509" t="s">
        <v>77</v>
      </c>
    </row>
    <row r="510" spans="1:41" x14ac:dyDescent="0.35">
      <c r="A510" t="str">
        <f t="shared" si="8"/>
        <v>VOLFXUSDMXN2Y25RR</v>
      </c>
      <c r="B510" t="s">
        <v>71</v>
      </c>
      <c r="C510" t="s">
        <v>27</v>
      </c>
      <c r="D510" t="s">
        <v>32</v>
      </c>
      <c r="E510" t="s">
        <v>8</v>
      </c>
      <c r="F510" t="s">
        <v>18</v>
      </c>
      <c r="G510" t="s">
        <v>32</v>
      </c>
      <c r="H510" t="s">
        <v>18</v>
      </c>
      <c r="I510">
        <v>2</v>
      </c>
      <c r="J510" t="s">
        <v>8</v>
      </c>
      <c r="K510">
        <v>26227.96</v>
      </c>
      <c r="L510">
        <v>3.2749999999999999</v>
      </c>
      <c r="M510">
        <v>3.6941999999999999</v>
      </c>
      <c r="N510" t="s">
        <v>80</v>
      </c>
      <c r="O510" t="s">
        <v>75</v>
      </c>
      <c r="P510" t="s">
        <v>80</v>
      </c>
      <c r="Q510" t="s">
        <v>83</v>
      </c>
      <c r="R510">
        <v>0.8</v>
      </c>
      <c r="S510">
        <v>0.99160000000000004</v>
      </c>
      <c r="T510">
        <v>1.0156000000000001</v>
      </c>
      <c r="U510">
        <v>0.63739999999999997</v>
      </c>
      <c r="V510">
        <v>1.2E-2</v>
      </c>
      <c r="W510">
        <v>-0.39510000000000001</v>
      </c>
      <c r="X510">
        <v>1.35E-2</v>
      </c>
      <c r="Y510">
        <v>0</v>
      </c>
      <c r="Z510">
        <v>0</v>
      </c>
      <c r="AA510">
        <v>10491.183999999999</v>
      </c>
      <c r="AB510">
        <v>314.73552000000001</v>
      </c>
      <c r="AC510">
        <v>13003.822568</v>
      </c>
      <c r="AD510">
        <v>-10362.666996</v>
      </c>
      <c r="AE510">
        <v>354.077460000001</v>
      </c>
      <c r="AF510">
        <v>8358.8508519999996</v>
      </c>
      <c r="AG510">
        <v>13318.558088</v>
      </c>
      <c r="AH510">
        <v>0</v>
      </c>
      <c r="AI510">
        <v>10491.183999999999</v>
      </c>
      <c r="AJ510">
        <v>314.73552000000001</v>
      </c>
      <c r="AK510">
        <v>13003.822568</v>
      </c>
      <c r="AL510" t="s">
        <v>77</v>
      </c>
      <c r="AM510">
        <v>1844.9607599999899</v>
      </c>
      <c r="AN510">
        <v>27366.917939999999</v>
      </c>
      <c r="AO510" t="s">
        <v>77</v>
      </c>
    </row>
    <row r="511" spans="1:41" x14ac:dyDescent="0.35">
      <c r="A511" t="str">
        <f t="shared" si="8"/>
        <v>VOLFXUSDMXN2YATM</v>
      </c>
      <c r="B511" t="s">
        <v>71</v>
      </c>
      <c r="C511" t="s">
        <v>27</v>
      </c>
      <c r="D511" t="s">
        <v>32</v>
      </c>
      <c r="E511" t="s">
        <v>8</v>
      </c>
      <c r="F511" t="s">
        <v>9</v>
      </c>
      <c r="G511" t="s">
        <v>32</v>
      </c>
      <c r="H511" t="s">
        <v>9</v>
      </c>
      <c r="I511">
        <v>2</v>
      </c>
      <c r="J511" t="s">
        <v>8</v>
      </c>
      <c r="K511">
        <v>-1573.34854</v>
      </c>
      <c r="L511">
        <v>13.327</v>
      </c>
      <c r="M511">
        <v>13.327500000000001</v>
      </c>
      <c r="N511" t="s">
        <v>75</v>
      </c>
      <c r="O511" t="s">
        <v>75</v>
      </c>
      <c r="P511" t="s">
        <v>76</v>
      </c>
      <c r="Q511" t="s">
        <v>76</v>
      </c>
      <c r="R511">
        <v>1.3063121058824001</v>
      </c>
      <c r="S511">
        <v>1.9695730886687499</v>
      </c>
      <c r="T511">
        <v>2.0575957965851801</v>
      </c>
      <c r="U511">
        <v>1.1276631685592</v>
      </c>
      <c r="V511">
        <v>0</v>
      </c>
      <c r="W511">
        <v>0.10149999999999899</v>
      </c>
      <c r="X511">
        <v>0</v>
      </c>
      <c r="Y511">
        <v>-5.0000000000061096E-4</v>
      </c>
      <c r="Z511">
        <v>0.78667427000096202</v>
      </c>
      <c r="AA511">
        <v>1027.6421222872</v>
      </c>
      <c r="AB511">
        <v>574.114882246001</v>
      </c>
      <c r="AC511">
        <v>1549.4124717401301</v>
      </c>
      <c r="AD511">
        <v>-159.69487680999899</v>
      </c>
      <c r="AE511">
        <v>645.85957567000105</v>
      </c>
      <c r="AF511">
        <v>887.10359993220095</v>
      </c>
      <c r="AG511">
        <v>1618.6576712337101</v>
      </c>
      <c r="AH511">
        <v>0.78667427000096202</v>
      </c>
      <c r="AI511">
        <v>1027.6421222872</v>
      </c>
      <c r="AJ511">
        <v>574.114882246001</v>
      </c>
      <c r="AK511">
        <v>1549.4124717401301</v>
      </c>
      <c r="AL511" t="s">
        <v>77</v>
      </c>
      <c r="AM511">
        <v>0</v>
      </c>
      <c r="AN511">
        <v>194802.97844999901</v>
      </c>
      <c r="AO511" t="s">
        <v>77</v>
      </c>
    </row>
    <row r="512" spans="1:41" x14ac:dyDescent="0.35">
      <c r="A512" t="str">
        <f t="shared" si="8"/>
        <v>VOLFXUSDPLN6M10FLY</v>
      </c>
      <c r="B512" t="s">
        <v>71</v>
      </c>
      <c r="C512" t="s">
        <v>27</v>
      </c>
      <c r="D512" t="s">
        <v>102</v>
      </c>
      <c r="E512" t="s">
        <v>5</v>
      </c>
      <c r="F512" t="s">
        <v>17</v>
      </c>
      <c r="G512" t="s">
        <v>102</v>
      </c>
      <c r="H512" t="s">
        <v>17</v>
      </c>
      <c r="I512">
        <v>0.5</v>
      </c>
      <c r="J512" t="s">
        <v>5</v>
      </c>
      <c r="K512">
        <v>-17076.939999999999</v>
      </c>
      <c r="L512">
        <v>2.5049999999999999</v>
      </c>
      <c r="M512">
        <v>2.6579999999999999</v>
      </c>
      <c r="N512" t="s">
        <v>75</v>
      </c>
      <c r="O512" t="s">
        <v>75</v>
      </c>
      <c r="P512" t="s">
        <v>82</v>
      </c>
      <c r="Q512" t="s">
        <v>82</v>
      </c>
      <c r="R512">
        <v>0.68369999999999997</v>
      </c>
      <c r="S512">
        <v>0.873</v>
      </c>
      <c r="T512">
        <v>0.894199999999999</v>
      </c>
      <c r="U512">
        <v>0.56220000000000003</v>
      </c>
      <c r="V512">
        <v>0</v>
      </c>
      <c r="W512">
        <v>-3.0600000000000099E-2</v>
      </c>
      <c r="X512">
        <v>0</v>
      </c>
      <c r="Y512">
        <v>-0.153</v>
      </c>
      <c r="Z512">
        <v>2612.7718199999999</v>
      </c>
      <c r="AA512">
        <v>5837.7519389999998</v>
      </c>
      <c r="AB512">
        <v>23634.484960000002</v>
      </c>
      <c r="AC512">
        <v>7454.0843100000002</v>
      </c>
      <c r="AD512">
        <v>522.55436400000303</v>
      </c>
      <c r="AE512">
        <v>26260.918332000001</v>
      </c>
      <c r="AF512">
        <v>4800.3278339999997</v>
      </c>
      <c r="AG512">
        <v>7635.0998740000005</v>
      </c>
      <c r="AH512">
        <v>2612.7718199999999</v>
      </c>
      <c r="AI512">
        <v>0</v>
      </c>
      <c r="AJ512">
        <v>23634.484960000002</v>
      </c>
      <c r="AK512">
        <v>7454.0843100000002</v>
      </c>
      <c r="AL512" t="s">
        <v>77</v>
      </c>
      <c r="AM512">
        <v>11898.6498134669</v>
      </c>
      <c r="AN512">
        <v>22986.919229531999</v>
      </c>
      <c r="AO512" t="s">
        <v>77</v>
      </c>
    </row>
    <row r="513" spans="1:41" x14ac:dyDescent="0.35">
      <c r="A513" t="str">
        <f t="shared" si="8"/>
        <v>VOLFXUSDPLN6M10RR</v>
      </c>
      <c r="B513" t="s">
        <v>71</v>
      </c>
      <c r="C513" t="s">
        <v>27</v>
      </c>
      <c r="D513" t="s">
        <v>102</v>
      </c>
      <c r="E513" t="s">
        <v>5</v>
      </c>
      <c r="F513" t="s">
        <v>16</v>
      </c>
      <c r="G513" t="s">
        <v>102</v>
      </c>
      <c r="H513" t="s">
        <v>16</v>
      </c>
      <c r="I513">
        <v>0.5</v>
      </c>
      <c r="J513" t="s">
        <v>5</v>
      </c>
      <c r="K513">
        <v>-80242.289999999994</v>
      </c>
      <c r="L513">
        <v>7.2</v>
      </c>
      <c r="M513">
        <v>9.8073999999999995</v>
      </c>
      <c r="N513" t="s">
        <v>80</v>
      </c>
      <c r="O513" t="s">
        <v>75</v>
      </c>
      <c r="P513" t="s">
        <v>80</v>
      </c>
      <c r="Q513" t="s">
        <v>83</v>
      </c>
      <c r="R513">
        <v>1.2406999999999999</v>
      </c>
      <c r="S513">
        <v>2.0257499999999999</v>
      </c>
      <c r="T513">
        <v>2.1239499999999998</v>
      </c>
      <c r="U513">
        <v>0.97104999999999897</v>
      </c>
      <c r="V513">
        <v>0</v>
      </c>
      <c r="W513">
        <v>9.2500000000002008E-3</v>
      </c>
      <c r="X513">
        <v>0</v>
      </c>
      <c r="Y513">
        <v>0</v>
      </c>
      <c r="Z513">
        <v>0</v>
      </c>
      <c r="AA513">
        <v>49778.3046015</v>
      </c>
      <c r="AB513">
        <v>42275.650486500002</v>
      </c>
      <c r="AC513">
        <v>81275.409483750002</v>
      </c>
      <c r="AD513">
        <v>-742.24118250001595</v>
      </c>
      <c r="AE513">
        <v>48057.107480999999</v>
      </c>
      <c r="AF513">
        <v>38959.637852250002</v>
      </c>
      <c r="AG513">
        <v>85215.305922750005</v>
      </c>
      <c r="AH513">
        <v>0</v>
      </c>
      <c r="AI513">
        <v>0</v>
      </c>
      <c r="AJ513">
        <v>42275.650486500002</v>
      </c>
      <c r="AK513">
        <v>81275.409483750002</v>
      </c>
      <c r="AL513" t="s">
        <v>77</v>
      </c>
      <c r="AM513">
        <v>0</v>
      </c>
      <c r="AN513">
        <v>34936.2815999999</v>
      </c>
      <c r="AO513" t="s">
        <v>77</v>
      </c>
    </row>
    <row r="514" spans="1:41" x14ac:dyDescent="0.35">
      <c r="A514" t="str">
        <f t="shared" si="8"/>
        <v>VOLFXUSDPLN6M25FLY</v>
      </c>
      <c r="B514" t="s">
        <v>71</v>
      </c>
      <c r="C514" t="s">
        <v>27</v>
      </c>
      <c r="D514" t="s">
        <v>102</v>
      </c>
      <c r="E514" t="s">
        <v>5</v>
      </c>
      <c r="F514" t="s">
        <v>19</v>
      </c>
      <c r="G514" t="s">
        <v>102</v>
      </c>
      <c r="H514" t="s">
        <v>19</v>
      </c>
      <c r="I514">
        <v>0.5</v>
      </c>
      <c r="J514" t="s">
        <v>5</v>
      </c>
      <c r="K514">
        <v>92635.71</v>
      </c>
      <c r="L514">
        <v>0.89749999999999996</v>
      </c>
      <c r="M514">
        <v>0.89749999999999996</v>
      </c>
      <c r="N514" t="s">
        <v>75</v>
      </c>
      <c r="O514" t="s">
        <v>75</v>
      </c>
      <c r="P514" t="s">
        <v>75</v>
      </c>
      <c r="Q514" t="s">
        <v>75</v>
      </c>
      <c r="R514">
        <v>0.68500000000000005</v>
      </c>
      <c r="S514">
        <v>1.097</v>
      </c>
      <c r="T514">
        <v>1.1485000000000001</v>
      </c>
      <c r="U514">
        <v>0.6482</v>
      </c>
      <c r="V514">
        <v>1.7999999999999999E-2</v>
      </c>
      <c r="W514">
        <v>-0.54059999999999997</v>
      </c>
      <c r="X514">
        <v>2.0199999999999899E-2</v>
      </c>
      <c r="Y514">
        <v>0</v>
      </c>
      <c r="Z514">
        <v>0</v>
      </c>
      <c r="AA514">
        <v>31727.730674999999</v>
      </c>
      <c r="AB514">
        <v>1667.4427800000001</v>
      </c>
      <c r="AC514">
        <v>50810.686934999998</v>
      </c>
      <c r="AD514">
        <v>-50078.864825999997</v>
      </c>
      <c r="AE514">
        <v>1871.24134199999</v>
      </c>
      <c r="AF514">
        <v>30023.233611</v>
      </c>
      <c r="AG514">
        <v>53196.056467499999</v>
      </c>
      <c r="AH514">
        <v>0</v>
      </c>
      <c r="AI514">
        <v>0</v>
      </c>
      <c r="AJ514">
        <v>1667.4427800000001</v>
      </c>
      <c r="AK514">
        <v>50810.686934999998</v>
      </c>
      <c r="AL514" t="s">
        <v>77</v>
      </c>
      <c r="AM514">
        <v>7316.0458799999897</v>
      </c>
      <c r="AN514">
        <v>26348.524058999999</v>
      </c>
      <c r="AO514" t="s">
        <v>77</v>
      </c>
    </row>
    <row r="515" spans="1:41" x14ac:dyDescent="0.35">
      <c r="A515" t="str">
        <f t="shared" si="8"/>
        <v>VOLFXUSDPLN6M25RR</v>
      </c>
      <c r="B515" t="s">
        <v>71</v>
      </c>
      <c r="C515" t="s">
        <v>27</v>
      </c>
      <c r="D515" t="s">
        <v>102</v>
      </c>
      <c r="E515" t="s">
        <v>5</v>
      </c>
      <c r="F515" t="s">
        <v>18</v>
      </c>
      <c r="G515" t="s">
        <v>102</v>
      </c>
      <c r="H515" t="s">
        <v>18</v>
      </c>
      <c r="I515">
        <v>0.5</v>
      </c>
      <c r="J515" t="s">
        <v>5</v>
      </c>
      <c r="K515">
        <v>244632.15</v>
      </c>
      <c r="L515">
        <v>3.8475000000000001</v>
      </c>
      <c r="M515">
        <v>3.8475000000000001</v>
      </c>
      <c r="N515" t="s">
        <v>75</v>
      </c>
      <c r="O515" t="s">
        <v>75</v>
      </c>
      <c r="P515" t="s">
        <v>75</v>
      </c>
      <c r="Q515" t="s">
        <v>75</v>
      </c>
      <c r="R515">
        <v>0.96499999999999997</v>
      </c>
      <c r="S515">
        <v>1.873</v>
      </c>
      <c r="T515">
        <v>1.9864999999999999</v>
      </c>
      <c r="U515">
        <v>0.90869999999999995</v>
      </c>
      <c r="V515">
        <v>3.80000000000002E-2</v>
      </c>
      <c r="W515">
        <v>-1.9036</v>
      </c>
      <c r="X515">
        <v>4.2699999999999898E-2</v>
      </c>
      <c r="Y515">
        <v>0</v>
      </c>
      <c r="Z515">
        <v>0</v>
      </c>
      <c r="AA515">
        <v>118035.012374999</v>
      </c>
      <c r="AB515">
        <v>9296.0217000000594</v>
      </c>
      <c r="AC515">
        <v>229098.00847499899</v>
      </c>
      <c r="AD515">
        <v>-465681.76074</v>
      </c>
      <c r="AE515">
        <v>10445.792804999901</v>
      </c>
      <c r="AF515">
        <v>111148.617352499</v>
      </c>
      <c r="AG515">
        <v>242980.88298749999</v>
      </c>
      <c r="AH515">
        <v>0</v>
      </c>
      <c r="AI515">
        <v>0</v>
      </c>
      <c r="AJ515">
        <v>9296.0217000000594</v>
      </c>
      <c r="AK515">
        <v>229098.00847499899</v>
      </c>
      <c r="AL515" t="s">
        <v>77</v>
      </c>
      <c r="AM515">
        <v>4367.9024799999997</v>
      </c>
      <c r="AN515">
        <v>14457.4360395</v>
      </c>
      <c r="AO515" t="s">
        <v>77</v>
      </c>
    </row>
    <row r="516" spans="1:41" x14ac:dyDescent="0.35">
      <c r="A516" t="str">
        <f t="shared" si="8"/>
        <v>VOLFXUSDPLN6MATM</v>
      </c>
      <c r="B516" t="s">
        <v>71</v>
      </c>
      <c r="C516" t="s">
        <v>27</v>
      </c>
      <c r="D516" t="s">
        <v>102</v>
      </c>
      <c r="E516" t="s">
        <v>5</v>
      </c>
      <c r="F516" t="s">
        <v>9</v>
      </c>
      <c r="G516" t="s">
        <v>102</v>
      </c>
      <c r="H516" t="s">
        <v>9</v>
      </c>
      <c r="I516">
        <v>0.5</v>
      </c>
      <c r="J516" t="s">
        <v>5</v>
      </c>
      <c r="K516">
        <v>-2150.9319499999901</v>
      </c>
      <c r="L516">
        <v>18.387499999999999</v>
      </c>
      <c r="M516">
        <v>18.413</v>
      </c>
      <c r="N516" t="s">
        <v>75</v>
      </c>
      <c r="O516" t="s">
        <v>75</v>
      </c>
      <c r="P516" t="s">
        <v>75</v>
      </c>
      <c r="Q516" t="s">
        <v>75</v>
      </c>
      <c r="R516">
        <v>1.2670999999999999</v>
      </c>
      <c r="S516">
        <v>1.3533999999999999</v>
      </c>
      <c r="T516">
        <v>1.3642000000000001</v>
      </c>
      <c r="U516">
        <v>1.0533999999999999</v>
      </c>
      <c r="V516">
        <v>0</v>
      </c>
      <c r="W516">
        <v>-5.1000000000023197E-3</v>
      </c>
      <c r="X516">
        <v>0</v>
      </c>
      <c r="Y516">
        <v>-2.55000000000009E-2</v>
      </c>
      <c r="Z516">
        <v>54.8487647250018</v>
      </c>
      <c r="AA516">
        <v>1362.7229369224899</v>
      </c>
      <c r="AB516">
        <v>973.94198695999603</v>
      </c>
      <c r="AC516">
        <v>1455.53565056499</v>
      </c>
      <c r="AD516">
        <v>10.969752945004901</v>
      </c>
      <c r="AE516">
        <v>1088.8017530899899</v>
      </c>
      <c r="AF516">
        <v>1132.8958580649901</v>
      </c>
      <c r="AG516">
        <v>1467.15068309499</v>
      </c>
      <c r="AH516">
        <v>54.8487647250018</v>
      </c>
      <c r="AI516">
        <v>0</v>
      </c>
      <c r="AJ516">
        <v>973.94198695999603</v>
      </c>
      <c r="AK516">
        <v>1455.53565056499</v>
      </c>
      <c r="AL516" t="s">
        <v>77</v>
      </c>
      <c r="AM516">
        <v>0</v>
      </c>
      <c r="AN516">
        <v>55817.479899999897</v>
      </c>
      <c r="AO516" t="s">
        <v>77</v>
      </c>
    </row>
    <row r="517" spans="1:41" x14ac:dyDescent="0.35">
      <c r="A517" t="str">
        <f t="shared" si="8"/>
        <v>VOLFXUSDPLN1Y10FLY</v>
      </c>
      <c r="B517" t="s">
        <v>71</v>
      </c>
      <c r="C517" t="s">
        <v>27</v>
      </c>
      <c r="D517" t="s">
        <v>102</v>
      </c>
      <c r="E517" t="s">
        <v>7</v>
      </c>
      <c r="F517" t="s">
        <v>17</v>
      </c>
      <c r="G517" t="s">
        <v>102</v>
      </c>
      <c r="H517" t="s">
        <v>17</v>
      </c>
      <c r="I517">
        <v>1</v>
      </c>
      <c r="J517" t="s">
        <v>7</v>
      </c>
      <c r="K517">
        <v>-29800.91</v>
      </c>
      <c r="L517">
        <v>2.52</v>
      </c>
      <c r="M517">
        <v>2.7749999999999999</v>
      </c>
      <c r="N517" t="s">
        <v>75</v>
      </c>
      <c r="O517" t="s">
        <v>75</v>
      </c>
      <c r="P517" t="s">
        <v>82</v>
      </c>
      <c r="Q517" t="s">
        <v>82</v>
      </c>
      <c r="R517">
        <v>1.744</v>
      </c>
      <c r="S517">
        <v>2.3503799999999999</v>
      </c>
      <c r="T517">
        <v>2.4261400000000002</v>
      </c>
      <c r="U517">
        <v>1.3792</v>
      </c>
      <c r="V517">
        <v>0</v>
      </c>
      <c r="W517">
        <v>-5.1000000000000101E-2</v>
      </c>
      <c r="X517">
        <v>0</v>
      </c>
      <c r="Y517">
        <v>-0.25499999999999901</v>
      </c>
      <c r="Z517">
        <v>7599.2320499999896</v>
      </c>
      <c r="AA517">
        <v>25986.393520000001</v>
      </c>
      <c r="AB517">
        <v>44397.395718</v>
      </c>
      <c r="AC517">
        <v>35021.731422899997</v>
      </c>
      <c r="AD517">
        <v>1519.8464100000001</v>
      </c>
      <c r="AE517">
        <v>48995.676131</v>
      </c>
      <c r="AF517">
        <v>20550.7075359999</v>
      </c>
      <c r="AG517">
        <v>36150.589893700002</v>
      </c>
      <c r="AH517">
        <v>7599.2320499999896</v>
      </c>
      <c r="AI517">
        <v>0</v>
      </c>
      <c r="AJ517">
        <v>44397.395718</v>
      </c>
      <c r="AK517">
        <v>35021.731422899997</v>
      </c>
      <c r="AL517" t="s">
        <v>77</v>
      </c>
      <c r="AM517">
        <v>17687.054358414</v>
      </c>
      <c r="AN517">
        <v>23883.325588678399</v>
      </c>
      <c r="AO517" t="s">
        <v>77</v>
      </c>
    </row>
    <row r="518" spans="1:41" x14ac:dyDescent="0.35">
      <c r="A518" t="str">
        <f t="shared" ref="A518:A527" si="9">CONCATENATE(C518,D518,E518,F518)</f>
        <v>VOLFXUSDPLN1Y10RR</v>
      </c>
      <c r="B518" t="s">
        <v>71</v>
      </c>
      <c r="C518" t="s">
        <v>27</v>
      </c>
      <c r="D518" t="s">
        <v>102</v>
      </c>
      <c r="E518" t="s">
        <v>7</v>
      </c>
      <c r="F518" t="s">
        <v>16</v>
      </c>
      <c r="G518" t="s">
        <v>102</v>
      </c>
      <c r="H518" t="s">
        <v>16</v>
      </c>
      <c r="I518">
        <v>1</v>
      </c>
      <c r="J518" t="s">
        <v>7</v>
      </c>
      <c r="K518">
        <v>9059.82</v>
      </c>
      <c r="L518">
        <v>7.085</v>
      </c>
      <c r="M518">
        <v>9.8994</v>
      </c>
      <c r="N518" t="s">
        <v>80</v>
      </c>
      <c r="O518" t="s">
        <v>75</v>
      </c>
      <c r="P518" t="s">
        <v>80</v>
      </c>
      <c r="Q518" t="s">
        <v>83</v>
      </c>
      <c r="R518">
        <v>1.17275</v>
      </c>
      <c r="S518">
        <v>1.7455499999999999</v>
      </c>
      <c r="T518">
        <v>1.8171999999999899</v>
      </c>
      <c r="U518">
        <v>0.91374999999999995</v>
      </c>
      <c r="V518">
        <v>4.1999999999999801E-2</v>
      </c>
      <c r="W518">
        <v>-0.34294999999999998</v>
      </c>
      <c r="X518">
        <v>4.9749999999999503E-2</v>
      </c>
      <c r="Y518">
        <v>0</v>
      </c>
      <c r="Z518">
        <v>0</v>
      </c>
      <c r="AA518">
        <v>5312.4519524999996</v>
      </c>
      <c r="AB518">
        <v>380.51243999999798</v>
      </c>
      <c r="AC518">
        <v>7907.1844005000003</v>
      </c>
      <c r="AD518">
        <v>-3107.0652689999902</v>
      </c>
      <c r="AE518">
        <v>450.726044999995</v>
      </c>
      <c r="AF518">
        <v>4139.2052624999997</v>
      </c>
      <c r="AG518">
        <v>8231.7524519999897</v>
      </c>
      <c r="AH518">
        <v>0</v>
      </c>
      <c r="AI518">
        <v>0</v>
      </c>
      <c r="AJ518">
        <v>380.51243999999798</v>
      </c>
      <c r="AK518">
        <v>7907.1844005000003</v>
      </c>
      <c r="AL518" t="s">
        <v>77</v>
      </c>
      <c r="AM518">
        <v>63895.689485000003</v>
      </c>
      <c r="AN518">
        <v>56278.832883749899</v>
      </c>
      <c r="AO518" t="s">
        <v>77</v>
      </c>
    </row>
    <row r="519" spans="1:41" x14ac:dyDescent="0.35">
      <c r="A519" t="str">
        <f t="shared" si="9"/>
        <v>VOLFXUSDPLN1Y25FLY</v>
      </c>
      <c r="B519" t="s">
        <v>71</v>
      </c>
      <c r="C519" t="s">
        <v>27</v>
      </c>
      <c r="D519" t="s">
        <v>102</v>
      </c>
      <c r="E519" t="s">
        <v>7</v>
      </c>
      <c r="F519" t="s">
        <v>19</v>
      </c>
      <c r="G519" t="s">
        <v>102</v>
      </c>
      <c r="H519" t="s">
        <v>19</v>
      </c>
      <c r="I519">
        <v>1</v>
      </c>
      <c r="J519" t="s">
        <v>7</v>
      </c>
      <c r="K519">
        <v>70464.36</v>
      </c>
      <c r="L519">
        <v>0.91500000000000004</v>
      </c>
      <c r="M519">
        <v>0.91500000000000004</v>
      </c>
      <c r="N519" t="s">
        <v>75</v>
      </c>
      <c r="O519" t="s">
        <v>75</v>
      </c>
      <c r="P519" t="s">
        <v>75</v>
      </c>
      <c r="Q519" t="s">
        <v>75</v>
      </c>
      <c r="R519">
        <v>0.65</v>
      </c>
      <c r="S519">
        <v>0.77</v>
      </c>
      <c r="T519">
        <v>0.78500000000000003</v>
      </c>
      <c r="U519">
        <v>0.62529999999999997</v>
      </c>
      <c r="V519">
        <v>5.1999999999999998E-2</v>
      </c>
      <c r="W519">
        <v>-0.70009999999999994</v>
      </c>
      <c r="X519">
        <v>5.8499999999999899E-2</v>
      </c>
      <c r="Y519">
        <v>0</v>
      </c>
      <c r="Z519">
        <v>0</v>
      </c>
      <c r="AA519">
        <v>22900.917000000001</v>
      </c>
      <c r="AB519">
        <v>3664.1467200000002</v>
      </c>
      <c r="AC519">
        <v>27128.778600000001</v>
      </c>
      <c r="AD519">
        <v>-49332.098435999898</v>
      </c>
      <c r="AE519">
        <v>4122.1650599999903</v>
      </c>
      <c r="AF519">
        <v>22030.682153999998</v>
      </c>
      <c r="AG519">
        <v>27657.261299999998</v>
      </c>
      <c r="AH519">
        <v>0</v>
      </c>
      <c r="AI519">
        <v>0</v>
      </c>
      <c r="AJ519">
        <v>3664.1467200000002</v>
      </c>
      <c r="AK519">
        <v>27128.778600000001</v>
      </c>
      <c r="AL519" t="s">
        <v>77</v>
      </c>
      <c r="AM519">
        <v>1518.5301999999999</v>
      </c>
      <c r="AN519">
        <v>46399.725622500002</v>
      </c>
      <c r="AO519" t="s">
        <v>77</v>
      </c>
    </row>
    <row r="520" spans="1:41" x14ac:dyDescent="0.35">
      <c r="A520" t="str">
        <f t="shared" si="9"/>
        <v>VOLFXUSDPLN1Y25RR</v>
      </c>
      <c r="B520" t="s">
        <v>71</v>
      </c>
      <c r="C520" t="s">
        <v>27</v>
      </c>
      <c r="D520" t="s">
        <v>102</v>
      </c>
      <c r="E520" t="s">
        <v>7</v>
      </c>
      <c r="F520" t="s">
        <v>18</v>
      </c>
      <c r="G520" t="s">
        <v>102</v>
      </c>
      <c r="H520" t="s">
        <v>18</v>
      </c>
      <c r="I520">
        <v>1</v>
      </c>
      <c r="J520" t="s">
        <v>7</v>
      </c>
      <c r="K520">
        <v>10425.31</v>
      </c>
      <c r="L520">
        <v>3.8650000000000002</v>
      </c>
      <c r="M520">
        <v>3.75</v>
      </c>
      <c r="N520" t="s">
        <v>75</v>
      </c>
      <c r="O520" t="s">
        <v>75</v>
      </c>
      <c r="P520" t="s">
        <v>75</v>
      </c>
      <c r="Q520" t="s">
        <v>75</v>
      </c>
      <c r="R520">
        <v>0.91</v>
      </c>
      <c r="S520">
        <v>1.8620000000000001</v>
      </c>
      <c r="T520">
        <v>1.9810000000000001</v>
      </c>
      <c r="U520">
        <v>0.87539999999999996</v>
      </c>
      <c r="V520">
        <v>0.27500000000000002</v>
      </c>
      <c r="W520">
        <v>2.30000000000001E-2</v>
      </c>
      <c r="X520">
        <v>0.29499999999999998</v>
      </c>
      <c r="Y520">
        <v>0.115</v>
      </c>
      <c r="Z520">
        <v>1198.91065</v>
      </c>
      <c r="AA520">
        <v>4743.5160500000002</v>
      </c>
      <c r="AB520">
        <v>2866.9602500000001</v>
      </c>
      <c r="AC520">
        <v>9705.9636100000007</v>
      </c>
      <c r="AD520">
        <v>239.78213000000099</v>
      </c>
      <c r="AE520">
        <v>3075.4664499999999</v>
      </c>
      <c r="AF520">
        <v>4563.158187</v>
      </c>
      <c r="AG520">
        <v>10326.269555000001</v>
      </c>
      <c r="AH520">
        <v>1198.91065</v>
      </c>
      <c r="AI520">
        <v>0</v>
      </c>
      <c r="AJ520">
        <v>2866.9602500000001</v>
      </c>
      <c r="AK520">
        <v>9705.9636100000007</v>
      </c>
      <c r="AL520" t="s">
        <v>77</v>
      </c>
      <c r="AM520">
        <v>880.80920000000003</v>
      </c>
      <c r="AN520">
        <v>15920.6262899999</v>
      </c>
      <c r="AO520" t="s">
        <v>77</v>
      </c>
    </row>
    <row r="521" spans="1:41" x14ac:dyDescent="0.35">
      <c r="A521" t="str">
        <f t="shared" si="9"/>
        <v>VOLFXUSDPLN1YATM</v>
      </c>
      <c r="B521" t="s">
        <v>71</v>
      </c>
      <c r="C521" t="s">
        <v>27</v>
      </c>
      <c r="D521" t="s">
        <v>102</v>
      </c>
      <c r="E521" t="s">
        <v>7</v>
      </c>
      <c r="F521" t="s">
        <v>9</v>
      </c>
      <c r="G521" t="s">
        <v>102</v>
      </c>
      <c r="H521" t="s">
        <v>9</v>
      </c>
      <c r="I521">
        <v>1</v>
      </c>
      <c r="J521" t="s">
        <v>7</v>
      </c>
      <c r="K521">
        <v>35467.918729999903</v>
      </c>
      <c r="L521">
        <v>17.524999999999999</v>
      </c>
      <c r="M521">
        <v>17.622</v>
      </c>
      <c r="N521" t="s">
        <v>75</v>
      </c>
      <c r="O521" t="s">
        <v>75</v>
      </c>
      <c r="P521" t="s">
        <v>75</v>
      </c>
      <c r="Q521" t="s">
        <v>75</v>
      </c>
      <c r="R521">
        <v>1.2193000000000001</v>
      </c>
      <c r="S521">
        <v>1.2839</v>
      </c>
      <c r="T521">
        <v>1.2919</v>
      </c>
      <c r="U521">
        <v>1.0439000000000001</v>
      </c>
      <c r="V521">
        <v>0</v>
      </c>
      <c r="W521">
        <v>-0.567500000000002</v>
      </c>
      <c r="X521">
        <v>0</v>
      </c>
      <c r="Y521">
        <v>-9.7000000000001294E-2</v>
      </c>
      <c r="Z521">
        <v>-3440.3881168100402</v>
      </c>
      <c r="AA521">
        <v>21623.016653744398</v>
      </c>
      <c r="AB521">
        <v>0</v>
      </c>
      <c r="AC521">
        <v>22768.630428723402</v>
      </c>
      <c r="AD521">
        <v>-20128.043879274999</v>
      </c>
      <c r="AE521">
        <v>0</v>
      </c>
      <c r="AF521">
        <v>18512.480181123399</v>
      </c>
      <c r="AG521">
        <v>22910.502103643401</v>
      </c>
      <c r="AH521">
        <v>-3440.3881168100402</v>
      </c>
      <c r="AI521">
        <v>0</v>
      </c>
      <c r="AJ521">
        <v>0</v>
      </c>
      <c r="AK521">
        <v>22768.630428723402</v>
      </c>
      <c r="AL521" t="s">
        <v>77</v>
      </c>
      <c r="AM521">
        <v>944.56120000000999</v>
      </c>
      <c r="AN521">
        <v>40485.181069999999</v>
      </c>
      <c r="AO521" t="s">
        <v>77</v>
      </c>
    </row>
    <row r="522" spans="1:41" x14ac:dyDescent="0.35">
      <c r="A522" t="str">
        <f t="shared" si="9"/>
        <v>VOLFXUSDPLN2Y10FLY</v>
      </c>
      <c r="B522" t="s">
        <v>71</v>
      </c>
      <c r="C522" t="s">
        <v>27</v>
      </c>
      <c r="D522" t="s">
        <v>102</v>
      </c>
      <c r="E522" t="s">
        <v>8</v>
      </c>
      <c r="F522" t="s">
        <v>17</v>
      </c>
      <c r="G522" t="s">
        <v>102</v>
      </c>
      <c r="H522" t="s">
        <v>17</v>
      </c>
      <c r="I522">
        <v>2</v>
      </c>
      <c r="J522" t="s">
        <v>8</v>
      </c>
      <c r="K522">
        <v>-104901.27</v>
      </c>
      <c r="L522">
        <v>2.6850000000000001</v>
      </c>
      <c r="M522">
        <v>2.8210000000000002</v>
      </c>
      <c r="N522" t="s">
        <v>75</v>
      </c>
      <c r="O522" t="s">
        <v>75</v>
      </c>
      <c r="P522" t="s">
        <v>82</v>
      </c>
      <c r="Q522" t="s">
        <v>82</v>
      </c>
      <c r="R522">
        <v>2.1</v>
      </c>
      <c r="S522">
        <v>3.1970999999999998</v>
      </c>
      <c r="T522">
        <v>3.3342999999999998</v>
      </c>
      <c r="U522">
        <v>1.732</v>
      </c>
      <c r="V522">
        <v>0</v>
      </c>
      <c r="W522">
        <v>-2.7200000000000099E-2</v>
      </c>
      <c r="X522">
        <v>0</v>
      </c>
      <c r="Y522">
        <v>-0.13600000000000001</v>
      </c>
      <c r="Z522">
        <v>14266.57272</v>
      </c>
      <c r="AA522">
        <v>110146.33349999999</v>
      </c>
      <c r="AB522">
        <v>146651.97545999999</v>
      </c>
      <c r="AC522">
        <v>167689.9251585</v>
      </c>
      <c r="AD522">
        <v>2853.3145440000098</v>
      </c>
      <c r="AE522">
        <v>163205.39586600001</v>
      </c>
      <c r="AF522">
        <v>90844.499819999997</v>
      </c>
      <c r="AG522">
        <v>174886.15228049899</v>
      </c>
      <c r="AH522">
        <v>14266.57272</v>
      </c>
      <c r="AI522">
        <v>0</v>
      </c>
      <c r="AJ522">
        <v>146651.97545999999</v>
      </c>
      <c r="AK522">
        <v>167689.9251585</v>
      </c>
      <c r="AL522" t="s">
        <v>77</v>
      </c>
      <c r="AM522">
        <v>2404.2661896959798</v>
      </c>
      <c r="AN522">
        <v>28908.438709439899</v>
      </c>
      <c r="AO522" t="s">
        <v>77</v>
      </c>
    </row>
    <row r="523" spans="1:41" x14ac:dyDescent="0.35">
      <c r="A523" t="str">
        <f t="shared" si="9"/>
        <v>VOLFXUSDPLN2Y10RR</v>
      </c>
      <c r="B523" t="s">
        <v>71</v>
      </c>
      <c r="C523" t="s">
        <v>27</v>
      </c>
      <c r="D523" t="s">
        <v>102</v>
      </c>
      <c r="E523" t="s">
        <v>8</v>
      </c>
      <c r="F523" t="s">
        <v>16</v>
      </c>
      <c r="G523" t="s">
        <v>102</v>
      </c>
      <c r="H523" t="s">
        <v>16</v>
      </c>
      <c r="I523">
        <v>2</v>
      </c>
      <c r="J523" t="s">
        <v>8</v>
      </c>
      <c r="K523">
        <v>32450.049999999901</v>
      </c>
      <c r="L523">
        <v>6.15</v>
      </c>
      <c r="M523">
        <v>9.2431999999999999</v>
      </c>
      <c r="N523" t="s">
        <v>80</v>
      </c>
      <c r="O523" t="s">
        <v>75</v>
      </c>
      <c r="P523" t="s">
        <v>80</v>
      </c>
      <c r="Q523" t="s">
        <v>83</v>
      </c>
      <c r="R523">
        <v>1.6628000000000001</v>
      </c>
      <c r="S523">
        <v>2.8126000000000002</v>
      </c>
      <c r="T523">
        <v>2.9563000000000001</v>
      </c>
      <c r="U523">
        <v>1.3842000000000001</v>
      </c>
      <c r="V523">
        <v>4.5999999999999798E-2</v>
      </c>
      <c r="W523">
        <v>-0.57709999999999895</v>
      </c>
      <c r="X523">
        <v>5.1749999999999699E-2</v>
      </c>
      <c r="Y523">
        <v>0</v>
      </c>
      <c r="Z523">
        <v>0</v>
      </c>
      <c r="AA523">
        <v>26978.9715699999</v>
      </c>
      <c r="AB523">
        <v>1492.7022999999899</v>
      </c>
      <c r="AC523">
        <v>45634.5053149999</v>
      </c>
      <c r="AD523">
        <v>-18726.923854999899</v>
      </c>
      <c r="AE523">
        <v>1679.29008749999</v>
      </c>
      <c r="AF523">
        <v>22458.679604999899</v>
      </c>
      <c r="AG523">
        <v>47966.041407499899</v>
      </c>
      <c r="AH523">
        <v>0</v>
      </c>
      <c r="AI523">
        <v>0</v>
      </c>
      <c r="AJ523">
        <v>1492.7022999999899</v>
      </c>
      <c r="AK523">
        <v>45634.5053149999</v>
      </c>
      <c r="AL523" t="s">
        <v>77</v>
      </c>
      <c r="AM523">
        <v>16268.9273759999</v>
      </c>
      <c r="AN523">
        <v>22288.626152000001</v>
      </c>
      <c r="AO523" t="s">
        <v>77</v>
      </c>
    </row>
    <row r="524" spans="1:41" x14ac:dyDescent="0.35">
      <c r="A524" t="str">
        <f t="shared" si="9"/>
        <v>VOLFXUSDPLN2Y25FLY</v>
      </c>
      <c r="B524" t="s">
        <v>71</v>
      </c>
      <c r="C524" t="s">
        <v>27</v>
      </c>
      <c r="D524" t="s">
        <v>102</v>
      </c>
      <c r="E524" t="s">
        <v>8</v>
      </c>
      <c r="F524" t="s">
        <v>19</v>
      </c>
      <c r="G524" t="s">
        <v>102</v>
      </c>
      <c r="H524" t="s">
        <v>19</v>
      </c>
      <c r="I524">
        <v>2</v>
      </c>
      <c r="J524" t="s">
        <v>8</v>
      </c>
      <c r="K524">
        <v>82805.669999999896</v>
      </c>
      <c r="L524">
        <v>0.94750000000000001</v>
      </c>
      <c r="M524">
        <v>1.4996</v>
      </c>
      <c r="N524" t="s">
        <v>80</v>
      </c>
      <c r="O524" t="s">
        <v>75</v>
      </c>
      <c r="P524" t="s">
        <v>80</v>
      </c>
      <c r="Q524" t="s">
        <v>83</v>
      </c>
      <c r="R524">
        <v>0.56154999999999999</v>
      </c>
      <c r="S524">
        <v>0.81154999999999999</v>
      </c>
      <c r="T524">
        <v>0.84279999999999999</v>
      </c>
      <c r="U524">
        <v>0.48920000000000002</v>
      </c>
      <c r="V524">
        <v>1.2E-2</v>
      </c>
      <c r="W524">
        <v>-0.17369999999999999</v>
      </c>
      <c r="X524">
        <v>1.35E-2</v>
      </c>
      <c r="Y524">
        <v>0</v>
      </c>
      <c r="Z524">
        <v>0</v>
      </c>
      <c r="AA524">
        <v>23249.7619942499</v>
      </c>
      <c r="AB524">
        <v>993.66804000000002</v>
      </c>
      <c r="AC524">
        <v>33600.470744249898</v>
      </c>
      <c r="AD524">
        <v>-14383.3448789999</v>
      </c>
      <c r="AE524">
        <v>1117.8765450000001</v>
      </c>
      <c r="AF524">
        <v>20254.266881999902</v>
      </c>
      <c r="AG524">
        <v>34894.309337999897</v>
      </c>
      <c r="AH524">
        <v>0</v>
      </c>
      <c r="AI524">
        <v>0</v>
      </c>
      <c r="AJ524">
        <v>993.66804000000002</v>
      </c>
      <c r="AK524">
        <v>33600.470744249898</v>
      </c>
      <c r="AL524" t="s">
        <v>77</v>
      </c>
      <c r="AM524">
        <v>15490.605487500001</v>
      </c>
      <c r="AN524">
        <v>15691.9805812499</v>
      </c>
      <c r="AO524" t="s">
        <v>77</v>
      </c>
    </row>
    <row r="525" spans="1:41" x14ac:dyDescent="0.35">
      <c r="A525" t="str">
        <f t="shared" si="9"/>
        <v>VOLFXUSDPLN2Y25RR</v>
      </c>
      <c r="B525" t="s">
        <v>71</v>
      </c>
      <c r="C525" t="s">
        <v>27</v>
      </c>
      <c r="D525" t="s">
        <v>102</v>
      </c>
      <c r="E525" t="s">
        <v>8</v>
      </c>
      <c r="F525" t="s">
        <v>18</v>
      </c>
      <c r="G525" t="s">
        <v>102</v>
      </c>
      <c r="H525" t="s">
        <v>18</v>
      </c>
      <c r="I525">
        <v>2</v>
      </c>
      <c r="J525" t="s">
        <v>8</v>
      </c>
      <c r="K525">
        <v>21267.48</v>
      </c>
      <c r="L525">
        <v>3.0274999999999999</v>
      </c>
      <c r="M525">
        <v>3.7749999999999999</v>
      </c>
      <c r="N525" t="s">
        <v>75</v>
      </c>
      <c r="O525" t="s">
        <v>75</v>
      </c>
      <c r="P525" t="s">
        <v>75</v>
      </c>
      <c r="Q525" t="s">
        <v>75</v>
      </c>
      <c r="R525">
        <v>0.8669</v>
      </c>
      <c r="S525">
        <v>1.0414000000000001</v>
      </c>
      <c r="T525">
        <v>1.0631999999999999</v>
      </c>
      <c r="U525">
        <v>0.37340000000000001</v>
      </c>
      <c r="V525">
        <v>0</v>
      </c>
      <c r="W525">
        <v>-2.84879999999999</v>
      </c>
      <c r="X525">
        <v>0</v>
      </c>
      <c r="Y525">
        <v>-0.74750000000000005</v>
      </c>
      <c r="Z525">
        <v>-15897.4413</v>
      </c>
      <c r="AA525">
        <v>9218.3892059999998</v>
      </c>
      <c r="AB525">
        <v>0</v>
      </c>
      <c r="AC525">
        <v>11073.976836</v>
      </c>
      <c r="AD525">
        <v>-60586.797023999898</v>
      </c>
      <c r="AE525">
        <v>0</v>
      </c>
      <c r="AF525">
        <v>3970.638516</v>
      </c>
      <c r="AG525">
        <v>11305.7923679999</v>
      </c>
      <c r="AH525">
        <v>-15897.4413</v>
      </c>
      <c r="AI525">
        <v>0</v>
      </c>
      <c r="AJ525">
        <v>0</v>
      </c>
      <c r="AK525">
        <v>11073.976836</v>
      </c>
      <c r="AL525" t="s">
        <v>77</v>
      </c>
      <c r="AM525">
        <v>381.61331999999999</v>
      </c>
      <c r="AN525">
        <v>16863.839532000002</v>
      </c>
      <c r="AO525" t="s">
        <v>77</v>
      </c>
    </row>
    <row r="526" spans="1:41" x14ac:dyDescent="0.35">
      <c r="A526" t="str">
        <f t="shared" si="9"/>
        <v>VOLFXUSDPLN2YATM</v>
      </c>
      <c r="B526" t="s">
        <v>71</v>
      </c>
      <c r="C526" t="s">
        <v>27</v>
      </c>
      <c r="D526" t="s">
        <v>102</v>
      </c>
      <c r="E526" t="s">
        <v>8</v>
      </c>
      <c r="F526" t="s">
        <v>9</v>
      </c>
      <c r="G526" t="s">
        <v>102</v>
      </c>
      <c r="H526" t="s">
        <v>9</v>
      </c>
      <c r="I526">
        <v>2</v>
      </c>
      <c r="J526" t="s">
        <v>8</v>
      </c>
      <c r="K526">
        <v>69447.220409999907</v>
      </c>
      <c r="L526">
        <v>17.27</v>
      </c>
      <c r="M526">
        <v>17.378</v>
      </c>
      <c r="N526" t="s">
        <v>75</v>
      </c>
      <c r="O526" t="s">
        <v>75</v>
      </c>
      <c r="P526" t="s">
        <v>75</v>
      </c>
      <c r="Q526" t="s">
        <v>75</v>
      </c>
      <c r="R526">
        <v>1.25</v>
      </c>
      <c r="S526">
        <v>1.49</v>
      </c>
      <c r="T526">
        <v>1.52</v>
      </c>
      <c r="U526">
        <v>1.2114</v>
      </c>
      <c r="V526">
        <v>0</v>
      </c>
      <c r="W526">
        <v>-0.74259999999999904</v>
      </c>
      <c r="X526">
        <v>0</v>
      </c>
      <c r="Y526">
        <v>-0.108</v>
      </c>
      <c r="Z526">
        <v>-7500.29980428003</v>
      </c>
      <c r="AA526">
        <v>43404.512756249896</v>
      </c>
      <c r="AB526">
        <v>0</v>
      </c>
      <c r="AC526">
        <v>51738.179205449902</v>
      </c>
      <c r="AD526">
        <v>-51571.505876465897</v>
      </c>
      <c r="AE526">
        <v>0</v>
      </c>
      <c r="AF526">
        <v>42064.181402336901</v>
      </c>
      <c r="AG526">
        <v>52779.887511599904</v>
      </c>
      <c r="AH526">
        <v>-7500.29980428003</v>
      </c>
      <c r="AI526">
        <v>0</v>
      </c>
      <c r="AJ526">
        <v>0</v>
      </c>
      <c r="AK526">
        <v>51738.179205449902</v>
      </c>
      <c r="AL526" t="s">
        <v>77</v>
      </c>
      <c r="AM526">
        <v>1267.27856</v>
      </c>
      <c r="AN526">
        <v>47328.893970499899</v>
      </c>
      <c r="AO526" t="s">
        <v>77</v>
      </c>
    </row>
    <row r="527" spans="1:41" x14ac:dyDescent="0.35">
      <c r="A527" t="str">
        <f t="shared" si="9"/>
        <v>VOLFX</v>
      </c>
      <c r="B527" t="s">
        <v>71</v>
      </c>
      <c r="C527" t="s">
        <v>27</v>
      </c>
      <c r="G527" t="s">
        <v>102</v>
      </c>
      <c r="H527" t="s">
        <v>22</v>
      </c>
      <c r="I527" t="s">
        <v>9</v>
      </c>
      <c r="J527" t="s">
        <v>102</v>
      </c>
      <c r="K527" t="s">
        <v>9</v>
      </c>
      <c r="L527">
        <v>3</v>
      </c>
      <c r="M527" t="s">
        <v>22</v>
      </c>
      <c r="N527">
        <v>13180.08684</v>
      </c>
      <c r="O527">
        <v>15.175000000000001</v>
      </c>
      <c r="P527">
        <v>15.4971</v>
      </c>
      <c r="Q527" t="s">
        <v>80</v>
      </c>
      <c r="R527" t="s">
        <v>75</v>
      </c>
      <c r="S527" t="s">
        <v>80</v>
      </c>
      <c r="T527" t="s">
        <v>83</v>
      </c>
      <c r="U527">
        <v>1.0899999999999901</v>
      </c>
      <c r="V527">
        <v>1.44549999999999</v>
      </c>
      <c r="W527">
        <v>1.4961</v>
      </c>
      <c r="X527">
        <v>1.00924999999999</v>
      </c>
      <c r="Y527">
        <v>2.43000000000002E-2</v>
      </c>
      <c r="Z527">
        <v>-2.3999999999999098E-2</v>
      </c>
      <c r="AA527">
        <v>2.7400000000000001E-2</v>
      </c>
      <c r="AB527">
        <v>0</v>
      </c>
      <c r="AC527">
        <v>0</v>
      </c>
      <c r="AD527">
        <v>7183.1473278000003</v>
      </c>
      <c r="AE527">
        <v>320.27611021200198</v>
      </c>
      <c r="AF527">
        <v>9525.9077636099992</v>
      </c>
      <c r="AG527">
        <v>-316.32208415998798</v>
      </c>
      <c r="AH527">
        <v>361.13437941600102</v>
      </c>
      <c r="AI527">
        <v>6651.0013216349998</v>
      </c>
      <c r="AJ527">
        <v>9859.363960662</v>
      </c>
      <c r="AK527">
        <v>0</v>
      </c>
      <c r="AL527" s="12">
        <v>0</v>
      </c>
      <c r="AM527">
        <v>320.27611021200198</v>
      </c>
      <c r="AN527">
        <v>9525.9077636099992</v>
      </c>
      <c r="AO527" t="s">
        <v>77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J89"/>
  <sheetViews>
    <sheetView topLeftCell="F1" zoomScaleNormal="100" workbookViewId="0">
      <selection activeCell="L8" sqref="L8"/>
    </sheetView>
  </sheetViews>
  <sheetFormatPr baseColWidth="10" defaultRowHeight="14.15" x14ac:dyDescent="0.35"/>
  <cols>
    <col min="1" max="1" width="13.6640625" bestFit="1" customWidth="1"/>
    <col min="2" max="4" width="13.6640625" customWidth="1"/>
  </cols>
  <sheetData>
    <row r="1" spans="1:10" x14ac:dyDescent="0.35">
      <c r="A1" s="13" t="s">
        <v>112</v>
      </c>
      <c r="B1" s="13" t="s">
        <v>114</v>
      </c>
      <c r="C1" s="13" t="s">
        <v>115</v>
      </c>
      <c r="D1" s="13" t="s">
        <v>112</v>
      </c>
      <c r="E1" s="13" t="s">
        <v>40</v>
      </c>
      <c r="F1" s="13" t="s">
        <v>42</v>
      </c>
      <c r="G1" s="13" t="s">
        <v>109</v>
      </c>
      <c r="H1" s="13" t="s">
        <v>110</v>
      </c>
      <c r="I1" s="13" t="s">
        <v>111</v>
      </c>
      <c r="J1" s="13" t="s">
        <v>113</v>
      </c>
    </row>
    <row r="2" spans="1:10" x14ac:dyDescent="0.35">
      <c r="A2" t="s">
        <v>32</v>
      </c>
      <c r="B2" t="str">
        <f>+LEFT(A2,3)</f>
        <v>USD</v>
      </c>
      <c r="C2" t="str">
        <f>+RIGHT(A2,3)</f>
        <v>MXN</v>
      </c>
      <c r="D2" t="str">
        <f>+IF(B2&lt;C2,B2&amp;C2,C2&amp;B2)</f>
        <v>MXNUSD</v>
      </c>
      <c r="E2" t="s">
        <v>9</v>
      </c>
      <c r="F2" t="s">
        <v>0</v>
      </c>
      <c r="G2">
        <v>9</v>
      </c>
      <c r="H2">
        <v>13</v>
      </c>
      <c r="I2">
        <f>+H2-G2</f>
        <v>4</v>
      </c>
      <c r="J2" t="str">
        <f>+D2&amp;"_"&amp;E2&amp;"_"&amp;F2</f>
        <v>MXNUSD_ATM_1W</v>
      </c>
    </row>
    <row r="3" spans="1:10" x14ac:dyDescent="0.35">
      <c r="A3" t="s">
        <v>32</v>
      </c>
      <c r="B3" t="str">
        <f t="shared" ref="B3:B66" si="0">+LEFT(A3,3)</f>
        <v>USD</v>
      </c>
      <c r="C3" t="str">
        <f t="shared" ref="C3:C6" si="1">+RIGHT(A3,3)</f>
        <v>MXN</v>
      </c>
      <c r="D3" t="str">
        <f t="shared" ref="D3:D6" si="2">+IF(B3&lt;C3,B3&amp;C3,C3&amp;B3)</f>
        <v>MXNUSD</v>
      </c>
      <c r="E3" t="s">
        <v>9</v>
      </c>
      <c r="F3" t="s">
        <v>1</v>
      </c>
      <c r="G3">
        <v>9.75</v>
      </c>
      <c r="H3">
        <v>12</v>
      </c>
      <c r="I3">
        <f t="shared" ref="I3:I66" si="3">+H3-G3</f>
        <v>2.25</v>
      </c>
      <c r="J3" t="str">
        <f t="shared" ref="J3:J66" si="4">+D3&amp;"_"&amp;E3&amp;"_"&amp;F3</f>
        <v>MXNUSD_ATM_2W</v>
      </c>
    </row>
    <row r="4" spans="1:10" x14ac:dyDescent="0.35">
      <c r="A4" t="s">
        <v>32</v>
      </c>
      <c r="B4" t="str">
        <f t="shared" si="0"/>
        <v>USD</v>
      </c>
      <c r="C4" t="str">
        <f t="shared" si="1"/>
        <v>MXN</v>
      </c>
      <c r="D4" t="str">
        <f t="shared" si="2"/>
        <v>MXNUSD</v>
      </c>
      <c r="E4" t="s">
        <v>9</v>
      </c>
      <c r="F4" t="s">
        <v>2</v>
      </c>
      <c r="G4">
        <v>11.1</v>
      </c>
      <c r="H4">
        <v>11.6</v>
      </c>
      <c r="I4">
        <f t="shared" si="3"/>
        <v>0.5</v>
      </c>
      <c r="J4" t="str">
        <f t="shared" si="4"/>
        <v>MXNUSD_ATM_1M</v>
      </c>
    </row>
    <row r="5" spans="1:10" x14ac:dyDescent="0.35">
      <c r="A5" t="s">
        <v>32</v>
      </c>
      <c r="B5" t="str">
        <f t="shared" si="0"/>
        <v>USD</v>
      </c>
      <c r="C5" t="str">
        <f t="shared" si="1"/>
        <v>MXN</v>
      </c>
      <c r="D5" t="str">
        <f t="shared" si="2"/>
        <v>MXNUSD</v>
      </c>
      <c r="E5" t="s">
        <v>9</v>
      </c>
      <c r="F5" t="s">
        <v>3</v>
      </c>
      <c r="G5">
        <v>11.5</v>
      </c>
      <c r="H5">
        <v>12</v>
      </c>
      <c r="I5">
        <f t="shared" si="3"/>
        <v>0.5</v>
      </c>
      <c r="J5" t="str">
        <f t="shared" si="4"/>
        <v>MXNUSD_ATM_2M</v>
      </c>
    </row>
    <row r="6" spans="1:10" x14ac:dyDescent="0.35">
      <c r="A6" t="s">
        <v>32</v>
      </c>
      <c r="B6" t="str">
        <f t="shared" si="0"/>
        <v>USD</v>
      </c>
      <c r="C6" t="str">
        <f t="shared" si="1"/>
        <v>MXN</v>
      </c>
      <c r="D6" t="str">
        <f t="shared" si="2"/>
        <v>MXNUSD</v>
      </c>
      <c r="E6" t="s">
        <v>9</v>
      </c>
      <c r="F6" t="s">
        <v>4</v>
      </c>
      <c r="G6">
        <v>11.75</v>
      </c>
      <c r="H6">
        <v>12.25</v>
      </c>
      <c r="I6">
        <f t="shared" si="3"/>
        <v>0.5</v>
      </c>
      <c r="J6" t="str">
        <f t="shared" si="4"/>
        <v>MXNUSD_ATM_3M</v>
      </c>
    </row>
    <row r="7" spans="1:10" x14ac:dyDescent="0.35">
      <c r="A7" t="s">
        <v>32</v>
      </c>
      <c r="B7" t="str">
        <f t="shared" si="0"/>
        <v>USD</v>
      </c>
      <c r="C7" t="str">
        <f t="shared" ref="C7:C70" si="5">+RIGHT(A7,3)</f>
        <v>MXN</v>
      </c>
      <c r="D7" t="str">
        <f t="shared" ref="D7:D70" si="6">+IF(B7&lt;C7,B7&amp;C7,C7&amp;B7)</f>
        <v>MXNUSD</v>
      </c>
      <c r="E7" t="s">
        <v>9</v>
      </c>
      <c r="F7" t="s">
        <v>5</v>
      </c>
      <c r="G7">
        <v>12.25</v>
      </c>
      <c r="H7">
        <v>12.75</v>
      </c>
      <c r="I7">
        <f t="shared" si="3"/>
        <v>0.5</v>
      </c>
      <c r="J7" t="str">
        <f t="shared" si="4"/>
        <v>MXNUSD_ATM_6M</v>
      </c>
    </row>
    <row r="8" spans="1:10" x14ac:dyDescent="0.35">
      <c r="A8" t="s">
        <v>32</v>
      </c>
      <c r="B8" t="str">
        <f t="shared" si="0"/>
        <v>USD</v>
      </c>
      <c r="C8" t="str">
        <f t="shared" si="5"/>
        <v>MXN</v>
      </c>
      <c r="D8" t="str">
        <f t="shared" si="6"/>
        <v>MXNUSD</v>
      </c>
      <c r="E8" t="s">
        <v>9</v>
      </c>
      <c r="F8" t="s">
        <v>6</v>
      </c>
      <c r="G8">
        <v>12.6</v>
      </c>
      <c r="H8">
        <v>13.1</v>
      </c>
      <c r="I8">
        <f t="shared" si="3"/>
        <v>0.5</v>
      </c>
      <c r="J8" t="str">
        <f t="shared" si="4"/>
        <v>MXNUSD_ATM_9M</v>
      </c>
    </row>
    <row r="9" spans="1:10" x14ac:dyDescent="0.35">
      <c r="A9" t="s">
        <v>32</v>
      </c>
      <c r="B9" t="str">
        <f t="shared" si="0"/>
        <v>USD</v>
      </c>
      <c r="C9" t="str">
        <f t="shared" si="5"/>
        <v>MXN</v>
      </c>
      <c r="D9" t="str">
        <f t="shared" si="6"/>
        <v>MXNUSD</v>
      </c>
      <c r="E9" t="s">
        <v>9</v>
      </c>
      <c r="F9" t="s">
        <v>7</v>
      </c>
      <c r="G9">
        <v>12.85</v>
      </c>
      <c r="H9">
        <v>13.35</v>
      </c>
      <c r="I9">
        <f t="shared" si="3"/>
        <v>0.5</v>
      </c>
      <c r="J9" t="str">
        <f t="shared" si="4"/>
        <v>MXNUSD_ATM_1Y</v>
      </c>
    </row>
    <row r="10" spans="1:10" x14ac:dyDescent="0.35">
      <c r="A10" t="s">
        <v>32</v>
      </c>
      <c r="B10" t="str">
        <f t="shared" si="0"/>
        <v>USD</v>
      </c>
      <c r="C10" t="str">
        <f t="shared" si="5"/>
        <v>MXN</v>
      </c>
      <c r="D10" t="str">
        <f t="shared" si="6"/>
        <v>MXNUSD</v>
      </c>
      <c r="E10" t="s">
        <v>9</v>
      </c>
      <c r="F10" t="s">
        <v>8</v>
      </c>
      <c r="G10">
        <v>13</v>
      </c>
      <c r="H10">
        <v>13.8</v>
      </c>
      <c r="I10">
        <f t="shared" si="3"/>
        <v>0.80000000000000071</v>
      </c>
      <c r="J10" t="str">
        <f t="shared" si="4"/>
        <v>MXNUSD_ATM_2Y</v>
      </c>
    </row>
    <row r="11" spans="1:10" x14ac:dyDescent="0.35">
      <c r="A11" t="s">
        <v>31</v>
      </c>
      <c r="B11" t="str">
        <f t="shared" si="0"/>
        <v>USD</v>
      </c>
      <c r="C11" t="str">
        <f t="shared" si="5"/>
        <v>BRL</v>
      </c>
      <c r="D11" t="str">
        <f t="shared" si="6"/>
        <v>BRLUSD</v>
      </c>
      <c r="E11" t="s">
        <v>9</v>
      </c>
      <c r="F11" t="s">
        <v>0</v>
      </c>
      <c r="G11">
        <v>17</v>
      </c>
      <c r="H11">
        <v>21</v>
      </c>
      <c r="I11">
        <f t="shared" si="3"/>
        <v>4</v>
      </c>
      <c r="J11" t="str">
        <f t="shared" si="4"/>
        <v>BRLUSD_ATM_1W</v>
      </c>
    </row>
    <row r="12" spans="1:10" x14ac:dyDescent="0.35">
      <c r="A12" t="s">
        <v>31</v>
      </c>
      <c r="B12" t="str">
        <f t="shared" si="0"/>
        <v>USD</v>
      </c>
      <c r="C12" t="str">
        <f t="shared" si="5"/>
        <v>BRL</v>
      </c>
      <c r="D12" t="str">
        <f t="shared" si="6"/>
        <v>BRLUSD</v>
      </c>
      <c r="E12" t="s">
        <v>9</v>
      </c>
      <c r="F12" t="s">
        <v>1</v>
      </c>
      <c r="G12">
        <v>17.5</v>
      </c>
      <c r="H12">
        <v>19.5</v>
      </c>
      <c r="I12">
        <f t="shared" si="3"/>
        <v>2</v>
      </c>
      <c r="J12" t="str">
        <f t="shared" si="4"/>
        <v>BRLUSD_ATM_2W</v>
      </c>
    </row>
    <row r="13" spans="1:10" x14ac:dyDescent="0.35">
      <c r="A13" t="s">
        <v>31</v>
      </c>
      <c r="B13" t="str">
        <f t="shared" si="0"/>
        <v>USD</v>
      </c>
      <c r="C13" t="str">
        <f t="shared" si="5"/>
        <v>BRL</v>
      </c>
      <c r="D13" t="str">
        <f t="shared" si="6"/>
        <v>BRLUSD</v>
      </c>
      <c r="E13" t="s">
        <v>9</v>
      </c>
      <c r="F13" t="s">
        <v>2</v>
      </c>
      <c r="G13">
        <v>18.850000000000001</v>
      </c>
      <c r="H13">
        <v>19.850000000000001</v>
      </c>
      <c r="I13">
        <f t="shared" si="3"/>
        <v>1</v>
      </c>
      <c r="J13" t="str">
        <f t="shared" si="4"/>
        <v>BRLUSD_ATM_1M</v>
      </c>
    </row>
    <row r="14" spans="1:10" x14ac:dyDescent="0.35">
      <c r="A14" t="s">
        <v>31</v>
      </c>
      <c r="B14" t="str">
        <f t="shared" si="0"/>
        <v>USD</v>
      </c>
      <c r="C14" t="str">
        <f t="shared" si="5"/>
        <v>BRL</v>
      </c>
      <c r="D14" t="str">
        <f t="shared" si="6"/>
        <v>BRLUSD</v>
      </c>
      <c r="E14" t="s">
        <v>9</v>
      </c>
      <c r="F14" t="s">
        <v>3</v>
      </c>
      <c r="G14">
        <v>21.15</v>
      </c>
      <c r="H14">
        <v>22.1</v>
      </c>
      <c r="I14">
        <f t="shared" si="3"/>
        <v>0.95000000000000284</v>
      </c>
      <c r="J14" t="str">
        <f t="shared" si="4"/>
        <v>BRLUSD_ATM_2M</v>
      </c>
    </row>
    <row r="15" spans="1:10" x14ac:dyDescent="0.35">
      <c r="A15" t="s">
        <v>31</v>
      </c>
      <c r="B15" t="str">
        <f t="shared" si="0"/>
        <v>USD</v>
      </c>
      <c r="C15" t="str">
        <f t="shared" si="5"/>
        <v>BRL</v>
      </c>
      <c r="D15" t="str">
        <f t="shared" si="6"/>
        <v>BRLUSD</v>
      </c>
      <c r="E15" t="s">
        <v>9</v>
      </c>
      <c r="F15" t="s">
        <v>4</v>
      </c>
      <c r="G15">
        <v>21.75</v>
      </c>
      <c r="H15">
        <v>22.75</v>
      </c>
      <c r="I15">
        <f t="shared" si="3"/>
        <v>1</v>
      </c>
      <c r="J15" t="str">
        <f t="shared" si="4"/>
        <v>BRLUSD_ATM_3M</v>
      </c>
    </row>
    <row r="16" spans="1:10" x14ac:dyDescent="0.35">
      <c r="A16" t="s">
        <v>31</v>
      </c>
      <c r="B16" t="str">
        <f t="shared" si="0"/>
        <v>USD</v>
      </c>
      <c r="C16" t="str">
        <f t="shared" si="5"/>
        <v>BRL</v>
      </c>
      <c r="D16" t="str">
        <f t="shared" si="6"/>
        <v>BRLUSD</v>
      </c>
      <c r="E16" t="s">
        <v>9</v>
      </c>
      <c r="F16" t="s">
        <v>5</v>
      </c>
      <c r="G16">
        <v>20.3</v>
      </c>
      <c r="H16">
        <v>21.25</v>
      </c>
      <c r="I16">
        <f t="shared" si="3"/>
        <v>0.94999999999999929</v>
      </c>
      <c r="J16" t="str">
        <f t="shared" si="4"/>
        <v>BRLUSD_ATM_6M</v>
      </c>
    </row>
    <row r="17" spans="1:10" x14ac:dyDescent="0.35">
      <c r="A17" t="s">
        <v>31</v>
      </c>
      <c r="B17" t="str">
        <f t="shared" si="0"/>
        <v>USD</v>
      </c>
      <c r="C17" t="str">
        <f t="shared" si="5"/>
        <v>BRL</v>
      </c>
      <c r="D17" t="str">
        <f t="shared" si="6"/>
        <v>BRLUSD</v>
      </c>
      <c r="E17" t="s">
        <v>9</v>
      </c>
      <c r="F17" t="s">
        <v>6</v>
      </c>
      <c r="G17">
        <v>19.850000000000001</v>
      </c>
      <c r="H17">
        <v>20.8</v>
      </c>
      <c r="I17">
        <f t="shared" si="3"/>
        <v>0.94999999999999929</v>
      </c>
      <c r="J17" t="str">
        <f t="shared" si="4"/>
        <v>BRLUSD_ATM_9M</v>
      </c>
    </row>
    <row r="18" spans="1:10" x14ac:dyDescent="0.35">
      <c r="A18" t="s">
        <v>31</v>
      </c>
      <c r="B18" t="str">
        <f t="shared" si="0"/>
        <v>USD</v>
      </c>
      <c r="C18" t="str">
        <f t="shared" si="5"/>
        <v>BRL</v>
      </c>
      <c r="D18" t="str">
        <f t="shared" si="6"/>
        <v>BRLUSD</v>
      </c>
      <c r="E18" t="s">
        <v>9</v>
      </c>
      <c r="F18" t="s">
        <v>7</v>
      </c>
      <c r="G18">
        <v>19.649999999999999</v>
      </c>
      <c r="H18">
        <v>20.55</v>
      </c>
      <c r="I18">
        <f t="shared" si="3"/>
        <v>0.90000000000000213</v>
      </c>
      <c r="J18" t="str">
        <f t="shared" si="4"/>
        <v>BRLUSD_ATM_1Y</v>
      </c>
    </row>
    <row r="19" spans="1:10" x14ac:dyDescent="0.35">
      <c r="A19" t="s">
        <v>31</v>
      </c>
      <c r="B19" t="str">
        <f t="shared" si="0"/>
        <v>USD</v>
      </c>
      <c r="C19" t="str">
        <f t="shared" si="5"/>
        <v>BRL</v>
      </c>
      <c r="D19" t="str">
        <f t="shared" si="6"/>
        <v>BRLUSD</v>
      </c>
      <c r="E19" t="s">
        <v>9</v>
      </c>
      <c r="F19" t="s">
        <v>8</v>
      </c>
      <c r="G19">
        <v>19.5</v>
      </c>
      <c r="H19">
        <v>21</v>
      </c>
      <c r="I19">
        <f t="shared" si="3"/>
        <v>1.5</v>
      </c>
      <c r="J19" t="str">
        <f t="shared" si="4"/>
        <v>BRLUSD_ATM_2Y</v>
      </c>
    </row>
    <row r="20" spans="1:10" x14ac:dyDescent="0.35">
      <c r="A20" t="s">
        <v>28</v>
      </c>
      <c r="B20" t="str">
        <f t="shared" si="0"/>
        <v>BRL</v>
      </c>
      <c r="C20" t="str">
        <f t="shared" si="5"/>
        <v>JPY</v>
      </c>
      <c r="D20" t="str">
        <f t="shared" si="6"/>
        <v>BRLJPY</v>
      </c>
      <c r="E20" t="s">
        <v>9</v>
      </c>
      <c r="F20" t="s">
        <v>0</v>
      </c>
      <c r="G20">
        <v>16.5</v>
      </c>
      <c r="H20">
        <v>23</v>
      </c>
      <c r="I20">
        <f t="shared" si="3"/>
        <v>6.5</v>
      </c>
      <c r="J20" t="str">
        <f t="shared" si="4"/>
        <v>BRLJPY_ATM_1W</v>
      </c>
    </row>
    <row r="21" spans="1:10" x14ac:dyDescent="0.35">
      <c r="A21" t="s">
        <v>28</v>
      </c>
      <c r="B21" t="str">
        <f t="shared" si="0"/>
        <v>BRL</v>
      </c>
      <c r="C21" t="str">
        <f t="shared" si="5"/>
        <v>JPY</v>
      </c>
      <c r="D21" t="str">
        <f t="shared" si="6"/>
        <v>BRLJPY</v>
      </c>
      <c r="E21" t="s">
        <v>9</v>
      </c>
      <c r="F21" t="s">
        <v>1</v>
      </c>
      <c r="G21">
        <v>18</v>
      </c>
      <c r="H21">
        <v>21.5</v>
      </c>
      <c r="I21">
        <f t="shared" si="3"/>
        <v>3.5</v>
      </c>
      <c r="J21" t="str">
        <f t="shared" si="4"/>
        <v>BRLJPY_ATM_2W</v>
      </c>
    </row>
    <row r="22" spans="1:10" x14ac:dyDescent="0.35">
      <c r="A22" t="s">
        <v>28</v>
      </c>
      <c r="B22" t="str">
        <f t="shared" si="0"/>
        <v>BRL</v>
      </c>
      <c r="C22" t="str">
        <f t="shared" si="5"/>
        <v>JPY</v>
      </c>
      <c r="D22" t="str">
        <f t="shared" si="6"/>
        <v>BRLJPY</v>
      </c>
      <c r="E22" t="s">
        <v>9</v>
      </c>
      <c r="F22" t="s">
        <v>2</v>
      </c>
      <c r="G22">
        <v>19.5</v>
      </c>
      <c r="H22">
        <v>21.25</v>
      </c>
      <c r="I22">
        <f t="shared" si="3"/>
        <v>1.75</v>
      </c>
      <c r="J22" t="str">
        <f t="shared" si="4"/>
        <v>BRLJPY_ATM_1M</v>
      </c>
    </row>
    <row r="23" spans="1:10" x14ac:dyDescent="0.35">
      <c r="A23" t="s">
        <v>28</v>
      </c>
      <c r="B23" t="str">
        <f t="shared" si="0"/>
        <v>BRL</v>
      </c>
      <c r="C23" t="str">
        <f t="shared" si="5"/>
        <v>JPY</v>
      </c>
      <c r="D23" t="str">
        <f t="shared" si="6"/>
        <v>BRLJPY</v>
      </c>
      <c r="E23" t="s">
        <v>9</v>
      </c>
      <c r="F23" t="s">
        <v>3</v>
      </c>
      <c r="G23">
        <v>22</v>
      </c>
      <c r="H23">
        <v>23.75</v>
      </c>
      <c r="I23">
        <f t="shared" si="3"/>
        <v>1.75</v>
      </c>
      <c r="J23" t="str">
        <f t="shared" si="4"/>
        <v>BRLJPY_ATM_2M</v>
      </c>
    </row>
    <row r="24" spans="1:10" x14ac:dyDescent="0.35">
      <c r="A24" t="s">
        <v>28</v>
      </c>
      <c r="B24" t="str">
        <f t="shared" si="0"/>
        <v>BRL</v>
      </c>
      <c r="C24" t="str">
        <f t="shared" si="5"/>
        <v>JPY</v>
      </c>
      <c r="D24" t="str">
        <f t="shared" si="6"/>
        <v>BRLJPY</v>
      </c>
      <c r="E24" t="s">
        <v>9</v>
      </c>
      <c r="F24" t="s">
        <v>4</v>
      </c>
      <c r="G24">
        <v>22.5</v>
      </c>
      <c r="H24">
        <v>24.5</v>
      </c>
      <c r="I24">
        <f t="shared" si="3"/>
        <v>2</v>
      </c>
      <c r="J24" t="str">
        <f t="shared" si="4"/>
        <v>BRLJPY_ATM_3M</v>
      </c>
    </row>
    <row r="25" spans="1:10" x14ac:dyDescent="0.35">
      <c r="A25" t="s">
        <v>28</v>
      </c>
      <c r="B25" t="str">
        <f t="shared" si="0"/>
        <v>BRL</v>
      </c>
      <c r="C25" t="str">
        <f t="shared" si="5"/>
        <v>JPY</v>
      </c>
      <c r="D25" t="str">
        <f t="shared" si="6"/>
        <v>BRLJPY</v>
      </c>
      <c r="E25" t="s">
        <v>9</v>
      </c>
      <c r="F25" t="s">
        <v>5</v>
      </c>
      <c r="G25">
        <v>21.25</v>
      </c>
      <c r="H25">
        <v>23</v>
      </c>
      <c r="I25">
        <f t="shared" si="3"/>
        <v>1.75</v>
      </c>
      <c r="J25" t="str">
        <f t="shared" si="4"/>
        <v>BRLJPY_ATM_6M</v>
      </c>
    </row>
    <row r="26" spans="1:10" x14ac:dyDescent="0.35">
      <c r="A26" t="s">
        <v>28</v>
      </c>
      <c r="B26" t="str">
        <f t="shared" si="0"/>
        <v>BRL</v>
      </c>
      <c r="C26" t="str">
        <f t="shared" si="5"/>
        <v>JPY</v>
      </c>
      <c r="D26" t="str">
        <f t="shared" si="6"/>
        <v>BRLJPY</v>
      </c>
      <c r="E26" t="s">
        <v>9</v>
      </c>
      <c r="F26" t="s">
        <v>6</v>
      </c>
      <c r="G26">
        <v>21</v>
      </c>
      <c r="H26">
        <v>22.5</v>
      </c>
      <c r="I26">
        <f t="shared" si="3"/>
        <v>1.5</v>
      </c>
      <c r="J26" t="str">
        <f t="shared" si="4"/>
        <v>BRLJPY_ATM_9M</v>
      </c>
    </row>
    <row r="27" spans="1:10" x14ac:dyDescent="0.35">
      <c r="A27" t="s">
        <v>28</v>
      </c>
      <c r="B27" t="str">
        <f t="shared" si="0"/>
        <v>BRL</v>
      </c>
      <c r="C27" t="str">
        <f t="shared" si="5"/>
        <v>JPY</v>
      </c>
      <c r="D27" t="str">
        <f t="shared" si="6"/>
        <v>BRLJPY</v>
      </c>
      <c r="E27" t="s">
        <v>9</v>
      </c>
      <c r="F27" t="s">
        <v>7</v>
      </c>
      <c r="G27">
        <v>20.75</v>
      </c>
      <c r="H27">
        <v>22.5</v>
      </c>
      <c r="I27">
        <f t="shared" si="3"/>
        <v>1.75</v>
      </c>
      <c r="J27" t="str">
        <f t="shared" si="4"/>
        <v>BRLJPY_ATM_1Y</v>
      </c>
    </row>
    <row r="28" spans="1:10" x14ac:dyDescent="0.35">
      <c r="A28" t="s">
        <v>28</v>
      </c>
      <c r="B28" t="str">
        <f t="shared" si="0"/>
        <v>BRL</v>
      </c>
      <c r="C28" t="str">
        <f t="shared" si="5"/>
        <v>JPY</v>
      </c>
      <c r="D28" t="str">
        <f t="shared" si="6"/>
        <v>BRLJPY</v>
      </c>
      <c r="E28" t="s">
        <v>9</v>
      </c>
      <c r="F28" t="s">
        <v>8</v>
      </c>
      <c r="G28">
        <v>20.5</v>
      </c>
      <c r="H28">
        <v>23</v>
      </c>
      <c r="I28">
        <f t="shared" si="3"/>
        <v>2.5</v>
      </c>
      <c r="J28" t="str">
        <f t="shared" si="4"/>
        <v>BRLJPY_ATM_2Y</v>
      </c>
    </row>
    <row r="29" spans="1:10" x14ac:dyDescent="0.35">
      <c r="A29" t="s">
        <v>32</v>
      </c>
      <c r="B29" t="str">
        <f t="shared" si="0"/>
        <v>USD</v>
      </c>
      <c r="C29" t="str">
        <f t="shared" si="5"/>
        <v>MXN</v>
      </c>
      <c r="D29" t="str">
        <f t="shared" si="6"/>
        <v>MXNUSD</v>
      </c>
      <c r="E29" t="s">
        <v>18</v>
      </c>
      <c r="F29" t="s">
        <v>0</v>
      </c>
      <c r="G29">
        <v>0.2</v>
      </c>
      <c r="H29">
        <v>3.75</v>
      </c>
      <c r="I29">
        <f t="shared" si="3"/>
        <v>3.55</v>
      </c>
      <c r="J29" t="str">
        <f t="shared" si="4"/>
        <v>MXNUSD_25RR_1W</v>
      </c>
    </row>
    <row r="30" spans="1:10" x14ac:dyDescent="0.35">
      <c r="A30" t="s">
        <v>32</v>
      </c>
      <c r="B30" t="str">
        <f t="shared" si="0"/>
        <v>USD</v>
      </c>
      <c r="C30" t="str">
        <f t="shared" si="5"/>
        <v>MXN</v>
      </c>
      <c r="D30" t="str">
        <f t="shared" si="6"/>
        <v>MXNUSD</v>
      </c>
      <c r="E30" t="s">
        <v>18</v>
      </c>
      <c r="F30" t="s">
        <v>1</v>
      </c>
      <c r="G30">
        <v>1.1499999999999999</v>
      </c>
      <c r="H30">
        <v>2.9</v>
      </c>
      <c r="I30">
        <f t="shared" si="3"/>
        <v>1.75</v>
      </c>
      <c r="J30" t="str">
        <f t="shared" si="4"/>
        <v>MXNUSD_25RR_2W</v>
      </c>
    </row>
    <row r="31" spans="1:10" x14ac:dyDescent="0.35">
      <c r="A31" t="s">
        <v>32</v>
      </c>
      <c r="B31" t="str">
        <f t="shared" si="0"/>
        <v>USD</v>
      </c>
      <c r="C31" t="str">
        <f t="shared" si="5"/>
        <v>MXN</v>
      </c>
      <c r="D31" t="str">
        <f t="shared" si="6"/>
        <v>MXNUSD</v>
      </c>
      <c r="E31" t="s">
        <v>18</v>
      </c>
      <c r="F31" t="s">
        <v>2</v>
      </c>
      <c r="G31">
        <v>2</v>
      </c>
      <c r="H31">
        <v>3</v>
      </c>
      <c r="I31">
        <f t="shared" si="3"/>
        <v>1</v>
      </c>
      <c r="J31" t="str">
        <f t="shared" si="4"/>
        <v>MXNUSD_25RR_1M</v>
      </c>
    </row>
    <row r="32" spans="1:10" x14ac:dyDescent="0.35">
      <c r="A32" t="s">
        <v>32</v>
      </c>
      <c r="B32" t="str">
        <f t="shared" si="0"/>
        <v>USD</v>
      </c>
      <c r="C32" t="str">
        <f t="shared" si="5"/>
        <v>MXN</v>
      </c>
      <c r="D32" t="str">
        <f t="shared" si="6"/>
        <v>MXNUSD</v>
      </c>
      <c r="E32" t="s">
        <v>18</v>
      </c>
      <c r="F32" t="s">
        <v>3</v>
      </c>
      <c r="G32">
        <v>2.15</v>
      </c>
      <c r="H32">
        <v>3</v>
      </c>
      <c r="I32">
        <f t="shared" si="3"/>
        <v>0.85000000000000009</v>
      </c>
      <c r="J32" t="str">
        <f t="shared" si="4"/>
        <v>MXNUSD_25RR_2M</v>
      </c>
    </row>
    <row r="33" spans="1:10" x14ac:dyDescent="0.35">
      <c r="A33" t="s">
        <v>32</v>
      </c>
      <c r="B33" t="str">
        <f t="shared" si="0"/>
        <v>USD</v>
      </c>
      <c r="C33" t="str">
        <f t="shared" si="5"/>
        <v>MXN</v>
      </c>
      <c r="D33" t="str">
        <f t="shared" si="6"/>
        <v>MXNUSD</v>
      </c>
      <c r="E33" t="s">
        <v>18</v>
      </c>
      <c r="F33" t="s">
        <v>4</v>
      </c>
      <c r="G33">
        <v>2.25</v>
      </c>
      <c r="H33">
        <v>3.05</v>
      </c>
      <c r="I33">
        <f t="shared" si="3"/>
        <v>0.79999999999999982</v>
      </c>
      <c r="J33" t="str">
        <f t="shared" si="4"/>
        <v>MXNUSD_25RR_3M</v>
      </c>
    </row>
    <row r="34" spans="1:10" x14ac:dyDescent="0.35">
      <c r="A34" t="s">
        <v>32</v>
      </c>
      <c r="B34" t="str">
        <f t="shared" si="0"/>
        <v>USD</v>
      </c>
      <c r="C34" t="str">
        <f t="shared" si="5"/>
        <v>MXN</v>
      </c>
      <c r="D34" t="str">
        <f t="shared" si="6"/>
        <v>MXNUSD</v>
      </c>
      <c r="E34" t="s">
        <v>18</v>
      </c>
      <c r="F34" t="s">
        <v>5</v>
      </c>
      <c r="G34">
        <v>2.4</v>
      </c>
      <c r="H34">
        <v>3.25</v>
      </c>
      <c r="I34">
        <f t="shared" si="3"/>
        <v>0.85000000000000009</v>
      </c>
      <c r="J34" t="str">
        <f t="shared" si="4"/>
        <v>MXNUSD_25RR_6M</v>
      </c>
    </row>
    <row r="35" spans="1:10" x14ac:dyDescent="0.35">
      <c r="A35" t="s">
        <v>32</v>
      </c>
      <c r="B35" t="str">
        <f t="shared" si="0"/>
        <v>USD</v>
      </c>
      <c r="C35" t="str">
        <f t="shared" si="5"/>
        <v>MXN</v>
      </c>
      <c r="D35" t="str">
        <f t="shared" si="6"/>
        <v>MXNUSD</v>
      </c>
      <c r="E35" t="s">
        <v>18</v>
      </c>
      <c r="F35" t="s">
        <v>6</v>
      </c>
      <c r="G35">
        <v>2.6</v>
      </c>
      <c r="H35">
        <v>3.35</v>
      </c>
      <c r="I35">
        <f t="shared" si="3"/>
        <v>0.75</v>
      </c>
      <c r="J35" t="str">
        <f t="shared" si="4"/>
        <v>MXNUSD_25RR_9M</v>
      </c>
    </row>
    <row r="36" spans="1:10" x14ac:dyDescent="0.35">
      <c r="A36" t="s">
        <v>32</v>
      </c>
      <c r="B36" t="str">
        <f t="shared" si="0"/>
        <v>USD</v>
      </c>
      <c r="C36" t="str">
        <f t="shared" si="5"/>
        <v>MXN</v>
      </c>
      <c r="D36" t="str">
        <f t="shared" si="6"/>
        <v>MXNUSD</v>
      </c>
      <c r="E36" t="s">
        <v>18</v>
      </c>
      <c r="F36" t="s">
        <v>7</v>
      </c>
      <c r="G36">
        <v>2.75</v>
      </c>
      <c r="H36">
        <v>3.45</v>
      </c>
      <c r="I36">
        <f t="shared" si="3"/>
        <v>0.70000000000000018</v>
      </c>
      <c r="J36" t="str">
        <f t="shared" si="4"/>
        <v>MXNUSD_25RR_1Y</v>
      </c>
    </row>
    <row r="37" spans="1:10" x14ac:dyDescent="0.35">
      <c r="A37" t="s">
        <v>32</v>
      </c>
      <c r="B37" t="str">
        <f t="shared" si="0"/>
        <v>USD</v>
      </c>
      <c r="C37" t="str">
        <f t="shared" si="5"/>
        <v>MXN</v>
      </c>
      <c r="D37" t="str">
        <f t="shared" si="6"/>
        <v>MXNUSD</v>
      </c>
      <c r="E37" t="s">
        <v>18</v>
      </c>
      <c r="F37" t="s">
        <v>8</v>
      </c>
      <c r="G37">
        <v>2.7</v>
      </c>
      <c r="H37">
        <v>3.7</v>
      </c>
      <c r="I37">
        <f t="shared" si="3"/>
        <v>1</v>
      </c>
      <c r="J37" t="str">
        <f t="shared" si="4"/>
        <v>MXNUSD_25RR_2Y</v>
      </c>
    </row>
    <row r="38" spans="1:10" x14ac:dyDescent="0.35">
      <c r="A38" t="s">
        <v>31</v>
      </c>
      <c r="B38" t="str">
        <f t="shared" si="0"/>
        <v>USD</v>
      </c>
      <c r="C38" t="str">
        <f t="shared" si="5"/>
        <v>BRL</v>
      </c>
      <c r="D38" t="str">
        <f t="shared" si="6"/>
        <v>BRLUSD</v>
      </c>
      <c r="E38" t="s">
        <v>18</v>
      </c>
      <c r="F38" t="s">
        <v>0</v>
      </c>
      <c r="G38">
        <v>0.1</v>
      </c>
      <c r="H38">
        <v>3.15</v>
      </c>
      <c r="I38">
        <f t="shared" si="3"/>
        <v>3.05</v>
      </c>
      <c r="J38" t="str">
        <f t="shared" si="4"/>
        <v>BRLUSD_25RR_1W</v>
      </c>
    </row>
    <row r="39" spans="1:10" x14ac:dyDescent="0.35">
      <c r="A39" t="s">
        <v>31</v>
      </c>
      <c r="B39" t="str">
        <f t="shared" si="0"/>
        <v>USD</v>
      </c>
      <c r="C39" t="str">
        <f t="shared" si="5"/>
        <v>BRL</v>
      </c>
      <c r="D39" t="str">
        <f t="shared" si="6"/>
        <v>BRLUSD</v>
      </c>
      <c r="E39" t="s">
        <v>18</v>
      </c>
      <c r="F39" t="s">
        <v>1</v>
      </c>
      <c r="G39">
        <v>0.6</v>
      </c>
      <c r="H39">
        <v>2.4</v>
      </c>
      <c r="I39">
        <f t="shared" si="3"/>
        <v>1.7999999999999998</v>
      </c>
      <c r="J39" t="str">
        <f t="shared" si="4"/>
        <v>BRLUSD_25RR_2W</v>
      </c>
    </row>
    <row r="40" spans="1:10" x14ac:dyDescent="0.35">
      <c r="A40" t="s">
        <v>31</v>
      </c>
      <c r="B40" t="str">
        <f t="shared" si="0"/>
        <v>USD</v>
      </c>
      <c r="C40" t="str">
        <f t="shared" si="5"/>
        <v>BRL</v>
      </c>
      <c r="D40" t="str">
        <f t="shared" si="6"/>
        <v>BRLUSD</v>
      </c>
      <c r="E40" t="s">
        <v>18</v>
      </c>
      <c r="F40" t="s">
        <v>2</v>
      </c>
      <c r="G40">
        <v>1.3</v>
      </c>
      <c r="H40">
        <v>2.1</v>
      </c>
      <c r="I40">
        <f t="shared" si="3"/>
        <v>0.8</v>
      </c>
      <c r="J40" t="str">
        <f t="shared" si="4"/>
        <v>BRLUSD_25RR_1M</v>
      </c>
    </row>
    <row r="41" spans="1:10" x14ac:dyDescent="0.35">
      <c r="A41" t="s">
        <v>31</v>
      </c>
      <c r="B41" t="str">
        <f t="shared" si="0"/>
        <v>USD</v>
      </c>
      <c r="C41" t="str">
        <f t="shared" si="5"/>
        <v>BRL</v>
      </c>
      <c r="D41" t="str">
        <f t="shared" si="6"/>
        <v>BRLUSD</v>
      </c>
      <c r="E41" t="s">
        <v>18</v>
      </c>
      <c r="F41" t="s">
        <v>3</v>
      </c>
      <c r="G41">
        <v>1.45</v>
      </c>
      <c r="H41">
        <v>2.2999999999999998</v>
      </c>
      <c r="I41">
        <f t="shared" si="3"/>
        <v>0.84999999999999987</v>
      </c>
      <c r="J41" t="str">
        <f t="shared" si="4"/>
        <v>BRLUSD_25RR_2M</v>
      </c>
    </row>
    <row r="42" spans="1:10" x14ac:dyDescent="0.35">
      <c r="A42" t="s">
        <v>31</v>
      </c>
      <c r="B42" t="str">
        <f t="shared" si="0"/>
        <v>USD</v>
      </c>
      <c r="C42" t="str">
        <f t="shared" si="5"/>
        <v>BRL</v>
      </c>
      <c r="D42" t="str">
        <f t="shared" si="6"/>
        <v>BRLUSD</v>
      </c>
      <c r="E42" t="s">
        <v>18</v>
      </c>
      <c r="F42" t="s">
        <v>4</v>
      </c>
      <c r="G42">
        <v>1.6</v>
      </c>
      <c r="H42">
        <v>2.4</v>
      </c>
      <c r="I42">
        <f t="shared" si="3"/>
        <v>0.79999999999999982</v>
      </c>
      <c r="J42" t="str">
        <f t="shared" si="4"/>
        <v>BRLUSD_25RR_3M</v>
      </c>
    </row>
    <row r="43" spans="1:10" x14ac:dyDescent="0.35">
      <c r="A43" t="s">
        <v>31</v>
      </c>
      <c r="B43" t="str">
        <f t="shared" si="0"/>
        <v>USD</v>
      </c>
      <c r="C43" t="str">
        <f t="shared" si="5"/>
        <v>BRL</v>
      </c>
      <c r="D43" t="str">
        <f t="shared" si="6"/>
        <v>BRLUSD</v>
      </c>
      <c r="E43" t="s">
        <v>18</v>
      </c>
      <c r="F43" t="s">
        <v>5</v>
      </c>
      <c r="G43">
        <v>1.5</v>
      </c>
      <c r="H43">
        <v>2.35</v>
      </c>
      <c r="I43">
        <f t="shared" si="3"/>
        <v>0.85000000000000009</v>
      </c>
      <c r="J43" t="str">
        <f t="shared" si="4"/>
        <v>BRLUSD_25RR_6M</v>
      </c>
    </row>
    <row r="44" spans="1:10" x14ac:dyDescent="0.35">
      <c r="A44" t="s">
        <v>31</v>
      </c>
      <c r="B44" t="str">
        <f t="shared" si="0"/>
        <v>USD</v>
      </c>
      <c r="C44" t="str">
        <f t="shared" si="5"/>
        <v>BRL</v>
      </c>
      <c r="D44" t="str">
        <f t="shared" si="6"/>
        <v>BRLUSD</v>
      </c>
      <c r="E44" t="s">
        <v>18</v>
      </c>
      <c r="F44" t="s">
        <v>6</v>
      </c>
      <c r="G44">
        <v>1.75</v>
      </c>
      <c r="H44">
        <v>2.5499999999999998</v>
      </c>
      <c r="I44">
        <f t="shared" si="3"/>
        <v>0.79999999999999982</v>
      </c>
      <c r="J44" t="str">
        <f t="shared" si="4"/>
        <v>BRLUSD_25RR_9M</v>
      </c>
    </row>
    <row r="45" spans="1:10" x14ac:dyDescent="0.35">
      <c r="A45" t="s">
        <v>31</v>
      </c>
      <c r="B45" t="str">
        <f t="shared" si="0"/>
        <v>USD</v>
      </c>
      <c r="C45" t="str">
        <f t="shared" si="5"/>
        <v>BRL</v>
      </c>
      <c r="D45" t="str">
        <f t="shared" si="6"/>
        <v>BRLUSD</v>
      </c>
      <c r="E45" t="s">
        <v>18</v>
      </c>
      <c r="F45" t="s">
        <v>7</v>
      </c>
      <c r="G45">
        <v>1.8</v>
      </c>
      <c r="H45">
        <v>2.5499999999999998</v>
      </c>
      <c r="I45">
        <f t="shared" si="3"/>
        <v>0.74999999999999978</v>
      </c>
      <c r="J45" t="str">
        <f t="shared" si="4"/>
        <v>BRLUSD_25RR_1Y</v>
      </c>
    </row>
    <row r="46" spans="1:10" x14ac:dyDescent="0.35">
      <c r="A46" t="s">
        <v>31</v>
      </c>
      <c r="B46" t="str">
        <f t="shared" si="0"/>
        <v>USD</v>
      </c>
      <c r="C46" t="str">
        <f t="shared" si="5"/>
        <v>BRL</v>
      </c>
      <c r="D46" t="str">
        <f t="shared" si="6"/>
        <v>BRLUSD</v>
      </c>
      <c r="E46" t="s">
        <v>18</v>
      </c>
      <c r="F46" t="s">
        <v>8</v>
      </c>
      <c r="G46">
        <v>1.85</v>
      </c>
      <c r="H46">
        <v>2.85</v>
      </c>
      <c r="I46">
        <f t="shared" si="3"/>
        <v>1</v>
      </c>
      <c r="J46" t="str">
        <f t="shared" si="4"/>
        <v>BRLUSD_25RR_2Y</v>
      </c>
    </row>
    <row r="47" spans="1:10" x14ac:dyDescent="0.35">
      <c r="A47" t="s">
        <v>28</v>
      </c>
      <c r="B47" t="str">
        <f t="shared" si="0"/>
        <v>BRL</v>
      </c>
      <c r="C47" t="str">
        <f t="shared" si="5"/>
        <v>JPY</v>
      </c>
      <c r="D47" t="str">
        <f t="shared" si="6"/>
        <v>BRLJPY</v>
      </c>
      <c r="E47" t="s">
        <v>18</v>
      </c>
      <c r="F47" t="s">
        <v>0</v>
      </c>
      <c r="G47">
        <v>-1.1000000000000001</v>
      </c>
      <c r="H47">
        <v>5.95</v>
      </c>
      <c r="I47">
        <f t="shared" si="3"/>
        <v>7.0500000000000007</v>
      </c>
      <c r="J47" t="str">
        <f t="shared" si="4"/>
        <v>BRLJPY_25RR_1W</v>
      </c>
    </row>
    <row r="48" spans="1:10" x14ac:dyDescent="0.35">
      <c r="A48" t="s">
        <v>28</v>
      </c>
      <c r="B48" t="str">
        <f t="shared" si="0"/>
        <v>BRL</v>
      </c>
      <c r="C48" t="str">
        <f t="shared" si="5"/>
        <v>JPY</v>
      </c>
      <c r="D48" t="str">
        <f t="shared" si="6"/>
        <v>BRLJPY</v>
      </c>
      <c r="E48" t="s">
        <v>18</v>
      </c>
      <c r="F48" t="s">
        <v>1</v>
      </c>
      <c r="G48">
        <v>-0.4</v>
      </c>
      <c r="H48">
        <v>3.65</v>
      </c>
      <c r="I48">
        <f t="shared" si="3"/>
        <v>4.05</v>
      </c>
      <c r="J48" t="str">
        <f t="shared" si="4"/>
        <v>BRLJPY_25RR_2W</v>
      </c>
    </row>
    <row r="49" spans="1:10" x14ac:dyDescent="0.35">
      <c r="A49" t="s">
        <v>28</v>
      </c>
      <c r="B49" t="str">
        <f t="shared" si="0"/>
        <v>BRL</v>
      </c>
      <c r="C49" t="str">
        <f t="shared" si="5"/>
        <v>JPY</v>
      </c>
      <c r="D49" t="str">
        <f t="shared" si="6"/>
        <v>BRLJPY</v>
      </c>
      <c r="E49" t="s">
        <v>18</v>
      </c>
      <c r="F49" t="s">
        <v>2</v>
      </c>
      <c r="G49">
        <v>1.05</v>
      </c>
      <c r="H49">
        <v>2.8</v>
      </c>
      <c r="I49">
        <f t="shared" si="3"/>
        <v>1.7499999999999998</v>
      </c>
      <c r="J49" t="str">
        <f t="shared" si="4"/>
        <v>BRLJPY_25RR_1M</v>
      </c>
    </row>
    <row r="50" spans="1:10" x14ac:dyDescent="0.35">
      <c r="A50" t="s">
        <v>28</v>
      </c>
      <c r="B50" t="str">
        <f t="shared" si="0"/>
        <v>BRL</v>
      </c>
      <c r="C50" t="str">
        <f t="shared" si="5"/>
        <v>JPY</v>
      </c>
      <c r="D50" t="str">
        <f t="shared" si="6"/>
        <v>BRLJPY</v>
      </c>
      <c r="E50" t="s">
        <v>18</v>
      </c>
      <c r="F50" t="s">
        <v>3</v>
      </c>
      <c r="G50">
        <v>1.25</v>
      </c>
      <c r="H50">
        <v>3.05</v>
      </c>
      <c r="I50">
        <f t="shared" si="3"/>
        <v>1.7999999999999998</v>
      </c>
      <c r="J50" t="str">
        <f t="shared" si="4"/>
        <v>BRLJPY_25RR_2M</v>
      </c>
    </row>
    <row r="51" spans="1:10" x14ac:dyDescent="0.35">
      <c r="A51" t="s">
        <v>28</v>
      </c>
      <c r="B51" t="str">
        <f t="shared" si="0"/>
        <v>BRL</v>
      </c>
      <c r="C51" t="str">
        <f t="shared" si="5"/>
        <v>JPY</v>
      </c>
      <c r="D51" t="str">
        <f t="shared" si="6"/>
        <v>BRLJPY</v>
      </c>
      <c r="E51" t="s">
        <v>18</v>
      </c>
      <c r="F51" t="s">
        <v>4</v>
      </c>
      <c r="G51">
        <v>1.2</v>
      </c>
      <c r="H51">
        <v>3.25</v>
      </c>
      <c r="I51">
        <f t="shared" si="3"/>
        <v>2.0499999999999998</v>
      </c>
      <c r="J51" t="str">
        <f t="shared" si="4"/>
        <v>BRLJPY_25RR_3M</v>
      </c>
    </row>
    <row r="52" spans="1:10" x14ac:dyDescent="0.35">
      <c r="A52" t="s">
        <v>28</v>
      </c>
      <c r="B52" t="str">
        <f t="shared" si="0"/>
        <v>BRL</v>
      </c>
      <c r="C52" t="str">
        <f t="shared" si="5"/>
        <v>JPY</v>
      </c>
      <c r="D52" t="str">
        <f t="shared" si="6"/>
        <v>BRLJPY</v>
      </c>
      <c r="E52" t="s">
        <v>18</v>
      </c>
      <c r="F52" t="s">
        <v>5</v>
      </c>
      <c r="G52">
        <v>1.3</v>
      </c>
      <c r="H52">
        <v>3.3</v>
      </c>
      <c r="I52">
        <f t="shared" si="3"/>
        <v>1.9999999999999998</v>
      </c>
      <c r="J52" t="str">
        <f t="shared" si="4"/>
        <v>BRLJPY_25RR_6M</v>
      </c>
    </row>
    <row r="53" spans="1:10" x14ac:dyDescent="0.35">
      <c r="A53" t="s">
        <v>28</v>
      </c>
      <c r="B53" t="str">
        <f t="shared" si="0"/>
        <v>BRL</v>
      </c>
      <c r="C53" t="str">
        <f t="shared" si="5"/>
        <v>JPY</v>
      </c>
      <c r="D53" t="str">
        <f t="shared" si="6"/>
        <v>BRLJPY</v>
      </c>
      <c r="E53" t="s">
        <v>18</v>
      </c>
      <c r="F53" t="s">
        <v>6</v>
      </c>
      <c r="G53">
        <v>1.5</v>
      </c>
      <c r="H53">
        <v>3.5</v>
      </c>
      <c r="I53">
        <f t="shared" si="3"/>
        <v>2</v>
      </c>
      <c r="J53" t="str">
        <f t="shared" si="4"/>
        <v>BRLJPY_25RR_9M</v>
      </c>
    </row>
    <row r="54" spans="1:10" x14ac:dyDescent="0.35">
      <c r="A54" t="s">
        <v>28</v>
      </c>
      <c r="B54" t="str">
        <f t="shared" si="0"/>
        <v>BRL</v>
      </c>
      <c r="C54" t="str">
        <f t="shared" si="5"/>
        <v>JPY</v>
      </c>
      <c r="D54" t="str">
        <f t="shared" si="6"/>
        <v>BRLJPY</v>
      </c>
      <c r="E54" t="s">
        <v>18</v>
      </c>
      <c r="F54" t="s">
        <v>7</v>
      </c>
      <c r="G54">
        <v>1.45</v>
      </c>
      <c r="H54">
        <v>3.45</v>
      </c>
      <c r="I54">
        <f t="shared" si="3"/>
        <v>2</v>
      </c>
      <c r="J54" t="str">
        <f t="shared" si="4"/>
        <v>BRLJPY_25RR_1Y</v>
      </c>
    </row>
    <row r="55" spans="1:10" x14ac:dyDescent="0.35">
      <c r="A55" t="s">
        <v>28</v>
      </c>
      <c r="B55" t="str">
        <f t="shared" si="0"/>
        <v>BRL</v>
      </c>
      <c r="C55" t="str">
        <f t="shared" si="5"/>
        <v>JPY</v>
      </c>
      <c r="D55" t="str">
        <f t="shared" si="6"/>
        <v>BRLJPY</v>
      </c>
      <c r="E55" t="s">
        <v>18</v>
      </c>
      <c r="F55" t="s">
        <v>8</v>
      </c>
      <c r="G55">
        <v>0.85</v>
      </c>
      <c r="H55">
        <v>3.9</v>
      </c>
      <c r="I55">
        <f t="shared" si="3"/>
        <v>3.05</v>
      </c>
      <c r="J55" t="str">
        <f t="shared" si="4"/>
        <v>BRLJPY_25RR_2Y</v>
      </c>
    </row>
    <row r="56" spans="1:10" x14ac:dyDescent="0.35">
      <c r="A56" t="s">
        <v>30</v>
      </c>
      <c r="B56" t="str">
        <f t="shared" si="0"/>
        <v>EUR</v>
      </c>
      <c r="C56" t="str">
        <f t="shared" si="5"/>
        <v>MXN</v>
      </c>
      <c r="D56" t="str">
        <f t="shared" si="6"/>
        <v>EURMXN</v>
      </c>
      <c r="E56" t="s">
        <v>9</v>
      </c>
      <c r="F56" t="s">
        <v>0</v>
      </c>
      <c r="G56">
        <v>8</v>
      </c>
      <c r="H56">
        <v>12.5</v>
      </c>
      <c r="I56">
        <f t="shared" si="3"/>
        <v>4.5</v>
      </c>
      <c r="J56" t="str">
        <f t="shared" si="4"/>
        <v>EURMXN_ATM_1W</v>
      </c>
    </row>
    <row r="57" spans="1:10" x14ac:dyDescent="0.35">
      <c r="A57" t="s">
        <v>30</v>
      </c>
      <c r="B57" t="str">
        <f t="shared" si="0"/>
        <v>EUR</v>
      </c>
      <c r="C57" t="str">
        <f t="shared" si="5"/>
        <v>MXN</v>
      </c>
      <c r="D57" t="str">
        <f t="shared" si="6"/>
        <v>EURMXN</v>
      </c>
      <c r="E57" t="s">
        <v>9</v>
      </c>
      <c r="F57" t="s">
        <v>1</v>
      </c>
      <c r="G57">
        <v>9</v>
      </c>
      <c r="H57">
        <v>12</v>
      </c>
      <c r="I57">
        <f t="shared" si="3"/>
        <v>3</v>
      </c>
      <c r="J57" t="str">
        <f t="shared" si="4"/>
        <v>EURMXN_ATM_2W</v>
      </c>
    </row>
    <row r="58" spans="1:10" x14ac:dyDescent="0.35">
      <c r="A58" t="s">
        <v>30</v>
      </c>
      <c r="B58" t="str">
        <f t="shared" si="0"/>
        <v>EUR</v>
      </c>
      <c r="C58" t="str">
        <f t="shared" si="5"/>
        <v>MXN</v>
      </c>
      <c r="D58" t="str">
        <f t="shared" si="6"/>
        <v>EURMXN</v>
      </c>
      <c r="E58" t="s">
        <v>9</v>
      </c>
      <c r="F58" t="s">
        <v>2</v>
      </c>
      <c r="G58">
        <v>10.25</v>
      </c>
      <c r="H58">
        <v>11.5</v>
      </c>
      <c r="I58">
        <f t="shared" si="3"/>
        <v>1.25</v>
      </c>
      <c r="J58" t="str">
        <f t="shared" si="4"/>
        <v>EURMXN_ATM_1M</v>
      </c>
    </row>
    <row r="59" spans="1:10" x14ac:dyDescent="0.35">
      <c r="A59" t="s">
        <v>30</v>
      </c>
      <c r="B59" t="str">
        <f t="shared" si="0"/>
        <v>EUR</v>
      </c>
      <c r="C59" t="str">
        <f t="shared" si="5"/>
        <v>MXN</v>
      </c>
      <c r="D59" t="str">
        <f t="shared" si="6"/>
        <v>EURMXN</v>
      </c>
      <c r="E59" t="s">
        <v>9</v>
      </c>
      <c r="F59" t="s">
        <v>3</v>
      </c>
      <c r="G59">
        <v>10.5</v>
      </c>
      <c r="H59">
        <v>11.75</v>
      </c>
      <c r="I59">
        <f t="shared" si="3"/>
        <v>1.25</v>
      </c>
      <c r="J59" t="str">
        <f t="shared" si="4"/>
        <v>EURMXN_ATM_2M</v>
      </c>
    </row>
    <row r="60" spans="1:10" x14ac:dyDescent="0.35">
      <c r="A60" t="s">
        <v>30</v>
      </c>
      <c r="B60" t="str">
        <f t="shared" si="0"/>
        <v>EUR</v>
      </c>
      <c r="C60" t="str">
        <f t="shared" si="5"/>
        <v>MXN</v>
      </c>
      <c r="D60" t="str">
        <f t="shared" si="6"/>
        <v>EURMXN</v>
      </c>
      <c r="E60" t="s">
        <v>9</v>
      </c>
      <c r="F60" t="s">
        <v>4</v>
      </c>
      <c r="G60">
        <v>10.75</v>
      </c>
      <c r="H60">
        <v>12</v>
      </c>
      <c r="I60">
        <f t="shared" si="3"/>
        <v>1.25</v>
      </c>
      <c r="J60" t="str">
        <f t="shared" si="4"/>
        <v>EURMXN_ATM_3M</v>
      </c>
    </row>
    <row r="61" spans="1:10" x14ac:dyDescent="0.35">
      <c r="A61" t="s">
        <v>30</v>
      </c>
      <c r="B61" t="str">
        <f t="shared" si="0"/>
        <v>EUR</v>
      </c>
      <c r="C61" t="str">
        <f t="shared" si="5"/>
        <v>MXN</v>
      </c>
      <c r="D61" t="str">
        <f t="shared" si="6"/>
        <v>EURMXN</v>
      </c>
      <c r="E61" t="s">
        <v>9</v>
      </c>
      <c r="F61" t="s">
        <v>5</v>
      </c>
      <c r="G61">
        <v>11</v>
      </c>
      <c r="H61">
        <v>12.5</v>
      </c>
      <c r="I61">
        <f t="shared" si="3"/>
        <v>1.5</v>
      </c>
      <c r="J61" t="str">
        <f t="shared" si="4"/>
        <v>EURMXN_ATM_6M</v>
      </c>
    </row>
    <row r="62" spans="1:10" x14ac:dyDescent="0.35">
      <c r="A62" t="s">
        <v>30</v>
      </c>
      <c r="B62" t="str">
        <f t="shared" si="0"/>
        <v>EUR</v>
      </c>
      <c r="C62" t="str">
        <f t="shared" si="5"/>
        <v>MXN</v>
      </c>
      <c r="D62" t="str">
        <f t="shared" si="6"/>
        <v>EURMXN</v>
      </c>
      <c r="E62" t="s">
        <v>9</v>
      </c>
      <c r="F62" t="s">
        <v>6</v>
      </c>
      <c r="G62">
        <v>11.5</v>
      </c>
      <c r="H62">
        <v>12.5</v>
      </c>
      <c r="I62">
        <f t="shared" si="3"/>
        <v>1</v>
      </c>
      <c r="J62" t="str">
        <f t="shared" si="4"/>
        <v>EURMXN_ATM_9M</v>
      </c>
    </row>
    <row r="63" spans="1:10" x14ac:dyDescent="0.35">
      <c r="A63" t="s">
        <v>30</v>
      </c>
      <c r="B63" t="str">
        <f t="shared" si="0"/>
        <v>EUR</v>
      </c>
      <c r="C63" t="str">
        <f t="shared" si="5"/>
        <v>MXN</v>
      </c>
      <c r="D63" t="str">
        <f t="shared" si="6"/>
        <v>EURMXN</v>
      </c>
      <c r="E63" t="s">
        <v>9</v>
      </c>
      <c r="F63" t="s">
        <v>7</v>
      </c>
      <c r="G63">
        <v>11.5</v>
      </c>
      <c r="H63">
        <v>12.75</v>
      </c>
      <c r="I63">
        <f t="shared" si="3"/>
        <v>1.25</v>
      </c>
      <c r="J63" t="str">
        <f t="shared" si="4"/>
        <v>EURMXN_ATM_1Y</v>
      </c>
    </row>
    <row r="64" spans="1:10" x14ac:dyDescent="0.35">
      <c r="A64" t="s">
        <v>29</v>
      </c>
      <c r="B64" t="str">
        <f t="shared" si="0"/>
        <v>EUR</v>
      </c>
      <c r="C64" t="str">
        <f t="shared" si="5"/>
        <v>BRL</v>
      </c>
      <c r="D64" t="str">
        <f t="shared" si="6"/>
        <v>BRLEUR</v>
      </c>
      <c r="E64" t="s">
        <v>9</v>
      </c>
      <c r="F64" t="s">
        <v>0</v>
      </c>
      <c r="G64">
        <v>15.5</v>
      </c>
      <c r="H64">
        <v>20.5</v>
      </c>
      <c r="I64">
        <f t="shared" si="3"/>
        <v>5</v>
      </c>
      <c r="J64" t="str">
        <f t="shared" si="4"/>
        <v>BRLEUR_ATM_1W</v>
      </c>
    </row>
    <row r="65" spans="1:10" x14ac:dyDescent="0.35">
      <c r="A65" t="s">
        <v>29</v>
      </c>
      <c r="B65" t="str">
        <f t="shared" si="0"/>
        <v>EUR</v>
      </c>
      <c r="C65" t="str">
        <f t="shared" si="5"/>
        <v>BRL</v>
      </c>
      <c r="D65" t="str">
        <f t="shared" si="6"/>
        <v>BRLEUR</v>
      </c>
      <c r="E65" t="s">
        <v>9</v>
      </c>
      <c r="F65" t="s">
        <v>1</v>
      </c>
      <c r="G65">
        <v>17</v>
      </c>
      <c r="H65">
        <v>19.5</v>
      </c>
      <c r="I65">
        <f t="shared" si="3"/>
        <v>2.5</v>
      </c>
      <c r="J65" t="str">
        <f t="shared" si="4"/>
        <v>BRLEUR_ATM_2W</v>
      </c>
    </row>
    <row r="66" spans="1:10" x14ac:dyDescent="0.35">
      <c r="A66" t="s">
        <v>29</v>
      </c>
      <c r="B66" t="str">
        <f t="shared" si="0"/>
        <v>EUR</v>
      </c>
      <c r="C66" t="str">
        <f t="shared" si="5"/>
        <v>BRL</v>
      </c>
      <c r="D66" t="str">
        <f t="shared" si="6"/>
        <v>BRLEUR</v>
      </c>
      <c r="E66" t="s">
        <v>9</v>
      </c>
      <c r="F66" t="s">
        <v>2</v>
      </c>
      <c r="G66">
        <v>18.25</v>
      </c>
      <c r="H66">
        <v>19.5</v>
      </c>
      <c r="I66">
        <f t="shared" si="3"/>
        <v>1.25</v>
      </c>
      <c r="J66" t="str">
        <f t="shared" si="4"/>
        <v>BRLEUR_ATM_1M</v>
      </c>
    </row>
    <row r="67" spans="1:10" x14ac:dyDescent="0.35">
      <c r="A67" t="s">
        <v>29</v>
      </c>
      <c r="B67" t="str">
        <f t="shared" ref="B67:B89" si="7">+LEFT(A67,3)</f>
        <v>EUR</v>
      </c>
      <c r="C67" t="str">
        <f t="shared" si="5"/>
        <v>BRL</v>
      </c>
      <c r="D67" t="str">
        <f t="shared" si="6"/>
        <v>BRLEUR</v>
      </c>
      <c r="E67" t="s">
        <v>9</v>
      </c>
      <c r="F67" t="s">
        <v>3</v>
      </c>
      <c r="G67">
        <v>20.5</v>
      </c>
      <c r="H67">
        <v>21.75</v>
      </c>
      <c r="I67">
        <f t="shared" ref="I67:I89" si="8">+H67-G67</f>
        <v>1.25</v>
      </c>
      <c r="J67" t="str">
        <f t="shared" ref="J67:J89" si="9">+D67&amp;"_"&amp;E67&amp;"_"&amp;F67</f>
        <v>BRLEUR_ATM_2M</v>
      </c>
    </row>
    <row r="68" spans="1:10" x14ac:dyDescent="0.35">
      <c r="A68" t="s">
        <v>29</v>
      </c>
      <c r="B68" t="str">
        <f t="shared" si="7"/>
        <v>EUR</v>
      </c>
      <c r="C68" t="str">
        <f t="shared" si="5"/>
        <v>BRL</v>
      </c>
      <c r="D68" t="str">
        <f t="shared" si="6"/>
        <v>BRLEUR</v>
      </c>
      <c r="E68" t="s">
        <v>9</v>
      </c>
      <c r="F68" t="s">
        <v>4</v>
      </c>
      <c r="G68">
        <v>21</v>
      </c>
      <c r="H68">
        <v>22.25</v>
      </c>
      <c r="I68">
        <f t="shared" si="8"/>
        <v>1.25</v>
      </c>
      <c r="J68" t="str">
        <f t="shared" si="9"/>
        <v>BRLEUR_ATM_3M</v>
      </c>
    </row>
    <row r="69" spans="1:10" x14ac:dyDescent="0.35">
      <c r="A69" t="s">
        <v>29</v>
      </c>
      <c r="B69" t="str">
        <f t="shared" si="7"/>
        <v>EUR</v>
      </c>
      <c r="C69" t="str">
        <f t="shared" si="5"/>
        <v>BRL</v>
      </c>
      <c r="D69" t="str">
        <f t="shared" si="6"/>
        <v>BRLEUR</v>
      </c>
      <c r="E69" t="s">
        <v>9</v>
      </c>
      <c r="F69" t="s">
        <v>5</v>
      </c>
      <c r="G69">
        <v>19.75</v>
      </c>
      <c r="H69">
        <v>21</v>
      </c>
      <c r="I69">
        <f t="shared" si="8"/>
        <v>1.25</v>
      </c>
      <c r="J69" t="str">
        <f t="shared" si="9"/>
        <v>BRLEUR_ATM_6M</v>
      </c>
    </row>
    <row r="70" spans="1:10" x14ac:dyDescent="0.35">
      <c r="A70" t="s">
        <v>29</v>
      </c>
      <c r="B70" t="str">
        <f t="shared" si="7"/>
        <v>EUR</v>
      </c>
      <c r="C70" t="str">
        <f t="shared" si="5"/>
        <v>BRL</v>
      </c>
      <c r="D70" t="str">
        <f t="shared" si="6"/>
        <v>BRLEUR</v>
      </c>
      <c r="E70" t="s">
        <v>9</v>
      </c>
      <c r="F70" t="s">
        <v>6</v>
      </c>
      <c r="G70">
        <v>19.25</v>
      </c>
      <c r="H70">
        <v>20.5</v>
      </c>
      <c r="I70">
        <f t="shared" si="8"/>
        <v>1.25</v>
      </c>
      <c r="J70" t="str">
        <f t="shared" si="9"/>
        <v>BRLEUR_ATM_9M</v>
      </c>
    </row>
    <row r="71" spans="1:10" x14ac:dyDescent="0.35">
      <c r="A71" t="s">
        <v>29</v>
      </c>
      <c r="B71" t="str">
        <f t="shared" si="7"/>
        <v>EUR</v>
      </c>
      <c r="C71" t="str">
        <f t="shared" ref="C71:C89" si="10">+RIGHT(A71,3)</f>
        <v>BRL</v>
      </c>
      <c r="D71" t="str">
        <f t="shared" ref="D71:D89" si="11">+IF(B71&lt;C71,B71&amp;C71,C71&amp;B71)</f>
        <v>BRLEUR</v>
      </c>
      <c r="E71" t="s">
        <v>9</v>
      </c>
      <c r="F71" t="s">
        <v>7</v>
      </c>
      <c r="G71">
        <v>19.25</v>
      </c>
      <c r="H71">
        <v>20.25</v>
      </c>
      <c r="I71">
        <f t="shared" si="8"/>
        <v>1</v>
      </c>
      <c r="J71" t="str">
        <f t="shared" si="9"/>
        <v>BRLEUR_ATM_1Y</v>
      </c>
    </row>
    <row r="72" spans="1:10" x14ac:dyDescent="0.35">
      <c r="A72" t="s">
        <v>29</v>
      </c>
      <c r="B72" t="str">
        <f t="shared" si="7"/>
        <v>EUR</v>
      </c>
      <c r="C72" t="str">
        <f t="shared" si="10"/>
        <v>BRL</v>
      </c>
      <c r="D72" t="str">
        <f t="shared" si="11"/>
        <v>BRLEUR</v>
      </c>
      <c r="E72" t="s">
        <v>9</v>
      </c>
      <c r="F72" t="s">
        <v>8</v>
      </c>
      <c r="G72">
        <v>19.25</v>
      </c>
      <c r="H72">
        <v>20.75</v>
      </c>
      <c r="I72">
        <f t="shared" si="8"/>
        <v>1.5</v>
      </c>
      <c r="J72" t="str">
        <f t="shared" si="9"/>
        <v>BRLEUR_ATM_2Y</v>
      </c>
    </row>
    <row r="73" spans="1:10" x14ac:dyDescent="0.35">
      <c r="A73" t="s">
        <v>30</v>
      </c>
      <c r="B73" t="str">
        <f t="shared" si="7"/>
        <v>EUR</v>
      </c>
      <c r="C73" t="str">
        <f t="shared" si="10"/>
        <v>MXN</v>
      </c>
      <c r="D73" t="str">
        <f t="shared" si="11"/>
        <v>EURMXN</v>
      </c>
      <c r="E73" t="s">
        <v>18</v>
      </c>
      <c r="F73" t="s">
        <v>0</v>
      </c>
      <c r="G73">
        <v>-1.85</v>
      </c>
      <c r="H73">
        <v>3.2</v>
      </c>
      <c r="I73">
        <f t="shared" si="8"/>
        <v>5.0500000000000007</v>
      </c>
      <c r="J73" t="str">
        <f t="shared" si="9"/>
        <v>EURMXN_25RR_1W</v>
      </c>
    </row>
    <row r="74" spans="1:10" x14ac:dyDescent="0.35">
      <c r="A74" t="s">
        <v>30</v>
      </c>
      <c r="B74" t="str">
        <f t="shared" si="7"/>
        <v>EUR</v>
      </c>
      <c r="C74" t="str">
        <f t="shared" si="10"/>
        <v>MXN</v>
      </c>
      <c r="D74" t="str">
        <f t="shared" si="11"/>
        <v>EURMXN</v>
      </c>
      <c r="E74" t="s">
        <v>18</v>
      </c>
      <c r="F74" t="s">
        <v>1</v>
      </c>
      <c r="G74">
        <v>-0.5</v>
      </c>
      <c r="H74">
        <v>2</v>
      </c>
      <c r="I74">
        <f t="shared" si="8"/>
        <v>2.5</v>
      </c>
      <c r="J74" t="str">
        <f t="shared" si="9"/>
        <v>EURMXN_25RR_2W</v>
      </c>
    </row>
    <row r="75" spans="1:10" x14ac:dyDescent="0.35">
      <c r="A75" t="s">
        <v>30</v>
      </c>
      <c r="B75" t="str">
        <f t="shared" si="7"/>
        <v>EUR</v>
      </c>
      <c r="C75" t="str">
        <f t="shared" si="10"/>
        <v>MXN</v>
      </c>
      <c r="D75" t="str">
        <f t="shared" si="11"/>
        <v>EURMXN</v>
      </c>
      <c r="E75" t="s">
        <v>18</v>
      </c>
      <c r="F75" t="s">
        <v>2</v>
      </c>
      <c r="G75">
        <v>0.15</v>
      </c>
      <c r="H75">
        <v>1.45</v>
      </c>
      <c r="I75">
        <f t="shared" si="8"/>
        <v>1.3</v>
      </c>
      <c r="J75" t="str">
        <f t="shared" si="9"/>
        <v>EURMXN_25RR_1M</v>
      </c>
    </row>
    <row r="76" spans="1:10" x14ac:dyDescent="0.35">
      <c r="A76" t="s">
        <v>30</v>
      </c>
      <c r="B76" t="str">
        <f t="shared" si="7"/>
        <v>EUR</v>
      </c>
      <c r="C76" t="str">
        <f t="shared" si="10"/>
        <v>MXN</v>
      </c>
      <c r="D76" t="str">
        <f t="shared" si="11"/>
        <v>EURMXN</v>
      </c>
      <c r="E76" t="s">
        <v>18</v>
      </c>
      <c r="F76" t="s">
        <v>3</v>
      </c>
      <c r="G76">
        <v>0.05</v>
      </c>
      <c r="H76">
        <v>1.05</v>
      </c>
      <c r="I76">
        <f t="shared" si="8"/>
        <v>1</v>
      </c>
      <c r="J76" t="str">
        <f t="shared" si="9"/>
        <v>EURMXN_25RR_2M</v>
      </c>
    </row>
    <row r="77" spans="1:10" x14ac:dyDescent="0.35">
      <c r="A77" t="s">
        <v>30</v>
      </c>
      <c r="B77" t="str">
        <f t="shared" si="7"/>
        <v>EUR</v>
      </c>
      <c r="C77" t="str">
        <f t="shared" si="10"/>
        <v>MXN</v>
      </c>
      <c r="D77" t="str">
        <f t="shared" si="11"/>
        <v>EURMXN</v>
      </c>
      <c r="E77" t="s">
        <v>18</v>
      </c>
      <c r="F77" t="s">
        <v>4</v>
      </c>
      <c r="G77">
        <v>0.15</v>
      </c>
      <c r="H77">
        <v>1.2</v>
      </c>
      <c r="I77">
        <f t="shared" si="8"/>
        <v>1.05</v>
      </c>
      <c r="J77" t="str">
        <f t="shared" si="9"/>
        <v>EURMXN_25RR_3M</v>
      </c>
    </row>
    <row r="78" spans="1:10" x14ac:dyDescent="0.35">
      <c r="A78" t="s">
        <v>30</v>
      </c>
      <c r="B78" t="str">
        <f t="shared" si="7"/>
        <v>EUR</v>
      </c>
      <c r="C78" t="str">
        <f t="shared" si="10"/>
        <v>MXN</v>
      </c>
      <c r="D78" t="str">
        <f t="shared" si="11"/>
        <v>EURMXN</v>
      </c>
      <c r="E78" t="s">
        <v>18</v>
      </c>
      <c r="F78" t="s">
        <v>5</v>
      </c>
      <c r="G78">
        <v>0.35</v>
      </c>
      <c r="H78">
        <v>1.35</v>
      </c>
      <c r="I78">
        <f t="shared" si="8"/>
        <v>1</v>
      </c>
      <c r="J78" t="str">
        <f t="shared" si="9"/>
        <v>EURMXN_25RR_6M</v>
      </c>
    </row>
    <row r="79" spans="1:10" x14ac:dyDescent="0.35">
      <c r="A79" t="s">
        <v>30</v>
      </c>
      <c r="B79" t="str">
        <f t="shared" si="7"/>
        <v>EUR</v>
      </c>
      <c r="C79" t="str">
        <f t="shared" si="10"/>
        <v>MXN</v>
      </c>
      <c r="D79" t="str">
        <f t="shared" si="11"/>
        <v>EURMXN</v>
      </c>
      <c r="E79" t="s">
        <v>18</v>
      </c>
      <c r="F79" t="s">
        <v>6</v>
      </c>
      <c r="G79">
        <v>0.5</v>
      </c>
      <c r="H79">
        <v>1.5</v>
      </c>
      <c r="I79">
        <f t="shared" si="8"/>
        <v>1</v>
      </c>
      <c r="J79" t="str">
        <f t="shared" si="9"/>
        <v>EURMXN_25RR_9M</v>
      </c>
    </row>
    <row r="80" spans="1:10" x14ac:dyDescent="0.35">
      <c r="A80" t="s">
        <v>30</v>
      </c>
      <c r="B80" t="str">
        <f t="shared" si="7"/>
        <v>EUR</v>
      </c>
      <c r="C80" t="str">
        <f t="shared" si="10"/>
        <v>MXN</v>
      </c>
      <c r="D80" t="str">
        <f t="shared" si="11"/>
        <v>EURMXN</v>
      </c>
      <c r="E80" t="s">
        <v>18</v>
      </c>
      <c r="F80" t="s">
        <v>7</v>
      </c>
      <c r="G80">
        <v>0.6</v>
      </c>
      <c r="H80">
        <v>1.6</v>
      </c>
      <c r="I80">
        <f t="shared" si="8"/>
        <v>1</v>
      </c>
      <c r="J80" t="str">
        <f t="shared" si="9"/>
        <v>EURMXN_25RR_1Y</v>
      </c>
    </row>
    <row r="81" spans="1:10" x14ac:dyDescent="0.35">
      <c r="A81" t="s">
        <v>29</v>
      </c>
      <c r="B81" t="str">
        <f t="shared" si="7"/>
        <v>EUR</v>
      </c>
      <c r="C81" t="str">
        <f t="shared" si="10"/>
        <v>BRL</v>
      </c>
      <c r="D81" t="str">
        <f t="shared" si="11"/>
        <v>BRLEUR</v>
      </c>
      <c r="E81" t="s">
        <v>18</v>
      </c>
      <c r="F81" t="s">
        <v>0</v>
      </c>
      <c r="G81">
        <v>-1.05</v>
      </c>
      <c r="H81">
        <v>4</v>
      </c>
      <c r="I81">
        <f t="shared" si="8"/>
        <v>5.05</v>
      </c>
      <c r="J81" t="str">
        <f t="shared" si="9"/>
        <v>BRLEUR_25RR_1W</v>
      </c>
    </row>
    <row r="82" spans="1:10" x14ac:dyDescent="0.35">
      <c r="A82" t="s">
        <v>29</v>
      </c>
      <c r="B82" t="str">
        <f t="shared" si="7"/>
        <v>EUR</v>
      </c>
      <c r="C82" t="str">
        <f t="shared" si="10"/>
        <v>BRL</v>
      </c>
      <c r="D82" t="str">
        <f t="shared" si="11"/>
        <v>BRLEUR</v>
      </c>
      <c r="E82" t="s">
        <v>18</v>
      </c>
      <c r="F82" t="s">
        <v>1</v>
      </c>
      <c r="G82">
        <v>-0.05</v>
      </c>
      <c r="H82">
        <v>2.5</v>
      </c>
      <c r="I82">
        <f t="shared" si="8"/>
        <v>2.5499999999999998</v>
      </c>
      <c r="J82" t="str">
        <f t="shared" si="9"/>
        <v>BRLEUR_25RR_2W</v>
      </c>
    </row>
    <row r="83" spans="1:10" x14ac:dyDescent="0.35">
      <c r="A83" t="s">
        <v>29</v>
      </c>
      <c r="B83" t="str">
        <f t="shared" si="7"/>
        <v>EUR</v>
      </c>
      <c r="C83" t="str">
        <f t="shared" si="10"/>
        <v>BRL</v>
      </c>
      <c r="D83" t="str">
        <f t="shared" si="11"/>
        <v>BRLEUR</v>
      </c>
      <c r="E83" t="s">
        <v>18</v>
      </c>
      <c r="F83" t="s">
        <v>2</v>
      </c>
      <c r="G83">
        <v>0.4</v>
      </c>
      <c r="H83">
        <v>1.95</v>
      </c>
      <c r="I83">
        <f t="shared" si="8"/>
        <v>1.5499999999999998</v>
      </c>
      <c r="J83" t="str">
        <f t="shared" si="9"/>
        <v>BRLEUR_25RR_1M</v>
      </c>
    </row>
    <row r="84" spans="1:10" x14ac:dyDescent="0.35">
      <c r="A84" t="s">
        <v>29</v>
      </c>
      <c r="B84" t="str">
        <f t="shared" si="7"/>
        <v>EUR</v>
      </c>
      <c r="C84" t="str">
        <f t="shared" si="10"/>
        <v>BRL</v>
      </c>
      <c r="D84" t="str">
        <f t="shared" si="11"/>
        <v>BRLEUR</v>
      </c>
      <c r="E84" t="s">
        <v>18</v>
      </c>
      <c r="F84" t="s">
        <v>3</v>
      </c>
      <c r="G84">
        <v>0.75</v>
      </c>
      <c r="H84">
        <v>2.0499999999999998</v>
      </c>
      <c r="I84">
        <f t="shared" si="8"/>
        <v>1.2999999999999998</v>
      </c>
      <c r="J84" t="str">
        <f t="shared" si="9"/>
        <v>BRLEUR_25RR_2M</v>
      </c>
    </row>
    <row r="85" spans="1:10" x14ac:dyDescent="0.35">
      <c r="A85" t="s">
        <v>29</v>
      </c>
      <c r="B85" t="str">
        <f t="shared" si="7"/>
        <v>EUR</v>
      </c>
      <c r="C85" t="str">
        <f t="shared" si="10"/>
        <v>BRL</v>
      </c>
      <c r="D85" t="str">
        <f t="shared" si="11"/>
        <v>BRLEUR</v>
      </c>
      <c r="E85" t="s">
        <v>18</v>
      </c>
      <c r="F85" t="s">
        <v>4</v>
      </c>
      <c r="G85">
        <v>0.6</v>
      </c>
      <c r="H85">
        <v>1.9</v>
      </c>
      <c r="I85">
        <f t="shared" si="8"/>
        <v>1.2999999999999998</v>
      </c>
      <c r="J85" t="str">
        <f t="shared" si="9"/>
        <v>BRLEUR_25RR_3M</v>
      </c>
    </row>
    <row r="86" spans="1:10" x14ac:dyDescent="0.35">
      <c r="A86" t="s">
        <v>29</v>
      </c>
      <c r="B86" t="str">
        <f t="shared" si="7"/>
        <v>EUR</v>
      </c>
      <c r="C86" t="str">
        <f t="shared" si="10"/>
        <v>BRL</v>
      </c>
      <c r="D86" t="str">
        <f t="shared" si="11"/>
        <v>BRLEUR</v>
      </c>
      <c r="E86" t="s">
        <v>18</v>
      </c>
      <c r="F86" t="s">
        <v>5</v>
      </c>
      <c r="G86">
        <v>0.7</v>
      </c>
      <c r="H86">
        <v>2</v>
      </c>
      <c r="I86">
        <f t="shared" si="8"/>
        <v>1.3</v>
      </c>
      <c r="J86" t="str">
        <f t="shared" si="9"/>
        <v>BRLEUR_25RR_6M</v>
      </c>
    </row>
    <row r="87" spans="1:10" x14ac:dyDescent="0.35">
      <c r="A87" t="s">
        <v>29</v>
      </c>
      <c r="B87" t="str">
        <f t="shared" si="7"/>
        <v>EUR</v>
      </c>
      <c r="C87" t="str">
        <f t="shared" si="10"/>
        <v>BRL</v>
      </c>
      <c r="D87" t="str">
        <f t="shared" si="11"/>
        <v>BRLEUR</v>
      </c>
      <c r="E87" t="s">
        <v>18</v>
      </c>
      <c r="F87" t="s">
        <v>6</v>
      </c>
      <c r="G87">
        <v>0.9</v>
      </c>
      <c r="H87">
        <v>2.2000000000000002</v>
      </c>
      <c r="I87">
        <f t="shared" si="8"/>
        <v>1.3000000000000003</v>
      </c>
      <c r="J87" t="str">
        <f t="shared" si="9"/>
        <v>BRLEUR_25RR_9M</v>
      </c>
    </row>
    <row r="88" spans="1:10" x14ac:dyDescent="0.35">
      <c r="A88" t="s">
        <v>29</v>
      </c>
      <c r="B88" t="str">
        <f t="shared" si="7"/>
        <v>EUR</v>
      </c>
      <c r="C88" t="str">
        <f t="shared" si="10"/>
        <v>BRL</v>
      </c>
      <c r="D88" t="str">
        <f t="shared" si="11"/>
        <v>BRLEUR</v>
      </c>
      <c r="E88" t="s">
        <v>18</v>
      </c>
      <c r="F88" t="s">
        <v>7</v>
      </c>
      <c r="G88">
        <v>0.85</v>
      </c>
      <c r="H88">
        <v>2.15</v>
      </c>
      <c r="I88">
        <f t="shared" si="8"/>
        <v>1.2999999999999998</v>
      </c>
      <c r="J88" t="str">
        <f t="shared" si="9"/>
        <v>BRLEUR_25RR_1Y</v>
      </c>
    </row>
    <row r="89" spans="1:10" x14ac:dyDescent="0.35">
      <c r="A89" t="s">
        <v>29</v>
      </c>
      <c r="B89" t="str">
        <f t="shared" si="7"/>
        <v>EUR</v>
      </c>
      <c r="C89" t="str">
        <f t="shared" si="10"/>
        <v>BRL</v>
      </c>
      <c r="D89" t="str">
        <f t="shared" si="11"/>
        <v>BRLEUR</v>
      </c>
      <c r="E89" t="s">
        <v>18</v>
      </c>
      <c r="F89" t="s">
        <v>8</v>
      </c>
      <c r="G89">
        <v>0.9</v>
      </c>
      <c r="H89">
        <v>2.4500000000000002</v>
      </c>
      <c r="I89">
        <f t="shared" si="8"/>
        <v>1.5500000000000003</v>
      </c>
      <c r="J89" t="str">
        <f t="shared" si="9"/>
        <v>BRLEUR_25RR_2Y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B2:P33"/>
  <sheetViews>
    <sheetView topLeftCell="B1" zoomScale="70" zoomScaleNormal="70" workbookViewId="0">
      <selection activeCell="F11" sqref="F11"/>
    </sheetView>
  </sheetViews>
  <sheetFormatPr baseColWidth="10" defaultRowHeight="14.15" x14ac:dyDescent="0.35"/>
  <sheetData>
    <row r="2" spans="2:16" ht="15.05" thickBot="1" x14ac:dyDescent="0.4">
      <c r="B2" t="s">
        <v>32</v>
      </c>
      <c r="C2" t="s">
        <v>9</v>
      </c>
      <c r="F2" t="s">
        <v>32</v>
      </c>
      <c r="G2" t="s">
        <v>10</v>
      </c>
      <c r="J2" t="s">
        <v>30</v>
      </c>
      <c r="K2" t="s">
        <v>9</v>
      </c>
      <c r="N2" t="s">
        <v>13</v>
      </c>
      <c r="O2" t="s">
        <v>10</v>
      </c>
    </row>
    <row r="3" spans="2:16" ht="14.5" x14ac:dyDescent="0.35">
      <c r="B3" s="1" t="s">
        <v>0</v>
      </c>
      <c r="C3" s="2">
        <v>9</v>
      </c>
      <c r="D3" s="3">
        <v>13</v>
      </c>
      <c r="F3" s="1" t="s">
        <v>0</v>
      </c>
      <c r="G3" s="2">
        <v>0.2</v>
      </c>
      <c r="H3" s="3">
        <v>3.75</v>
      </c>
      <c r="J3" s="1" t="s">
        <v>0</v>
      </c>
      <c r="K3" s="2">
        <v>8</v>
      </c>
      <c r="L3" s="3">
        <v>12.5</v>
      </c>
      <c r="N3" s="1" t="s">
        <v>0</v>
      </c>
      <c r="O3" s="2">
        <v>-1.85</v>
      </c>
      <c r="P3" s="3">
        <v>3.2</v>
      </c>
    </row>
    <row r="4" spans="2:16" ht="14.5" x14ac:dyDescent="0.35">
      <c r="B4" s="4" t="s">
        <v>1</v>
      </c>
      <c r="C4" s="5">
        <v>9.75</v>
      </c>
      <c r="D4" s="6">
        <v>12</v>
      </c>
      <c r="F4" s="4" t="s">
        <v>1</v>
      </c>
      <c r="G4" s="5">
        <v>1.1499999999999999</v>
      </c>
      <c r="H4" s="6">
        <v>2.9</v>
      </c>
      <c r="J4" s="4" t="s">
        <v>1</v>
      </c>
      <c r="K4" s="5">
        <v>9</v>
      </c>
      <c r="L4" s="6">
        <v>12</v>
      </c>
      <c r="N4" s="4" t="s">
        <v>1</v>
      </c>
      <c r="O4" s="5">
        <v>-0.5</v>
      </c>
      <c r="P4" s="6">
        <v>2</v>
      </c>
    </row>
    <row r="5" spans="2:16" ht="14.5" x14ac:dyDescent="0.35">
      <c r="B5" s="4" t="s">
        <v>2</v>
      </c>
      <c r="C5" s="5">
        <v>11.1</v>
      </c>
      <c r="D5" s="6">
        <v>11.6</v>
      </c>
      <c r="F5" s="4" t="s">
        <v>2</v>
      </c>
      <c r="G5" s="5">
        <v>2</v>
      </c>
      <c r="H5" s="6">
        <v>3</v>
      </c>
      <c r="J5" s="4" t="s">
        <v>2</v>
      </c>
      <c r="K5" s="5">
        <v>10.25</v>
      </c>
      <c r="L5" s="6">
        <v>11.5</v>
      </c>
      <c r="N5" s="4" t="s">
        <v>2</v>
      </c>
      <c r="O5" s="5">
        <v>0.15</v>
      </c>
      <c r="P5" s="6">
        <v>1.45</v>
      </c>
    </row>
    <row r="6" spans="2:16" ht="14.5" x14ac:dyDescent="0.35">
      <c r="B6" s="4" t="s">
        <v>3</v>
      </c>
      <c r="C6" s="5">
        <v>11.5</v>
      </c>
      <c r="D6" s="6">
        <v>12</v>
      </c>
      <c r="F6" s="4" t="s">
        <v>3</v>
      </c>
      <c r="G6" s="5">
        <v>2.15</v>
      </c>
      <c r="H6" s="6">
        <v>3</v>
      </c>
      <c r="J6" s="4" t="s">
        <v>3</v>
      </c>
      <c r="K6" s="5">
        <v>10.5</v>
      </c>
      <c r="L6" s="6">
        <v>11.75</v>
      </c>
      <c r="N6" s="4" t="s">
        <v>3</v>
      </c>
      <c r="O6" s="5">
        <v>0.05</v>
      </c>
      <c r="P6" s="6">
        <v>1.05</v>
      </c>
    </row>
    <row r="7" spans="2:16" ht="14.5" x14ac:dyDescent="0.35">
      <c r="B7" s="4" t="s">
        <v>4</v>
      </c>
      <c r="C7" s="5">
        <v>11.75</v>
      </c>
      <c r="D7" s="6">
        <v>12.25</v>
      </c>
      <c r="F7" s="4" t="s">
        <v>4</v>
      </c>
      <c r="G7" s="5">
        <v>2.25</v>
      </c>
      <c r="H7" s="6">
        <v>3.05</v>
      </c>
      <c r="J7" s="4" t="s">
        <v>4</v>
      </c>
      <c r="K7" s="5">
        <v>10.75</v>
      </c>
      <c r="L7" s="6">
        <v>12</v>
      </c>
      <c r="N7" s="4" t="s">
        <v>4</v>
      </c>
      <c r="O7" s="5">
        <v>0.15</v>
      </c>
      <c r="P7" s="6">
        <v>1.2</v>
      </c>
    </row>
    <row r="8" spans="2:16" ht="14.5" x14ac:dyDescent="0.35">
      <c r="B8" s="4" t="s">
        <v>5</v>
      </c>
      <c r="C8" s="5">
        <v>12.25</v>
      </c>
      <c r="D8" s="6">
        <v>12.75</v>
      </c>
      <c r="F8" s="4" t="s">
        <v>5</v>
      </c>
      <c r="G8" s="5">
        <v>2.4</v>
      </c>
      <c r="H8" s="6">
        <v>3.25</v>
      </c>
      <c r="J8" s="4" t="s">
        <v>5</v>
      </c>
      <c r="K8" s="5">
        <v>11</v>
      </c>
      <c r="L8" s="6">
        <v>12.5</v>
      </c>
      <c r="N8" s="4" t="s">
        <v>5</v>
      </c>
      <c r="O8" s="5">
        <v>0.35</v>
      </c>
      <c r="P8" s="6">
        <v>1.35</v>
      </c>
    </row>
    <row r="9" spans="2:16" ht="14.5" x14ac:dyDescent="0.35">
      <c r="B9" s="4" t="s">
        <v>6</v>
      </c>
      <c r="C9" s="5">
        <v>12.6</v>
      </c>
      <c r="D9" s="6">
        <v>13.1</v>
      </c>
      <c r="F9" s="4" t="s">
        <v>6</v>
      </c>
      <c r="G9" s="5">
        <v>2.6</v>
      </c>
      <c r="H9" s="6">
        <v>3.35</v>
      </c>
      <c r="J9" s="4" t="s">
        <v>6</v>
      </c>
      <c r="K9" s="5">
        <v>11.5</v>
      </c>
      <c r="L9" s="6">
        <v>12.5</v>
      </c>
      <c r="N9" s="4" t="s">
        <v>6</v>
      </c>
      <c r="O9" s="5">
        <v>0.5</v>
      </c>
      <c r="P9" s="6">
        <v>1.5</v>
      </c>
    </row>
    <row r="10" spans="2:16" ht="15.05" thickBot="1" x14ac:dyDescent="0.4">
      <c r="B10" s="4" t="s">
        <v>7</v>
      </c>
      <c r="C10" s="5">
        <v>12.85</v>
      </c>
      <c r="D10" s="6">
        <v>13.35</v>
      </c>
      <c r="F10" s="4" t="s">
        <v>7</v>
      </c>
      <c r="G10" s="5">
        <v>2.75</v>
      </c>
      <c r="H10" s="6">
        <v>3.45</v>
      </c>
      <c r="J10" s="7" t="s">
        <v>7</v>
      </c>
      <c r="K10" s="8">
        <v>11.5</v>
      </c>
      <c r="L10" s="9">
        <v>12.75</v>
      </c>
      <c r="N10" s="7" t="s">
        <v>7</v>
      </c>
      <c r="O10" s="8">
        <v>0.6</v>
      </c>
      <c r="P10" s="9">
        <v>1.6</v>
      </c>
    </row>
    <row r="11" spans="2:16" ht="15.05" thickBot="1" x14ac:dyDescent="0.4">
      <c r="B11" s="7" t="s">
        <v>8</v>
      </c>
      <c r="C11" s="8">
        <v>13</v>
      </c>
      <c r="D11" s="9">
        <v>13.8</v>
      </c>
      <c r="F11" s="7" t="s">
        <v>8</v>
      </c>
      <c r="G11" s="8">
        <v>2.7</v>
      </c>
      <c r="H11" s="9">
        <v>3.7</v>
      </c>
    </row>
    <row r="13" spans="2:16" ht="15.05" thickBot="1" x14ac:dyDescent="0.4">
      <c r="B13" t="s">
        <v>11</v>
      </c>
      <c r="C13" t="s">
        <v>9</v>
      </c>
      <c r="F13" s="5" t="s">
        <v>11</v>
      </c>
      <c r="G13" t="s">
        <v>10</v>
      </c>
      <c r="H13" s="5"/>
      <c r="J13" t="s">
        <v>14</v>
      </c>
      <c r="K13" t="s">
        <v>9</v>
      </c>
      <c r="N13" t="s">
        <v>14</v>
      </c>
      <c r="O13" t="s">
        <v>10</v>
      </c>
    </row>
    <row r="14" spans="2:16" ht="14.5" x14ac:dyDescent="0.35">
      <c r="B14" s="1" t="s">
        <v>0</v>
      </c>
      <c r="C14" s="2">
        <v>17</v>
      </c>
      <c r="D14" s="3">
        <v>21</v>
      </c>
      <c r="F14" s="1" t="s">
        <v>0</v>
      </c>
      <c r="G14" s="2">
        <v>0.1</v>
      </c>
      <c r="H14" s="3">
        <v>3.15</v>
      </c>
      <c r="J14" s="1" t="s">
        <v>0</v>
      </c>
      <c r="K14" s="2">
        <v>15.5</v>
      </c>
      <c r="L14" s="3">
        <v>20.5</v>
      </c>
      <c r="N14" s="1" t="s">
        <v>0</v>
      </c>
      <c r="O14" s="2">
        <v>-1.05</v>
      </c>
      <c r="P14" s="3">
        <v>4</v>
      </c>
    </row>
    <row r="15" spans="2:16" ht="14.5" x14ac:dyDescent="0.35">
      <c r="B15" s="4" t="s">
        <v>1</v>
      </c>
      <c r="C15" s="5">
        <v>17.5</v>
      </c>
      <c r="D15" s="6">
        <v>19.5</v>
      </c>
      <c r="F15" s="4" t="s">
        <v>1</v>
      </c>
      <c r="G15" s="5">
        <v>0.6</v>
      </c>
      <c r="H15" s="6">
        <v>2.4</v>
      </c>
      <c r="J15" s="4" t="s">
        <v>1</v>
      </c>
      <c r="K15" s="5">
        <v>17</v>
      </c>
      <c r="L15" s="6">
        <v>19.5</v>
      </c>
      <c r="N15" s="4" t="s">
        <v>1</v>
      </c>
      <c r="O15" s="5">
        <v>-0.05</v>
      </c>
      <c r="P15" s="6">
        <v>2.5</v>
      </c>
    </row>
    <row r="16" spans="2:16" ht="14.5" x14ac:dyDescent="0.35">
      <c r="B16" s="4" t="s">
        <v>2</v>
      </c>
      <c r="C16" s="5">
        <v>18.850000000000001</v>
      </c>
      <c r="D16" s="6">
        <v>19.850000000000001</v>
      </c>
      <c r="F16" s="4" t="s">
        <v>2</v>
      </c>
      <c r="G16" s="5">
        <v>1.3</v>
      </c>
      <c r="H16" s="6">
        <v>2.1</v>
      </c>
      <c r="J16" s="4" t="s">
        <v>2</v>
      </c>
      <c r="K16" s="5">
        <v>18.25</v>
      </c>
      <c r="L16" s="6">
        <v>19.5</v>
      </c>
      <c r="N16" s="4" t="s">
        <v>2</v>
      </c>
      <c r="O16" s="5">
        <v>0.4</v>
      </c>
      <c r="P16" s="6">
        <v>1.95</v>
      </c>
    </row>
    <row r="17" spans="2:16" x14ac:dyDescent="0.35">
      <c r="B17" s="4" t="s">
        <v>3</v>
      </c>
      <c r="C17" s="5">
        <v>21.15</v>
      </c>
      <c r="D17" s="6">
        <v>22.1</v>
      </c>
      <c r="F17" s="4" t="s">
        <v>3</v>
      </c>
      <c r="G17" s="5">
        <v>1.45</v>
      </c>
      <c r="H17" s="6">
        <v>2.2999999999999998</v>
      </c>
      <c r="J17" s="4" t="s">
        <v>3</v>
      </c>
      <c r="K17" s="5">
        <v>20.5</v>
      </c>
      <c r="L17" s="6">
        <v>21.75</v>
      </c>
      <c r="N17" s="4" t="s">
        <v>3</v>
      </c>
      <c r="O17" s="5">
        <v>0.75</v>
      </c>
      <c r="P17" s="6">
        <v>2.0499999999999998</v>
      </c>
    </row>
    <row r="18" spans="2:16" x14ac:dyDescent="0.35">
      <c r="B18" s="4" t="s">
        <v>4</v>
      </c>
      <c r="C18" s="5">
        <v>21.75</v>
      </c>
      <c r="D18" s="6">
        <v>22.75</v>
      </c>
      <c r="F18" s="4" t="s">
        <v>4</v>
      </c>
      <c r="G18" s="5">
        <v>1.6</v>
      </c>
      <c r="H18" s="6">
        <v>2.4</v>
      </c>
      <c r="J18" s="4" t="s">
        <v>4</v>
      </c>
      <c r="K18" s="5">
        <v>21</v>
      </c>
      <c r="L18" s="6">
        <v>22.25</v>
      </c>
      <c r="N18" s="4" t="s">
        <v>4</v>
      </c>
      <c r="O18" s="5">
        <v>0.6</v>
      </c>
      <c r="P18" s="6">
        <v>1.9</v>
      </c>
    </row>
    <row r="19" spans="2:16" x14ac:dyDescent="0.35">
      <c r="B19" s="4" t="s">
        <v>5</v>
      </c>
      <c r="C19" s="5">
        <v>20.3</v>
      </c>
      <c r="D19" s="6">
        <v>21.25</v>
      </c>
      <c r="F19" s="4" t="s">
        <v>5</v>
      </c>
      <c r="G19" s="5">
        <v>1.5</v>
      </c>
      <c r="H19" s="6">
        <v>2.35</v>
      </c>
      <c r="J19" s="4" t="s">
        <v>5</v>
      </c>
      <c r="K19" s="5">
        <v>19.75</v>
      </c>
      <c r="L19" s="6">
        <v>21</v>
      </c>
      <c r="N19" s="4" t="s">
        <v>5</v>
      </c>
      <c r="O19" s="5">
        <v>0.7</v>
      </c>
      <c r="P19" s="6">
        <v>2</v>
      </c>
    </row>
    <row r="20" spans="2:16" x14ac:dyDescent="0.35">
      <c r="B20" s="4" t="s">
        <v>6</v>
      </c>
      <c r="C20" s="5">
        <v>19.850000000000001</v>
      </c>
      <c r="D20" s="6">
        <v>20.8</v>
      </c>
      <c r="F20" s="4" t="s">
        <v>6</v>
      </c>
      <c r="G20" s="5">
        <v>1.75</v>
      </c>
      <c r="H20" s="6">
        <v>2.5499999999999998</v>
      </c>
      <c r="J20" s="4" t="s">
        <v>6</v>
      </c>
      <c r="K20" s="5">
        <v>19.25</v>
      </c>
      <c r="L20" s="6">
        <v>20.5</v>
      </c>
      <c r="N20" s="4" t="s">
        <v>6</v>
      </c>
      <c r="O20" s="5">
        <v>0.9</v>
      </c>
      <c r="P20" s="6">
        <v>2.2000000000000002</v>
      </c>
    </row>
    <row r="21" spans="2:16" x14ac:dyDescent="0.35">
      <c r="B21" s="4" t="s">
        <v>7</v>
      </c>
      <c r="C21" s="5">
        <v>19.649999999999999</v>
      </c>
      <c r="D21" s="6">
        <v>20.55</v>
      </c>
      <c r="F21" s="4" t="s">
        <v>7</v>
      </c>
      <c r="G21" s="5">
        <v>1.8</v>
      </c>
      <c r="H21" s="6">
        <v>2.5499999999999998</v>
      </c>
      <c r="J21" s="4" t="s">
        <v>7</v>
      </c>
      <c r="K21" s="5">
        <v>19.25</v>
      </c>
      <c r="L21" s="6">
        <v>20.25</v>
      </c>
      <c r="N21" s="4" t="s">
        <v>7</v>
      </c>
      <c r="O21" s="5">
        <v>0.85</v>
      </c>
      <c r="P21" s="6">
        <v>2.15</v>
      </c>
    </row>
    <row r="22" spans="2:16" ht="14.6" thickBot="1" x14ac:dyDescent="0.4">
      <c r="B22" s="7" t="s">
        <v>8</v>
      </c>
      <c r="C22" s="8">
        <v>19.5</v>
      </c>
      <c r="D22" s="9">
        <v>21</v>
      </c>
      <c r="F22" s="7" t="s">
        <v>8</v>
      </c>
      <c r="G22" s="8">
        <v>1.85</v>
      </c>
      <c r="H22" s="9">
        <v>2.85</v>
      </c>
      <c r="J22" s="7" t="s">
        <v>8</v>
      </c>
      <c r="K22" s="8">
        <v>19.25</v>
      </c>
      <c r="L22" s="9">
        <v>20.75</v>
      </c>
      <c r="N22" s="7" t="s">
        <v>8</v>
      </c>
      <c r="O22" s="8">
        <v>0.9</v>
      </c>
      <c r="P22" s="9">
        <v>2.4500000000000002</v>
      </c>
    </row>
    <row r="24" spans="2:16" ht="14.6" thickBot="1" x14ac:dyDescent="0.4">
      <c r="B24" t="s">
        <v>12</v>
      </c>
      <c r="C24" t="s">
        <v>9</v>
      </c>
      <c r="F24" t="s">
        <v>12</v>
      </c>
      <c r="G24" t="s">
        <v>10</v>
      </c>
    </row>
    <row r="25" spans="2:16" x14ac:dyDescent="0.35">
      <c r="B25" s="1" t="s">
        <v>0</v>
      </c>
      <c r="C25" s="2">
        <v>16.5</v>
      </c>
      <c r="D25" s="3">
        <v>23</v>
      </c>
      <c r="F25" s="1" t="s">
        <v>0</v>
      </c>
      <c r="G25" s="2">
        <v>-1.1000000000000001</v>
      </c>
      <c r="H25" s="3">
        <v>5.95</v>
      </c>
    </row>
    <row r="26" spans="2:16" x14ac:dyDescent="0.35">
      <c r="B26" s="4" t="s">
        <v>1</v>
      </c>
      <c r="C26" s="5">
        <v>18</v>
      </c>
      <c r="D26" s="6">
        <v>21.5</v>
      </c>
      <c r="F26" s="4" t="s">
        <v>1</v>
      </c>
      <c r="G26" s="5">
        <v>-0.4</v>
      </c>
      <c r="H26" s="6">
        <v>3.65</v>
      </c>
    </row>
    <row r="27" spans="2:16" x14ac:dyDescent="0.35">
      <c r="B27" s="4" t="s">
        <v>2</v>
      </c>
      <c r="C27" s="5">
        <v>19.5</v>
      </c>
      <c r="D27" s="6">
        <v>21.25</v>
      </c>
      <c r="F27" s="4" t="s">
        <v>2</v>
      </c>
      <c r="G27" s="5">
        <v>1.05</v>
      </c>
      <c r="H27" s="6">
        <v>2.8</v>
      </c>
    </row>
    <row r="28" spans="2:16" x14ac:dyDescent="0.35">
      <c r="B28" s="4" t="s">
        <v>3</v>
      </c>
      <c r="C28" s="5">
        <v>22</v>
      </c>
      <c r="D28" s="6">
        <v>23.75</v>
      </c>
      <c r="F28" s="4" t="s">
        <v>3</v>
      </c>
      <c r="G28" s="5">
        <v>1.25</v>
      </c>
      <c r="H28" s="6">
        <v>3.05</v>
      </c>
    </row>
    <row r="29" spans="2:16" x14ac:dyDescent="0.35">
      <c r="B29" s="4" t="s">
        <v>4</v>
      </c>
      <c r="C29" s="5">
        <v>22.5</v>
      </c>
      <c r="D29" s="6">
        <v>24.5</v>
      </c>
      <c r="F29" s="4" t="s">
        <v>4</v>
      </c>
      <c r="G29" s="5">
        <v>1.2</v>
      </c>
      <c r="H29" s="6">
        <v>3.25</v>
      </c>
    </row>
    <row r="30" spans="2:16" x14ac:dyDescent="0.35">
      <c r="B30" s="4" t="s">
        <v>5</v>
      </c>
      <c r="C30" s="5">
        <v>21.25</v>
      </c>
      <c r="D30" s="6">
        <v>23</v>
      </c>
      <c r="F30" s="4" t="s">
        <v>5</v>
      </c>
      <c r="G30" s="5">
        <v>1.3</v>
      </c>
      <c r="H30" s="6">
        <v>3.3</v>
      </c>
    </row>
    <row r="31" spans="2:16" x14ac:dyDescent="0.35">
      <c r="B31" s="4" t="s">
        <v>6</v>
      </c>
      <c r="C31" s="5">
        <v>21</v>
      </c>
      <c r="D31" s="6">
        <v>22.5</v>
      </c>
      <c r="F31" s="4" t="s">
        <v>6</v>
      </c>
      <c r="G31" s="5">
        <v>1.5</v>
      </c>
      <c r="H31" s="6">
        <v>3.5</v>
      </c>
    </row>
    <row r="32" spans="2:16" x14ac:dyDescent="0.35">
      <c r="B32" s="4" t="s">
        <v>7</v>
      </c>
      <c r="C32" s="5">
        <v>20.75</v>
      </c>
      <c r="D32" s="6">
        <v>22.5</v>
      </c>
      <c r="F32" s="4" t="s">
        <v>7</v>
      </c>
      <c r="G32" s="5">
        <v>1.45</v>
      </c>
      <c r="H32" s="6">
        <v>3.45</v>
      </c>
    </row>
    <row r="33" spans="2:8" ht="14.6" thickBot="1" x14ac:dyDescent="0.4">
      <c r="B33" s="7" t="s">
        <v>8</v>
      </c>
      <c r="C33" s="8">
        <v>20.5</v>
      </c>
      <c r="D33" s="9">
        <v>23</v>
      </c>
      <c r="F33" s="7" t="s">
        <v>8</v>
      </c>
      <c r="G33" s="8">
        <v>0.85</v>
      </c>
      <c r="H33" s="9">
        <v>3.9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J33"/>
  <sheetViews>
    <sheetView zoomScale="70" zoomScaleNormal="70" workbookViewId="0">
      <selection activeCell="A2" sqref="A2:A33"/>
    </sheetView>
  </sheetViews>
  <sheetFormatPr baseColWidth="10" defaultRowHeight="14.15" x14ac:dyDescent="0.35"/>
  <sheetData>
    <row r="1" spans="1:10" x14ac:dyDescent="0.35">
      <c r="A1" s="13" t="s">
        <v>112</v>
      </c>
      <c r="B1" s="13" t="s">
        <v>114</v>
      </c>
      <c r="C1" s="13" t="s">
        <v>115</v>
      </c>
      <c r="D1" s="13" t="s">
        <v>112</v>
      </c>
      <c r="E1" s="13" t="s">
        <v>40</v>
      </c>
      <c r="F1" s="13" t="s">
        <v>42</v>
      </c>
      <c r="G1" s="13" t="s">
        <v>109</v>
      </c>
      <c r="H1" s="13" t="s">
        <v>110</v>
      </c>
      <c r="I1" s="13" t="s">
        <v>111</v>
      </c>
      <c r="J1" s="13" t="s">
        <v>113</v>
      </c>
    </row>
    <row r="2" spans="1:10" x14ac:dyDescent="0.35">
      <c r="A2" t="s">
        <v>32</v>
      </c>
      <c r="B2" t="str">
        <f>+LEFT(A2,3)</f>
        <v>USD</v>
      </c>
      <c r="C2" t="str">
        <f>+RIGHT(A2,3)</f>
        <v>MXN</v>
      </c>
      <c r="D2" t="str">
        <f>+IF(B2&lt;C2,B2&amp;C2,C2&amp;B2)</f>
        <v>MXNUSD</v>
      </c>
      <c r="E2" t="s">
        <v>17</v>
      </c>
      <c r="F2" t="s">
        <v>2</v>
      </c>
      <c r="G2">
        <v>1.4</v>
      </c>
      <c r="H2">
        <v>2</v>
      </c>
      <c r="I2">
        <f>+H2-G2</f>
        <v>0.60000000000000009</v>
      </c>
      <c r="J2" t="str">
        <f>+D2&amp;"_"&amp;E2&amp;"_"&amp;F2</f>
        <v>MXNUSD_10FLY_1M</v>
      </c>
    </row>
    <row r="3" spans="1:10" x14ac:dyDescent="0.35">
      <c r="A3" t="s">
        <v>32</v>
      </c>
      <c r="B3" t="str">
        <f t="shared" ref="B3:B33" si="0">+LEFT(A3,3)</f>
        <v>USD</v>
      </c>
      <c r="C3" t="str">
        <f t="shared" ref="C3:C33" si="1">+RIGHT(A3,3)</f>
        <v>MXN</v>
      </c>
      <c r="D3" t="str">
        <f t="shared" ref="D3:D33" si="2">+IF(B3&lt;C3,B3&amp;C3,C3&amp;B3)</f>
        <v>MXNUSD</v>
      </c>
      <c r="E3" t="s">
        <v>17</v>
      </c>
      <c r="F3" t="s">
        <v>3</v>
      </c>
      <c r="G3">
        <v>1.75</v>
      </c>
      <c r="H3">
        <v>2.15</v>
      </c>
      <c r="I3">
        <f t="shared" ref="I3:I33" si="3">+H3-G3</f>
        <v>0.39999999999999991</v>
      </c>
      <c r="J3" t="str">
        <f t="shared" ref="J3:J33" si="4">+D3&amp;"_"&amp;E3&amp;"_"&amp;F3</f>
        <v>MXNUSD_10FLY_2M</v>
      </c>
    </row>
    <row r="4" spans="1:10" x14ac:dyDescent="0.35">
      <c r="A4" t="s">
        <v>32</v>
      </c>
      <c r="B4" t="str">
        <f t="shared" si="0"/>
        <v>USD</v>
      </c>
      <c r="C4" t="str">
        <f t="shared" si="1"/>
        <v>MXN</v>
      </c>
      <c r="D4" t="str">
        <f t="shared" si="2"/>
        <v>MXNUSD</v>
      </c>
      <c r="E4" t="s">
        <v>17</v>
      </c>
      <c r="F4" t="s">
        <v>4</v>
      </c>
      <c r="G4">
        <v>1.6</v>
      </c>
      <c r="H4">
        <v>2.2000000000000002</v>
      </c>
      <c r="I4">
        <f t="shared" si="3"/>
        <v>0.60000000000000009</v>
      </c>
      <c r="J4" t="str">
        <f t="shared" si="4"/>
        <v>MXNUSD_10FLY_3M</v>
      </c>
    </row>
    <row r="5" spans="1:10" x14ac:dyDescent="0.35">
      <c r="A5" t="s">
        <v>32</v>
      </c>
      <c r="B5" t="str">
        <f t="shared" si="0"/>
        <v>USD</v>
      </c>
      <c r="C5" t="str">
        <f t="shared" si="1"/>
        <v>MXN</v>
      </c>
      <c r="D5" t="str">
        <f t="shared" si="2"/>
        <v>MXNUSD</v>
      </c>
      <c r="E5" t="s">
        <v>17</v>
      </c>
      <c r="F5" t="s">
        <v>5</v>
      </c>
      <c r="G5">
        <v>1.75</v>
      </c>
      <c r="H5">
        <v>2.35</v>
      </c>
      <c r="I5">
        <f t="shared" si="3"/>
        <v>0.60000000000000009</v>
      </c>
      <c r="J5" t="str">
        <f t="shared" si="4"/>
        <v>MXNUSD_10FLY_6M</v>
      </c>
    </row>
    <row r="6" spans="1:10" x14ac:dyDescent="0.35">
      <c r="A6" t="s">
        <v>32</v>
      </c>
      <c r="B6" t="str">
        <f t="shared" si="0"/>
        <v>USD</v>
      </c>
      <c r="C6" t="str">
        <f t="shared" si="1"/>
        <v>MXN</v>
      </c>
      <c r="D6" t="str">
        <f t="shared" si="2"/>
        <v>MXNUSD</v>
      </c>
      <c r="E6" t="s">
        <v>17</v>
      </c>
      <c r="F6" t="s">
        <v>6</v>
      </c>
      <c r="G6">
        <v>1.8</v>
      </c>
      <c r="H6">
        <v>2.4</v>
      </c>
      <c r="I6">
        <f t="shared" si="3"/>
        <v>0.59999999999999987</v>
      </c>
      <c r="J6" t="str">
        <f t="shared" si="4"/>
        <v>MXNUSD_10FLY_9M</v>
      </c>
    </row>
    <row r="7" spans="1:10" x14ac:dyDescent="0.35">
      <c r="A7" t="s">
        <v>32</v>
      </c>
      <c r="B7" t="str">
        <f t="shared" si="0"/>
        <v>USD</v>
      </c>
      <c r="C7" t="str">
        <f t="shared" si="1"/>
        <v>MXN</v>
      </c>
      <c r="D7" t="str">
        <f t="shared" si="2"/>
        <v>MXNUSD</v>
      </c>
      <c r="E7" t="s">
        <v>17</v>
      </c>
      <c r="F7" t="s">
        <v>7</v>
      </c>
      <c r="G7">
        <v>1.9</v>
      </c>
      <c r="H7">
        <v>2.5</v>
      </c>
      <c r="I7">
        <f t="shared" si="3"/>
        <v>0.60000000000000009</v>
      </c>
      <c r="J7" t="str">
        <f t="shared" si="4"/>
        <v>MXNUSD_10FLY_1Y</v>
      </c>
    </row>
    <row r="8" spans="1:10" x14ac:dyDescent="0.35">
      <c r="A8" t="s">
        <v>32</v>
      </c>
      <c r="B8" t="str">
        <f t="shared" si="0"/>
        <v>USD</v>
      </c>
      <c r="C8" t="str">
        <f t="shared" si="1"/>
        <v>MXN</v>
      </c>
      <c r="D8" t="str">
        <f t="shared" si="2"/>
        <v>MXNUSD</v>
      </c>
      <c r="E8" t="s">
        <v>18</v>
      </c>
      <c r="F8" t="s">
        <v>2</v>
      </c>
      <c r="G8">
        <v>2.65</v>
      </c>
      <c r="H8">
        <v>3.25</v>
      </c>
      <c r="I8">
        <f t="shared" si="3"/>
        <v>0.60000000000000009</v>
      </c>
      <c r="J8" t="str">
        <f t="shared" si="4"/>
        <v>MXNUSD_25RR_1M</v>
      </c>
    </row>
    <row r="9" spans="1:10" x14ac:dyDescent="0.35">
      <c r="A9" t="s">
        <v>32</v>
      </c>
      <c r="B9" t="str">
        <f t="shared" si="0"/>
        <v>USD</v>
      </c>
      <c r="C9" t="str">
        <f t="shared" si="1"/>
        <v>MXN</v>
      </c>
      <c r="D9" t="str">
        <f t="shared" si="2"/>
        <v>MXNUSD</v>
      </c>
      <c r="E9" t="s">
        <v>18</v>
      </c>
      <c r="F9" t="s">
        <v>3</v>
      </c>
      <c r="G9">
        <v>2.85</v>
      </c>
      <c r="H9">
        <v>3.35</v>
      </c>
      <c r="I9">
        <f t="shared" si="3"/>
        <v>0.5</v>
      </c>
      <c r="J9" t="str">
        <f t="shared" si="4"/>
        <v>MXNUSD_25RR_2M</v>
      </c>
    </row>
    <row r="10" spans="1:10" x14ac:dyDescent="0.35">
      <c r="A10" t="s">
        <v>32</v>
      </c>
      <c r="B10" t="str">
        <f t="shared" si="0"/>
        <v>USD</v>
      </c>
      <c r="C10" t="str">
        <f t="shared" si="1"/>
        <v>MXN</v>
      </c>
      <c r="D10" t="str">
        <f t="shared" si="2"/>
        <v>MXNUSD</v>
      </c>
      <c r="E10" t="s">
        <v>18</v>
      </c>
      <c r="F10" t="s">
        <v>4</v>
      </c>
      <c r="G10">
        <v>2.9</v>
      </c>
      <c r="H10">
        <v>3.4</v>
      </c>
      <c r="I10">
        <f t="shared" si="3"/>
        <v>0.5</v>
      </c>
      <c r="J10" t="str">
        <f t="shared" si="4"/>
        <v>MXNUSD_25RR_3M</v>
      </c>
    </row>
    <row r="11" spans="1:10" x14ac:dyDescent="0.35">
      <c r="A11" t="s">
        <v>32</v>
      </c>
      <c r="B11" t="str">
        <f t="shared" si="0"/>
        <v>USD</v>
      </c>
      <c r="C11" t="str">
        <f t="shared" si="1"/>
        <v>MXN</v>
      </c>
      <c r="D11" t="str">
        <f t="shared" si="2"/>
        <v>MXNUSD</v>
      </c>
      <c r="E11" t="s">
        <v>18</v>
      </c>
      <c r="F11" t="s">
        <v>5</v>
      </c>
      <c r="G11">
        <v>2.9</v>
      </c>
      <c r="H11">
        <v>3.4</v>
      </c>
      <c r="I11">
        <f t="shared" si="3"/>
        <v>0.5</v>
      </c>
      <c r="J11" t="str">
        <f t="shared" si="4"/>
        <v>MXNUSD_25RR_6M</v>
      </c>
    </row>
    <row r="12" spans="1:10" x14ac:dyDescent="0.35">
      <c r="A12" t="s">
        <v>32</v>
      </c>
      <c r="B12" t="str">
        <f t="shared" si="0"/>
        <v>USD</v>
      </c>
      <c r="C12" t="str">
        <f t="shared" si="1"/>
        <v>MXN</v>
      </c>
      <c r="D12" t="str">
        <f t="shared" si="2"/>
        <v>MXNUSD</v>
      </c>
      <c r="E12" t="s">
        <v>18</v>
      </c>
      <c r="F12" t="s">
        <v>6</v>
      </c>
      <c r="G12">
        <v>2.9</v>
      </c>
      <c r="H12">
        <v>3.4</v>
      </c>
      <c r="I12">
        <f t="shared" si="3"/>
        <v>0.5</v>
      </c>
      <c r="J12" t="str">
        <f t="shared" si="4"/>
        <v>MXNUSD_25RR_9M</v>
      </c>
    </row>
    <row r="13" spans="1:10" x14ac:dyDescent="0.35">
      <c r="A13" t="s">
        <v>32</v>
      </c>
      <c r="B13" t="str">
        <f t="shared" si="0"/>
        <v>USD</v>
      </c>
      <c r="C13" t="str">
        <f t="shared" si="1"/>
        <v>MXN</v>
      </c>
      <c r="D13" t="str">
        <f t="shared" si="2"/>
        <v>MXNUSD</v>
      </c>
      <c r="E13" t="s">
        <v>18</v>
      </c>
      <c r="F13" t="s">
        <v>7</v>
      </c>
      <c r="G13">
        <v>2.9</v>
      </c>
      <c r="H13">
        <v>3.4</v>
      </c>
      <c r="I13">
        <f t="shared" si="3"/>
        <v>0.5</v>
      </c>
      <c r="J13" t="str">
        <f t="shared" si="4"/>
        <v>MXNUSD_25RR_1Y</v>
      </c>
    </row>
    <row r="14" spans="1:10" x14ac:dyDescent="0.35">
      <c r="A14" t="s">
        <v>31</v>
      </c>
      <c r="B14" t="str">
        <f t="shared" si="0"/>
        <v>USD</v>
      </c>
      <c r="C14" t="str">
        <f t="shared" si="1"/>
        <v>BRL</v>
      </c>
      <c r="D14" t="str">
        <f t="shared" si="2"/>
        <v>BRLUSD</v>
      </c>
      <c r="E14" t="s">
        <v>17</v>
      </c>
      <c r="F14" t="s">
        <v>2</v>
      </c>
      <c r="G14">
        <v>0.7</v>
      </c>
      <c r="H14">
        <v>1.6</v>
      </c>
      <c r="I14">
        <f t="shared" si="3"/>
        <v>0.90000000000000013</v>
      </c>
      <c r="J14" t="str">
        <f t="shared" si="4"/>
        <v>BRLUSD_10FLY_1M</v>
      </c>
    </row>
    <row r="15" spans="1:10" x14ac:dyDescent="0.35">
      <c r="A15" t="s">
        <v>31</v>
      </c>
      <c r="B15" t="str">
        <f t="shared" si="0"/>
        <v>USD</v>
      </c>
      <c r="C15" t="str">
        <f t="shared" si="1"/>
        <v>BRL</v>
      </c>
      <c r="D15" t="str">
        <f t="shared" si="2"/>
        <v>BRLUSD</v>
      </c>
      <c r="E15" t="s">
        <v>17</v>
      </c>
      <c r="F15" t="s">
        <v>3</v>
      </c>
      <c r="G15">
        <v>0.75</v>
      </c>
      <c r="H15">
        <v>1.65</v>
      </c>
      <c r="I15">
        <f t="shared" si="3"/>
        <v>0.89999999999999991</v>
      </c>
      <c r="J15" t="str">
        <f t="shared" si="4"/>
        <v>BRLUSD_10FLY_2M</v>
      </c>
    </row>
    <row r="16" spans="1:10" x14ac:dyDescent="0.35">
      <c r="A16" t="s">
        <v>31</v>
      </c>
      <c r="B16" t="str">
        <f t="shared" si="0"/>
        <v>USD</v>
      </c>
      <c r="C16" t="str">
        <f t="shared" si="1"/>
        <v>BRL</v>
      </c>
      <c r="D16" t="str">
        <f t="shared" si="2"/>
        <v>BRLUSD</v>
      </c>
      <c r="E16" t="s">
        <v>17</v>
      </c>
      <c r="F16" t="s">
        <v>4</v>
      </c>
      <c r="G16">
        <v>0.85</v>
      </c>
      <c r="H16">
        <v>1.65</v>
      </c>
      <c r="I16">
        <f t="shared" si="3"/>
        <v>0.79999999999999993</v>
      </c>
      <c r="J16" t="str">
        <f t="shared" si="4"/>
        <v>BRLUSD_10FLY_3M</v>
      </c>
    </row>
    <row r="17" spans="1:10" x14ac:dyDescent="0.35">
      <c r="A17" t="s">
        <v>31</v>
      </c>
      <c r="B17" t="str">
        <f t="shared" si="0"/>
        <v>USD</v>
      </c>
      <c r="C17" t="str">
        <f t="shared" si="1"/>
        <v>BRL</v>
      </c>
      <c r="D17" t="str">
        <f t="shared" si="2"/>
        <v>BRLUSD</v>
      </c>
      <c r="E17" t="s">
        <v>17</v>
      </c>
      <c r="F17" t="s">
        <v>5</v>
      </c>
      <c r="G17">
        <v>1.05</v>
      </c>
      <c r="H17">
        <v>1.85</v>
      </c>
      <c r="I17">
        <f t="shared" si="3"/>
        <v>0.8</v>
      </c>
      <c r="J17" t="str">
        <f t="shared" si="4"/>
        <v>BRLUSD_10FLY_6M</v>
      </c>
    </row>
    <row r="18" spans="1:10" x14ac:dyDescent="0.35">
      <c r="A18" t="s">
        <v>31</v>
      </c>
      <c r="B18" t="str">
        <f t="shared" si="0"/>
        <v>USD</v>
      </c>
      <c r="C18" t="str">
        <f t="shared" si="1"/>
        <v>BRL</v>
      </c>
      <c r="D18" t="str">
        <f t="shared" si="2"/>
        <v>BRLUSD</v>
      </c>
      <c r="E18" t="s">
        <v>17</v>
      </c>
      <c r="F18" t="s">
        <v>6</v>
      </c>
      <c r="G18">
        <v>1.25</v>
      </c>
      <c r="H18">
        <v>2.0499999999999998</v>
      </c>
      <c r="I18">
        <f t="shared" si="3"/>
        <v>0.79999999999999982</v>
      </c>
      <c r="J18" t="str">
        <f t="shared" si="4"/>
        <v>BRLUSD_10FLY_9M</v>
      </c>
    </row>
    <row r="19" spans="1:10" x14ac:dyDescent="0.35">
      <c r="A19" t="s">
        <v>31</v>
      </c>
      <c r="B19" t="str">
        <f t="shared" si="0"/>
        <v>USD</v>
      </c>
      <c r="C19" t="str">
        <f t="shared" si="1"/>
        <v>BRL</v>
      </c>
      <c r="D19" t="str">
        <f t="shared" si="2"/>
        <v>BRLUSD</v>
      </c>
      <c r="E19" t="s">
        <v>17</v>
      </c>
      <c r="F19" t="s">
        <v>7</v>
      </c>
      <c r="G19">
        <v>1.45</v>
      </c>
      <c r="H19">
        <v>2.25</v>
      </c>
      <c r="I19">
        <f t="shared" si="3"/>
        <v>0.8</v>
      </c>
      <c r="J19" t="str">
        <f t="shared" si="4"/>
        <v>BRLUSD_10FLY_1Y</v>
      </c>
    </row>
    <row r="20" spans="1:10" x14ac:dyDescent="0.35">
      <c r="A20" t="s">
        <v>31</v>
      </c>
      <c r="B20" t="str">
        <f t="shared" si="0"/>
        <v>USD</v>
      </c>
      <c r="C20" t="str">
        <f t="shared" si="1"/>
        <v>BRL</v>
      </c>
      <c r="D20" t="str">
        <f t="shared" si="2"/>
        <v>BRLUSD</v>
      </c>
      <c r="E20" t="s">
        <v>18</v>
      </c>
      <c r="F20" t="s">
        <v>2</v>
      </c>
      <c r="G20">
        <v>1.65</v>
      </c>
      <c r="H20">
        <v>2.65</v>
      </c>
      <c r="I20">
        <f t="shared" si="3"/>
        <v>1</v>
      </c>
      <c r="J20" t="str">
        <f t="shared" si="4"/>
        <v>BRLUSD_25RR_1M</v>
      </c>
    </row>
    <row r="21" spans="1:10" x14ac:dyDescent="0.35">
      <c r="A21" t="s">
        <v>31</v>
      </c>
      <c r="B21" t="str">
        <f t="shared" si="0"/>
        <v>USD</v>
      </c>
      <c r="C21" t="str">
        <f t="shared" si="1"/>
        <v>BRL</v>
      </c>
      <c r="D21" t="str">
        <f t="shared" si="2"/>
        <v>BRLUSD</v>
      </c>
      <c r="E21" t="s">
        <v>18</v>
      </c>
      <c r="F21" t="s">
        <v>3</v>
      </c>
      <c r="G21">
        <v>1.85</v>
      </c>
      <c r="H21">
        <v>2.65</v>
      </c>
      <c r="I21">
        <f t="shared" si="3"/>
        <v>0.79999999999999982</v>
      </c>
      <c r="J21" t="str">
        <f t="shared" si="4"/>
        <v>BRLUSD_25RR_2M</v>
      </c>
    </row>
    <row r="22" spans="1:10" x14ac:dyDescent="0.35">
      <c r="A22" t="s">
        <v>31</v>
      </c>
      <c r="B22" t="str">
        <f t="shared" si="0"/>
        <v>USD</v>
      </c>
      <c r="C22" t="str">
        <f t="shared" si="1"/>
        <v>BRL</v>
      </c>
      <c r="D22" t="str">
        <f t="shared" si="2"/>
        <v>BRLUSD</v>
      </c>
      <c r="E22" t="s">
        <v>18</v>
      </c>
      <c r="F22" t="s">
        <v>4</v>
      </c>
      <c r="G22">
        <v>2.1</v>
      </c>
      <c r="H22">
        <v>2.65</v>
      </c>
      <c r="I22">
        <f t="shared" si="3"/>
        <v>0.54999999999999982</v>
      </c>
      <c r="J22" t="str">
        <f t="shared" si="4"/>
        <v>BRLUSD_25RR_3M</v>
      </c>
    </row>
    <row r="23" spans="1:10" x14ac:dyDescent="0.35">
      <c r="A23" t="s">
        <v>31</v>
      </c>
      <c r="B23" t="str">
        <f t="shared" si="0"/>
        <v>USD</v>
      </c>
      <c r="C23" t="str">
        <f t="shared" si="1"/>
        <v>BRL</v>
      </c>
      <c r="D23" t="str">
        <f t="shared" si="2"/>
        <v>BRLUSD</v>
      </c>
      <c r="E23" t="s">
        <v>18</v>
      </c>
      <c r="F23" t="s">
        <v>5</v>
      </c>
      <c r="G23">
        <v>1.9</v>
      </c>
      <c r="H23">
        <v>2.7</v>
      </c>
      <c r="I23">
        <f t="shared" si="3"/>
        <v>0.80000000000000027</v>
      </c>
      <c r="J23" t="str">
        <f t="shared" si="4"/>
        <v>BRLUSD_25RR_6M</v>
      </c>
    </row>
    <row r="24" spans="1:10" x14ac:dyDescent="0.35">
      <c r="A24" t="s">
        <v>31</v>
      </c>
      <c r="B24" t="str">
        <f t="shared" si="0"/>
        <v>USD</v>
      </c>
      <c r="C24" t="str">
        <f t="shared" si="1"/>
        <v>BRL</v>
      </c>
      <c r="D24" t="str">
        <f t="shared" si="2"/>
        <v>BRLUSD</v>
      </c>
      <c r="E24" t="s">
        <v>18</v>
      </c>
      <c r="F24" t="s">
        <v>6</v>
      </c>
      <c r="G24">
        <v>1.9</v>
      </c>
      <c r="H24">
        <v>2.5499999999999998</v>
      </c>
      <c r="I24">
        <f t="shared" si="3"/>
        <v>0.64999999999999991</v>
      </c>
      <c r="J24" t="str">
        <f t="shared" si="4"/>
        <v>BRLUSD_25RR_9M</v>
      </c>
    </row>
    <row r="25" spans="1:10" x14ac:dyDescent="0.35">
      <c r="A25" t="s">
        <v>31</v>
      </c>
      <c r="B25" t="str">
        <f t="shared" si="0"/>
        <v>USD</v>
      </c>
      <c r="C25" t="str">
        <f t="shared" si="1"/>
        <v>BRL</v>
      </c>
      <c r="D25" t="str">
        <f t="shared" si="2"/>
        <v>BRLUSD</v>
      </c>
      <c r="E25" t="s">
        <v>18</v>
      </c>
      <c r="F25" t="s">
        <v>7</v>
      </c>
      <c r="G25">
        <v>2.2000000000000002</v>
      </c>
      <c r="H25">
        <v>2.2999999999999998</v>
      </c>
      <c r="I25">
        <f t="shared" si="3"/>
        <v>9.9999999999999645E-2</v>
      </c>
      <c r="J25" t="str">
        <f t="shared" si="4"/>
        <v>BRLUSD_25RR_1Y</v>
      </c>
    </row>
    <row r="26" spans="1:10" x14ac:dyDescent="0.35">
      <c r="A26" t="s">
        <v>31</v>
      </c>
      <c r="B26" t="str">
        <f t="shared" si="0"/>
        <v>USD</v>
      </c>
      <c r="C26" t="str">
        <f t="shared" si="1"/>
        <v>BRL</v>
      </c>
      <c r="D26" t="str">
        <f t="shared" si="2"/>
        <v>BRLUSD</v>
      </c>
      <c r="E26" t="s">
        <v>16</v>
      </c>
      <c r="F26" t="s">
        <v>3</v>
      </c>
      <c r="G26">
        <v>4</v>
      </c>
      <c r="H26">
        <v>4.8</v>
      </c>
      <c r="I26">
        <f t="shared" si="3"/>
        <v>0.79999999999999982</v>
      </c>
      <c r="J26" t="str">
        <f t="shared" si="4"/>
        <v>BRLUSD_10RR_2M</v>
      </c>
    </row>
    <row r="27" spans="1:10" x14ac:dyDescent="0.35">
      <c r="A27" t="s">
        <v>31</v>
      </c>
      <c r="B27" t="str">
        <f t="shared" si="0"/>
        <v>USD</v>
      </c>
      <c r="C27" t="str">
        <f t="shared" si="1"/>
        <v>BRL</v>
      </c>
      <c r="D27" t="str">
        <f t="shared" si="2"/>
        <v>BRLUSD</v>
      </c>
      <c r="E27" t="s">
        <v>19</v>
      </c>
      <c r="F27" t="s">
        <v>4</v>
      </c>
      <c r="G27">
        <v>0.25</v>
      </c>
      <c r="H27">
        <v>0.32500000000000001</v>
      </c>
      <c r="I27">
        <f t="shared" si="3"/>
        <v>7.5000000000000011E-2</v>
      </c>
      <c r="J27" t="str">
        <f t="shared" si="4"/>
        <v>BRLUSD_25FLY_3M</v>
      </c>
    </row>
    <row r="28" spans="1:10" x14ac:dyDescent="0.35">
      <c r="A28" t="s">
        <v>37</v>
      </c>
      <c r="B28" t="str">
        <f t="shared" si="0"/>
        <v>USD</v>
      </c>
      <c r="C28" t="str">
        <f t="shared" si="1"/>
        <v>CLP</v>
      </c>
      <c r="D28" t="str">
        <f t="shared" si="2"/>
        <v>CLPUSD</v>
      </c>
      <c r="E28" t="s">
        <v>9</v>
      </c>
      <c r="F28" t="s">
        <v>2</v>
      </c>
      <c r="G28">
        <v>21.65</v>
      </c>
      <c r="H28">
        <v>26.05</v>
      </c>
      <c r="I28">
        <f t="shared" si="3"/>
        <v>4.4000000000000021</v>
      </c>
      <c r="J28" t="str">
        <f t="shared" si="4"/>
        <v>CLPUSD_ATM_1M</v>
      </c>
    </row>
    <row r="29" spans="1:10" x14ac:dyDescent="0.35">
      <c r="A29" t="s">
        <v>37</v>
      </c>
      <c r="B29" t="str">
        <f t="shared" si="0"/>
        <v>USD</v>
      </c>
      <c r="C29" t="str">
        <f t="shared" si="1"/>
        <v>CLP</v>
      </c>
      <c r="D29" t="str">
        <f t="shared" si="2"/>
        <v>CLPUSD</v>
      </c>
      <c r="E29" t="s">
        <v>9</v>
      </c>
      <c r="F29" t="s">
        <v>3</v>
      </c>
      <c r="G29">
        <v>21.65</v>
      </c>
      <c r="H29">
        <v>25.25</v>
      </c>
      <c r="I29">
        <f t="shared" si="3"/>
        <v>3.6000000000000014</v>
      </c>
      <c r="J29" t="str">
        <f t="shared" si="4"/>
        <v>CLPUSD_ATM_2M</v>
      </c>
    </row>
    <row r="30" spans="1:10" x14ac:dyDescent="0.35">
      <c r="A30" t="s">
        <v>37</v>
      </c>
      <c r="B30" t="str">
        <f t="shared" si="0"/>
        <v>USD</v>
      </c>
      <c r="C30" t="str">
        <f t="shared" si="1"/>
        <v>CLP</v>
      </c>
      <c r="D30" t="str">
        <f t="shared" si="2"/>
        <v>CLPUSD</v>
      </c>
      <c r="E30" t="s">
        <v>9</v>
      </c>
      <c r="F30" t="s">
        <v>4</v>
      </c>
      <c r="G30">
        <v>21.15</v>
      </c>
      <c r="H30">
        <v>24.7</v>
      </c>
      <c r="I30">
        <f t="shared" si="3"/>
        <v>3.5500000000000007</v>
      </c>
      <c r="J30" t="str">
        <f t="shared" si="4"/>
        <v>CLPUSD_ATM_3M</v>
      </c>
    </row>
    <row r="31" spans="1:10" x14ac:dyDescent="0.35">
      <c r="A31" t="s">
        <v>37</v>
      </c>
      <c r="B31" t="str">
        <f t="shared" si="0"/>
        <v>USD</v>
      </c>
      <c r="C31" t="str">
        <f t="shared" si="1"/>
        <v>CLP</v>
      </c>
      <c r="D31" t="str">
        <f t="shared" si="2"/>
        <v>CLPUSD</v>
      </c>
      <c r="E31" t="s">
        <v>9</v>
      </c>
      <c r="F31" t="s">
        <v>5</v>
      </c>
      <c r="G31">
        <v>20.6</v>
      </c>
      <c r="H31">
        <v>23.475000000000001</v>
      </c>
      <c r="I31">
        <f t="shared" si="3"/>
        <v>2.875</v>
      </c>
      <c r="J31" t="str">
        <f t="shared" si="4"/>
        <v>CLPUSD_ATM_6M</v>
      </c>
    </row>
    <row r="32" spans="1:10" x14ac:dyDescent="0.35">
      <c r="A32" t="s">
        <v>37</v>
      </c>
      <c r="B32" t="str">
        <f t="shared" si="0"/>
        <v>USD</v>
      </c>
      <c r="C32" t="str">
        <f t="shared" si="1"/>
        <v>CLP</v>
      </c>
      <c r="D32" t="str">
        <f t="shared" si="2"/>
        <v>CLPUSD</v>
      </c>
      <c r="E32" t="s">
        <v>9</v>
      </c>
      <c r="F32" t="s">
        <v>6</v>
      </c>
      <c r="G32">
        <v>20.100000000000001</v>
      </c>
      <c r="H32">
        <v>22.95</v>
      </c>
      <c r="I32">
        <f t="shared" si="3"/>
        <v>2.8499999999999979</v>
      </c>
      <c r="J32" t="str">
        <f t="shared" si="4"/>
        <v>CLPUSD_ATM_9M</v>
      </c>
    </row>
    <row r="33" spans="1:10" x14ac:dyDescent="0.35">
      <c r="A33" t="s">
        <v>37</v>
      </c>
      <c r="B33" t="str">
        <f t="shared" si="0"/>
        <v>USD</v>
      </c>
      <c r="C33" t="str">
        <f t="shared" si="1"/>
        <v>CLP</v>
      </c>
      <c r="D33" t="str">
        <f t="shared" si="2"/>
        <v>CLPUSD</v>
      </c>
      <c r="E33" t="s">
        <v>9</v>
      </c>
      <c r="F33" t="s">
        <v>7</v>
      </c>
      <c r="G33">
        <v>19.8</v>
      </c>
      <c r="H33">
        <v>22.6</v>
      </c>
      <c r="I33">
        <f t="shared" si="3"/>
        <v>2.8000000000000007</v>
      </c>
      <c r="J33" t="str">
        <f t="shared" si="4"/>
        <v>CLPUSD_ATM_1Y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B2:P33"/>
  <sheetViews>
    <sheetView zoomScale="70" zoomScaleNormal="70" workbookViewId="0">
      <selection activeCell="D13" sqref="D13"/>
    </sheetView>
  </sheetViews>
  <sheetFormatPr baseColWidth="10" defaultRowHeight="14.15" x14ac:dyDescent="0.35"/>
  <sheetData>
    <row r="2" spans="2:16" ht="15.05" thickBot="1" x14ac:dyDescent="0.4">
      <c r="B2" t="s">
        <v>32</v>
      </c>
      <c r="C2" t="s">
        <v>33</v>
      </c>
      <c r="D2" t="s">
        <v>34</v>
      </c>
      <c r="F2" t="s">
        <v>32</v>
      </c>
      <c r="G2" t="s">
        <v>10</v>
      </c>
      <c r="H2" t="s">
        <v>35</v>
      </c>
    </row>
    <row r="3" spans="2:16" ht="14.5" x14ac:dyDescent="0.35">
      <c r="B3" s="1" t="s">
        <v>0</v>
      </c>
      <c r="C3" s="2"/>
      <c r="D3" s="3"/>
      <c r="F3" s="1" t="s">
        <v>0</v>
      </c>
      <c r="G3" s="2"/>
      <c r="H3" s="3"/>
    </row>
    <row r="4" spans="2:16" ht="14.5" x14ac:dyDescent="0.35">
      <c r="B4" s="4" t="s">
        <v>1</v>
      </c>
      <c r="C4" s="5"/>
      <c r="D4" s="6"/>
      <c r="F4" s="4" t="s">
        <v>1</v>
      </c>
      <c r="G4" s="5"/>
      <c r="H4" s="6"/>
    </row>
    <row r="5" spans="2:16" ht="14.5" x14ac:dyDescent="0.35">
      <c r="B5" s="4" t="s">
        <v>2</v>
      </c>
      <c r="C5" s="5">
        <v>1.4</v>
      </c>
      <c r="D5" s="6">
        <v>2</v>
      </c>
      <c r="F5" s="4" t="s">
        <v>2</v>
      </c>
      <c r="G5" s="5">
        <v>2.65</v>
      </c>
      <c r="H5" s="6">
        <v>3.25</v>
      </c>
    </row>
    <row r="6" spans="2:16" ht="14.5" x14ac:dyDescent="0.35">
      <c r="B6" s="4" t="s">
        <v>3</v>
      </c>
      <c r="C6" s="5">
        <v>1.75</v>
      </c>
      <c r="D6" s="6">
        <v>2.15</v>
      </c>
      <c r="F6" s="4" t="s">
        <v>3</v>
      </c>
      <c r="G6" s="5">
        <v>2.85</v>
      </c>
      <c r="H6" s="6">
        <v>3.35</v>
      </c>
    </row>
    <row r="7" spans="2:16" ht="14.5" x14ac:dyDescent="0.35">
      <c r="B7" s="4" t="s">
        <v>4</v>
      </c>
      <c r="C7" s="5">
        <v>1.6</v>
      </c>
      <c r="D7" s="6">
        <v>2.2000000000000002</v>
      </c>
      <c r="F7" s="4" t="s">
        <v>4</v>
      </c>
      <c r="G7" s="5">
        <v>2.9</v>
      </c>
      <c r="H7" s="6">
        <v>3.4</v>
      </c>
    </row>
    <row r="8" spans="2:16" ht="14.5" x14ac:dyDescent="0.35">
      <c r="B8" s="4" t="s">
        <v>5</v>
      </c>
      <c r="C8" s="10">
        <v>1.75</v>
      </c>
      <c r="D8" s="6">
        <v>2.35</v>
      </c>
      <c r="F8" s="4" t="s">
        <v>5</v>
      </c>
      <c r="G8" s="10">
        <v>2.9</v>
      </c>
      <c r="H8" s="6">
        <v>3.4</v>
      </c>
    </row>
    <row r="9" spans="2:16" ht="14.5" x14ac:dyDescent="0.35">
      <c r="B9" s="4" t="s">
        <v>6</v>
      </c>
      <c r="C9" s="10">
        <v>1.8</v>
      </c>
      <c r="D9" s="6">
        <v>2.4</v>
      </c>
      <c r="F9" s="4" t="s">
        <v>6</v>
      </c>
      <c r="G9" s="10">
        <v>2.9</v>
      </c>
      <c r="H9" s="6">
        <v>3.4</v>
      </c>
    </row>
    <row r="10" spans="2:16" ht="14.5" x14ac:dyDescent="0.35">
      <c r="B10" s="4" t="s">
        <v>7</v>
      </c>
      <c r="C10" s="10">
        <v>1.9</v>
      </c>
      <c r="D10" s="6">
        <v>2.5</v>
      </c>
      <c r="F10" s="4" t="s">
        <v>7</v>
      </c>
      <c r="G10" s="10">
        <v>2.9</v>
      </c>
      <c r="H10" s="6">
        <v>3.4</v>
      </c>
    </row>
    <row r="11" spans="2:16" ht="15.05" thickBot="1" x14ac:dyDescent="0.4">
      <c r="B11" s="7" t="s">
        <v>8</v>
      </c>
      <c r="C11" s="8"/>
      <c r="D11" s="9"/>
      <c r="F11" s="7" t="s">
        <v>8</v>
      </c>
      <c r="G11" s="8"/>
      <c r="H11" s="9"/>
    </row>
    <row r="13" spans="2:16" ht="15.05" thickBot="1" x14ac:dyDescent="0.4">
      <c r="B13" t="s">
        <v>11</v>
      </c>
      <c r="C13" t="s">
        <v>33</v>
      </c>
      <c r="D13" t="s">
        <v>34</v>
      </c>
      <c r="F13" s="5" t="s">
        <v>11</v>
      </c>
      <c r="G13" t="s">
        <v>10</v>
      </c>
      <c r="H13" s="5" t="s">
        <v>35</v>
      </c>
      <c r="J13" t="s">
        <v>11</v>
      </c>
      <c r="K13" t="s">
        <v>33</v>
      </c>
      <c r="L13" t="s">
        <v>35</v>
      </c>
      <c r="N13" t="s">
        <v>11</v>
      </c>
      <c r="O13" t="s">
        <v>10</v>
      </c>
      <c r="P13" t="s">
        <v>34</v>
      </c>
    </row>
    <row r="14" spans="2:16" ht="14.5" x14ac:dyDescent="0.35">
      <c r="B14" s="1" t="s">
        <v>0</v>
      </c>
      <c r="C14" s="2"/>
      <c r="D14" s="3"/>
      <c r="F14" s="1" t="s">
        <v>0</v>
      </c>
      <c r="G14" s="2"/>
      <c r="H14" s="3"/>
      <c r="J14" s="1" t="s">
        <v>0</v>
      </c>
      <c r="K14" s="2"/>
      <c r="L14" s="3"/>
      <c r="N14" s="1" t="s">
        <v>0</v>
      </c>
      <c r="O14" s="2"/>
      <c r="P14" s="3"/>
    </row>
    <row r="15" spans="2:16" ht="14.5" x14ac:dyDescent="0.35">
      <c r="B15" s="4" t="s">
        <v>1</v>
      </c>
      <c r="C15" s="5"/>
      <c r="D15" s="6"/>
      <c r="F15" s="4" t="s">
        <v>1</v>
      </c>
      <c r="G15" s="5"/>
      <c r="H15" s="6"/>
      <c r="J15" s="4" t="s">
        <v>1</v>
      </c>
      <c r="K15" s="5"/>
      <c r="L15" s="6"/>
      <c r="N15" s="4" t="s">
        <v>1</v>
      </c>
      <c r="O15" s="5"/>
      <c r="P15" s="6"/>
    </row>
    <row r="16" spans="2:16" ht="14.5" x14ac:dyDescent="0.35">
      <c r="B16" s="4" t="s">
        <v>2</v>
      </c>
      <c r="C16" s="5">
        <v>0.7</v>
      </c>
      <c r="D16" s="6">
        <v>1.6</v>
      </c>
      <c r="F16" s="4" t="s">
        <v>2</v>
      </c>
      <c r="G16" s="5">
        <v>1.65</v>
      </c>
      <c r="H16" s="6">
        <v>2.65</v>
      </c>
      <c r="J16" s="4" t="s">
        <v>2</v>
      </c>
      <c r="K16" s="5"/>
      <c r="L16" s="6"/>
      <c r="N16" s="4" t="s">
        <v>2</v>
      </c>
      <c r="O16" s="5"/>
      <c r="P16" s="6"/>
    </row>
    <row r="17" spans="2:16" x14ac:dyDescent="0.35">
      <c r="B17" s="4" t="s">
        <v>3</v>
      </c>
      <c r="C17" s="5">
        <v>0.75</v>
      </c>
      <c r="D17" s="6">
        <v>1.65</v>
      </c>
      <c r="F17" s="4" t="s">
        <v>3</v>
      </c>
      <c r="G17" s="5">
        <v>1.85</v>
      </c>
      <c r="H17" s="6">
        <v>2.65</v>
      </c>
      <c r="J17" s="4" t="s">
        <v>3</v>
      </c>
      <c r="K17" s="5">
        <v>4</v>
      </c>
      <c r="L17" s="6">
        <v>4.8</v>
      </c>
      <c r="N17" s="4" t="s">
        <v>3</v>
      </c>
      <c r="O17" s="5"/>
      <c r="P17" s="6"/>
    </row>
    <row r="18" spans="2:16" x14ac:dyDescent="0.35">
      <c r="B18" s="4" t="s">
        <v>4</v>
      </c>
      <c r="C18" s="5">
        <v>0.85</v>
      </c>
      <c r="D18" s="6">
        <v>1.65</v>
      </c>
      <c r="F18" s="4" t="s">
        <v>4</v>
      </c>
      <c r="G18" s="5">
        <v>2.1</v>
      </c>
      <c r="H18" s="6">
        <v>2.65</v>
      </c>
      <c r="J18" s="4" t="s">
        <v>4</v>
      </c>
      <c r="K18" s="5"/>
      <c r="L18" s="6"/>
      <c r="N18" s="4" t="s">
        <v>4</v>
      </c>
      <c r="O18" s="5">
        <v>0.25</v>
      </c>
      <c r="P18" s="6">
        <v>0.32500000000000001</v>
      </c>
    </row>
    <row r="19" spans="2:16" x14ac:dyDescent="0.35">
      <c r="B19" s="4" t="s">
        <v>5</v>
      </c>
      <c r="C19" s="10">
        <v>1.05</v>
      </c>
      <c r="D19" s="6">
        <v>1.85</v>
      </c>
      <c r="F19" s="4" t="s">
        <v>5</v>
      </c>
      <c r="G19" s="10">
        <v>1.9</v>
      </c>
      <c r="H19" s="6">
        <v>2.7</v>
      </c>
      <c r="J19" s="4" t="s">
        <v>5</v>
      </c>
      <c r="K19" s="5"/>
      <c r="L19" s="6"/>
      <c r="N19" s="4" t="s">
        <v>5</v>
      </c>
      <c r="O19" s="5"/>
      <c r="P19" s="6"/>
    </row>
    <row r="20" spans="2:16" x14ac:dyDescent="0.35">
      <c r="B20" s="4" t="s">
        <v>6</v>
      </c>
      <c r="C20" s="10">
        <v>1.25</v>
      </c>
      <c r="D20" s="6">
        <v>2.0499999999999998</v>
      </c>
      <c r="F20" s="4" t="s">
        <v>6</v>
      </c>
      <c r="G20" s="10">
        <v>1.9</v>
      </c>
      <c r="H20" s="6">
        <v>2.5499999999999998</v>
      </c>
      <c r="J20" s="4" t="s">
        <v>6</v>
      </c>
      <c r="K20" s="5"/>
      <c r="L20" s="6"/>
      <c r="N20" s="4" t="s">
        <v>6</v>
      </c>
      <c r="O20" s="5"/>
      <c r="P20" s="6"/>
    </row>
    <row r="21" spans="2:16" x14ac:dyDescent="0.35">
      <c r="B21" s="4" t="s">
        <v>7</v>
      </c>
      <c r="C21" s="10">
        <v>1.45</v>
      </c>
      <c r="D21" s="6">
        <v>2.25</v>
      </c>
      <c r="F21" s="4" t="s">
        <v>7</v>
      </c>
      <c r="G21" s="10">
        <v>2.2000000000000002</v>
      </c>
      <c r="H21" s="6">
        <v>2.2999999999999998</v>
      </c>
      <c r="J21" s="4" t="s">
        <v>7</v>
      </c>
      <c r="K21" s="5"/>
      <c r="L21" s="6"/>
      <c r="N21" s="4" t="s">
        <v>7</v>
      </c>
      <c r="O21" s="5"/>
      <c r="P21" s="6"/>
    </row>
    <row r="22" spans="2:16" ht="14.6" thickBot="1" x14ac:dyDescent="0.4">
      <c r="B22" s="7" t="s">
        <v>8</v>
      </c>
      <c r="C22" s="8"/>
      <c r="D22" s="9"/>
      <c r="F22" s="7" t="s">
        <v>8</v>
      </c>
      <c r="G22" s="8"/>
      <c r="H22" s="9"/>
      <c r="J22" s="7" t="s">
        <v>8</v>
      </c>
      <c r="K22" s="8"/>
      <c r="L22" s="9"/>
      <c r="N22" s="7" t="s">
        <v>8</v>
      </c>
      <c r="O22" s="8"/>
      <c r="P22" s="9"/>
    </row>
    <row r="24" spans="2:16" ht="14.6" thickBot="1" x14ac:dyDescent="0.4">
      <c r="B24" t="s">
        <v>36</v>
      </c>
      <c r="C24" t="s">
        <v>9</v>
      </c>
    </row>
    <row r="25" spans="2:16" x14ac:dyDescent="0.35">
      <c r="B25" s="1" t="s">
        <v>0</v>
      </c>
      <c r="C25" s="2"/>
      <c r="D25" s="3"/>
    </row>
    <row r="26" spans="2:16" x14ac:dyDescent="0.35">
      <c r="B26" s="4" t="s">
        <v>1</v>
      </c>
      <c r="C26" s="5"/>
      <c r="D26" s="6"/>
    </row>
    <row r="27" spans="2:16" x14ac:dyDescent="0.35">
      <c r="B27" s="4" t="s">
        <v>2</v>
      </c>
      <c r="C27" s="5">
        <v>21.65</v>
      </c>
      <c r="D27" s="6">
        <v>26.05</v>
      </c>
    </row>
    <row r="28" spans="2:16" x14ac:dyDescent="0.35">
      <c r="B28" s="4" t="s">
        <v>3</v>
      </c>
      <c r="C28" s="5">
        <v>21.65</v>
      </c>
      <c r="D28" s="6">
        <v>25.25</v>
      </c>
    </row>
    <row r="29" spans="2:16" x14ac:dyDescent="0.35">
      <c r="B29" s="4" t="s">
        <v>4</v>
      </c>
      <c r="C29" s="5">
        <v>21.15</v>
      </c>
      <c r="D29" s="6">
        <v>24.7</v>
      </c>
    </row>
    <row r="30" spans="2:16" x14ac:dyDescent="0.35">
      <c r="B30" s="4" t="s">
        <v>5</v>
      </c>
      <c r="C30" s="10">
        <v>20.6</v>
      </c>
      <c r="D30" s="6">
        <v>23.475000000000001</v>
      </c>
    </row>
    <row r="31" spans="2:16" x14ac:dyDescent="0.35">
      <c r="B31" s="4" t="s">
        <v>6</v>
      </c>
      <c r="C31" s="10">
        <v>20.100000000000001</v>
      </c>
      <c r="D31" s="6">
        <v>22.95</v>
      </c>
    </row>
    <row r="32" spans="2:16" x14ac:dyDescent="0.35">
      <c r="B32" s="4" t="s">
        <v>7</v>
      </c>
      <c r="C32" s="10">
        <v>19.8</v>
      </c>
      <c r="D32" s="6">
        <v>22.6</v>
      </c>
    </row>
    <row r="33" spans="2:4" ht="14.6" thickBot="1" x14ac:dyDescent="0.4">
      <c r="B33" s="7" t="s">
        <v>8</v>
      </c>
      <c r="C33" s="8"/>
      <c r="D33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Resumen_Ajustes</vt:lpstr>
      <vt:lpstr>Calculo_Ajustes</vt:lpstr>
      <vt:lpstr>fvaava_output_20220831</vt:lpstr>
      <vt:lpstr>Datos_BGC</vt:lpstr>
      <vt:lpstr>Datos_BGC_raw</vt:lpstr>
      <vt:lpstr>Datos_Tradition</vt:lpstr>
      <vt:lpstr>Datos_Tradition_raw</vt:lpstr>
    </vt:vector>
  </TitlesOfParts>
  <Company>Grupo Santander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BARREIRO ALVAREZ, ANGEL</dc:creator>
  <cp:lastModifiedBy>BARREIRO ALVAREZ, ANGEL</cp:lastModifiedBy>
  <dcterms:created xsi:type="dcterms:W3CDTF">2022-10-04T09:45:10Z</dcterms:created>
  <dcterms:modified xsi:type="dcterms:W3CDTF">2022-10-06T13:15:06Z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1b88ec2-a72b-4523-9e84-0458a1764731_Enabled">
    <vt:lpwstr>true</vt:lpwstr>
  </property>
  <property fmtid="{D5CDD505-2E9C-101B-9397-08002B2CF9AE}" pid="3" name="MSIP_Label_41b88ec2-a72b-4523-9e84-0458a1764731_SetDate">
    <vt:lpwstr>2022-10-04T11:05:10Z</vt:lpwstr>
  </property>
  <property fmtid="{D5CDD505-2E9C-101B-9397-08002B2CF9AE}" pid="4" name="MSIP_Label_41b88ec2-a72b-4523-9e84-0458a1764731_Method">
    <vt:lpwstr>Privileged</vt:lpwstr>
  </property>
  <property fmtid="{D5CDD505-2E9C-101B-9397-08002B2CF9AE}" pid="5" name="MSIP_Label_41b88ec2-a72b-4523-9e84-0458a1764731_Name">
    <vt:lpwstr>Public O365</vt:lpwstr>
  </property>
  <property fmtid="{D5CDD505-2E9C-101B-9397-08002B2CF9AE}" pid="6" name="MSIP_Label_41b88ec2-a72b-4523-9e84-0458a1764731_SiteId">
    <vt:lpwstr>35595a02-4d6d-44ac-99e1-f9ab4cd872db</vt:lpwstr>
  </property>
  <property fmtid="{D5CDD505-2E9C-101B-9397-08002B2CF9AE}" pid="7" name="MSIP_Label_41b88ec2-a72b-4523-9e84-0458a1764731_ActionId">
    <vt:lpwstr>af692464-4853-4954-974a-71e390722734</vt:lpwstr>
  </property>
  <property fmtid="{D5CDD505-2E9C-101B-9397-08002B2CF9AE}" pid="8" name="MSIP_Label_41b88ec2-a72b-4523-9e84-0458a1764731_ContentBits">
    <vt:lpwstr>0</vt:lpwstr>
  </property>
</Properties>
</file>