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801320_gruposantander_com/Documents/Documentos/FVAAVA/VegaFX/Metodologia/nuevos_contribuidores_BOA/"/>
    </mc:Choice>
  </mc:AlternateContent>
  <xr:revisionPtr revIDLastSave="13" documentId="8_{213BA8B5-B2BF-4D66-8A26-BD679E070742}" xr6:coauthVersionLast="47" xr6:coauthVersionMax="47" xr10:uidLastSave="{8C76108A-E6F9-4740-895B-95C529729F4C}"/>
  <bookViews>
    <workbookView xWindow="-28920" yWindow="-60" windowWidth="29040" windowHeight="15840" xr2:uid="{00000000-000D-0000-FFFF-FFFF00000000}"/>
  </bookViews>
  <sheets>
    <sheet name="Resumen_Ajustes" sheetId="9" r:id="rId1"/>
    <sheet name="Calculo_Ajustes" sheetId="7" r:id="rId2"/>
    <sheet name="Datos_BGC" sheetId="10" r:id="rId3"/>
    <sheet name="Datos_BGC_raw" sheetId="1" r:id="rId4"/>
    <sheet name="Datos_Tradition" sheetId="11" r:id="rId5"/>
    <sheet name="Datos_Tradition_raw" sheetId="5" r:id="rId6"/>
    <sheet name="fvaava_output_20220831" sheetId="8" r:id="rId7"/>
  </sheets>
  <definedNames>
    <definedName name="_xlnm._FilterDatabase" localSheetId="1" hidden="1">Calculo_Ajustes!$A$1:$Q$527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27" i="7" l="1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Q366" i="7"/>
  <c r="Q365" i="7"/>
  <c r="Q364" i="7"/>
  <c r="Q363" i="7"/>
  <c r="Q362" i="7"/>
  <c r="Q361" i="7"/>
  <c r="Q360" i="7"/>
  <c r="Q359" i="7"/>
  <c r="Q358" i="7"/>
  <c r="Q357" i="7"/>
  <c r="Q356" i="7"/>
  <c r="Q355" i="7"/>
  <c r="Q354" i="7"/>
  <c r="Q353" i="7"/>
  <c r="Q352" i="7"/>
  <c r="Q351" i="7"/>
  <c r="Q350" i="7"/>
  <c r="Q349" i="7"/>
  <c r="Q348" i="7"/>
  <c r="Q347" i="7"/>
  <c r="Q346" i="7"/>
  <c r="Q345" i="7"/>
  <c r="Q344" i="7"/>
  <c r="Q343" i="7"/>
  <c r="Q342" i="7"/>
  <c r="Q341" i="7"/>
  <c r="Q340" i="7"/>
  <c r="Q339" i="7"/>
  <c r="Q338" i="7"/>
  <c r="Q337" i="7"/>
  <c r="Q336" i="7"/>
  <c r="Q335" i="7"/>
  <c r="Q334" i="7"/>
  <c r="Q333" i="7"/>
  <c r="Q332" i="7"/>
  <c r="Q331" i="7"/>
  <c r="Q330" i="7"/>
  <c r="Q329" i="7"/>
  <c r="Q328" i="7"/>
  <c r="Q327" i="7"/>
  <c r="Q326" i="7"/>
  <c r="Q325" i="7"/>
  <c r="Q324" i="7"/>
  <c r="Q323" i="7"/>
  <c r="Q322" i="7"/>
  <c r="Q321" i="7"/>
  <c r="Q320" i="7"/>
  <c r="Q319" i="7"/>
  <c r="Q318" i="7"/>
  <c r="Q317" i="7"/>
  <c r="Q316" i="7"/>
  <c r="Q315" i="7"/>
  <c r="Q314" i="7"/>
  <c r="Q313" i="7"/>
  <c r="Q312" i="7"/>
  <c r="Q311" i="7"/>
  <c r="Q310" i="7"/>
  <c r="Q309" i="7"/>
  <c r="Q308" i="7"/>
  <c r="Q307" i="7"/>
  <c r="Q306" i="7"/>
  <c r="Q305" i="7"/>
  <c r="Q304" i="7"/>
  <c r="Q303" i="7"/>
  <c r="Q302" i="7"/>
  <c r="Q301" i="7"/>
  <c r="Q300" i="7"/>
  <c r="Q299" i="7"/>
  <c r="Q298" i="7"/>
  <c r="Q297" i="7"/>
  <c r="Q296" i="7"/>
  <c r="Q295" i="7"/>
  <c r="Q294" i="7"/>
  <c r="Q293" i="7"/>
  <c r="Q292" i="7"/>
  <c r="Q291" i="7"/>
  <c r="Q290" i="7"/>
  <c r="Q289" i="7"/>
  <c r="Q288" i="7"/>
  <c r="Q287" i="7"/>
  <c r="Q286" i="7"/>
  <c r="Q285" i="7"/>
  <c r="Q284" i="7"/>
  <c r="Q283" i="7"/>
  <c r="Q282" i="7"/>
  <c r="Q281" i="7"/>
  <c r="Q280" i="7"/>
  <c r="Q279" i="7"/>
  <c r="Q278" i="7"/>
  <c r="Q277" i="7"/>
  <c r="Q276" i="7"/>
  <c r="Q275" i="7"/>
  <c r="Q274" i="7"/>
  <c r="Q273" i="7"/>
  <c r="Q272" i="7"/>
  <c r="Q271" i="7"/>
  <c r="Q270" i="7"/>
  <c r="Q269" i="7"/>
  <c r="Q268" i="7"/>
  <c r="Q267" i="7"/>
  <c r="Q266" i="7"/>
  <c r="Q265" i="7"/>
  <c r="Q264" i="7"/>
  <c r="Q263" i="7"/>
  <c r="Q262" i="7"/>
  <c r="Q261" i="7"/>
  <c r="Q260" i="7"/>
  <c r="Q259" i="7"/>
  <c r="Q258" i="7"/>
  <c r="Q257" i="7"/>
  <c r="Q256" i="7"/>
  <c r="Q255" i="7"/>
  <c r="Q254" i="7"/>
  <c r="Q253" i="7"/>
  <c r="Q252" i="7"/>
  <c r="Q251" i="7"/>
  <c r="Q250" i="7"/>
  <c r="Q249" i="7"/>
  <c r="Q248" i="7"/>
  <c r="Q247" i="7"/>
  <c r="Q246" i="7"/>
  <c r="Q245" i="7"/>
  <c r="Q244" i="7"/>
  <c r="Q243" i="7"/>
  <c r="Q242" i="7"/>
  <c r="Q241" i="7"/>
  <c r="Q240" i="7"/>
  <c r="Q239" i="7"/>
  <c r="Q238" i="7"/>
  <c r="Q237" i="7"/>
  <c r="Q236" i="7"/>
  <c r="Q235" i="7"/>
  <c r="Q234" i="7"/>
  <c r="Q233" i="7"/>
  <c r="Q232" i="7"/>
  <c r="Q231" i="7"/>
  <c r="Q230" i="7"/>
  <c r="Q229" i="7"/>
  <c r="Q228" i="7"/>
  <c r="Q227" i="7"/>
  <c r="Q226" i="7"/>
  <c r="Q225" i="7"/>
  <c r="Q224" i="7"/>
  <c r="Q223" i="7"/>
  <c r="Q222" i="7"/>
  <c r="Q221" i="7"/>
  <c r="Q220" i="7"/>
  <c r="Q219" i="7"/>
  <c r="Q218" i="7"/>
  <c r="Q217" i="7"/>
  <c r="Q216" i="7"/>
  <c r="Q215" i="7"/>
  <c r="Q214" i="7"/>
  <c r="Q213" i="7"/>
  <c r="Q212" i="7"/>
  <c r="Q211" i="7"/>
  <c r="Q210" i="7"/>
  <c r="Q209" i="7"/>
  <c r="Q208" i="7"/>
  <c r="Q207" i="7"/>
  <c r="Q206" i="7"/>
  <c r="Q205" i="7"/>
  <c r="Q204" i="7"/>
  <c r="Q203" i="7"/>
  <c r="Q202" i="7"/>
  <c r="Q201" i="7"/>
  <c r="Q200" i="7"/>
  <c r="Q199" i="7"/>
  <c r="Q198" i="7"/>
  <c r="Q197" i="7"/>
  <c r="Q196" i="7"/>
  <c r="Q195" i="7"/>
  <c r="Q194" i="7"/>
  <c r="Q193" i="7"/>
  <c r="Q192" i="7"/>
  <c r="Q191" i="7"/>
  <c r="Q190" i="7"/>
  <c r="Q189" i="7"/>
  <c r="Q188" i="7"/>
  <c r="Q187" i="7"/>
  <c r="Q186" i="7"/>
  <c r="Q185" i="7"/>
  <c r="Q184" i="7"/>
  <c r="Q183" i="7"/>
  <c r="Q182" i="7"/>
  <c r="Q181" i="7"/>
  <c r="Q180" i="7"/>
  <c r="Q179" i="7"/>
  <c r="Q178" i="7"/>
  <c r="Q177" i="7"/>
  <c r="Q176" i="7"/>
  <c r="Q175" i="7"/>
  <c r="Q174" i="7"/>
  <c r="Q173" i="7"/>
  <c r="Q172" i="7"/>
  <c r="Q171" i="7"/>
  <c r="Q170" i="7"/>
  <c r="Q169" i="7"/>
  <c r="Q168" i="7"/>
  <c r="Q167" i="7"/>
  <c r="Q166" i="7"/>
  <c r="Q165" i="7"/>
  <c r="Q164" i="7"/>
  <c r="Q163" i="7"/>
  <c r="Q162" i="7"/>
  <c r="Q161" i="7"/>
  <c r="Q160" i="7"/>
  <c r="Q159" i="7"/>
  <c r="Q158" i="7"/>
  <c r="Q157" i="7"/>
  <c r="Q156" i="7"/>
  <c r="Q155" i="7"/>
  <c r="Q154" i="7"/>
  <c r="Q153" i="7"/>
  <c r="Q152" i="7"/>
  <c r="Q151" i="7"/>
  <c r="Q150" i="7"/>
  <c r="Q149" i="7"/>
  <c r="Q148" i="7"/>
  <c r="Q147" i="7"/>
  <c r="Q146" i="7"/>
  <c r="Q145" i="7"/>
  <c r="Q144" i="7"/>
  <c r="Q143" i="7"/>
  <c r="Q142" i="7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Q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2" i="7"/>
  <c r="B3" i="7"/>
  <c r="C3" i="7"/>
  <c r="D3" i="7"/>
  <c r="H3" i="7"/>
  <c r="O3" i="7"/>
  <c r="P3" i="7"/>
  <c r="B4" i="7"/>
  <c r="C4" i="7"/>
  <c r="D4" i="7"/>
  <c r="H4" i="7"/>
  <c r="O4" i="7"/>
  <c r="P4" i="7"/>
  <c r="B5" i="7"/>
  <c r="C5" i="7"/>
  <c r="D5" i="7"/>
  <c r="H5" i="7"/>
  <c r="O5" i="7"/>
  <c r="P5" i="7"/>
  <c r="B6" i="7"/>
  <c r="C6" i="7"/>
  <c r="D6" i="7"/>
  <c r="H6" i="7"/>
  <c r="O6" i="7"/>
  <c r="P6" i="7"/>
  <c r="B7" i="7"/>
  <c r="C7" i="7"/>
  <c r="D7" i="7"/>
  <c r="H7" i="7"/>
  <c r="O7" i="7"/>
  <c r="P7" i="7"/>
  <c r="B8" i="7"/>
  <c r="C8" i="7"/>
  <c r="D8" i="7"/>
  <c r="H8" i="7"/>
  <c r="O8" i="7"/>
  <c r="P8" i="7"/>
  <c r="B9" i="7"/>
  <c r="C9" i="7"/>
  <c r="D9" i="7"/>
  <c r="H9" i="7"/>
  <c r="O9" i="7"/>
  <c r="P9" i="7"/>
  <c r="B10" i="7"/>
  <c r="C10" i="7"/>
  <c r="D10" i="7"/>
  <c r="H10" i="7"/>
  <c r="O10" i="7"/>
  <c r="P10" i="7"/>
  <c r="B11" i="7"/>
  <c r="C11" i="7"/>
  <c r="D11" i="7"/>
  <c r="H11" i="7"/>
  <c r="O11" i="7"/>
  <c r="P11" i="7"/>
  <c r="B12" i="7"/>
  <c r="C12" i="7"/>
  <c r="D12" i="7"/>
  <c r="H12" i="7"/>
  <c r="O12" i="7"/>
  <c r="P12" i="7"/>
  <c r="B13" i="7"/>
  <c r="C13" i="7"/>
  <c r="D13" i="7"/>
  <c r="H13" i="7"/>
  <c r="O13" i="7"/>
  <c r="P13" i="7"/>
  <c r="B14" i="7"/>
  <c r="C14" i="7"/>
  <c r="D14" i="7"/>
  <c r="H14" i="7"/>
  <c r="O14" i="7"/>
  <c r="P14" i="7"/>
  <c r="B15" i="7"/>
  <c r="C15" i="7"/>
  <c r="D15" i="7"/>
  <c r="H15" i="7"/>
  <c r="O15" i="7"/>
  <c r="P15" i="7"/>
  <c r="B16" i="7"/>
  <c r="C16" i="7"/>
  <c r="D16" i="7"/>
  <c r="H16" i="7"/>
  <c r="O16" i="7"/>
  <c r="P16" i="7"/>
  <c r="B17" i="7"/>
  <c r="C17" i="7"/>
  <c r="D17" i="7"/>
  <c r="H17" i="7"/>
  <c r="O17" i="7"/>
  <c r="P17" i="7"/>
  <c r="B18" i="7"/>
  <c r="C18" i="7"/>
  <c r="D18" i="7"/>
  <c r="H18" i="7"/>
  <c r="O18" i="7"/>
  <c r="P18" i="7"/>
  <c r="B19" i="7"/>
  <c r="C19" i="7"/>
  <c r="D19" i="7"/>
  <c r="H19" i="7"/>
  <c r="O19" i="7"/>
  <c r="P19" i="7"/>
  <c r="B20" i="7"/>
  <c r="C20" i="7"/>
  <c r="D20" i="7"/>
  <c r="H20" i="7"/>
  <c r="O20" i="7"/>
  <c r="P20" i="7"/>
  <c r="B21" i="7"/>
  <c r="C21" i="7"/>
  <c r="D21" i="7"/>
  <c r="H21" i="7"/>
  <c r="O21" i="7"/>
  <c r="P21" i="7"/>
  <c r="B22" i="7"/>
  <c r="C22" i="7"/>
  <c r="D22" i="7"/>
  <c r="H22" i="7"/>
  <c r="O22" i="7"/>
  <c r="P22" i="7"/>
  <c r="B23" i="7"/>
  <c r="C23" i="7"/>
  <c r="D23" i="7"/>
  <c r="H23" i="7"/>
  <c r="O23" i="7"/>
  <c r="P23" i="7"/>
  <c r="B24" i="7"/>
  <c r="C24" i="7"/>
  <c r="D24" i="7"/>
  <c r="H24" i="7"/>
  <c r="O24" i="7"/>
  <c r="P24" i="7"/>
  <c r="B25" i="7"/>
  <c r="C25" i="7"/>
  <c r="D25" i="7"/>
  <c r="H25" i="7"/>
  <c r="O25" i="7"/>
  <c r="P25" i="7"/>
  <c r="B26" i="7"/>
  <c r="C26" i="7"/>
  <c r="D26" i="7"/>
  <c r="H26" i="7"/>
  <c r="O26" i="7"/>
  <c r="P26" i="7"/>
  <c r="B27" i="7"/>
  <c r="C27" i="7"/>
  <c r="D27" i="7"/>
  <c r="H27" i="7"/>
  <c r="O27" i="7"/>
  <c r="P27" i="7"/>
  <c r="B28" i="7"/>
  <c r="C28" i="7"/>
  <c r="D28" i="7"/>
  <c r="H28" i="7"/>
  <c r="O28" i="7"/>
  <c r="P28" i="7"/>
  <c r="B29" i="7"/>
  <c r="C29" i="7"/>
  <c r="D29" i="7"/>
  <c r="H29" i="7"/>
  <c r="O29" i="7"/>
  <c r="P29" i="7"/>
  <c r="B30" i="7"/>
  <c r="C30" i="7"/>
  <c r="D30" i="7"/>
  <c r="H30" i="7"/>
  <c r="O30" i="7"/>
  <c r="P30" i="7"/>
  <c r="B31" i="7"/>
  <c r="C31" i="7"/>
  <c r="D31" i="7"/>
  <c r="H31" i="7"/>
  <c r="O31" i="7"/>
  <c r="P31" i="7"/>
  <c r="B32" i="7"/>
  <c r="C32" i="7"/>
  <c r="D32" i="7"/>
  <c r="H32" i="7"/>
  <c r="O32" i="7"/>
  <c r="P32" i="7"/>
  <c r="B33" i="7"/>
  <c r="C33" i="7"/>
  <c r="D33" i="7"/>
  <c r="H33" i="7"/>
  <c r="O33" i="7"/>
  <c r="P33" i="7"/>
  <c r="B34" i="7"/>
  <c r="C34" i="7"/>
  <c r="D34" i="7"/>
  <c r="H34" i="7"/>
  <c r="O34" i="7"/>
  <c r="P34" i="7"/>
  <c r="B35" i="7"/>
  <c r="C35" i="7"/>
  <c r="D35" i="7"/>
  <c r="H35" i="7"/>
  <c r="O35" i="7"/>
  <c r="P35" i="7"/>
  <c r="B36" i="7"/>
  <c r="C36" i="7"/>
  <c r="D36" i="7"/>
  <c r="H36" i="7"/>
  <c r="O36" i="7"/>
  <c r="P36" i="7"/>
  <c r="B37" i="7"/>
  <c r="C37" i="7"/>
  <c r="D37" i="7"/>
  <c r="H37" i="7"/>
  <c r="O37" i="7"/>
  <c r="P37" i="7"/>
  <c r="B38" i="7"/>
  <c r="C38" i="7"/>
  <c r="D38" i="7"/>
  <c r="H38" i="7"/>
  <c r="O38" i="7"/>
  <c r="P38" i="7"/>
  <c r="B39" i="7"/>
  <c r="C39" i="7"/>
  <c r="D39" i="7"/>
  <c r="H39" i="7"/>
  <c r="O39" i="7"/>
  <c r="P39" i="7"/>
  <c r="B40" i="7"/>
  <c r="C40" i="7"/>
  <c r="D40" i="7"/>
  <c r="H40" i="7"/>
  <c r="O40" i="7"/>
  <c r="P40" i="7"/>
  <c r="B41" i="7"/>
  <c r="C41" i="7"/>
  <c r="D41" i="7"/>
  <c r="H41" i="7"/>
  <c r="O41" i="7"/>
  <c r="P41" i="7"/>
  <c r="B42" i="7"/>
  <c r="C42" i="7"/>
  <c r="D42" i="7"/>
  <c r="H42" i="7"/>
  <c r="O42" i="7"/>
  <c r="P42" i="7"/>
  <c r="B43" i="7"/>
  <c r="C43" i="7"/>
  <c r="D43" i="7"/>
  <c r="H43" i="7"/>
  <c r="O43" i="7"/>
  <c r="P43" i="7"/>
  <c r="B44" i="7"/>
  <c r="C44" i="7"/>
  <c r="D44" i="7"/>
  <c r="H44" i="7"/>
  <c r="O44" i="7"/>
  <c r="P44" i="7"/>
  <c r="B45" i="7"/>
  <c r="C45" i="7"/>
  <c r="D45" i="7"/>
  <c r="H45" i="7"/>
  <c r="O45" i="7"/>
  <c r="P45" i="7"/>
  <c r="B46" i="7"/>
  <c r="C46" i="7"/>
  <c r="D46" i="7"/>
  <c r="H46" i="7"/>
  <c r="O46" i="7"/>
  <c r="P46" i="7"/>
  <c r="B47" i="7"/>
  <c r="C47" i="7"/>
  <c r="D47" i="7"/>
  <c r="H47" i="7"/>
  <c r="O47" i="7"/>
  <c r="P47" i="7"/>
  <c r="B48" i="7"/>
  <c r="C48" i="7"/>
  <c r="D48" i="7"/>
  <c r="H48" i="7"/>
  <c r="O48" i="7"/>
  <c r="P48" i="7"/>
  <c r="B49" i="7"/>
  <c r="C49" i="7"/>
  <c r="D49" i="7"/>
  <c r="H49" i="7"/>
  <c r="O49" i="7"/>
  <c r="P49" i="7"/>
  <c r="B50" i="7"/>
  <c r="C50" i="7"/>
  <c r="D50" i="7"/>
  <c r="H50" i="7"/>
  <c r="O50" i="7"/>
  <c r="P50" i="7"/>
  <c r="B51" i="7"/>
  <c r="C51" i="7"/>
  <c r="D51" i="7"/>
  <c r="H51" i="7"/>
  <c r="O51" i="7"/>
  <c r="P51" i="7"/>
  <c r="B52" i="7"/>
  <c r="C52" i="7"/>
  <c r="D52" i="7"/>
  <c r="H52" i="7"/>
  <c r="O52" i="7"/>
  <c r="P52" i="7"/>
  <c r="B53" i="7"/>
  <c r="C53" i="7"/>
  <c r="D53" i="7"/>
  <c r="H53" i="7"/>
  <c r="O53" i="7"/>
  <c r="P53" i="7"/>
  <c r="B54" i="7"/>
  <c r="C54" i="7"/>
  <c r="D54" i="7"/>
  <c r="H54" i="7"/>
  <c r="O54" i="7"/>
  <c r="P54" i="7"/>
  <c r="B55" i="7"/>
  <c r="C55" i="7"/>
  <c r="D55" i="7"/>
  <c r="H55" i="7"/>
  <c r="O55" i="7"/>
  <c r="P55" i="7"/>
  <c r="B56" i="7"/>
  <c r="C56" i="7"/>
  <c r="D56" i="7"/>
  <c r="H56" i="7"/>
  <c r="O56" i="7"/>
  <c r="P56" i="7"/>
  <c r="B57" i="7"/>
  <c r="C57" i="7"/>
  <c r="D57" i="7"/>
  <c r="H57" i="7"/>
  <c r="O57" i="7"/>
  <c r="P57" i="7"/>
  <c r="B58" i="7"/>
  <c r="C58" i="7"/>
  <c r="D58" i="7"/>
  <c r="H58" i="7"/>
  <c r="O58" i="7"/>
  <c r="P58" i="7"/>
  <c r="B59" i="7"/>
  <c r="C59" i="7"/>
  <c r="D59" i="7"/>
  <c r="H59" i="7"/>
  <c r="O59" i="7"/>
  <c r="P59" i="7"/>
  <c r="B60" i="7"/>
  <c r="C60" i="7"/>
  <c r="D60" i="7"/>
  <c r="H60" i="7"/>
  <c r="O60" i="7"/>
  <c r="P60" i="7"/>
  <c r="B61" i="7"/>
  <c r="C61" i="7"/>
  <c r="D61" i="7"/>
  <c r="H61" i="7"/>
  <c r="O61" i="7"/>
  <c r="P61" i="7"/>
  <c r="B62" i="7"/>
  <c r="C62" i="7"/>
  <c r="D62" i="7"/>
  <c r="H62" i="7"/>
  <c r="O62" i="7"/>
  <c r="P62" i="7"/>
  <c r="B63" i="7"/>
  <c r="C63" i="7"/>
  <c r="D63" i="7"/>
  <c r="H63" i="7"/>
  <c r="O63" i="7"/>
  <c r="P63" i="7"/>
  <c r="B64" i="7"/>
  <c r="C64" i="7"/>
  <c r="D64" i="7"/>
  <c r="H64" i="7"/>
  <c r="O64" i="7"/>
  <c r="P64" i="7"/>
  <c r="B65" i="7"/>
  <c r="C65" i="7"/>
  <c r="D65" i="7"/>
  <c r="H65" i="7"/>
  <c r="O65" i="7"/>
  <c r="P65" i="7"/>
  <c r="B66" i="7"/>
  <c r="C66" i="7"/>
  <c r="D66" i="7"/>
  <c r="H66" i="7"/>
  <c r="O66" i="7"/>
  <c r="P66" i="7"/>
  <c r="B67" i="7"/>
  <c r="C67" i="7"/>
  <c r="D67" i="7"/>
  <c r="H67" i="7"/>
  <c r="O67" i="7"/>
  <c r="P67" i="7"/>
  <c r="B68" i="7"/>
  <c r="C68" i="7"/>
  <c r="D68" i="7"/>
  <c r="H68" i="7"/>
  <c r="O68" i="7"/>
  <c r="P68" i="7"/>
  <c r="B69" i="7"/>
  <c r="C69" i="7"/>
  <c r="D69" i="7"/>
  <c r="H69" i="7"/>
  <c r="O69" i="7"/>
  <c r="P69" i="7"/>
  <c r="B70" i="7"/>
  <c r="C70" i="7"/>
  <c r="D70" i="7"/>
  <c r="H70" i="7"/>
  <c r="O70" i="7"/>
  <c r="P70" i="7"/>
  <c r="B71" i="7"/>
  <c r="C71" i="7"/>
  <c r="D71" i="7"/>
  <c r="H71" i="7"/>
  <c r="O71" i="7"/>
  <c r="P71" i="7"/>
  <c r="B72" i="7"/>
  <c r="C72" i="7"/>
  <c r="D72" i="7"/>
  <c r="H72" i="7"/>
  <c r="O72" i="7"/>
  <c r="P72" i="7"/>
  <c r="B73" i="7"/>
  <c r="C73" i="7"/>
  <c r="D73" i="7"/>
  <c r="H73" i="7"/>
  <c r="O73" i="7"/>
  <c r="P73" i="7"/>
  <c r="B74" i="7"/>
  <c r="C74" i="7"/>
  <c r="D74" i="7"/>
  <c r="H74" i="7"/>
  <c r="O74" i="7"/>
  <c r="P74" i="7"/>
  <c r="B75" i="7"/>
  <c r="C75" i="7"/>
  <c r="D75" i="7"/>
  <c r="H75" i="7"/>
  <c r="O75" i="7"/>
  <c r="P75" i="7"/>
  <c r="B76" i="7"/>
  <c r="C76" i="7"/>
  <c r="D76" i="7"/>
  <c r="H76" i="7"/>
  <c r="O76" i="7"/>
  <c r="P76" i="7"/>
  <c r="B77" i="7"/>
  <c r="C77" i="7"/>
  <c r="D77" i="7"/>
  <c r="H77" i="7"/>
  <c r="O77" i="7"/>
  <c r="P77" i="7"/>
  <c r="B78" i="7"/>
  <c r="C78" i="7"/>
  <c r="D78" i="7"/>
  <c r="H78" i="7"/>
  <c r="O78" i="7"/>
  <c r="P78" i="7"/>
  <c r="B79" i="7"/>
  <c r="C79" i="7"/>
  <c r="D79" i="7"/>
  <c r="H79" i="7"/>
  <c r="O79" i="7"/>
  <c r="P79" i="7"/>
  <c r="B80" i="7"/>
  <c r="C80" i="7"/>
  <c r="D80" i="7"/>
  <c r="H80" i="7"/>
  <c r="O80" i="7"/>
  <c r="P80" i="7"/>
  <c r="B81" i="7"/>
  <c r="C81" i="7"/>
  <c r="D81" i="7"/>
  <c r="H81" i="7"/>
  <c r="O81" i="7"/>
  <c r="P81" i="7"/>
  <c r="B82" i="7"/>
  <c r="C82" i="7"/>
  <c r="D82" i="7"/>
  <c r="H82" i="7"/>
  <c r="O82" i="7"/>
  <c r="P82" i="7"/>
  <c r="B83" i="7"/>
  <c r="C83" i="7"/>
  <c r="D83" i="7"/>
  <c r="H83" i="7"/>
  <c r="O83" i="7"/>
  <c r="P83" i="7"/>
  <c r="B84" i="7"/>
  <c r="C84" i="7"/>
  <c r="D84" i="7"/>
  <c r="H84" i="7"/>
  <c r="O84" i="7"/>
  <c r="P84" i="7"/>
  <c r="B85" i="7"/>
  <c r="C85" i="7"/>
  <c r="D85" i="7"/>
  <c r="H85" i="7"/>
  <c r="O85" i="7"/>
  <c r="P85" i="7"/>
  <c r="B86" i="7"/>
  <c r="C86" i="7"/>
  <c r="D86" i="7"/>
  <c r="H86" i="7"/>
  <c r="O86" i="7"/>
  <c r="P86" i="7"/>
  <c r="B87" i="7"/>
  <c r="C87" i="7"/>
  <c r="D87" i="7"/>
  <c r="H87" i="7"/>
  <c r="O87" i="7"/>
  <c r="P87" i="7"/>
  <c r="B88" i="7"/>
  <c r="C88" i="7"/>
  <c r="D88" i="7"/>
  <c r="H88" i="7"/>
  <c r="O88" i="7"/>
  <c r="P88" i="7"/>
  <c r="B89" i="7"/>
  <c r="C89" i="7"/>
  <c r="D89" i="7"/>
  <c r="H89" i="7"/>
  <c r="O89" i="7"/>
  <c r="P89" i="7"/>
  <c r="B90" i="7"/>
  <c r="C90" i="7"/>
  <c r="D90" i="7"/>
  <c r="H90" i="7"/>
  <c r="O90" i="7"/>
  <c r="P90" i="7"/>
  <c r="B91" i="7"/>
  <c r="C91" i="7"/>
  <c r="D91" i="7"/>
  <c r="H91" i="7"/>
  <c r="O91" i="7"/>
  <c r="P91" i="7"/>
  <c r="B92" i="7"/>
  <c r="C92" i="7"/>
  <c r="D92" i="7"/>
  <c r="H92" i="7"/>
  <c r="O92" i="7"/>
  <c r="P92" i="7"/>
  <c r="B93" i="7"/>
  <c r="C93" i="7"/>
  <c r="D93" i="7"/>
  <c r="H93" i="7"/>
  <c r="O93" i="7"/>
  <c r="P93" i="7"/>
  <c r="B94" i="7"/>
  <c r="C94" i="7"/>
  <c r="D94" i="7"/>
  <c r="H94" i="7"/>
  <c r="O94" i="7"/>
  <c r="P94" i="7"/>
  <c r="B95" i="7"/>
  <c r="C95" i="7"/>
  <c r="D95" i="7"/>
  <c r="H95" i="7"/>
  <c r="O95" i="7"/>
  <c r="P95" i="7"/>
  <c r="B96" i="7"/>
  <c r="C96" i="7"/>
  <c r="D96" i="7"/>
  <c r="H96" i="7"/>
  <c r="O96" i="7"/>
  <c r="P96" i="7"/>
  <c r="B97" i="7"/>
  <c r="C97" i="7"/>
  <c r="D97" i="7"/>
  <c r="H97" i="7"/>
  <c r="O97" i="7"/>
  <c r="P97" i="7"/>
  <c r="B98" i="7"/>
  <c r="C98" i="7"/>
  <c r="D98" i="7"/>
  <c r="H98" i="7"/>
  <c r="O98" i="7"/>
  <c r="P98" i="7"/>
  <c r="B99" i="7"/>
  <c r="C99" i="7"/>
  <c r="D99" i="7"/>
  <c r="H99" i="7"/>
  <c r="O99" i="7"/>
  <c r="P99" i="7"/>
  <c r="B100" i="7"/>
  <c r="C100" i="7"/>
  <c r="D100" i="7"/>
  <c r="H100" i="7"/>
  <c r="O100" i="7"/>
  <c r="P100" i="7"/>
  <c r="B101" i="7"/>
  <c r="C101" i="7"/>
  <c r="D101" i="7"/>
  <c r="H101" i="7"/>
  <c r="O101" i="7"/>
  <c r="P101" i="7"/>
  <c r="B102" i="7"/>
  <c r="C102" i="7"/>
  <c r="D102" i="7"/>
  <c r="H102" i="7"/>
  <c r="O102" i="7"/>
  <c r="P102" i="7"/>
  <c r="B103" i="7"/>
  <c r="C103" i="7"/>
  <c r="D103" i="7"/>
  <c r="H103" i="7"/>
  <c r="O103" i="7"/>
  <c r="P103" i="7"/>
  <c r="B104" i="7"/>
  <c r="C104" i="7"/>
  <c r="D104" i="7"/>
  <c r="H104" i="7"/>
  <c r="O104" i="7"/>
  <c r="P104" i="7"/>
  <c r="B105" i="7"/>
  <c r="C105" i="7"/>
  <c r="D105" i="7"/>
  <c r="H105" i="7"/>
  <c r="O105" i="7"/>
  <c r="P105" i="7"/>
  <c r="B106" i="7"/>
  <c r="C106" i="7"/>
  <c r="D106" i="7"/>
  <c r="H106" i="7"/>
  <c r="O106" i="7"/>
  <c r="P106" i="7"/>
  <c r="B107" i="7"/>
  <c r="C107" i="7"/>
  <c r="D107" i="7"/>
  <c r="H107" i="7"/>
  <c r="O107" i="7"/>
  <c r="P107" i="7"/>
  <c r="B108" i="7"/>
  <c r="C108" i="7"/>
  <c r="D108" i="7"/>
  <c r="H108" i="7"/>
  <c r="O108" i="7"/>
  <c r="P108" i="7"/>
  <c r="B109" i="7"/>
  <c r="C109" i="7"/>
  <c r="D109" i="7"/>
  <c r="H109" i="7"/>
  <c r="O109" i="7"/>
  <c r="P109" i="7"/>
  <c r="B110" i="7"/>
  <c r="C110" i="7"/>
  <c r="D110" i="7"/>
  <c r="H110" i="7"/>
  <c r="O110" i="7"/>
  <c r="P110" i="7"/>
  <c r="B111" i="7"/>
  <c r="C111" i="7"/>
  <c r="D111" i="7"/>
  <c r="H111" i="7"/>
  <c r="O111" i="7"/>
  <c r="P111" i="7"/>
  <c r="B112" i="7"/>
  <c r="C112" i="7"/>
  <c r="D112" i="7"/>
  <c r="H112" i="7"/>
  <c r="O112" i="7"/>
  <c r="P112" i="7"/>
  <c r="B113" i="7"/>
  <c r="C113" i="7"/>
  <c r="D113" i="7"/>
  <c r="H113" i="7"/>
  <c r="O113" i="7"/>
  <c r="P113" i="7"/>
  <c r="B114" i="7"/>
  <c r="C114" i="7"/>
  <c r="D114" i="7"/>
  <c r="H114" i="7"/>
  <c r="O114" i="7"/>
  <c r="P114" i="7"/>
  <c r="B115" i="7"/>
  <c r="C115" i="7"/>
  <c r="D115" i="7"/>
  <c r="H115" i="7"/>
  <c r="O115" i="7"/>
  <c r="P115" i="7"/>
  <c r="B116" i="7"/>
  <c r="C116" i="7"/>
  <c r="D116" i="7"/>
  <c r="H116" i="7"/>
  <c r="O116" i="7"/>
  <c r="P116" i="7"/>
  <c r="B117" i="7"/>
  <c r="C117" i="7"/>
  <c r="D117" i="7"/>
  <c r="H117" i="7"/>
  <c r="O117" i="7"/>
  <c r="P117" i="7"/>
  <c r="B118" i="7"/>
  <c r="C118" i="7"/>
  <c r="D118" i="7"/>
  <c r="H118" i="7"/>
  <c r="O118" i="7"/>
  <c r="P118" i="7"/>
  <c r="B119" i="7"/>
  <c r="C119" i="7"/>
  <c r="D119" i="7"/>
  <c r="H119" i="7"/>
  <c r="O119" i="7"/>
  <c r="P119" i="7"/>
  <c r="B120" i="7"/>
  <c r="C120" i="7"/>
  <c r="D120" i="7"/>
  <c r="H120" i="7"/>
  <c r="O120" i="7"/>
  <c r="P120" i="7"/>
  <c r="B121" i="7"/>
  <c r="C121" i="7"/>
  <c r="D121" i="7"/>
  <c r="H121" i="7"/>
  <c r="O121" i="7"/>
  <c r="P121" i="7"/>
  <c r="B122" i="7"/>
  <c r="C122" i="7"/>
  <c r="D122" i="7"/>
  <c r="H122" i="7"/>
  <c r="O122" i="7"/>
  <c r="P122" i="7"/>
  <c r="B123" i="7"/>
  <c r="C123" i="7"/>
  <c r="D123" i="7"/>
  <c r="H123" i="7"/>
  <c r="O123" i="7"/>
  <c r="P123" i="7"/>
  <c r="B124" i="7"/>
  <c r="C124" i="7"/>
  <c r="D124" i="7"/>
  <c r="H124" i="7"/>
  <c r="O124" i="7"/>
  <c r="P124" i="7"/>
  <c r="B125" i="7"/>
  <c r="C125" i="7"/>
  <c r="D125" i="7"/>
  <c r="H125" i="7"/>
  <c r="O125" i="7"/>
  <c r="P125" i="7"/>
  <c r="B126" i="7"/>
  <c r="C126" i="7"/>
  <c r="D126" i="7"/>
  <c r="H126" i="7"/>
  <c r="O126" i="7"/>
  <c r="P126" i="7"/>
  <c r="B127" i="7"/>
  <c r="C127" i="7"/>
  <c r="D127" i="7"/>
  <c r="H127" i="7"/>
  <c r="O127" i="7"/>
  <c r="P127" i="7"/>
  <c r="B128" i="7"/>
  <c r="C128" i="7"/>
  <c r="D128" i="7"/>
  <c r="H128" i="7"/>
  <c r="O128" i="7"/>
  <c r="P128" i="7"/>
  <c r="B129" i="7"/>
  <c r="C129" i="7"/>
  <c r="D129" i="7"/>
  <c r="H129" i="7"/>
  <c r="O129" i="7"/>
  <c r="P129" i="7"/>
  <c r="B130" i="7"/>
  <c r="C130" i="7"/>
  <c r="D130" i="7"/>
  <c r="H130" i="7"/>
  <c r="O130" i="7"/>
  <c r="P130" i="7"/>
  <c r="B131" i="7"/>
  <c r="C131" i="7"/>
  <c r="D131" i="7"/>
  <c r="H131" i="7"/>
  <c r="O131" i="7"/>
  <c r="P131" i="7"/>
  <c r="B132" i="7"/>
  <c r="C132" i="7"/>
  <c r="D132" i="7"/>
  <c r="H132" i="7"/>
  <c r="O132" i="7"/>
  <c r="P132" i="7"/>
  <c r="B133" i="7"/>
  <c r="C133" i="7"/>
  <c r="D133" i="7"/>
  <c r="H133" i="7"/>
  <c r="O133" i="7"/>
  <c r="P133" i="7"/>
  <c r="B134" i="7"/>
  <c r="C134" i="7"/>
  <c r="D134" i="7"/>
  <c r="H134" i="7"/>
  <c r="O134" i="7"/>
  <c r="P134" i="7"/>
  <c r="B135" i="7"/>
  <c r="C135" i="7"/>
  <c r="D135" i="7"/>
  <c r="H135" i="7"/>
  <c r="O135" i="7"/>
  <c r="P135" i="7"/>
  <c r="B136" i="7"/>
  <c r="C136" i="7"/>
  <c r="D136" i="7"/>
  <c r="H136" i="7"/>
  <c r="O136" i="7"/>
  <c r="P136" i="7"/>
  <c r="B137" i="7"/>
  <c r="C137" i="7"/>
  <c r="D137" i="7"/>
  <c r="H137" i="7"/>
  <c r="O137" i="7"/>
  <c r="P137" i="7"/>
  <c r="B138" i="7"/>
  <c r="C138" i="7"/>
  <c r="D138" i="7"/>
  <c r="H138" i="7"/>
  <c r="O138" i="7"/>
  <c r="P138" i="7"/>
  <c r="B139" i="7"/>
  <c r="C139" i="7"/>
  <c r="D139" i="7"/>
  <c r="H139" i="7"/>
  <c r="O139" i="7"/>
  <c r="P139" i="7"/>
  <c r="B140" i="7"/>
  <c r="C140" i="7"/>
  <c r="D140" i="7"/>
  <c r="H140" i="7"/>
  <c r="O140" i="7"/>
  <c r="P140" i="7"/>
  <c r="B141" i="7"/>
  <c r="C141" i="7"/>
  <c r="D141" i="7"/>
  <c r="H141" i="7"/>
  <c r="O141" i="7"/>
  <c r="P141" i="7"/>
  <c r="B142" i="7"/>
  <c r="C142" i="7"/>
  <c r="D142" i="7"/>
  <c r="H142" i="7"/>
  <c r="O142" i="7"/>
  <c r="P142" i="7"/>
  <c r="B143" i="7"/>
  <c r="C143" i="7"/>
  <c r="D143" i="7"/>
  <c r="H143" i="7"/>
  <c r="O143" i="7"/>
  <c r="P143" i="7"/>
  <c r="B144" i="7"/>
  <c r="C144" i="7"/>
  <c r="D144" i="7"/>
  <c r="H144" i="7"/>
  <c r="O144" i="7"/>
  <c r="P144" i="7"/>
  <c r="B145" i="7"/>
  <c r="C145" i="7"/>
  <c r="D145" i="7"/>
  <c r="H145" i="7"/>
  <c r="O145" i="7"/>
  <c r="P145" i="7"/>
  <c r="B146" i="7"/>
  <c r="C146" i="7"/>
  <c r="D146" i="7"/>
  <c r="H146" i="7"/>
  <c r="O146" i="7"/>
  <c r="P146" i="7"/>
  <c r="B147" i="7"/>
  <c r="C147" i="7"/>
  <c r="D147" i="7"/>
  <c r="H147" i="7"/>
  <c r="O147" i="7"/>
  <c r="P147" i="7"/>
  <c r="B148" i="7"/>
  <c r="C148" i="7"/>
  <c r="D148" i="7"/>
  <c r="H148" i="7"/>
  <c r="O148" i="7"/>
  <c r="P148" i="7"/>
  <c r="B149" i="7"/>
  <c r="C149" i="7"/>
  <c r="D149" i="7"/>
  <c r="H149" i="7"/>
  <c r="O149" i="7"/>
  <c r="P149" i="7"/>
  <c r="B150" i="7"/>
  <c r="C150" i="7"/>
  <c r="D150" i="7"/>
  <c r="H150" i="7"/>
  <c r="O150" i="7"/>
  <c r="P150" i="7"/>
  <c r="B151" i="7"/>
  <c r="C151" i="7"/>
  <c r="D151" i="7"/>
  <c r="H151" i="7"/>
  <c r="O151" i="7"/>
  <c r="P151" i="7"/>
  <c r="B152" i="7"/>
  <c r="C152" i="7"/>
  <c r="D152" i="7"/>
  <c r="H152" i="7"/>
  <c r="O152" i="7"/>
  <c r="P152" i="7"/>
  <c r="B153" i="7"/>
  <c r="C153" i="7"/>
  <c r="D153" i="7"/>
  <c r="H153" i="7"/>
  <c r="O153" i="7"/>
  <c r="P153" i="7"/>
  <c r="B154" i="7"/>
  <c r="C154" i="7"/>
  <c r="D154" i="7"/>
  <c r="H154" i="7"/>
  <c r="O154" i="7"/>
  <c r="P154" i="7"/>
  <c r="B155" i="7"/>
  <c r="C155" i="7"/>
  <c r="D155" i="7"/>
  <c r="H155" i="7"/>
  <c r="O155" i="7"/>
  <c r="P155" i="7"/>
  <c r="B156" i="7"/>
  <c r="C156" i="7"/>
  <c r="D156" i="7"/>
  <c r="H156" i="7"/>
  <c r="O156" i="7"/>
  <c r="P156" i="7"/>
  <c r="B157" i="7"/>
  <c r="C157" i="7"/>
  <c r="D157" i="7"/>
  <c r="H157" i="7"/>
  <c r="O157" i="7"/>
  <c r="P157" i="7"/>
  <c r="B158" i="7"/>
  <c r="C158" i="7"/>
  <c r="D158" i="7"/>
  <c r="H158" i="7"/>
  <c r="O158" i="7"/>
  <c r="P158" i="7"/>
  <c r="B159" i="7"/>
  <c r="C159" i="7"/>
  <c r="D159" i="7"/>
  <c r="H159" i="7"/>
  <c r="O159" i="7"/>
  <c r="P159" i="7"/>
  <c r="B160" i="7"/>
  <c r="C160" i="7"/>
  <c r="D160" i="7"/>
  <c r="H160" i="7"/>
  <c r="O160" i="7"/>
  <c r="P160" i="7"/>
  <c r="B161" i="7"/>
  <c r="C161" i="7"/>
  <c r="D161" i="7"/>
  <c r="H161" i="7"/>
  <c r="O161" i="7"/>
  <c r="P161" i="7"/>
  <c r="B162" i="7"/>
  <c r="C162" i="7"/>
  <c r="D162" i="7"/>
  <c r="H162" i="7"/>
  <c r="O162" i="7"/>
  <c r="P162" i="7"/>
  <c r="B163" i="7"/>
  <c r="C163" i="7"/>
  <c r="D163" i="7"/>
  <c r="H163" i="7"/>
  <c r="O163" i="7"/>
  <c r="P163" i="7"/>
  <c r="B164" i="7"/>
  <c r="C164" i="7"/>
  <c r="D164" i="7"/>
  <c r="H164" i="7"/>
  <c r="O164" i="7"/>
  <c r="P164" i="7"/>
  <c r="B165" i="7"/>
  <c r="C165" i="7"/>
  <c r="D165" i="7"/>
  <c r="H165" i="7"/>
  <c r="O165" i="7"/>
  <c r="P165" i="7"/>
  <c r="B166" i="7"/>
  <c r="C166" i="7"/>
  <c r="D166" i="7"/>
  <c r="H166" i="7"/>
  <c r="O166" i="7"/>
  <c r="P166" i="7"/>
  <c r="B167" i="7"/>
  <c r="C167" i="7"/>
  <c r="D167" i="7"/>
  <c r="H167" i="7"/>
  <c r="O167" i="7"/>
  <c r="P167" i="7"/>
  <c r="B168" i="7"/>
  <c r="C168" i="7"/>
  <c r="D168" i="7"/>
  <c r="H168" i="7"/>
  <c r="O168" i="7"/>
  <c r="P168" i="7"/>
  <c r="B169" i="7"/>
  <c r="C169" i="7"/>
  <c r="D169" i="7"/>
  <c r="H169" i="7"/>
  <c r="O169" i="7"/>
  <c r="P169" i="7"/>
  <c r="B170" i="7"/>
  <c r="C170" i="7"/>
  <c r="D170" i="7"/>
  <c r="H170" i="7"/>
  <c r="O170" i="7"/>
  <c r="P170" i="7"/>
  <c r="B171" i="7"/>
  <c r="C171" i="7"/>
  <c r="D171" i="7"/>
  <c r="H171" i="7"/>
  <c r="O171" i="7"/>
  <c r="P171" i="7"/>
  <c r="B172" i="7"/>
  <c r="C172" i="7"/>
  <c r="D172" i="7"/>
  <c r="H172" i="7"/>
  <c r="O172" i="7"/>
  <c r="P172" i="7"/>
  <c r="B173" i="7"/>
  <c r="C173" i="7"/>
  <c r="D173" i="7"/>
  <c r="H173" i="7"/>
  <c r="O173" i="7"/>
  <c r="P173" i="7"/>
  <c r="B174" i="7"/>
  <c r="C174" i="7"/>
  <c r="D174" i="7"/>
  <c r="H174" i="7"/>
  <c r="O174" i="7"/>
  <c r="P174" i="7"/>
  <c r="B175" i="7"/>
  <c r="C175" i="7"/>
  <c r="D175" i="7"/>
  <c r="H175" i="7"/>
  <c r="O175" i="7"/>
  <c r="P175" i="7"/>
  <c r="B176" i="7"/>
  <c r="C176" i="7"/>
  <c r="D176" i="7"/>
  <c r="H176" i="7"/>
  <c r="O176" i="7"/>
  <c r="P176" i="7"/>
  <c r="B177" i="7"/>
  <c r="C177" i="7"/>
  <c r="D177" i="7"/>
  <c r="H177" i="7"/>
  <c r="O177" i="7"/>
  <c r="P177" i="7"/>
  <c r="B178" i="7"/>
  <c r="C178" i="7"/>
  <c r="D178" i="7"/>
  <c r="H178" i="7"/>
  <c r="O178" i="7"/>
  <c r="P178" i="7"/>
  <c r="B179" i="7"/>
  <c r="C179" i="7"/>
  <c r="D179" i="7"/>
  <c r="H179" i="7"/>
  <c r="O179" i="7"/>
  <c r="P179" i="7"/>
  <c r="B180" i="7"/>
  <c r="C180" i="7"/>
  <c r="D180" i="7"/>
  <c r="H180" i="7"/>
  <c r="O180" i="7"/>
  <c r="P180" i="7"/>
  <c r="B181" i="7"/>
  <c r="C181" i="7"/>
  <c r="D181" i="7"/>
  <c r="H181" i="7"/>
  <c r="O181" i="7"/>
  <c r="P181" i="7"/>
  <c r="B182" i="7"/>
  <c r="C182" i="7"/>
  <c r="D182" i="7"/>
  <c r="H182" i="7"/>
  <c r="O182" i="7"/>
  <c r="P182" i="7"/>
  <c r="B183" i="7"/>
  <c r="C183" i="7"/>
  <c r="D183" i="7"/>
  <c r="H183" i="7"/>
  <c r="O183" i="7"/>
  <c r="P183" i="7"/>
  <c r="B184" i="7"/>
  <c r="C184" i="7"/>
  <c r="D184" i="7"/>
  <c r="H184" i="7"/>
  <c r="O184" i="7"/>
  <c r="P184" i="7"/>
  <c r="B185" i="7"/>
  <c r="C185" i="7"/>
  <c r="D185" i="7"/>
  <c r="H185" i="7"/>
  <c r="O185" i="7"/>
  <c r="P185" i="7"/>
  <c r="B186" i="7"/>
  <c r="C186" i="7"/>
  <c r="D186" i="7"/>
  <c r="H186" i="7"/>
  <c r="O186" i="7"/>
  <c r="P186" i="7"/>
  <c r="B187" i="7"/>
  <c r="C187" i="7"/>
  <c r="D187" i="7"/>
  <c r="H187" i="7"/>
  <c r="O187" i="7"/>
  <c r="P187" i="7"/>
  <c r="B188" i="7"/>
  <c r="C188" i="7"/>
  <c r="D188" i="7"/>
  <c r="H188" i="7"/>
  <c r="O188" i="7"/>
  <c r="P188" i="7"/>
  <c r="B189" i="7"/>
  <c r="C189" i="7"/>
  <c r="D189" i="7"/>
  <c r="H189" i="7"/>
  <c r="O189" i="7"/>
  <c r="P189" i="7"/>
  <c r="B190" i="7"/>
  <c r="C190" i="7"/>
  <c r="D190" i="7"/>
  <c r="H190" i="7"/>
  <c r="O190" i="7"/>
  <c r="P190" i="7"/>
  <c r="B191" i="7"/>
  <c r="C191" i="7"/>
  <c r="D191" i="7"/>
  <c r="H191" i="7"/>
  <c r="O191" i="7"/>
  <c r="P191" i="7"/>
  <c r="B192" i="7"/>
  <c r="C192" i="7"/>
  <c r="D192" i="7"/>
  <c r="H192" i="7"/>
  <c r="O192" i="7"/>
  <c r="P192" i="7"/>
  <c r="B193" i="7"/>
  <c r="C193" i="7"/>
  <c r="D193" i="7"/>
  <c r="H193" i="7"/>
  <c r="O193" i="7"/>
  <c r="P193" i="7"/>
  <c r="B194" i="7"/>
  <c r="C194" i="7"/>
  <c r="D194" i="7"/>
  <c r="H194" i="7"/>
  <c r="O194" i="7"/>
  <c r="P194" i="7"/>
  <c r="B195" i="7"/>
  <c r="C195" i="7"/>
  <c r="D195" i="7"/>
  <c r="H195" i="7"/>
  <c r="O195" i="7"/>
  <c r="P195" i="7"/>
  <c r="B196" i="7"/>
  <c r="C196" i="7"/>
  <c r="D196" i="7"/>
  <c r="H196" i="7"/>
  <c r="O196" i="7"/>
  <c r="P196" i="7"/>
  <c r="B197" i="7"/>
  <c r="C197" i="7"/>
  <c r="D197" i="7"/>
  <c r="H197" i="7"/>
  <c r="O197" i="7"/>
  <c r="P197" i="7"/>
  <c r="B198" i="7"/>
  <c r="C198" i="7"/>
  <c r="D198" i="7"/>
  <c r="H198" i="7"/>
  <c r="O198" i="7"/>
  <c r="P198" i="7"/>
  <c r="B199" i="7"/>
  <c r="C199" i="7"/>
  <c r="D199" i="7"/>
  <c r="H199" i="7"/>
  <c r="O199" i="7"/>
  <c r="P199" i="7"/>
  <c r="B200" i="7"/>
  <c r="C200" i="7"/>
  <c r="D200" i="7"/>
  <c r="H200" i="7"/>
  <c r="O200" i="7"/>
  <c r="P200" i="7"/>
  <c r="B201" i="7"/>
  <c r="C201" i="7"/>
  <c r="D201" i="7"/>
  <c r="H201" i="7"/>
  <c r="O201" i="7"/>
  <c r="P201" i="7"/>
  <c r="B202" i="7"/>
  <c r="C202" i="7"/>
  <c r="D202" i="7"/>
  <c r="H202" i="7"/>
  <c r="O202" i="7"/>
  <c r="P202" i="7"/>
  <c r="B203" i="7"/>
  <c r="C203" i="7"/>
  <c r="D203" i="7"/>
  <c r="H203" i="7"/>
  <c r="O203" i="7"/>
  <c r="P203" i="7"/>
  <c r="B204" i="7"/>
  <c r="C204" i="7"/>
  <c r="D204" i="7"/>
  <c r="H204" i="7"/>
  <c r="O204" i="7"/>
  <c r="P204" i="7"/>
  <c r="B205" i="7"/>
  <c r="C205" i="7"/>
  <c r="D205" i="7"/>
  <c r="H205" i="7"/>
  <c r="O205" i="7"/>
  <c r="P205" i="7"/>
  <c r="B206" i="7"/>
  <c r="C206" i="7"/>
  <c r="D206" i="7"/>
  <c r="H206" i="7"/>
  <c r="O206" i="7"/>
  <c r="P206" i="7"/>
  <c r="B207" i="7"/>
  <c r="C207" i="7"/>
  <c r="D207" i="7"/>
  <c r="H207" i="7"/>
  <c r="O207" i="7"/>
  <c r="P207" i="7"/>
  <c r="B208" i="7"/>
  <c r="C208" i="7"/>
  <c r="D208" i="7"/>
  <c r="H208" i="7"/>
  <c r="O208" i="7"/>
  <c r="P208" i="7"/>
  <c r="B209" i="7"/>
  <c r="C209" i="7"/>
  <c r="D209" i="7"/>
  <c r="H209" i="7"/>
  <c r="O209" i="7"/>
  <c r="P209" i="7"/>
  <c r="B210" i="7"/>
  <c r="C210" i="7"/>
  <c r="D210" i="7"/>
  <c r="H210" i="7"/>
  <c r="O210" i="7"/>
  <c r="P210" i="7"/>
  <c r="B211" i="7"/>
  <c r="C211" i="7"/>
  <c r="D211" i="7"/>
  <c r="H211" i="7"/>
  <c r="O211" i="7"/>
  <c r="P211" i="7"/>
  <c r="B212" i="7"/>
  <c r="C212" i="7"/>
  <c r="D212" i="7"/>
  <c r="H212" i="7"/>
  <c r="O212" i="7"/>
  <c r="P212" i="7"/>
  <c r="B213" i="7"/>
  <c r="C213" i="7"/>
  <c r="D213" i="7"/>
  <c r="H213" i="7"/>
  <c r="O213" i="7"/>
  <c r="P213" i="7"/>
  <c r="B214" i="7"/>
  <c r="C214" i="7"/>
  <c r="D214" i="7"/>
  <c r="H214" i="7"/>
  <c r="O214" i="7"/>
  <c r="P214" i="7"/>
  <c r="B215" i="7"/>
  <c r="C215" i="7"/>
  <c r="D215" i="7"/>
  <c r="H215" i="7"/>
  <c r="O215" i="7"/>
  <c r="P215" i="7"/>
  <c r="B216" i="7"/>
  <c r="C216" i="7"/>
  <c r="D216" i="7"/>
  <c r="H216" i="7"/>
  <c r="O216" i="7"/>
  <c r="P216" i="7"/>
  <c r="B217" i="7"/>
  <c r="C217" i="7"/>
  <c r="D217" i="7"/>
  <c r="H217" i="7"/>
  <c r="O217" i="7"/>
  <c r="P217" i="7"/>
  <c r="B218" i="7"/>
  <c r="C218" i="7"/>
  <c r="D218" i="7"/>
  <c r="H218" i="7"/>
  <c r="O218" i="7"/>
  <c r="P218" i="7"/>
  <c r="B219" i="7"/>
  <c r="C219" i="7"/>
  <c r="D219" i="7"/>
  <c r="H219" i="7"/>
  <c r="O219" i="7"/>
  <c r="P219" i="7"/>
  <c r="B220" i="7"/>
  <c r="C220" i="7"/>
  <c r="D220" i="7"/>
  <c r="H220" i="7"/>
  <c r="O220" i="7"/>
  <c r="P220" i="7"/>
  <c r="B221" i="7"/>
  <c r="C221" i="7"/>
  <c r="D221" i="7"/>
  <c r="H221" i="7"/>
  <c r="O221" i="7"/>
  <c r="P221" i="7"/>
  <c r="B222" i="7"/>
  <c r="C222" i="7"/>
  <c r="D222" i="7"/>
  <c r="H222" i="7"/>
  <c r="O222" i="7"/>
  <c r="P222" i="7"/>
  <c r="B223" i="7"/>
  <c r="C223" i="7"/>
  <c r="D223" i="7"/>
  <c r="H223" i="7"/>
  <c r="O223" i="7"/>
  <c r="P223" i="7"/>
  <c r="B224" i="7"/>
  <c r="C224" i="7"/>
  <c r="D224" i="7"/>
  <c r="H224" i="7"/>
  <c r="O224" i="7"/>
  <c r="P224" i="7"/>
  <c r="B225" i="7"/>
  <c r="C225" i="7"/>
  <c r="D225" i="7"/>
  <c r="H225" i="7"/>
  <c r="O225" i="7"/>
  <c r="P225" i="7"/>
  <c r="B226" i="7"/>
  <c r="C226" i="7"/>
  <c r="D226" i="7"/>
  <c r="H226" i="7"/>
  <c r="O226" i="7"/>
  <c r="P226" i="7"/>
  <c r="B227" i="7"/>
  <c r="C227" i="7"/>
  <c r="D227" i="7"/>
  <c r="H227" i="7"/>
  <c r="O227" i="7"/>
  <c r="P227" i="7"/>
  <c r="B228" i="7"/>
  <c r="C228" i="7"/>
  <c r="D228" i="7"/>
  <c r="H228" i="7"/>
  <c r="O228" i="7"/>
  <c r="P228" i="7"/>
  <c r="B229" i="7"/>
  <c r="C229" i="7"/>
  <c r="D229" i="7"/>
  <c r="H229" i="7"/>
  <c r="O229" i="7"/>
  <c r="P229" i="7"/>
  <c r="B230" i="7"/>
  <c r="C230" i="7"/>
  <c r="D230" i="7"/>
  <c r="H230" i="7"/>
  <c r="O230" i="7"/>
  <c r="P230" i="7"/>
  <c r="B231" i="7"/>
  <c r="C231" i="7"/>
  <c r="D231" i="7"/>
  <c r="H231" i="7"/>
  <c r="O231" i="7"/>
  <c r="P231" i="7"/>
  <c r="B232" i="7"/>
  <c r="C232" i="7"/>
  <c r="D232" i="7"/>
  <c r="H232" i="7"/>
  <c r="O232" i="7"/>
  <c r="P232" i="7"/>
  <c r="B233" i="7"/>
  <c r="C233" i="7"/>
  <c r="D233" i="7"/>
  <c r="H233" i="7"/>
  <c r="O233" i="7"/>
  <c r="P233" i="7"/>
  <c r="B234" i="7"/>
  <c r="C234" i="7"/>
  <c r="D234" i="7"/>
  <c r="H234" i="7"/>
  <c r="O234" i="7"/>
  <c r="P234" i="7"/>
  <c r="B235" i="7"/>
  <c r="C235" i="7"/>
  <c r="D235" i="7"/>
  <c r="H235" i="7"/>
  <c r="O235" i="7"/>
  <c r="P235" i="7"/>
  <c r="B236" i="7"/>
  <c r="C236" i="7"/>
  <c r="D236" i="7"/>
  <c r="H236" i="7"/>
  <c r="O236" i="7"/>
  <c r="P236" i="7"/>
  <c r="B237" i="7"/>
  <c r="C237" i="7"/>
  <c r="D237" i="7"/>
  <c r="H237" i="7"/>
  <c r="O237" i="7"/>
  <c r="P237" i="7"/>
  <c r="B238" i="7"/>
  <c r="C238" i="7"/>
  <c r="D238" i="7"/>
  <c r="H238" i="7"/>
  <c r="O238" i="7"/>
  <c r="P238" i="7"/>
  <c r="B239" i="7"/>
  <c r="C239" i="7"/>
  <c r="D239" i="7"/>
  <c r="H239" i="7"/>
  <c r="O239" i="7"/>
  <c r="P239" i="7"/>
  <c r="B240" i="7"/>
  <c r="C240" i="7"/>
  <c r="D240" i="7"/>
  <c r="H240" i="7"/>
  <c r="O240" i="7"/>
  <c r="P240" i="7"/>
  <c r="B241" i="7"/>
  <c r="C241" i="7"/>
  <c r="D241" i="7"/>
  <c r="H241" i="7"/>
  <c r="O241" i="7"/>
  <c r="P241" i="7"/>
  <c r="B242" i="7"/>
  <c r="C242" i="7"/>
  <c r="D242" i="7"/>
  <c r="H242" i="7"/>
  <c r="O242" i="7"/>
  <c r="P242" i="7"/>
  <c r="B243" i="7"/>
  <c r="C243" i="7"/>
  <c r="D243" i="7"/>
  <c r="H243" i="7"/>
  <c r="O243" i="7"/>
  <c r="P243" i="7"/>
  <c r="B244" i="7"/>
  <c r="C244" i="7"/>
  <c r="D244" i="7"/>
  <c r="H244" i="7"/>
  <c r="O244" i="7"/>
  <c r="P244" i="7"/>
  <c r="B245" i="7"/>
  <c r="C245" i="7"/>
  <c r="D245" i="7"/>
  <c r="H245" i="7"/>
  <c r="O245" i="7"/>
  <c r="P245" i="7"/>
  <c r="B246" i="7"/>
  <c r="C246" i="7"/>
  <c r="D246" i="7"/>
  <c r="H246" i="7"/>
  <c r="O246" i="7"/>
  <c r="P246" i="7"/>
  <c r="B247" i="7"/>
  <c r="C247" i="7"/>
  <c r="D247" i="7"/>
  <c r="H247" i="7"/>
  <c r="O247" i="7"/>
  <c r="P247" i="7"/>
  <c r="B248" i="7"/>
  <c r="C248" i="7"/>
  <c r="D248" i="7"/>
  <c r="H248" i="7"/>
  <c r="O248" i="7"/>
  <c r="P248" i="7"/>
  <c r="B249" i="7"/>
  <c r="C249" i="7"/>
  <c r="D249" i="7"/>
  <c r="H249" i="7"/>
  <c r="O249" i="7"/>
  <c r="P249" i="7"/>
  <c r="B250" i="7"/>
  <c r="C250" i="7"/>
  <c r="D250" i="7"/>
  <c r="H250" i="7"/>
  <c r="O250" i="7"/>
  <c r="P250" i="7"/>
  <c r="B251" i="7"/>
  <c r="C251" i="7"/>
  <c r="D251" i="7"/>
  <c r="H251" i="7"/>
  <c r="O251" i="7"/>
  <c r="P251" i="7"/>
  <c r="B252" i="7"/>
  <c r="C252" i="7"/>
  <c r="D252" i="7"/>
  <c r="H252" i="7"/>
  <c r="O252" i="7"/>
  <c r="P252" i="7"/>
  <c r="B253" i="7"/>
  <c r="C253" i="7"/>
  <c r="D253" i="7"/>
  <c r="H253" i="7"/>
  <c r="O253" i="7"/>
  <c r="P253" i="7"/>
  <c r="B254" i="7"/>
  <c r="C254" i="7"/>
  <c r="D254" i="7"/>
  <c r="H254" i="7"/>
  <c r="O254" i="7"/>
  <c r="P254" i="7"/>
  <c r="B255" i="7"/>
  <c r="C255" i="7"/>
  <c r="D255" i="7"/>
  <c r="H255" i="7"/>
  <c r="O255" i="7"/>
  <c r="P255" i="7"/>
  <c r="B256" i="7"/>
  <c r="C256" i="7"/>
  <c r="D256" i="7"/>
  <c r="H256" i="7"/>
  <c r="O256" i="7"/>
  <c r="P256" i="7"/>
  <c r="B257" i="7"/>
  <c r="C257" i="7"/>
  <c r="D257" i="7"/>
  <c r="H257" i="7"/>
  <c r="O257" i="7"/>
  <c r="P257" i="7"/>
  <c r="B258" i="7"/>
  <c r="C258" i="7"/>
  <c r="D258" i="7"/>
  <c r="H258" i="7"/>
  <c r="O258" i="7"/>
  <c r="P258" i="7"/>
  <c r="B259" i="7"/>
  <c r="C259" i="7"/>
  <c r="D259" i="7"/>
  <c r="H259" i="7"/>
  <c r="O259" i="7"/>
  <c r="P259" i="7"/>
  <c r="B260" i="7"/>
  <c r="C260" i="7"/>
  <c r="D260" i="7"/>
  <c r="H260" i="7"/>
  <c r="O260" i="7"/>
  <c r="P260" i="7"/>
  <c r="B261" i="7"/>
  <c r="C261" i="7"/>
  <c r="D261" i="7"/>
  <c r="H261" i="7"/>
  <c r="O261" i="7"/>
  <c r="P261" i="7"/>
  <c r="B262" i="7"/>
  <c r="C262" i="7"/>
  <c r="D262" i="7"/>
  <c r="H262" i="7"/>
  <c r="O262" i="7"/>
  <c r="P262" i="7"/>
  <c r="B263" i="7"/>
  <c r="C263" i="7"/>
  <c r="D263" i="7"/>
  <c r="H263" i="7"/>
  <c r="O263" i="7"/>
  <c r="P263" i="7"/>
  <c r="B264" i="7"/>
  <c r="C264" i="7"/>
  <c r="D264" i="7"/>
  <c r="H264" i="7"/>
  <c r="O264" i="7"/>
  <c r="P264" i="7"/>
  <c r="B265" i="7"/>
  <c r="C265" i="7"/>
  <c r="D265" i="7"/>
  <c r="H265" i="7"/>
  <c r="O265" i="7"/>
  <c r="P265" i="7"/>
  <c r="B266" i="7"/>
  <c r="C266" i="7"/>
  <c r="D266" i="7"/>
  <c r="H266" i="7"/>
  <c r="O266" i="7"/>
  <c r="P266" i="7"/>
  <c r="B267" i="7"/>
  <c r="C267" i="7"/>
  <c r="D267" i="7"/>
  <c r="H267" i="7"/>
  <c r="O267" i="7"/>
  <c r="P267" i="7"/>
  <c r="B268" i="7"/>
  <c r="C268" i="7"/>
  <c r="D268" i="7"/>
  <c r="H268" i="7"/>
  <c r="O268" i="7"/>
  <c r="P268" i="7"/>
  <c r="B269" i="7"/>
  <c r="C269" i="7"/>
  <c r="D269" i="7"/>
  <c r="H269" i="7"/>
  <c r="O269" i="7"/>
  <c r="P269" i="7"/>
  <c r="B270" i="7"/>
  <c r="C270" i="7"/>
  <c r="D270" i="7"/>
  <c r="H270" i="7"/>
  <c r="O270" i="7"/>
  <c r="P270" i="7"/>
  <c r="B271" i="7"/>
  <c r="C271" i="7"/>
  <c r="D271" i="7"/>
  <c r="H271" i="7"/>
  <c r="O271" i="7"/>
  <c r="P271" i="7"/>
  <c r="B272" i="7"/>
  <c r="C272" i="7"/>
  <c r="D272" i="7"/>
  <c r="H272" i="7"/>
  <c r="O272" i="7"/>
  <c r="P272" i="7"/>
  <c r="B273" i="7"/>
  <c r="C273" i="7"/>
  <c r="D273" i="7"/>
  <c r="H273" i="7"/>
  <c r="O273" i="7"/>
  <c r="P273" i="7"/>
  <c r="B274" i="7"/>
  <c r="C274" i="7"/>
  <c r="D274" i="7"/>
  <c r="H274" i="7"/>
  <c r="O274" i="7"/>
  <c r="P274" i="7"/>
  <c r="B275" i="7"/>
  <c r="C275" i="7"/>
  <c r="D275" i="7"/>
  <c r="H275" i="7"/>
  <c r="O275" i="7"/>
  <c r="P275" i="7"/>
  <c r="B276" i="7"/>
  <c r="C276" i="7"/>
  <c r="D276" i="7"/>
  <c r="H276" i="7"/>
  <c r="O276" i="7"/>
  <c r="P276" i="7"/>
  <c r="B277" i="7"/>
  <c r="C277" i="7"/>
  <c r="D277" i="7"/>
  <c r="H277" i="7"/>
  <c r="O277" i="7"/>
  <c r="P277" i="7"/>
  <c r="B278" i="7"/>
  <c r="C278" i="7"/>
  <c r="D278" i="7"/>
  <c r="H278" i="7"/>
  <c r="O278" i="7"/>
  <c r="P278" i="7"/>
  <c r="B279" i="7"/>
  <c r="C279" i="7"/>
  <c r="D279" i="7"/>
  <c r="H279" i="7"/>
  <c r="O279" i="7"/>
  <c r="P279" i="7"/>
  <c r="B280" i="7"/>
  <c r="C280" i="7"/>
  <c r="D280" i="7"/>
  <c r="H280" i="7"/>
  <c r="O280" i="7"/>
  <c r="P280" i="7"/>
  <c r="B281" i="7"/>
  <c r="C281" i="7"/>
  <c r="D281" i="7"/>
  <c r="H281" i="7"/>
  <c r="O281" i="7"/>
  <c r="P281" i="7"/>
  <c r="B282" i="7"/>
  <c r="C282" i="7"/>
  <c r="D282" i="7"/>
  <c r="H282" i="7"/>
  <c r="O282" i="7"/>
  <c r="P282" i="7"/>
  <c r="B283" i="7"/>
  <c r="C283" i="7"/>
  <c r="D283" i="7"/>
  <c r="H283" i="7"/>
  <c r="O283" i="7"/>
  <c r="P283" i="7"/>
  <c r="B284" i="7"/>
  <c r="C284" i="7"/>
  <c r="D284" i="7"/>
  <c r="H284" i="7"/>
  <c r="O284" i="7"/>
  <c r="P284" i="7"/>
  <c r="B285" i="7"/>
  <c r="C285" i="7"/>
  <c r="D285" i="7"/>
  <c r="H285" i="7"/>
  <c r="O285" i="7"/>
  <c r="P285" i="7"/>
  <c r="B286" i="7"/>
  <c r="C286" i="7"/>
  <c r="D286" i="7"/>
  <c r="H286" i="7"/>
  <c r="O286" i="7"/>
  <c r="P286" i="7"/>
  <c r="B287" i="7"/>
  <c r="C287" i="7"/>
  <c r="D287" i="7"/>
  <c r="H287" i="7"/>
  <c r="O287" i="7"/>
  <c r="P287" i="7"/>
  <c r="B288" i="7"/>
  <c r="C288" i="7"/>
  <c r="D288" i="7"/>
  <c r="H288" i="7"/>
  <c r="O288" i="7"/>
  <c r="P288" i="7"/>
  <c r="B289" i="7"/>
  <c r="C289" i="7"/>
  <c r="D289" i="7"/>
  <c r="H289" i="7"/>
  <c r="O289" i="7"/>
  <c r="P289" i="7"/>
  <c r="B290" i="7"/>
  <c r="C290" i="7"/>
  <c r="D290" i="7"/>
  <c r="H290" i="7"/>
  <c r="O290" i="7"/>
  <c r="P290" i="7"/>
  <c r="B291" i="7"/>
  <c r="C291" i="7"/>
  <c r="D291" i="7"/>
  <c r="H291" i="7"/>
  <c r="O291" i="7"/>
  <c r="P291" i="7"/>
  <c r="B292" i="7"/>
  <c r="C292" i="7"/>
  <c r="D292" i="7"/>
  <c r="H292" i="7"/>
  <c r="O292" i="7"/>
  <c r="P292" i="7"/>
  <c r="B293" i="7"/>
  <c r="C293" i="7"/>
  <c r="D293" i="7"/>
  <c r="H293" i="7"/>
  <c r="O293" i="7"/>
  <c r="P293" i="7"/>
  <c r="B294" i="7"/>
  <c r="C294" i="7"/>
  <c r="D294" i="7"/>
  <c r="H294" i="7"/>
  <c r="O294" i="7"/>
  <c r="P294" i="7"/>
  <c r="B295" i="7"/>
  <c r="C295" i="7"/>
  <c r="D295" i="7"/>
  <c r="H295" i="7"/>
  <c r="O295" i="7"/>
  <c r="P295" i="7"/>
  <c r="B296" i="7"/>
  <c r="C296" i="7"/>
  <c r="D296" i="7"/>
  <c r="H296" i="7"/>
  <c r="O296" i="7"/>
  <c r="P296" i="7"/>
  <c r="B297" i="7"/>
  <c r="C297" i="7"/>
  <c r="D297" i="7"/>
  <c r="H297" i="7"/>
  <c r="O297" i="7"/>
  <c r="P297" i="7"/>
  <c r="B298" i="7"/>
  <c r="C298" i="7"/>
  <c r="D298" i="7"/>
  <c r="H298" i="7"/>
  <c r="O298" i="7"/>
  <c r="P298" i="7"/>
  <c r="B299" i="7"/>
  <c r="C299" i="7"/>
  <c r="D299" i="7"/>
  <c r="H299" i="7"/>
  <c r="O299" i="7"/>
  <c r="P299" i="7"/>
  <c r="B300" i="7"/>
  <c r="C300" i="7"/>
  <c r="D300" i="7"/>
  <c r="H300" i="7"/>
  <c r="O300" i="7"/>
  <c r="P300" i="7"/>
  <c r="B301" i="7"/>
  <c r="C301" i="7"/>
  <c r="D301" i="7"/>
  <c r="H301" i="7"/>
  <c r="O301" i="7"/>
  <c r="P301" i="7"/>
  <c r="B302" i="7"/>
  <c r="C302" i="7"/>
  <c r="D302" i="7"/>
  <c r="H302" i="7"/>
  <c r="O302" i="7"/>
  <c r="P302" i="7"/>
  <c r="B303" i="7"/>
  <c r="C303" i="7"/>
  <c r="D303" i="7"/>
  <c r="H303" i="7"/>
  <c r="O303" i="7"/>
  <c r="P303" i="7"/>
  <c r="B304" i="7"/>
  <c r="C304" i="7"/>
  <c r="D304" i="7"/>
  <c r="H304" i="7"/>
  <c r="O304" i="7"/>
  <c r="P304" i="7"/>
  <c r="B305" i="7"/>
  <c r="C305" i="7"/>
  <c r="D305" i="7"/>
  <c r="H305" i="7"/>
  <c r="O305" i="7"/>
  <c r="P305" i="7"/>
  <c r="B306" i="7"/>
  <c r="C306" i="7"/>
  <c r="D306" i="7"/>
  <c r="H306" i="7"/>
  <c r="O306" i="7"/>
  <c r="P306" i="7"/>
  <c r="B307" i="7"/>
  <c r="C307" i="7"/>
  <c r="D307" i="7"/>
  <c r="H307" i="7"/>
  <c r="O307" i="7"/>
  <c r="P307" i="7"/>
  <c r="B308" i="7"/>
  <c r="C308" i="7"/>
  <c r="D308" i="7"/>
  <c r="H308" i="7"/>
  <c r="O308" i="7"/>
  <c r="P308" i="7"/>
  <c r="B309" i="7"/>
  <c r="C309" i="7"/>
  <c r="D309" i="7"/>
  <c r="H309" i="7"/>
  <c r="O309" i="7"/>
  <c r="P309" i="7"/>
  <c r="B310" i="7"/>
  <c r="C310" i="7"/>
  <c r="D310" i="7"/>
  <c r="H310" i="7"/>
  <c r="O310" i="7"/>
  <c r="P310" i="7"/>
  <c r="B311" i="7"/>
  <c r="C311" i="7"/>
  <c r="D311" i="7"/>
  <c r="H311" i="7"/>
  <c r="O311" i="7"/>
  <c r="P311" i="7"/>
  <c r="B312" i="7"/>
  <c r="C312" i="7"/>
  <c r="D312" i="7"/>
  <c r="H312" i="7"/>
  <c r="O312" i="7"/>
  <c r="P312" i="7"/>
  <c r="B313" i="7"/>
  <c r="C313" i="7"/>
  <c r="D313" i="7"/>
  <c r="H313" i="7"/>
  <c r="O313" i="7"/>
  <c r="P313" i="7"/>
  <c r="B314" i="7"/>
  <c r="C314" i="7"/>
  <c r="D314" i="7"/>
  <c r="H314" i="7"/>
  <c r="O314" i="7"/>
  <c r="P314" i="7"/>
  <c r="B315" i="7"/>
  <c r="C315" i="7"/>
  <c r="D315" i="7"/>
  <c r="H315" i="7"/>
  <c r="O315" i="7"/>
  <c r="P315" i="7"/>
  <c r="B316" i="7"/>
  <c r="C316" i="7"/>
  <c r="D316" i="7"/>
  <c r="H316" i="7"/>
  <c r="O316" i="7"/>
  <c r="P316" i="7"/>
  <c r="B317" i="7"/>
  <c r="C317" i="7"/>
  <c r="D317" i="7"/>
  <c r="H317" i="7"/>
  <c r="O317" i="7"/>
  <c r="P317" i="7"/>
  <c r="B318" i="7"/>
  <c r="C318" i="7"/>
  <c r="D318" i="7"/>
  <c r="H318" i="7"/>
  <c r="O318" i="7"/>
  <c r="P318" i="7"/>
  <c r="B319" i="7"/>
  <c r="C319" i="7"/>
  <c r="D319" i="7"/>
  <c r="H319" i="7"/>
  <c r="O319" i="7"/>
  <c r="P319" i="7"/>
  <c r="B320" i="7"/>
  <c r="C320" i="7"/>
  <c r="D320" i="7"/>
  <c r="H320" i="7"/>
  <c r="O320" i="7"/>
  <c r="P320" i="7"/>
  <c r="B321" i="7"/>
  <c r="C321" i="7"/>
  <c r="D321" i="7"/>
  <c r="H321" i="7"/>
  <c r="O321" i="7"/>
  <c r="P321" i="7"/>
  <c r="B322" i="7"/>
  <c r="C322" i="7"/>
  <c r="D322" i="7"/>
  <c r="H322" i="7"/>
  <c r="O322" i="7"/>
  <c r="P322" i="7"/>
  <c r="B323" i="7"/>
  <c r="C323" i="7"/>
  <c r="D323" i="7"/>
  <c r="H323" i="7"/>
  <c r="O323" i="7"/>
  <c r="P323" i="7"/>
  <c r="B324" i="7"/>
  <c r="C324" i="7"/>
  <c r="D324" i="7"/>
  <c r="H324" i="7"/>
  <c r="O324" i="7"/>
  <c r="P324" i="7"/>
  <c r="B325" i="7"/>
  <c r="C325" i="7"/>
  <c r="D325" i="7"/>
  <c r="H325" i="7"/>
  <c r="O325" i="7"/>
  <c r="P325" i="7"/>
  <c r="B326" i="7"/>
  <c r="C326" i="7"/>
  <c r="D326" i="7"/>
  <c r="H326" i="7"/>
  <c r="O326" i="7"/>
  <c r="P326" i="7"/>
  <c r="B327" i="7"/>
  <c r="C327" i="7"/>
  <c r="D327" i="7"/>
  <c r="H327" i="7"/>
  <c r="O327" i="7"/>
  <c r="P327" i="7"/>
  <c r="B328" i="7"/>
  <c r="C328" i="7"/>
  <c r="D328" i="7"/>
  <c r="H328" i="7"/>
  <c r="O328" i="7"/>
  <c r="P328" i="7"/>
  <c r="B329" i="7"/>
  <c r="C329" i="7"/>
  <c r="D329" i="7"/>
  <c r="H329" i="7"/>
  <c r="O329" i="7"/>
  <c r="P329" i="7"/>
  <c r="B330" i="7"/>
  <c r="C330" i="7"/>
  <c r="D330" i="7"/>
  <c r="H330" i="7"/>
  <c r="O330" i="7"/>
  <c r="P330" i="7"/>
  <c r="B331" i="7"/>
  <c r="C331" i="7"/>
  <c r="D331" i="7"/>
  <c r="H331" i="7"/>
  <c r="O331" i="7"/>
  <c r="P331" i="7"/>
  <c r="B332" i="7"/>
  <c r="C332" i="7"/>
  <c r="D332" i="7"/>
  <c r="H332" i="7"/>
  <c r="O332" i="7"/>
  <c r="P332" i="7"/>
  <c r="B333" i="7"/>
  <c r="C333" i="7"/>
  <c r="D333" i="7"/>
  <c r="H333" i="7"/>
  <c r="O333" i="7"/>
  <c r="P333" i="7"/>
  <c r="B334" i="7"/>
  <c r="C334" i="7"/>
  <c r="D334" i="7"/>
  <c r="H334" i="7"/>
  <c r="O334" i="7"/>
  <c r="P334" i="7"/>
  <c r="B335" i="7"/>
  <c r="C335" i="7"/>
  <c r="D335" i="7"/>
  <c r="H335" i="7"/>
  <c r="O335" i="7"/>
  <c r="P335" i="7"/>
  <c r="B336" i="7"/>
  <c r="C336" i="7"/>
  <c r="D336" i="7"/>
  <c r="H336" i="7"/>
  <c r="O336" i="7"/>
  <c r="P336" i="7"/>
  <c r="B337" i="7"/>
  <c r="C337" i="7"/>
  <c r="D337" i="7"/>
  <c r="H337" i="7"/>
  <c r="O337" i="7"/>
  <c r="P337" i="7"/>
  <c r="B338" i="7"/>
  <c r="C338" i="7"/>
  <c r="D338" i="7"/>
  <c r="H338" i="7"/>
  <c r="O338" i="7"/>
  <c r="P338" i="7"/>
  <c r="B339" i="7"/>
  <c r="C339" i="7"/>
  <c r="D339" i="7"/>
  <c r="H339" i="7"/>
  <c r="O339" i="7"/>
  <c r="P339" i="7"/>
  <c r="B340" i="7"/>
  <c r="C340" i="7"/>
  <c r="D340" i="7"/>
  <c r="H340" i="7"/>
  <c r="O340" i="7"/>
  <c r="P340" i="7"/>
  <c r="B341" i="7"/>
  <c r="C341" i="7"/>
  <c r="D341" i="7"/>
  <c r="H341" i="7"/>
  <c r="O341" i="7"/>
  <c r="P341" i="7"/>
  <c r="B342" i="7"/>
  <c r="C342" i="7"/>
  <c r="D342" i="7"/>
  <c r="H342" i="7"/>
  <c r="O342" i="7"/>
  <c r="P342" i="7"/>
  <c r="B343" i="7"/>
  <c r="C343" i="7"/>
  <c r="D343" i="7"/>
  <c r="H343" i="7"/>
  <c r="O343" i="7"/>
  <c r="P343" i="7"/>
  <c r="B344" i="7"/>
  <c r="C344" i="7"/>
  <c r="D344" i="7"/>
  <c r="H344" i="7"/>
  <c r="O344" i="7"/>
  <c r="P344" i="7"/>
  <c r="B345" i="7"/>
  <c r="C345" i="7"/>
  <c r="D345" i="7"/>
  <c r="H345" i="7"/>
  <c r="O345" i="7"/>
  <c r="P345" i="7"/>
  <c r="B346" i="7"/>
  <c r="C346" i="7"/>
  <c r="D346" i="7"/>
  <c r="H346" i="7"/>
  <c r="O346" i="7"/>
  <c r="P346" i="7"/>
  <c r="B347" i="7"/>
  <c r="C347" i="7"/>
  <c r="D347" i="7"/>
  <c r="H347" i="7"/>
  <c r="O347" i="7"/>
  <c r="P347" i="7"/>
  <c r="B348" i="7"/>
  <c r="C348" i="7"/>
  <c r="D348" i="7"/>
  <c r="H348" i="7"/>
  <c r="O348" i="7"/>
  <c r="P348" i="7"/>
  <c r="B349" i="7"/>
  <c r="C349" i="7"/>
  <c r="D349" i="7"/>
  <c r="H349" i="7"/>
  <c r="O349" i="7"/>
  <c r="P349" i="7"/>
  <c r="B350" i="7"/>
  <c r="C350" i="7"/>
  <c r="D350" i="7"/>
  <c r="H350" i="7"/>
  <c r="O350" i="7"/>
  <c r="P350" i="7"/>
  <c r="B351" i="7"/>
  <c r="C351" i="7"/>
  <c r="D351" i="7"/>
  <c r="H351" i="7"/>
  <c r="O351" i="7"/>
  <c r="P351" i="7"/>
  <c r="B352" i="7"/>
  <c r="C352" i="7"/>
  <c r="D352" i="7"/>
  <c r="H352" i="7"/>
  <c r="O352" i="7"/>
  <c r="P352" i="7"/>
  <c r="B353" i="7"/>
  <c r="C353" i="7"/>
  <c r="D353" i="7"/>
  <c r="H353" i="7"/>
  <c r="O353" i="7"/>
  <c r="P353" i="7"/>
  <c r="B354" i="7"/>
  <c r="C354" i="7"/>
  <c r="D354" i="7"/>
  <c r="H354" i="7"/>
  <c r="O354" i="7"/>
  <c r="P354" i="7"/>
  <c r="B355" i="7"/>
  <c r="C355" i="7"/>
  <c r="D355" i="7"/>
  <c r="H355" i="7"/>
  <c r="O355" i="7"/>
  <c r="P355" i="7"/>
  <c r="B356" i="7"/>
  <c r="C356" i="7"/>
  <c r="D356" i="7"/>
  <c r="H356" i="7"/>
  <c r="O356" i="7"/>
  <c r="P356" i="7"/>
  <c r="B357" i="7"/>
  <c r="C357" i="7"/>
  <c r="D357" i="7"/>
  <c r="H357" i="7"/>
  <c r="O357" i="7"/>
  <c r="P357" i="7"/>
  <c r="B358" i="7"/>
  <c r="C358" i="7"/>
  <c r="D358" i="7"/>
  <c r="H358" i="7"/>
  <c r="O358" i="7"/>
  <c r="P358" i="7"/>
  <c r="B359" i="7"/>
  <c r="C359" i="7"/>
  <c r="D359" i="7"/>
  <c r="H359" i="7"/>
  <c r="O359" i="7"/>
  <c r="P359" i="7"/>
  <c r="B360" i="7"/>
  <c r="C360" i="7"/>
  <c r="D360" i="7"/>
  <c r="H360" i="7"/>
  <c r="O360" i="7"/>
  <c r="P360" i="7"/>
  <c r="B361" i="7"/>
  <c r="C361" i="7"/>
  <c r="D361" i="7"/>
  <c r="H361" i="7"/>
  <c r="O361" i="7"/>
  <c r="P361" i="7"/>
  <c r="B362" i="7"/>
  <c r="C362" i="7"/>
  <c r="D362" i="7"/>
  <c r="H362" i="7"/>
  <c r="O362" i="7"/>
  <c r="P362" i="7"/>
  <c r="B363" i="7"/>
  <c r="C363" i="7"/>
  <c r="D363" i="7"/>
  <c r="H363" i="7"/>
  <c r="O363" i="7"/>
  <c r="P363" i="7"/>
  <c r="B364" i="7"/>
  <c r="C364" i="7"/>
  <c r="D364" i="7"/>
  <c r="H364" i="7"/>
  <c r="O364" i="7"/>
  <c r="P364" i="7"/>
  <c r="B365" i="7"/>
  <c r="C365" i="7"/>
  <c r="D365" i="7"/>
  <c r="H365" i="7"/>
  <c r="O365" i="7"/>
  <c r="P365" i="7"/>
  <c r="B366" i="7"/>
  <c r="C366" i="7"/>
  <c r="D366" i="7"/>
  <c r="H366" i="7"/>
  <c r="O366" i="7"/>
  <c r="P366" i="7"/>
  <c r="B367" i="7"/>
  <c r="C367" i="7"/>
  <c r="D367" i="7"/>
  <c r="H367" i="7"/>
  <c r="O367" i="7"/>
  <c r="P367" i="7"/>
  <c r="B368" i="7"/>
  <c r="C368" i="7"/>
  <c r="D368" i="7"/>
  <c r="H368" i="7"/>
  <c r="O368" i="7"/>
  <c r="P368" i="7"/>
  <c r="B369" i="7"/>
  <c r="C369" i="7"/>
  <c r="D369" i="7"/>
  <c r="H369" i="7"/>
  <c r="O369" i="7"/>
  <c r="P369" i="7"/>
  <c r="B370" i="7"/>
  <c r="C370" i="7"/>
  <c r="D370" i="7"/>
  <c r="H370" i="7"/>
  <c r="O370" i="7"/>
  <c r="P370" i="7"/>
  <c r="B371" i="7"/>
  <c r="C371" i="7"/>
  <c r="D371" i="7"/>
  <c r="H371" i="7"/>
  <c r="O371" i="7"/>
  <c r="P371" i="7"/>
  <c r="B372" i="7"/>
  <c r="C372" i="7"/>
  <c r="D372" i="7"/>
  <c r="H372" i="7"/>
  <c r="O372" i="7"/>
  <c r="P372" i="7"/>
  <c r="B373" i="7"/>
  <c r="C373" i="7"/>
  <c r="D373" i="7"/>
  <c r="H373" i="7"/>
  <c r="O373" i="7"/>
  <c r="P373" i="7"/>
  <c r="B374" i="7"/>
  <c r="C374" i="7"/>
  <c r="D374" i="7"/>
  <c r="H374" i="7"/>
  <c r="O374" i="7"/>
  <c r="P374" i="7"/>
  <c r="B375" i="7"/>
  <c r="C375" i="7"/>
  <c r="D375" i="7"/>
  <c r="H375" i="7"/>
  <c r="O375" i="7"/>
  <c r="P375" i="7"/>
  <c r="B376" i="7"/>
  <c r="C376" i="7"/>
  <c r="D376" i="7"/>
  <c r="H376" i="7"/>
  <c r="O376" i="7"/>
  <c r="P376" i="7"/>
  <c r="B377" i="7"/>
  <c r="C377" i="7"/>
  <c r="D377" i="7"/>
  <c r="H377" i="7"/>
  <c r="O377" i="7"/>
  <c r="P377" i="7"/>
  <c r="B378" i="7"/>
  <c r="C378" i="7"/>
  <c r="D378" i="7"/>
  <c r="H378" i="7"/>
  <c r="O378" i="7"/>
  <c r="P378" i="7"/>
  <c r="B379" i="7"/>
  <c r="C379" i="7"/>
  <c r="D379" i="7"/>
  <c r="H379" i="7"/>
  <c r="O379" i="7"/>
  <c r="P379" i="7"/>
  <c r="B380" i="7"/>
  <c r="C380" i="7"/>
  <c r="D380" i="7"/>
  <c r="H380" i="7"/>
  <c r="O380" i="7"/>
  <c r="P380" i="7"/>
  <c r="B381" i="7"/>
  <c r="C381" i="7"/>
  <c r="D381" i="7"/>
  <c r="H381" i="7"/>
  <c r="O381" i="7"/>
  <c r="P381" i="7"/>
  <c r="B382" i="7"/>
  <c r="C382" i="7"/>
  <c r="D382" i="7"/>
  <c r="H382" i="7"/>
  <c r="O382" i="7"/>
  <c r="P382" i="7"/>
  <c r="B383" i="7"/>
  <c r="C383" i="7"/>
  <c r="D383" i="7"/>
  <c r="H383" i="7"/>
  <c r="O383" i="7"/>
  <c r="P383" i="7"/>
  <c r="B384" i="7"/>
  <c r="C384" i="7"/>
  <c r="D384" i="7"/>
  <c r="H384" i="7"/>
  <c r="O384" i="7"/>
  <c r="P384" i="7"/>
  <c r="B385" i="7"/>
  <c r="C385" i="7"/>
  <c r="D385" i="7"/>
  <c r="H385" i="7"/>
  <c r="O385" i="7"/>
  <c r="P385" i="7"/>
  <c r="B386" i="7"/>
  <c r="C386" i="7"/>
  <c r="D386" i="7"/>
  <c r="H386" i="7"/>
  <c r="O386" i="7"/>
  <c r="P386" i="7"/>
  <c r="B387" i="7"/>
  <c r="C387" i="7"/>
  <c r="D387" i="7"/>
  <c r="H387" i="7"/>
  <c r="O387" i="7"/>
  <c r="P387" i="7"/>
  <c r="B388" i="7"/>
  <c r="C388" i="7"/>
  <c r="D388" i="7"/>
  <c r="H388" i="7"/>
  <c r="O388" i="7"/>
  <c r="P388" i="7"/>
  <c r="B389" i="7"/>
  <c r="C389" i="7"/>
  <c r="D389" i="7"/>
  <c r="H389" i="7"/>
  <c r="O389" i="7"/>
  <c r="P389" i="7"/>
  <c r="B390" i="7"/>
  <c r="C390" i="7"/>
  <c r="D390" i="7"/>
  <c r="H390" i="7"/>
  <c r="O390" i="7"/>
  <c r="P390" i="7"/>
  <c r="B391" i="7"/>
  <c r="C391" i="7"/>
  <c r="D391" i="7"/>
  <c r="H391" i="7"/>
  <c r="O391" i="7"/>
  <c r="P391" i="7"/>
  <c r="B392" i="7"/>
  <c r="C392" i="7"/>
  <c r="D392" i="7"/>
  <c r="H392" i="7"/>
  <c r="O392" i="7"/>
  <c r="P392" i="7"/>
  <c r="B393" i="7"/>
  <c r="C393" i="7"/>
  <c r="D393" i="7"/>
  <c r="H393" i="7"/>
  <c r="O393" i="7"/>
  <c r="P393" i="7"/>
  <c r="B394" i="7"/>
  <c r="C394" i="7"/>
  <c r="D394" i="7"/>
  <c r="H394" i="7"/>
  <c r="O394" i="7"/>
  <c r="P394" i="7"/>
  <c r="B395" i="7"/>
  <c r="C395" i="7"/>
  <c r="D395" i="7"/>
  <c r="H395" i="7"/>
  <c r="O395" i="7"/>
  <c r="P395" i="7"/>
  <c r="B396" i="7"/>
  <c r="C396" i="7"/>
  <c r="D396" i="7"/>
  <c r="H396" i="7"/>
  <c r="O396" i="7"/>
  <c r="P396" i="7"/>
  <c r="B397" i="7"/>
  <c r="C397" i="7"/>
  <c r="D397" i="7"/>
  <c r="H397" i="7"/>
  <c r="O397" i="7"/>
  <c r="P397" i="7"/>
  <c r="B398" i="7"/>
  <c r="C398" i="7"/>
  <c r="D398" i="7"/>
  <c r="H398" i="7"/>
  <c r="O398" i="7"/>
  <c r="P398" i="7"/>
  <c r="B399" i="7"/>
  <c r="C399" i="7"/>
  <c r="D399" i="7"/>
  <c r="H399" i="7"/>
  <c r="O399" i="7"/>
  <c r="P399" i="7"/>
  <c r="B400" i="7"/>
  <c r="C400" i="7"/>
  <c r="D400" i="7"/>
  <c r="H400" i="7"/>
  <c r="O400" i="7"/>
  <c r="P400" i="7"/>
  <c r="B401" i="7"/>
  <c r="C401" i="7"/>
  <c r="D401" i="7"/>
  <c r="H401" i="7"/>
  <c r="O401" i="7"/>
  <c r="P401" i="7"/>
  <c r="B402" i="7"/>
  <c r="C402" i="7"/>
  <c r="D402" i="7"/>
  <c r="H402" i="7"/>
  <c r="O402" i="7"/>
  <c r="P402" i="7"/>
  <c r="B403" i="7"/>
  <c r="C403" i="7"/>
  <c r="D403" i="7"/>
  <c r="H403" i="7"/>
  <c r="O403" i="7"/>
  <c r="P403" i="7"/>
  <c r="B404" i="7"/>
  <c r="C404" i="7"/>
  <c r="D404" i="7"/>
  <c r="H404" i="7"/>
  <c r="O404" i="7"/>
  <c r="P404" i="7"/>
  <c r="B405" i="7"/>
  <c r="C405" i="7"/>
  <c r="D405" i="7"/>
  <c r="H405" i="7"/>
  <c r="O405" i="7"/>
  <c r="P405" i="7"/>
  <c r="B406" i="7"/>
  <c r="C406" i="7"/>
  <c r="D406" i="7"/>
  <c r="H406" i="7"/>
  <c r="O406" i="7"/>
  <c r="P406" i="7"/>
  <c r="B407" i="7"/>
  <c r="C407" i="7"/>
  <c r="D407" i="7"/>
  <c r="H407" i="7"/>
  <c r="O407" i="7"/>
  <c r="P407" i="7"/>
  <c r="B408" i="7"/>
  <c r="C408" i="7"/>
  <c r="D408" i="7"/>
  <c r="H408" i="7"/>
  <c r="O408" i="7"/>
  <c r="P408" i="7"/>
  <c r="B409" i="7"/>
  <c r="C409" i="7"/>
  <c r="D409" i="7"/>
  <c r="H409" i="7"/>
  <c r="O409" i="7"/>
  <c r="P409" i="7"/>
  <c r="B410" i="7"/>
  <c r="C410" i="7"/>
  <c r="D410" i="7"/>
  <c r="H410" i="7"/>
  <c r="O410" i="7"/>
  <c r="P410" i="7"/>
  <c r="B411" i="7"/>
  <c r="C411" i="7"/>
  <c r="D411" i="7"/>
  <c r="H411" i="7"/>
  <c r="O411" i="7"/>
  <c r="P411" i="7"/>
  <c r="B412" i="7"/>
  <c r="C412" i="7"/>
  <c r="D412" i="7"/>
  <c r="H412" i="7"/>
  <c r="O412" i="7"/>
  <c r="P412" i="7"/>
  <c r="B413" i="7"/>
  <c r="C413" i="7"/>
  <c r="D413" i="7"/>
  <c r="H413" i="7"/>
  <c r="O413" i="7"/>
  <c r="P413" i="7"/>
  <c r="B414" i="7"/>
  <c r="C414" i="7"/>
  <c r="D414" i="7"/>
  <c r="H414" i="7"/>
  <c r="O414" i="7"/>
  <c r="P414" i="7"/>
  <c r="B415" i="7"/>
  <c r="C415" i="7"/>
  <c r="D415" i="7"/>
  <c r="H415" i="7"/>
  <c r="O415" i="7"/>
  <c r="P415" i="7"/>
  <c r="B416" i="7"/>
  <c r="C416" i="7"/>
  <c r="D416" i="7"/>
  <c r="H416" i="7"/>
  <c r="O416" i="7"/>
  <c r="P416" i="7"/>
  <c r="B417" i="7"/>
  <c r="C417" i="7"/>
  <c r="D417" i="7"/>
  <c r="H417" i="7"/>
  <c r="O417" i="7"/>
  <c r="P417" i="7"/>
  <c r="B418" i="7"/>
  <c r="C418" i="7"/>
  <c r="D418" i="7"/>
  <c r="H418" i="7"/>
  <c r="O418" i="7"/>
  <c r="P418" i="7"/>
  <c r="B419" i="7"/>
  <c r="C419" i="7"/>
  <c r="D419" i="7"/>
  <c r="H419" i="7"/>
  <c r="O419" i="7"/>
  <c r="P419" i="7"/>
  <c r="B420" i="7"/>
  <c r="C420" i="7"/>
  <c r="D420" i="7"/>
  <c r="H420" i="7"/>
  <c r="O420" i="7"/>
  <c r="P420" i="7"/>
  <c r="B421" i="7"/>
  <c r="C421" i="7"/>
  <c r="D421" i="7"/>
  <c r="H421" i="7"/>
  <c r="O421" i="7"/>
  <c r="P421" i="7"/>
  <c r="B422" i="7"/>
  <c r="C422" i="7"/>
  <c r="D422" i="7"/>
  <c r="H422" i="7"/>
  <c r="O422" i="7"/>
  <c r="P422" i="7"/>
  <c r="B423" i="7"/>
  <c r="C423" i="7"/>
  <c r="D423" i="7"/>
  <c r="H423" i="7"/>
  <c r="O423" i="7"/>
  <c r="P423" i="7"/>
  <c r="B424" i="7"/>
  <c r="C424" i="7"/>
  <c r="D424" i="7"/>
  <c r="H424" i="7"/>
  <c r="O424" i="7"/>
  <c r="P424" i="7"/>
  <c r="B425" i="7"/>
  <c r="C425" i="7"/>
  <c r="D425" i="7"/>
  <c r="H425" i="7"/>
  <c r="O425" i="7"/>
  <c r="P425" i="7"/>
  <c r="B426" i="7"/>
  <c r="C426" i="7"/>
  <c r="D426" i="7"/>
  <c r="H426" i="7"/>
  <c r="O426" i="7"/>
  <c r="P426" i="7"/>
  <c r="B427" i="7"/>
  <c r="C427" i="7"/>
  <c r="D427" i="7"/>
  <c r="H427" i="7"/>
  <c r="O427" i="7"/>
  <c r="P427" i="7"/>
  <c r="B428" i="7"/>
  <c r="C428" i="7"/>
  <c r="D428" i="7"/>
  <c r="H428" i="7"/>
  <c r="O428" i="7"/>
  <c r="P428" i="7"/>
  <c r="B429" i="7"/>
  <c r="C429" i="7"/>
  <c r="D429" i="7"/>
  <c r="H429" i="7"/>
  <c r="O429" i="7"/>
  <c r="P429" i="7"/>
  <c r="B430" i="7"/>
  <c r="C430" i="7"/>
  <c r="D430" i="7"/>
  <c r="H430" i="7"/>
  <c r="O430" i="7"/>
  <c r="P430" i="7"/>
  <c r="B431" i="7"/>
  <c r="C431" i="7"/>
  <c r="D431" i="7"/>
  <c r="H431" i="7"/>
  <c r="O431" i="7"/>
  <c r="P431" i="7"/>
  <c r="B432" i="7"/>
  <c r="C432" i="7"/>
  <c r="D432" i="7"/>
  <c r="H432" i="7"/>
  <c r="O432" i="7"/>
  <c r="P432" i="7"/>
  <c r="B433" i="7"/>
  <c r="C433" i="7"/>
  <c r="D433" i="7"/>
  <c r="H433" i="7"/>
  <c r="O433" i="7"/>
  <c r="P433" i="7"/>
  <c r="B434" i="7"/>
  <c r="C434" i="7"/>
  <c r="D434" i="7"/>
  <c r="H434" i="7"/>
  <c r="O434" i="7"/>
  <c r="P434" i="7"/>
  <c r="B435" i="7"/>
  <c r="C435" i="7"/>
  <c r="D435" i="7"/>
  <c r="H435" i="7"/>
  <c r="O435" i="7"/>
  <c r="P435" i="7"/>
  <c r="B436" i="7"/>
  <c r="C436" i="7"/>
  <c r="D436" i="7"/>
  <c r="H436" i="7"/>
  <c r="O436" i="7"/>
  <c r="P436" i="7"/>
  <c r="B437" i="7"/>
  <c r="C437" i="7"/>
  <c r="D437" i="7"/>
  <c r="H437" i="7"/>
  <c r="O437" i="7"/>
  <c r="P437" i="7"/>
  <c r="B438" i="7"/>
  <c r="C438" i="7"/>
  <c r="D438" i="7"/>
  <c r="H438" i="7"/>
  <c r="O438" i="7"/>
  <c r="P438" i="7"/>
  <c r="B439" i="7"/>
  <c r="C439" i="7"/>
  <c r="D439" i="7"/>
  <c r="H439" i="7"/>
  <c r="O439" i="7"/>
  <c r="P439" i="7"/>
  <c r="B440" i="7"/>
  <c r="C440" i="7"/>
  <c r="D440" i="7"/>
  <c r="H440" i="7"/>
  <c r="O440" i="7"/>
  <c r="P440" i="7"/>
  <c r="B441" i="7"/>
  <c r="C441" i="7"/>
  <c r="D441" i="7"/>
  <c r="H441" i="7"/>
  <c r="O441" i="7"/>
  <c r="P441" i="7"/>
  <c r="B442" i="7"/>
  <c r="C442" i="7"/>
  <c r="D442" i="7"/>
  <c r="H442" i="7"/>
  <c r="O442" i="7"/>
  <c r="P442" i="7"/>
  <c r="B443" i="7"/>
  <c r="C443" i="7"/>
  <c r="D443" i="7"/>
  <c r="H443" i="7"/>
  <c r="O443" i="7"/>
  <c r="P443" i="7"/>
  <c r="B444" i="7"/>
  <c r="C444" i="7"/>
  <c r="D444" i="7"/>
  <c r="H444" i="7"/>
  <c r="O444" i="7"/>
  <c r="P444" i="7"/>
  <c r="B445" i="7"/>
  <c r="C445" i="7"/>
  <c r="D445" i="7"/>
  <c r="H445" i="7"/>
  <c r="O445" i="7"/>
  <c r="P445" i="7"/>
  <c r="B446" i="7"/>
  <c r="C446" i="7"/>
  <c r="D446" i="7"/>
  <c r="H446" i="7"/>
  <c r="O446" i="7"/>
  <c r="P446" i="7"/>
  <c r="B447" i="7"/>
  <c r="C447" i="7"/>
  <c r="D447" i="7"/>
  <c r="H447" i="7"/>
  <c r="O447" i="7"/>
  <c r="P447" i="7"/>
  <c r="B448" i="7"/>
  <c r="C448" i="7"/>
  <c r="D448" i="7"/>
  <c r="H448" i="7"/>
  <c r="O448" i="7"/>
  <c r="P448" i="7"/>
  <c r="B449" i="7"/>
  <c r="C449" i="7"/>
  <c r="D449" i="7"/>
  <c r="H449" i="7"/>
  <c r="O449" i="7"/>
  <c r="P449" i="7"/>
  <c r="B450" i="7"/>
  <c r="C450" i="7"/>
  <c r="D450" i="7"/>
  <c r="H450" i="7"/>
  <c r="O450" i="7"/>
  <c r="P450" i="7"/>
  <c r="B451" i="7"/>
  <c r="C451" i="7"/>
  <c r="D451" i="7"/>
  <c r="H451" i="7"/>
  <c r="O451" i="7"/>
  <c r="P451" i="7"/>
  <c r="B452" i="7"/>
  <c r="C452" i="7"/>
  <c r="D452" i="7"/>
  <c r="H452" i="7"/>
  <c r="O452" i="7"/>
  <c r="P452" i="7"/>
  <c r="B453" i="7"/>
  <c r="C453" i="7"/>
  <c r="D453" i="7"/>
  <c r="H453" i="7"/>
  <c r="O453" i="7"/>
  <c r="P453" i="7"/>
  <c r="B454" i="7"/>
  <c r="C454" i="7"/>
  <c r="D454" i="7"/>
  <c r="H454" i="7"/>
  <c r="O454" i="7"/>
  <c r="P454" i="7"/>
  <c r="B455" i="7"/>
  <c r="C455" i="7"/>
  <c r="D455" i="7"/>
  <c r="H455" i="7"/>
  <c r="O455" i="7"/>
  <c r="P455" i="7"/>
  <c r="B456" i="7"/>
  <c r="C456" i="7"/>
  <c r="D456" i="7"/>
  <c r="H456" i="7"/>
  <c r="O456" i="7"/>
  <c r="P456" i="7"/>
  <c r="B457" i="7"/>
  <c r="C457" i="7"/>
  <c r="D457" i="7"/>
  <c r="H457" i="7"/>
  <c r="O457" i="7"/>
  <c r="P457" i="7"/>
  <c r="B458" i="7"/>
  <c r="C458" i="7"/>
  <c r="D458" i="7"/>
  <c r="H458" i="7"/>
  <c r="O458" i="7"/>
  <c r="P458" i="7"/>
  <c r="B459" i="7"/>
  <c r="C459" i="7"/>
  <c r="D459" i="7"/>
  <c r="H459" i="7"/>
  <c r="O459" i="7"/>
  <c r="P459" i="7"/>
  <c r="B460" i="7"/>
  <c r="C460" i="7"/>
  <c r="D460" i="7"/>
  <c r="H460" i="7"/>
  <c r="O460" i="7"/>
  <c r="P460" i="7"/>
  <c r="B461" i="7"/>
  <c r="C461" i="7"/>
  <c r="D461" i="7"/>
  <c r="H461" i="7"/>
  <c r="O461" i="7"/>
  <c r="P461" i="7"/>
  <c r="B462" i="7"/>
  <c r="C462" i="7"/>
  <c r="D462" i="7"/>
  <c r="H462" i="7"/>
  <c r="O462" i="7"/>
  <c r="P462" i="7"/>
  <c r="B463" i="7"/>
  <c r="C463" i="7"/>
  <c r="D463" i="7"/>
  <c r="H463" i="7"/>
  <c r="O463" i="7"/>
  <c r="P463" i="7"/>
  <c r="B464" i="7"/>
  <c r="C464" i="7"/>
  <c r="D464" i="7"/>
  <c r="H464" i="7"/>
  <c r="O464" i="7"/>
  <c r="P464" i="7"/>
  <c r="B465" i="7"/>
  <c r="C465" i="7"/>
  <c r="D465" i="7"/>
  <c r="H465" i="7"/>
  <c r="O465" i="7"/>
  <c r="P465" i="7"/>
  <c r="B466" i="7"/>
  <c r="C466" i="7"/>
  <c r="D466" i="7"/>
  <c r="H466" i="7"/>
  <c r="O466" i="7"/>
  <c r="P466" i="7"/>
  <c r="B467" i="7"/>
  <c r="C467" i="7"/>
  <c r="D467" i="7"/>
  <c r="H467" i="7"/>
  <c r="O467" i="7"/>
  <c r="P467" i="7"/>
  <c r="B468" i="7"/>
  <c r="C468" i="7"/>
  <c r="D468" i="7"/>
  <c r="H468" i="7"/>
  <c r="O468" i="7"/>
  <c r="P468" i="7"/>
  <c r="B469" i="7"/>
  <c r="C469" i="7"/>
  <c r="D469" i="7"/>
  <c r="H469" i="7"/>
  <c r="O469" i="7"/>
  <c r="P469" i="7"/>
  <c r="B470" i="7"/>
  <c r="C470" i="7"/>
  <c r="D470" i="7"/>
  <c r="H470" i="7"/>
  <c r="O470" i="7"/>
  <c r="P470" i="7"/>
  <c r="B471" i="7"/>
  <c r="C471" i="7"/>
  <c r="D471" i="7"/>
  <c r="H471" i="7"/>
  <c r="O471" i="7"/>
  <c r="P471" i="7"/>
  <c r="B472" i="7"/>
  <c r="C472" i="7"/>
  <c r="D472" i="7"/>
  <c r="H472" i="7"/>
  <c r="O472" i="7"/>
  <c r="P472" i="7"/>
  <c r="B473" i="7"/>
  <c r="C473" i="7"/>
  <c r="D473" i="7"/>
  <c r="H473" i="7"/>
  <c r="O473" i="7"/>
  <c r="P473" i="7"/>
  <c r="B474" i="7"/>
  <c r="C474" i="7"/>
  <c r="D474" i="7"/>
  <c r="H474" i="7"/>
  <c r="O474" i="7"/>
  <c r="P474" i="7"/>
  <c r="B475" i="7"/>
  <c r="C475" i="7"/>
  <c r="D475" i="7"/>
  <c r="H475" i="7"/>
  <c r="O475" i="7"/>
  <c r="P475" i="7"/>
  <c r="B476" i="7"/>
  <c r="C476" i="7"/>
  <c r="D476" i="7"/>
  <c r="H476" i="7"/>
  <c r="O476" i="7"/>
  <c r="P476" i="7"/>
  <c r="B477" i="7"/>
  <c r="C477" i="7"/>
  <c r="D477" i="7"/>
  <c r="H477" i="7"/>
  <c r="O477" i="7"/>
  <c r="P477" i="7"/>
  <c r="B478" i="7"/>
  <c r="C478" i="7"/>
  <c r="D478" i="7"/>
  <c r="H478" i="7"/>
  <c r="O478" i="7"/>
  <c r="P478" i="7"/>
  <c r="B479" i="7"/>
  <c r="C479" i="7"/>
  <c r="D479" i="7"/>
  <c r="H479" i="7"/>
  <c r="O479" i="7"/>
  <c r="P479" i="7"/>
  <c r="B480" i="7"/>
  <c r="C480" i="7"/>
  <c r="D480" i="7"/>
  <c r="H480" i="7"/>
  <c r="O480" i="7"/>
  <c r="P480" i="7"/>
  <c r="B481" i="7"/>
  <c r="C481" i="7"/>
  <c r="D481" i="7"/>
  <c r="H481" i="7"/>
  <c r="O481" i="7"/>
  <c r="P481" i="7"/>
  <c r="B482" i="7"/>
  <c r="C482" i="7"/>
  <c r="D482" i="7"/>
  <c r="H482" i="7"/>
  <c r="O482" i="7"/>
  <c r="P482" i="7"/>
  <c r="B483" i="7"/>
  <c r="C483" i="7"/>
  <c r="D483" i="7"/>
  <c r="H483" i="7"/>
  <c r="O483" i="7"/>
  <c r="P483" i="7"/>
  <c r="B484" i="7"/>
  <c r="C484" i="7"/>
  <c r="D484" i="7"/>
  <c r="H484" i="7"/>
  <c r="O484" i="7"/>
  <c r="P484" i="7"/>
  <c r="B485" i="7"/>
  <c r="C485" i="7"/>
  <c r="D485" i="7"/>
  <c r="H485" i="7"/>
  <c r="O485" i="7"/>
  <c r="P485" i="7"/>
  <c r="B486" i="7"/>
  <c r="C486" i="7"/>
  <c r="D486" i="7"/>
  <c r="H486" i="7"/>
  <c r="O486" i="7"/>
  <c r="P486" i="7"/>
  <c r="B487" i="7"/>
  <c r="C487" i="7"/>
  <c r="D487" i="7"/>
  <c r="H487" i="7"/>
  <c r="O487" i="7"/>
  <c r="P487" i="7"/>
  <c r="B488" i="7"/>
  <c r="C488" i="7"/>
  <c r="D488" i="7"/>
  <c r="H488" i="7"/>
  <c r="O488" i="7"/>
  <c r="P488" i="7"/>
  <c r="B489" i="7"/>
  <c r="C489" i="7"/>
  <c r="D489" i="7"/>
  <c r="H489" i="7"/>
  <c r="O489" i="7"/>
  <c r="P489" i="7"/>
  <c r="B490" i="7"/>
  <c r="C490" i="7"/>
  <c r="D490" i="7"/>
  <c r="H490" i="7"/>
  <c r="O490" i="7"/>
  <c r="P490" i="7"/>
  <c r="B491" i="7"/>
  <c r="C491" i="7"/>
  <c r="D491" i="7"/>
  <c r="H491" i="7"/>
  <c r="O491" i="7"/>
  <c r="P491" i="7"/>
  <c r="B492" i="7"/>
  <c r="C492" i="7"/>
  <c r="D492" i="7"/>
  <c r="H492" i="7"/>
  <c r="O492" i="7"/>
  <c r="P492" i="7"/>
  <c r="B493" i="7"/>
  <c r="C493" i="7"/>
  <c r="D493" i="7"/>
  <c r="H493" i="7"/>
  <c r="O493" i="7"/>
  <c r="P493" i="7"/>
  <c r="B494" i="7"/>
  <c r="C494" i="7"/>
  <c r="D494" i="7"/>
  <c r="H494" i="7"/>
  <c r="O494" i="7"/>
  <c r="P494" i="7"/>
  <c r="B495" i="7"/>
  <c r="C495" i="7"/>
  <c r="D495" i="7"/>
  <c r="H495" i="7"/>
  <c r="O495" i="7"/>
  <c r="P495" i="7"/>
  <c r="B496" i="7"/>
  <c r="C496" i="7"/>
  <c r="D496" i="7"/>
  <c r="H496" i="7"/>
  <c r="O496" i="7"/>
  <c r="P496" i="7"/>
  <c r="B497" i="7"/>
  <c r="C497" i="7"/>
  <c r="D497" i="7"/>
  <c r="H497" i="7"/>
  <c r="O497" i="7"/>
  <c r="P497" i="7"/>
  <c r="B498" i="7"/>
  <c r="C498" i="7"/>
  <c r="D498" i="7"/>
  <c r="H498" i="7"/>
  <c r="O498" i="7"/>
  <c r="P498" i="7"/>
  <c r="B499" i="7"/>
  <c r="C499" i="7"/>
  <c r="D499" i="7"/>
  <c r="H499" i="7"/>
  <c r="O499" i="7"/>
  <c r="P499" i="7"/>
  <c r="B500" i="7"/>
  <c r="C500" i="7"/>
  <c r="D500" i="7"/>
  <c r="H500" i="7"/>
  <c r="O500" i="7"/>
  <c r="P500" i="7"/>
  <c r="B501" i="7"/>
  <c r="C501" i="7"/>
  <c r="D501" i="7"/>
  <c r="H501" i="7"/>
  <c r="O501" i="7"/>
  <c r="P501" i="7"/>
  <c r="B502" i="7"/>
  <c r="C502" i="7"/>
  <c r="D502" i="7"/>
  <c r="H502" i="7"/>
  <c r="O502" i="7"/>
  <c r="P502" i="7"/>
  <c r="B503" i="7"/>
  <c r="C503" i="7"/>
  <c r="D503" i="7"/>
  <c r="H503" i="7"/>
  <c r="O503" i="7"/>
  <c r="P503" i="7"/>
  <c r="B504" i="7"/>
  <c r="C504" i="7"/>
  <c r="D504" i="7"/>
  <c r="H504" i="7"/>
  <c r="O504" i="7"/>
  <c r="P504" i="7"/>
  <c r="B505" i="7"/>
  <c r="C505" i="7"/>
  <c r="D505" i="7"/>
  <c r="H505" i="7"/>
  <c r="O505" i="7"/>
  <c r="P505" i="7"/>
  <c r="B506" i="7"/>
  <c r="C506" i="7"/>
  <c r="D506" i="7"/>
  <c r="H506" i="7"/>
  <c r="O506" i="7"/>
  <c r="P506" i="7"/>
  <c r="B507" i="7"/>
  <c r="C507" i="7"/>
  <c r="D507" i="7"/>
  <c r="H507" i="7"/>
  <c r="O507" i="7"/>
  <c r="P507" i="7"/>
  <c r="B508" i="7"/>
  <c r="C508" i="7"/>
  <c r="D508" i="7"/>
  <c r="H508" i="7"/>
  <c r="O508" i="7"/>
  <c r="P508" i="7"/>
  <c r="B509" i="7"/>
  <c r="C509" i="7"/>
  <c r="D509" i="7"/>
  <c r="H509" i="7"/>
  <c r="O509" i="7"/>
  <c r="P509" i="7"/>
  <c r="B510" i="7"/>
  <c r="C510" i="7"/>
  <c r="D510" i="7"/>
  <c r="H510" i="7"/>
  <c r="O510" i="7"/>
  <c r="P510" i="7"/>
  <c r="B511" i="7"/>
  <c r="C511" i="7"/>
  <c r="D511" i="7"/>
  <c r="H511" i="7"/>
  <c r="O511" i="7"/>
  <c r="P511" i="7"/>
  <c r="B512" i="7"/>
  <c r="C512" i="7"/>
  <c r="D512" i="7"/>
  <c r="H512" i="7"/>
  <c r="O512" i="7"/>
  <c r="P512" i="7"/>
  <c r="B513" i="7"/>
  <c r="C513" i="7"/>
  <c r="D513" i="7"/>
  <c r="H513" i="7"/>
  <c r="O513" i="7"/>
  <c r="P513" i="7"/>
  <c r="B514" i="7"/>
  <c r="C514" i="7"/>
  <c r="D514" i="7"/>
  <c r="H514" i="7"/>
  <c r="O514" i="7"/>
  <c r="P514" i="7"/>
  <c r="B515" i="7"/>
  <c r="C515" i="7"/>
  <c r="D515" i="7"/>
  <c r="H515" i="7"/>
  <c r="O515" i="7"/>
  <c r="P515" i="7"/>
  <c r="B516" i="7"/>
  <c r="C516" i="7"/>
  <c r="D516" i="7"/>
  <c r="H516" i="7"/>
  <c r="O516" i="7"/>
  <c r="P516" i="7"/>
  <c r="B517" i="7"/>
  <c r="C517" i="7"/>
  <c r="D517" i="7"/>
  <c r="H517" i="7"/>
  <c r="O517" i="7"/>
  <c r="P517" i="7"/>
  <c r="B518" i="7"/>
  <c r="C518" i="7"/>
  <c r="D518" i="7"/>
  <c r="H518" i="7"/>
  <c r="O518" i="7"/>
  <c r="P518" i="7"/>
  <c r="B519" i="7"/>
  <c r="C519" i="7"/>
  <c r="D519" i="7"/>
  <c r="H519" i="7"/>
  <c r="O519" i="7"/>
  <c r="P519" i="7"/>
  <c r="B520" i="7"/>
  <c r="C520" i="7"/>
  <c r="D520" i="7"/>
  <c r="H520" i="7"/>
  <c r="O520" i="7"/>
  <c r="P520" i="7"/>
  <c r="B521" i="7"/>
  <c r="C521" i="7"/>
  <c r="D521" i="7"/>
  <c r="H521" i="7"/>
  <c r="O521" i="7"/>
  <c r="P521" i="7"/>
  <c r="B522" i="7"/>
  <c r="C522" i="7"/>
  <c r="D522" i="7"/>
  <c r="H522" i="7"/>
  <c r="O522" i="7"/>
  <c r="P522" i="7"/>
  <c r="B523" i="7"/>
  <c r="C523" i="7"/>
  <c r="D523" i="7"/>
  <c r="H523" i="7"/>
  <c r="O523" i="7"/>
  <c r="P523" i="7"/>
  <c r="B524" i="7"/>
  <c r="C524" i="7"/>
  <c r="D524" i="7"/>
  <c r="H524" i="7"/>
  <c r="O524" i="7"/>
  <c r="P524" i="7"/>
  <c r="B525" i="7"/>
  <c r="C525" i="7"/>
  <c r="D525" i="7"/>
  <c r="H525" i="7"/>
  <c r="O525" i="7"/>
  <c r="P525" i="7"/>
  <c r="B526" i="7"/>
  <c r="C526" i="7"/>
  <c r="D526" i="7"/>
  <c r="H526" i="7"/>
  <c r="O526" i="7"/>
  <c r="P526" i="7"/>
  <c r="B527" i="7"/>
  <c r="C527" i="7"/>
  <c r="D527" i="7"/>
  <c r="H527" i="7"/>
  <c r="O527" i="7"/>
  <c r="P527" i="7"/>
  <c r="B2" i="7"/>
  <c r="C2" i="7"/>
  <c r="D2" i="7"/>
  <c r="H2" i="7"/>
  <c r="O2" i="7"/>
  <c r="P2" i="7"/>
  <c r="L2" i="7"/>
  <c r="M2" i="7"/>
  <c r="L3" i="7"/>
  <c r="M3" i="7"/>
  <c r="L4" i="7"/>
  <c r="M4" i="7"/>
  <c r="L5" i="7"/>
  <c r="M5" i="7"/>
  <c r="L6" i="7"/>
  <c r="M6" i="7"/>
  <c r="L7" i="7"/>
  <c r="M7" i="7"/>
  <c r="L8" i="7"/>
  <c r="M8" i="7"/>
  <c r="L9" i="7"/>
  <c r="M9" i="7"/>
  <c r="L10" i="7"/>
  <c r="M10" i="7"/>
  <c r="L11" i="7"/>
  <c r="M11" i="7"/>
  <c r="L12" i="7"/>
  <c r="M12" i="7"/>
  <c r="L13" i="7"/>
  <c r="M13" i="7"/>
  <c r="L14" i="7"/>
  <c r="M14" i="7"/>
  <c r="L15" i="7"/>
  <c r="M15" i="7"/>
  <c r="L16" i="7"/>
  <c r="M16" i="7"/>
  <c r="L17" i="7"/>
  <c r="M17" i="7"/>
  <c r="L18" i="7"/>
  <c r="M18" i="7"/>
  <c r="L19" i="7"/>
  <c r="M19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L47" i="7"/>
  <c r="M47" i="7"/>
  <c r="L48" i="7"/>
  <c r="M48" i="7"/>
  <c r="L49" i="7"/>
  <c r="M49" i="7"/>
  <c r="L50" i="7"/>
  <c r="M50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L110" i="7"/>
  <c r="M110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L180" i="7"/>
  <c r="M180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L290" i="7"/>
  <c r="M290" i="7"/>
  <c r="L291" i="7"/>
  <c r="M291" i="7"/>
  <c r="L292" i="7"/>
  <c r="M292" i="7"/>
  <c r="L293" i="7"/>
  <c r="M293" i="7"/>
  <c r="L294" i="7"/>
  <c r="M294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L305" i="7"/>
  <c r="M305" i="7"/>
  <c r="L306" i="7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L347" i="7"/>
  <c r="M347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C6" i="9"/>
  <c r="C5" i="9"/>
  <c r="C4" i="9"/>
  <c r="B3" i="11"/>
  <c r="C3" i="11"/>
  <c r="D3" i="11"/>
  <c r="B4" i="11"/>
  <c r="C4" i="11"/>
  <c r="D4" i="11"/>
  <c r="B5" i="11"/>
  <c r="C5" i="11"/>
  <c r="D5" i="11"/>
  <c r="B6" i="11"/>
  <c r="C6" i="11"/>
  <c r="D6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B21" i="11"/>
  <c r="C21" i="11"/>
  <c r="D21" i="11"/>
  <c r="B22" i="11"/>
  <c r="C22" i="11"/>
  <c r="D22" i="11"/>
  <c r="B23" i="11"/>
  <c r="C23" i="11"/>
  <c r="D23" i="11"/>
  <c r="B24" i="11"/>
  <c r="C24" i="11"/>
  <c r="D24" i="11"/>
  <c r="B25" i="11"/>
  <c r="C25" i="11"/>
  <c r="D25" i="11"/>
  <c r="B26" i="11"/>
  <c r="C26" i="11"/>
  <c r="D26" i="11"/>
  <c r="B27" i="11"/>
  <c r="C27" i="11"/>
  <c r="D27" i="11"/>
  <c r="B28" i="11"/>
  <c r="C28" i="11"/>
  <c r="D28" i="11"/>
  <c r="B29" i="11"/>
  <c r="C29" i="11"/>
  <c r="D29" i="11"/>
  <c r="B30" i="11"/>
  <c r="C30" i="11"/>
  <c r="D30" i="11"/>
  <c r="B31" i="11"/>
  <c r="C31" i="11"/>
  <c r="D31" i="11"/>
  <c r="B32" i="11"/>
  <c r="C32" i="11"/>
  <c r="D32" i="11"/>
  <c r="B33" i="11"/>
  <c r="C33" i="11"/>
  <c r="D33" i="11"/>
  <c r="I3" i="11"/>
  <c r="J3" i="11"/>
  <c r="I4" i="11"/>
  <c r="J4" i="11"/>
  <c r="I5" i="11"/>
  <c r="J5" i="11"/>
  <c r="I6" i="11"/>
  <c r="J6" i="11"/>
  <c r="I7" i="11"/>
  <c r="J7" i="11"/>
  <c r="I8" i="11"/>
  <c r="J8" i="11"/>
  <c r="I9" i="11"/>
  <c r="J9" i="11"/>
  <c r="I10" i="11"/>
  <c r="J10" i="11"/>
  <c r="I11" i="11"/>
  <c r="J11" i="11"/>
  <c r="I12" i="11"/>
  <c r="J12" i="11"/>
  <c r="I13" i="11"/>
  <c r="J13" i="11"/>
  <c r="I14" i="11"/>
  <c r="J14" i="11"/>
  <c r="I15" i="11"/>
  <c r="J15" i="11"/>
  <c r="I16" i="11"/>
  <c r="J16" i="11"/>
  <c r="I17" i="11"/>
  <c r="J17" i="11"/>
  <c r="I18" i="11"/>
  <c r="J18" i="11"/>
  <c r="I19" i="11"/>
  <c r="J19" i="11"/>
  <c r="I20" i="11"/>
  <c r="J20" i="11"/>
  <c r="I21" i="11"/>
  <c r="J21" i="11"/>
  <c r="I22" i="11"/>
  <c r="J22" i="11"/>
  <c r="I23" i="11"/>
  <c r="J23" i="11"/>
  <c r="I24" i="11"/>
  <c r="J24" i="11"/>
  <c r="I25" i="11"/>
  <c r="J25" i="11"/>
  <c r="I26" i="11"/>
  <c r="J26" i="11"/>
  <c r="I27" i="11"/>
  <c r="J27" i="11"/>
  <c r="I28" i="11"/>
  <c r="J28" i="11"/>
  <c r="I29" i="11"/>
  <c r="J29" i="11"/>
  <c r="I30" i="11"/>
  <c r="J30" i="11"/>
  <c r="I31" i="11"/>
  <c r="J31" i="11"/>
  <c r="I32" i="11"/>
  <c r="J32" i="11"/>
  <c r="I33" i="11"/>
  <c r="J33" i="11"/>
  <c r="B2" i="11"/>
  <c r="C2" i="11"/>
  <c r="D2" i="11"/>
  <c r="J2" i="11"/>
  <c r="I2" i="11"/>
  <c r="B2" i="10"/>
  <c r="C2" i="10"/>
  <c r="D2" i="10"/>
  <c r="J2" i="10"/>
  <c r="B3" i="10"/>
  <c r="C3" i="10"/>
  <c r="D3" i="10"/>
  <c r="J3" i="10"/>
  <c r="B4" i="10"/>
  <c r="C4" i="10"/>
  <c r="D4" i="10"/>
  <c r="J4" i="10"/>
  <c r="B5" i="10"/>
  <c r="C5" i="10"/>
  <c r="D5" i="10"/>
  <c r="J5" i="10"/>
  <c r="B6" i="10"/>
  <c r="C6" i="10"/>
  <c r="D6" i="10"/>
  <c r="J6" i="10"/>
  <c r="B7" i="10"/>
  <c r="C7" i="10"/>
  <c r="D7" i="10"/>
  <c r="J7" i="10"/>
  <c r="B8" i="10"/>
  <c r="C8" i="10"/>
  <c r="D8" i="10"/>
  <c r="J8" i="10"/>
  <c r="B9" i="10"/>
  <c r="C9" i="10"/>
  <c r="D9" i="10"/>
  <c r="J9" i="10"/>
  <c r="B10" i="10"/>
  <c r="C10" i="10"/>
  <c r="D10" i="10"/>
  <c r="J10" i="10"/>
  <c r="B11" i="10"/>
  <c r="C11" i="10"/>
  <c r="D11" i="10"/>
  <c r="J11" i="10"/>
  <c r="B12" i="10"/>
  <c r="C12" i="10"/>
  <c r="D12" i="10"/>
  <c r="J12" i="10"/>
  <c r="B13" i="10"/>
  <c r="C13" i="10"/>
  <c r="D13" i="10"/>
  <c r="J13" i="10"/>
  <c r="B14" i="10"/>
  <c r="C14" i="10"/>
  <c r="D14" i="10"/>
  <c r="J14" i="10"/>
  <c r="B15" i="10"/>
  <c r="C15" i="10"/>
  <c r="D15" i="10"/>
  <c r="J15" i="10"/>
  <c r="B16" i="10"/>
  <c r="C16" i="10"/>
  <c r="D16" i="10"/>
  <c r="J16" i="10"/>
  <c r="B17" i="10"/>
  <c r="C17" i="10"/>
  <c r="D17" i="10"/>
  <c r="J17" i="10"/>
  <c r="B18" i="10"/>
  <c r="C18" i="10"/>
  <c r="D18" i="10"/>
  <c r="J18" i="10"/>
  <c r="B19" i="10"/>
  <c r="C19" i="10"/>
  <c r="D19" i="10"/>
  <c r="J19" i="10"/>
  <c r="B20" i="10"/>
  <c r="C20" i="10"/>
  <c r="D20" i="10"/>
  <c r="J20" i="10"/>
  <c r="B21" i="10"/>
  <c r="C21" i="10"/>
  <c r="D21" i="10"/>
  <c r="J21" i="10"/>
  <c r="B22" i="10"/>
  <c r="C22" i="10"/>
  <c r="D22" i="10"/>
  <c r="J22" i="10"/>
  <c r="B23" i="10"/>
  <c r="C23" i="10"/>
  <c r="D23" i="10"/>
  <c r="J23" i="10"/>
  <c r="B24" i="10"/>
  <c r="C24" i="10"/>
  <c r="D24" i="10"/>
  <c r="J24" i="10"/>
  <c r="B25" i="10"/>
  <c r="C25" i="10"/>
  <c r="D25" i="10"/>
  <c r="J25" i="10"/>
  <c r="B26" i="10"/>
  <c r="C26" i="10"/>
  <c r="D26" i="10"/>
  <c r="J26" i="10"/>
  <c r="B27" i="10"/>
  <c r="C27" i="10"/>
  <c r="D27" i="10"/>
  <c r="J27" i="10"/>
  <c r="B28" i="10"/>
  <c r="C28" i="10"/>
  <c r="D28" i="10"/>
  <c r="J28" i="10"/>
  <c r="B29" i="10"/>
  <c r="C29" i="10"/>
  <c r="D29" i="10"/>
  <c r="J29" i="10"/>
  <c r="B30" i="10"/>
  <c r="C30" i="10"/>
  <c r="D30" i="10"/>
  <c r="J30" i="10"/>
  <c r="B31" i="10"/>
  <c r="C31" i="10"/>
  <c r="D31" i="10"/>
  <c r="J31" i="10"/>
  <c r="B32" i="10"/>
  <c r="C32" i="10"/>
  <c r="D32" i="10"/>
  <c r="J32" i="10"/>
  <c r="B33" i="10"/>
  <c r="C33" i="10"/>
  <c r="D33" i="10"/>
  <c r="J33" i="10"/>
  <c r="B34" i="10"/>
  <c r="C34" i="10"/>
  <c r="D34" i="10"/>
  <c r="J34" i="10"/>
  <c r="B35" i="10"/>
  <c r="C35" i="10"/>
  <c r="D35" i="10"/>
  <c r="J35" i="10"/>
  <c r="B36" i="10"/>
  <c r="C36" i="10"/>
  <c r="D36" i="10"/>
  <c r="J36" i="10"/>
  <c r="B37" i="10"/>
  <c r="C37" i="10"/>
  <c r="D37" i="10"/>
  <c r="J37" i="10"/>
  <c r="B38" i="10"/>
  <c r="C38" i="10"/>
  <c r="D38" i="10"/>
  <c r="J38" i="10"/>
  <c r="B39" i="10"/>
  <c r="C39" i="10"/>
  <c r="D39" i="10"/>
  <c r="J39" i="10"/>
  <c r="B40" i="10"/>
  <c r="C40" i="10"/>
  <c r="D40" i="10"/>
  <c r="J40" i="10"/>
  <c r="B41" i="10"/>
  <c r="C41" i="10"/>
  <c r="D41" i="10"/>
  <c r="J41" i="10"/>
  <c r="B42" i="10"/>
  <c r="C42" i="10"/>
  <c r="D42" i="10"/>
  <c r="J42" i="10"/>
  <c r="B43" i="10"/>
  <c r="C43" i="10"/>
  <c r="D43" i="10"/>
  <c r="J43" i="10"/>
  <c r="B44" i="10"/>
  <c r="C44" i="10"/>
  <c r="D44" i="10"/>
  <c r="J44" i="10"/>
  <c r="B45" i="10"/>
  <c r="C45" i="10"/>
  <c r="D45" i="10"/>
  <c r="J45" i="10"/>
  <c r="B46" i="10"/>
  <c r="C46" i="10"/>
  <c r="D46" i="10"/>
  <c r="J46" i="10"/>
  <c r="B47" i="10"/>
  <c r="C47" i="10"/>
  <c r="D47" i="10"/>
  <c r="J47" i="10"/>
  <c r="B48" i="10"/>
  <c r="C48" i="10"/>
  <c r="D48" i="10"/>
  <c r="J48" i="10"/>
  <c r="B49" i="10"/>
  <c r="C49" i="10"/>
  <c r="D49" i="10"/>
  <c r="J49" i="10"/>
  <c r="B50" i="10"/>
  <c r="C50" i="10"/>
  <c r="D50" i="10"/>
  <c r="J50" i="10"/>
  <c r="B51" i="10"/>
  <c r="C51" i="10"/>
  <c r="D51" i="10"/>
  <c r="J51" i="10"/>
  <c r="B52" i="10"/>
  <c r="C52" i="10"/>
  <c r="D52" i="10"/>
  <c r="J52" i="10"/>
  <c r="B53" i="10"/>
  <c r="C53" i="10"/>
  <c r="D53" i="10"/>
  <c r="J53" i="10"/>
  <c r="B54" i="10"/>
  <c r="C54" i="10"/>
  <c r="D54" i="10"/>
  <c r="J54" i="10"/>
  <c r="B55" i="10"/>
  <c r="C55" i="10"/>
  <c r="D55" i="10"/>
  <c r="J55" i="10"/>
  <c r="B56" i="10"/>
  <c r="C56" i="10"/>
  <c r="D56" i="10"/>
  <c r="J56" i="10"/>
  <c r="B57" i="10"/>
  <c r="C57" i="10"/>
  <c r="D57" i="10"/>
  <c r="J57" i="10"/>
  <c r="B58" i="10"/>
  <c r="C58" i="10"/>
  <c r="D58" i="10"/>
  <c r="J58" i="10"/>
  <c r="B59" i="10"/>
  <c r="C59" i="10"/>
  <c r="D59" i="10"/>
  <c r="J59" i="10"/>
  <c r="B60" i="10"/>
  <c r="C60" i="10"/>
  <c r="D60" i="10"/>
  <c r="J60" i="10"/>
  <c r="B61" i="10"/>
  <c r="C61" i="10"/>
  <c r="D61" i="10"/>
  <c r="J61" i="10"/>
  <c r="B62" i="10"/>
  <c r="C62" i="10"/>
  <c r="D62" i="10"/>
  <c r="J62" i="10"/>
  <c r="B63" i="10"/>
  <c r="C63" i="10"/>
  <c r="D63" i="10"/>
  <c r="J63" i="10"/>
  <c r="B64" i="10"/>
  <c r="C64" i="10"/>
  <c r="D64" i="10"/>
  <c r="J64" i="10"/>
  <c r="B65" i="10"/>
  <c r="C65" i="10"/>
  <c r="D65" i="10"/>
  <c r="J65" i="10"/>
  <c r="B66" i="10"/>
  <c r="C66" i="10"/>
  <c r="D66" i="10"/>
  <c r="J66" i="10"/>
  <c r="B67" i="10"/>
  <c r="C67" i="10"/>
  <c r="D67" i="10"/>
  <c r="J67" i="10"/>
  <c r="B68" i="10"/>
  <c r="C68" i="10"/>
  <c r="D68" i="10"/>
  <c r="J68" i="10"/>
  <c r="B69" i="10"/>
  <c r="C69" i="10"/>
  <c r="D69" i="10"/>
  <c r="J69" i="10"/>
  <c r="B70" i="10"/>
  <c r="C70" i="10"/>
  <c r="D70" i="10"/>
  <c r="J70" i="10"/>
  <c r="B71" i="10"/>
  <c r="C71" i="10"/>
  <c r="D71" i="10"/>
  <c r="J71" i="10"/>
  <c r="B72" i="10"/>
  <c r="C72" i="10"/>
  <c r="D72" i="10"/>
  <c r="J72" i="10"/>
  <c r="B73" i="10"/>
  <c r="C73" i="10"/>
  <c r="D73" i="10"/>
  <c r="J73" i="10"/>
  <c r="B74" i="10"/>
  <c r="C74" i="10"/>
  <c r="D74" i="10"/>
  <c r="J74" i="10"/>
  <c r="B75" i="10"/>
  <c r="C75" i="10"/>
  <c r="D75" i="10"/>
  <c r="J75" i="10"/>
  <c r="B76" i="10"/>
  <c r="C76" i="10"/>
  <c r="D76" i="10"/>
  <c r="J76" i="10"/>
  <c r="B77" i="10"/>
  <c r="C77" i="10"/>
  <c r="D77" i="10"/>
  <c r="J77" i="10"/>
  <c r="B78" i="10"/>
  <c r="C78" i="10"/>
  <c r="D78" i="10"/>
  <c r="J78" i="10"/>
  <c r="B79" i="10"/>
  <c r="C79" i="10"/>
  <c r="D79" i="10"/>
  <c r="J79" i="10"/>
  <c r="B80" i="10"/>
  <c r="C80" i="10"/>
  <c r="D80" i="10"/>
  <c r="J80" i="10"/>
  <c r="B81" i="10"/>
  <c r="C81" i="10"/>
  <c r="D81" i="10"/>
  <c r="J81" i="10"/>
  <c r="B82" i="10"/>
  <c r="C82" i="10"/>
  <c r="D82" i="10"/>
  <c r="J82" i="10"/>
  <c r="B83" i="10"/>
  <c r="C83" i="10"/>
  <c r="D83" i="10"/>
  <c r="J83" i="10"/>
  <c r="B84" i="10"/>
  <c r="C84" i="10"/>
  <c r="D84" i="10"/>
  <c r="J84" i="10"/>
  <c r="B85" i="10"/>
  <c r="C85" i="10"/>
  <c r="D85" i="10"/>
  <c r="J85" i="10"/>
  <c r="B86" i="10"/>
  <c r="C86" i="10"/>
  <c r="D86" i="10"/>
  <c r="J86" i="10"/>
  <c r="B87" i="10"/>
  <c r="C87" i="10"/>
  <c r="D87" i="10"/>
  <c r="J87" i="10"/>
  <c r="B88" i="10"/>
  <c r="C88" i="10"/>
  <c r="D88" i="10"/>
  <c r="J88" i="10"/>
  <c r="B89" i="10"/>
  <c r="C89" i="10"/>
  <c r="D89" i="10"/>
  <c r="J89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</calcChain>
</file>

<file path=xl/sharedStrings.xml><?xml version="1.0" encoding="utf-8"?>
<sst xmlns="http://schemas.openxmlformats.org/spreadsheetml/2006/main" count="9043" uniqueCount="123">
  <si>
    <t>1W</t>
  </si>
  <si>
    <t>2W</t>
  </si>
  <si>
    <t>1M</t>
  </si>
  <si>
    <t>2M</t>
  </si>
  <si>
    <t>3M</t>
  </si>
  <si>
    <t>6M</t>
  </si>
  <si>
    <t>9M</t>
  </si>
  <si>
    <t>1Y</t>
  </si>
  <si>
    <t>2Y</t>
  </si>
  <si>
    <t>ATM</t>
  </si>
  <si>
    <t>25 Delta</t>
  </si>
  <si>
    <t>USD/BRL</t>
  </si>
  <si>
    <t>BRL/JPY</t>
  </si>
  <si>
    <t>EUR/MXN</t>
  </si>
  <si>
    <t>EUR/BRL</t>
  </si>
  <si>
    <t>longName</t>
  </si>
  <si>
    <t>10RR</t>
  </si>
  <si>
    <t>10FLY</t>
  </si>
  <si>
    <t>25RR</t>
  </si>
  <si>
    <t>25FLY</t>
  </si>
  <si>
    <t>1D</t>
  </si>
  <si>
    <t>3W</t>
  </si>
  <si>
    <t>3Y</t>
  </si>
  <si>
    <t>4Y</t>
  </si>
  <si>
    <t>5Y</t>
  </si>
  <si>
    <t>7Y</t>
  </si>
  <si>
    <t>10Y</t>
  </si>
  <si>
    <t>VOLFX</t>
  </si>
  <si>
    <t>BRLJPY</t>
  </si>
  <si>
    <t>EURBRL</t>
  </si>
  <si>
    <t>EURMXN</t>
  </si>
  <si>
    <t>USDBRL</t>
  </si>
  <si>
    <t>USDMXN</t>
  </si>
  <si>
    <t>10 Delta</t>
  </si>
  <si>
    <t>Butterfly</t>
  </si>
  <si>
    <t>RR</t>
  </si>
  <si>
    <t>USD/CLP</t>
  </si>
  <si>
    <t>USDCLP</t>
  </si>
  <si>
    <t>book</t>
  </si>
  <si>
    <t>underlying_in_price</t>
  </si>
  <si>
    <t>instrument</t>
  </si>
  <si>
    <t>expiry_num</t>
  </si>
  <si>
    <t>expiry_str</t>
  </si>
  <si>
    <t>sens_value</t>
  </si>
  <si>
    <t>PRECIO_AC</t>
  </si>
  <si>
    <t>MID_P50_ORIGINAL</t>
  </si>
  <si>
    <t>Source_AVA_MPU</t>
  </si>
  <si>
    <t>Source_FVA_MPU</t>
  </si>
  <si>
    <t>Source_FVA_CoC</t>
  </si>
  <si>
    <t>Source_AVA_CoC</t>
  </si>
  <si>
    <t>SPREAD_P50</t>
  </si>
  <si>
    <t>SPREAD_P90</t>
  </si>
  <si>
    <t>SPREAD_P95</t>
  </si>
  <si>
    <t>SPREAD_P10</t>
  </si>
  <si>
    <t>UNCERT_AVA_MPU</t>
  </si>
  <si>
    <t>UNCERT_AVA_UU_MPU</t>
  </si>
  <si>
    <t>UNCERT_AVA_ES_MPU</t>
  </si>
  <si>
    <t>UNCERT_FVA_MPU</t>
  </si>
  <si>
    <t>FVA_MPU</t>
  </si>
  <si>
    <t>FVA_CoC</t>
  </si>
  <si>
    <t>AVA_MPU_GROSS</t>
  </si>
  <si>
    <t>AVA_CoC_GROSS</t>
  </si>
  <si>
    <t>AVA_MPU_UU_GROSS</t>
  </si>
  <si>
    <t>AVA_MPU_ES_GROSS</t>
  </si>
  <si>
    <t>AVA_CoC_UU_GROSS</t>
  </si>
  <si>
    <t>AVA_CoC_ES_GROSS</t>
  </si>
  <si>
    <t>FVA_MPU_exempt</t>
  </si>
  <si>
    <t>FVA_CoC_exempt</t>
  </si>
  <si>
    <t>AVA_MPU_GROSS_exempt</t>
  </si>
  <si>
    <t>AVA_CoC_GROSS_exempt</t>
  </si>
  <si>
    <t>book_type</t>
  </si>
  <si>
    <t>All Desk</t>
  </si>
  <si>
    <t>EURGBP</t>
  </si>
  <si>
    <t>15Y</t>
  </si>
  <si>
    <t>Linear Int. / Flat Extr</t>
  </si>
  <si>
    <t>Market Data</t>
  </si>
  <si>
    <t>Quadratic Interpolation</t>
  </si>
  <si>
    <t>GCB TRADING BOOK</t>
  </si>
  <si>
    <t>EURUSD</t>
  </si>
  <si>
    <t>AUDUSD</t>
  </si>
  <si>
    <t>Comparable-Underlying</t>
  </si>
  <si>
    <t>CHFPLN</t>
  </si>
  <si>
    <t>Default Mapping</t>
  </si>
  <si>
    <t>Diff_Comparable-Underlying</t>
  </si>
  <si>
    <t>EURCAD</t>
  </si>
  <si>
    <t>Linear Int.</t>
  </si>
  <si>
    <t>EURCHF</t>
  </si>
  <si>
    <t>EURCNH</t>
  </si>
  <si>
    <t>EURHKD</t>
  </si>
  <si>
    <t>EURHUF</t>
  </si>
  <si>
    <t>EURJPY</t>
  </si>
  <si>
    <t>EURNOK</t>
  </si>
  <si>
    <t>EURPLN</t>
  </si>
  <si>
    <t>EURSEK</t>
  </si>
  <si>
    <t>EURSGD</t>
  </si>
  <si>
    <t>GBPAUD</t>
  </si>
  <si>
    <t>GBPCHF</t>
  </si>
  <si>
    <t>GBPJPY</t>
  </si>
  <si>
    <t>GBPPLN</t>
  </si>
  <si>
    <t>GBPUSD</t>
  </si>
  <si>
    <t>NOKSEK</t>
  </si>
  <si>
    <t>USDCAD</t>
  </si>
  <si>
    <t>USDCHF</t>
  </si>
  <si>
    <t>USDCNH</t>
  </si>
  <si>
    <t>USDJPY</t>
  </si>
  <si>
    <t>USDPLN</t>
  </si>
  <si>
    <t>in</t>
  </si>
  <si>
    <t>price</t>
  </si>
  <si>
    <t>Spread_BGC</t>
  </si>
  <si>
    <t>FVA_CoC_BGC</t>
  </si>
  <si>
    <t>Spread_TRADITION</t>
  </si>
  <si>
    <t>FVA_CoC_TRADITION</t>
  </si>
  <si>
    <t>bid</t>
  </si>
  <si>
    <t>offer</t>
  </si>
  <si>
    <t>spread</t>
  </si>
  <si>
    <t>underlying_asc</t>
  </si>
  <si>
    <t>id_asc</t>
  </si>
  <si>
    <t>underlying_1</t>
  </si>
  <si>
    <t>underlying_2</t>
  </si>
  <si>
    <t>FVA CoC ASIS</t>
  </si>
  <si>
    <t>FVA CoC BGC</t>
  </si>
  <si>
    <t>FVA CoC TRADITION</t>
  </si>
  <si>
    <t>FVA mejora?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</si>
</sst>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9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1" fontId="0" fillId="0" borderId="0" xfId="0" applyNumberFormat="1"/>
    <xf numFmtId="0" fontId="0" fillId="3" borderId="0" xfId="0" applyFill="1"/>
    <xf numFmtId="4" fontId="0" fillId="0" borderId="0" xfId="0" applyNumberFormat="1"/>
    <xf numFmtId="0" fontId="3" fillId="0" borderId="0" xfId="0" applyFont="1"/>
    <xf numFmtId="0" fontId="0" fillId="0" borderId="0" xfId="0" applyFill="1"/>
    <xf numFmtId="169" fontId="0" fillId="0" borderId="0" xfId="1" applyNumberFormat="1" applyFont="1"/>
    <xf numFmtId="4" fontId="0" fillId="5" borderId="10" xfId="0" applyNumberFormat="1" applyFill="1" applyBorder="1"/>
    <xf numFmtId="169" fontId="0" fillId="5" borderId="9" xfId="1" applyNumberFormat="1" applyFont="1" applyFill="1" applyBorder="1"/>
    <xf numFmtId="0" fontId="0" fillId="5" borderId="11" xfId="0" applyFill="1" applyBorder="1"/>
    <xf numFmtId="4" fontId="0" fillId="4" borderId="10" xfId="0" applyNumberFormat="1" applyFill="1" applyBorder="1"/>
    <xf numFmtId="169" fontId="0" fillId="4" borderId="9" xfId="1" applyNumberFormat="1" applyFont="1" applyFill="1" applyBorder="1"/>
    <xf numFmtId="0" fontId="0" fillId="4" borderId="11" xfId="0" applyFill="1" applyBorder="1"/>
    <xf numFmtId="4" fontId="0" fillId="0" borderId="12" xfId="0" applyNumberFormat="1" applyBorder="1"/>
    <xf numFmtId="169" fontId="0" fillId="0" borderId="0" xfId="1" applyNumberFormat="1" applyFont="1" applyBorder="1"/>
    <xf numFmtId="3" fontId="0" fillId="0" borderId="13" xfId="0" applyNumberFormat="1" applyBorder="1"/>
    <xf numFmtId="4" fontId="0" fillId="0" borderId="14" xfId="0" applyNumberFormat="1" applyBorder="1"/>
    <xf numFmtId="169" fontId="0" fillId="0" borderId="15" xfId="1" applyNumberFormat="1" applyFont="1" applyBorder="1"/>
    <xf numFmtId="3" fontId="0" fillId="0" borderId="16" xfId="0" applyNumberFormat="1" applyBorder="1"/>
    <xf numFmtId="0" fontId="0" fillId="0" borderId="13" xfId="0" applyNumberFormat="1" applyBorder="1"/>
    <xf numFmtId="0" fontId="0" fillId="0" borderId="16" xfId="0" applyNumberFormat="1" applyBorder="1"/>
    <xf numFmtId="169" fontId="0" fillId="0" borderId="17" xfId="1" applyNumberFormat="1" applyFont="1" applyFill="1" applyBorder="1"/>
    <xf numFmtId="169" fontId="0" fillId="0" borderId="18" xfId="1" applyNumberFormat="1" applyFont="1" applyFill="1" applyBorder="1"/>
    <xf numFmtId="169" fontId="0" fillId="0" borderId="19" xfId="1" applyNumberFormat="1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zoomScaleNormal="100" workbookViewId="0">
      <selection activeCell="C18" sqref="C18"/>
    </sheetView>
  </sheetViews>
  <sheetFormatPr baseColWidth="10" defaultRowHeight="14.5" x14ac:dyDescent="0.35"/>
  <cols>
    <col min="1" max="1" width="10.90625" style="15"/>
    <col min="2" max="3" width="28.08984375" style="15" customWidth="1"/>
    <col min="4" max="16384" width="10.90625" style="15"/>
  </cols>
  <sheetData>
    <row r="1" spans="2:3" ht="14.5" customHeight="1" x14ac:dyDescent="0.35"/>
    <row r="2" spans="2:3" ht="14.5" customHeight="1" x14ac:dyDescent="0.35"/>
    <row r="3" spans="2:3" ht="14.5" customHeight="1" x14ac:dyDescent="0.35"/>
    <row r="4" spans="2:3" ht="14.5" customHeight="1" x14ac:dyDescent="0.35">
      <c r="B4" s="34" t="s">
        <v>119</v>
      </c>
      <c r="C4" s="31">
        <f>+SUM(Calculo_Ajustes!K2:K527)</f>
        <v>3960189.8957418203</v>
      </c>
    </row>
    <row r="5" spans="2:3" ht="14.5" customHeight="1" x14ac:dyDescent="0.35">
      <c r="B5" s="35" t="s">
        <v>120</v>
      </c>
      <c r="C5" s="32">
        <f>+SUM(Calculo_Ajustes!P2:P527)</f>
        <v>3938192.027037811</v>
      </c>
    </row>
    <row r="6" spans="2:3" ht="14.5" customHeight="1" x14ac:dyDescent="0.35">
      <c r="B6" s="36" t="s">
        <v>121</v>
      </c>
      <c r="C6" s="33">
        <f>+SUM(Calculo_Ajustes!M2:M527)</f>
        <v>3876880.3483893215</v>
      </c>
    </row>
    <row r="7" spans="2:3" ht="14.5" customHeight="1" x14ac:dyDescent="0.35"/>
    <row r="8" spans="2:3" ht="14.5" customHeight="1" x14ac:dyDescent="0.35"/>
    <row r="9" spans="2:3" ht="14.5" customHeight="1" x14ac:dyDescent="0.35"/>
    <row r="10" spans="2:3" ht="14.5" customHeight="1" x14ac:dyDescent="0.35"/>
    <row r="11" spans="2:3" ht="14.5" customHeight="1" x14ac:dyDescent="0.35"/>
    <row r="12" spans="2:3" ht="14.5" customHeight="1" x14ac:dyDescent="0.35"/>
    <row r="13" spans="2:3" ht="14.5" customHeight="1" x14ac:dyDescent="0.35"/>
    <row r="14" spans="2:3" ht="14.5" customHeight="1" x14ac:dyDescent="0.35"/>
    <row r="15" spans="2:3" ht="14.5" customHeight="1" x14ac:dyDescent="0.35"/>
    <row r="16" spans="2:3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7"/>
  <sheetViews>
    <sheetView workbookViewId="0">
      <selection activeCell="K6" sqref="K6"/>
    </sheetView>
  </sheetViews>
  <sheetFormatPr baseColWidth="10" defaultRowHeight="14.5" x14ac:dyDescent="0.35"/>
  <cols>
    <col min="1" max="1" width="18" bestFit="1" customWidth="1"/>
    <col min="2" max="3" width="18" hidden="1" customWidth="1"/>
    <col min="4" max="4" width="18" customWidth="1"/>
    <col min="5" max="5" width="10.36328125" bestFit="1" customWidth="1"/>
    <col min="6" max="7" width="13.6328125" customWidth="1"/>
    <col min="8" max="8" width="16.54296875" bestFit="1" customWidth="1"/>
    <col min="9" max="9" width="14" style="16" bestFit="1" customWidth="1"/>
    <col min="10" max="10" width="13.7265625" style="13" bestFit="1" customWidth="1"/>
    <col min="11" max="11" width="19.90625" style="16" customWidth="1"/>
    <col min="12" max="12" width="20.36328125" style="13" customWidth="1"/>
    <col min="13" max="13" width="22.7265625" style="16" bestFit="1" customWidth="1"/>
    <col min="14" max="14" width="14" bestFit="1" customWidth="1"/>
    <col min="15" max="15" width="20.36328125" style="13" customWidth="1"/>
    <col min="16" max="16" width="16.6328125" style="16" bestFit="1" customWidth="1"/>
    <col min="17" max="17" width="11.7265625" bestFit="1" customWidth="1"/>
  </cols>
  <sheetData>
    <row r="1" spans="1:17" x14ac:dyDescent="0.35">
      <c r="A1" t="s">
        <v>39</v>
      </c>
      <c r="B1" t="s">
        <v>117</v>
      </c>
      <c r="C1" t="s">
        <v>118</v>
      </c>
      <c r="D1" t="s">
        <v>115</v>
      </c>
      <c r="E1" t="s">
        <v>40</v>
      </c>
      <c r="F1" t="s">
        <v>41</v>
      </c>
      <c r="G1" t="s">
        <v>42</v>
      </c>
      <c r="H1" s="12" t="s">
        <v>116</v>
      </c>
      <c r="I1" s="16" t="s">
        <v>43</v>
      </c>
      <c r="J1" s="13" t="s">
        <v>50</v>
      </c>
      <c r="K1" s="16" t="s">
        <v>67</v>
      </c>
      <c r="L1" s="20" t="s">
        <v>110</v>
      </c>
      <c r="M1" s="21" t="s">
        <v>111</v>
      </c>
      <c r="N1" s="22" t="s">
        <v>122</v>
      </c>
      <c r="O1" s="17" t="s">
        <v>108</v>
      </c>
      <c r="P1" s="18" t="s">
        <v>109</v>
      </c>
      <c r="Q1" s="19" t="s">
        <v>122</v>
      </c>
    </row>
    <row r="2" spans="1:17" x14ac:dyDescent="0.35">
      <c r="A2" t="s">
        <v>72</v>
      </c>
      <c r="B2" t="str">
        <f>+LEFT(A2,3)</f>
        <v>EUR</v>
      </c>
      <c r="C2" t="str">
        <f>+RIGHT(A2,3)</f>
        <v>GBP</v>
      </c>
      <c r="D2" t="str">
        <f>+IF(B2&lt;C2,B2&amp;C2,C2&amp;B2)</f>
        <v>EURGBP</v>
      </c>
      <c r="E2" t="s">
        <v>9</v>
      </c>
      <c r="F2">
        <v>15</v>
      </c>
      <c r="G2" t="s">
        <v>73</v>
      </c>
      <c r="H2" t="str">
        <f>+D2&amp;"_"&amp;E2&amp;"_"&amp;G2</f>
        <v>EURGBP_ATM_15Y</v>
      </c>
      <c r="I2" s="16">
        <v>0.37450999999999901</v>
      </c>
      <c r="J2" s="13">
        <v>1.92051461149415</v>
      </c>
      <c r="K2" s="16">
        <v>0</v>
      </c>
      <c r="L2" s="23" t="str">
        <f>+_xlfn.XLOOKUP(H2,Datos_Tradition!$J$2:$J$89,Datos_Tradition!$I$2:$I$89,"")</f>
        <v/>
      </c>
      <c r="M2" s="24">
        <f>+IF(OR(L2="",K2=0),K2,ABS(I2)*L2/2)</f>
        <v>0</v>
      </c>
      <c r="N2" s="25" t="str">
        <f>+IF(L2="","",M2&lt;$K2)</f>
        <v/>
      </c>
      <c r="O2" s="23" t="str">
        <f>+_xlfn.XLOOKUP(H2,Datos_BGC!$J$2:$J$89,Datos_BGC!$I$2:$I$89,"")</f>
        <v/>
      </c>
      <c r="P2" s="24">
        <f>+IF(OR(O2="",K2=0),K2,ABS(I2)*O2/2)</f>
        <v>0</v>
      </c>
      <c r="Q2" s="29" t="str">
        <f>+IF(O2="","",P2&lt;$K2)</f>
        <v/>
      </c>
    </row>
    <row r="3" spans="1:17" x14ac:dyDescent="0.35">
      <c r="A3" t="s">
        <v>78</v>
      </c>
      <c r="B3" t="str">
        <f t="shared" ref="B3:B66" si="0">+LEFT(A3,3)</f>
        <v>EUR</v>
      </c>
      <c r="C3" t="str">
        <f t="shared" ref="C3:C66" si="1">+RIGHT(A3,3)</f>
        <v>USD</v>
      </c>
      <c r="D3" t="str">
        <f t="shared" ref="D3:D66" si="2">+IF(B3&lt;C3,B3&amp;C3,C3&amp;B3)</f>
        <v>EURUSD</v>
      </c>
      <c r="E3" t="s">
        <v>9</v>
      </c>
      <c r="F3">
        <v>15</v>
      </c>
      <c r="G3" t="s">
        <v>73</v>
      </c>
      <c r="H3" t="str">
        <f t="shared" ref="H3:H66" si="3">+D3&amp;"_"&amp;E3&amp;"_"&amp;G3</f>
        <v>EURUSD_ATM_15Y</v>
      </c>
      <c r="I3" s="16">
        <v>11.676689999999899</v>
      </c>
      <c r="J3" s="13">
        <v>0.73283702284661301</v>
      </c>
      <c r="K3" s="16">
        <v>0</v>
      </c>
      <c r="L3" s="23" t="str">
        <f>+_xlfn.XLOOKUP(H3,Datos_Tradition!$J$2:$J$89,Datos_Tradition!$I$2:$I$89,"")</f>
        <v/>
      </c>
      <c r="M3" s="24">
        <f t="shared" ref="M3:M66" si="4">+IF(OR(L3="",K3=0),K3,ABS(I3)*L3/2)</f>
        <v>0</v>
      </c>
      <c r="N3" s="25" t="str">
        <f t="shared" ref="N3:N66" si="5">+IF(L3="","",M3&lt;$K3)</f>
        <v/>
      </c>
      <c r="O3" s="23" t="str">
        <f>+_xlfn.XLOOKUP(H3,Datos_BGC!$J$2:$J$89,Datos_BGC!$I$2:$I$89,"")</f>
        <v/>
      </c>
      <c r="P3" s="24">
        <f t="shared" ref="P3:P66" si="6">+IF(OR(O3="",K3=0),K3,ABS(I3)*O3/2)</f>
        <v>0</v>
      </c>
      <c r="Q3" s="29" t="str">
        <f t="shared" ref="Q3:Q66" si="7">+IF(O3="","",P3&lt;$K3)</f>
        <v/>
      </c>
    </row>
    <row r="4" spans="1:17" x14ac:dyDescent="0.35">
      <c r="A4" t="s">
        <v>79</v>
      </c>
      <c r="B4" t="str">
        <f t="shared" si="0"/>
        <v>AUD</v>
      </c>
      <c r="C4" t="str">
        <f t="shared" si="1"/>
        <v>USD</v>
      </c>
      <c r="D4" t="str">
        <f t="shared" si="2"/>
        <v>AUDUSD</v>
      </c>
      <c r="E4" t="s">
        <v>17</v>
      </c>
      <c r="F4">
        <v>2.7777777777777701E-3</v>
      </c>
      <c r="G4" t="s">
        <v>20</v>
      </c>
      <c r="H4" t="str">
        <f t="shared" si="3"/>
        <v>AUDUSD_10FLY_1D</v>
      </c>
      <c r="I4" s="16">
        <v>332.53</v>
      </c>
      <c r="J4" s="13">
        <v>4.5242000000000004</v>
      </c>
      <c r="K4" s="16">
        <v>752.21611299999995</v>
      </c>
      <c r="L4" s="23" t="str">
        <f>+_xlfn.XLOOKUP(H4,Datos_Tradition!$J$2:$J$89,Datos_Tradition!$I$2:$I$89,"")</f>
        <v/>
      </c>
      <c r="M4" s="24">
        <f t="shared" si="4"/>
        <v>752.21611299999995</v>
      </c>
      <c r="N4" s="25" t="str">
        <f t="shared" si="5"/>
        <v/>
      </c>
      <c r="O4" s="23" t="str">
        <f>+_xlfn.XLOOKUP(H4,Datos_BGC!$J$2:$J$89,Datos_BGC!$I$2:$I$89,"")</f>
        <v/>
      </c>
      <c r="P4" s="24">
        <f t="shared" si="6"/>
        <v>752.21611299999995</v>
      </c>
      <c r="Q4" s="29" t="str">
        <f t="shared" si="7"/>
        <v/>
      </c>
    </row>
    <row r="5" spans="1:17" x14ac:dyDescent="0.35">
      <c r="A5" t="s">
        <v>79</v>
      </c>
      <c r="B5" t="str">
        <f t="shared" si="0"/>
        <v>AUD</v>
      </c>
      <c r="C5" t="str">
        <f t="shared" si="1"/>
        <v>USD</v>
      </c>
      <c r="D5" t="str">
        <f t="shared" si="2"/>
        <v>AUDUSD</v>
      </c>
      <c r="E5" t="s">
        <v>16</v>
      </c>
      <c r="F5">
        <v>2.7777777777777701E-3</v>
      </c>
      <c r="G5" t="s">
        <v>20</v>
      </c>
      <c r="H5" t="str">
        <f t="shared" si="3"/>
        <v>AUDUSD_10RR_1D</v>
      </c>
      <c r="I5" s="16">
        <v>-87.929999999999893</v>
      </c>
      <c r="J5" s="13">
        <v>4.4623999999999997</v>
      </c>
      <c r="K5" s="16">
        <v>196.189415999999</v>
      </c>
      <c r="L5" s="23" t="str">
        <f>+_xlfn.XLOOKUP(H5,Datos_Tradition!$J$2:$J$89,Datos_Tradition!$I$2:$I$89,"")</f>
        <v/>
      </c>
      <c r="M5" s="24">
        <f t="shared" si="4"/>
        <v>196.189415999999</v>
      </c>
      <c r="N5" s="25" t="str">
        <f t="shared" si="5"/>
        <v/>
      </c>
      <c r="O5" s="23" t="str">
        <f>+_xlfn.XLOOKUP(H5,Datos_BGC!$J$2:$J$89,Datos_BGC!$I$2:$I$89,"")</f>
        <v/>
      </c>
      <c r="P5" s="24">
        <f t="shared" si="6"/>
        <v>196.189415999999</v>
      </c>
      <c r="Q5" s="29" t="str">
        <f t="shared" si="7"/>
        <v/>
      </c>
    </row>
    <row r="6" spans="1:17" x14ac:dyDescent="0.35">
      <c r="A6" t="s">
        <v>79</v>
      </c>
      <c r="B6" t="str">
        <f t="shared" si="0"/>
        <v>AUD</v>
      </c>
      <c r="C6" t="str">
        <f t="shared" si="1"/>
        <v>USD</v>
      </c>
      <c r="D6" t="str">
        <f t="shared" si="2"/>
        <v>AUDUSD</v>
      </c>
      <c r="E6" t="s">
        <v>19</v>
      </c>
      <c r="F6">
        <v>2.7777777777777701E-3</v>
      </c>
      <c r="G6" t="s">
        <v>20</v>
      </c>
      <c r="H6" t="str">
        <f t="shared" si="3"/>
        <v>AUDUSD_25FLY_1D</v>
      </c>
      <c r="I6" s="16">
        <v>-270.83999999999997</v>
      </c>
      <c r="J6" s="13">
        <v>2.1480000000000001</v>
      </c>
      <c r="K6" s="16">
        <v>290.88216</v>
      </c>
      <c r="L6" s="23" t="str">
        <f>+_xlfn.XLOOKUP(H6,Datos_Tradition!$J$2:$J$89,Datos_Tradition!$I$2:$I$89,"")</f>
        <v/>
      </c>
      <c r="M6" s="24">
        <f t="shared" si="4"/>
        <v>290.88216</v>
      </c>
      <c r="N6" s="25" t="str">
        <f t="shared" si="5"/>
        <v/>
      </c>
      <c r="O6" s="23" t="str">
        <f>+_xlfn.XLOOKUP(H6,Datos_BGC!$J$2:$J$89,Datos_BGC!$I$2:$I$89,"")</f>
        <v/>
      </c>
      <c r="P6" s="24">
        <f t="shared" si="6"/>
        <v>290.88216</v>
      </c>
      <c r="Q6" s="29" t="str">
        <f t="shared" si="7"/>
        <v/>
      </c>
    </row>
    <row r="7" spans="1:17" x14ac:dyDescent="0.35">
      <c r="A7" t="s">
        <v>79</v>
      </c>
      <c r="B7" t="str">
        <f t="shared" si="0"/>
        <v>AUD</v>
      </c>
      <c r="C7" t="str">
        <f t="shared" si="1"/>
        <v>USD</v>
      </c>
      <c r="D7" t="str">
        <f t="shared" si="2"/>
        <v>AUDUSD</v>
      </c>
      <c r="E7" t="s">
        <v>18</v>
      </c>
      <c r="F7">
        <v>2.7777777777777701E-3</v>
      </c>
      <c r="G7" t="s">
        <v>20</v>
      </c>
      <c r="H7" t="str">
        <f t="shared" si="3"/>
        <v>AUDUSD_25RR_1D</v>
      </c>
      <c r="I7" s="16">
        <v>283.58</v>
      </c>
      <c r="J7" s="13">
        <v>3.6262500000000002</v>
      </c>
      <c r="K7" s="16">
        <v>514.16598750000003</v>
      </c>
      <c r="L7" s="23" t="str">
        <f>+_xlfn.XLOOKUP(H7,Datos_Tradition!$J$2:$J$89,Datos_Tradition!$I$2:$I$89,"")</f>
        <v/>
      </c>
      <c r="M7" s="24">
        <f t="shared" si="4"/>
        <v>514.16598750000003</v>
      </c>
      <c r="N7" s="25" t="str">
        <f t="shared" si="5"/>
        <v/>
      </c>
      <c r="O7" s="23" t="str">
        <f>+_xlfn.XLOOKUP(H7,Datos_BGC!$J$2:$J$89,Datos_BGC!$I$2:$I$89,"")</f>
        <v/>
      </c>
      <c r="P7" s="24">
        <f t="shared" si="6"/>
        <v>514.16598750000003</v>
      </c>
      <c r="Q7" s="29" t="str">
        <f t="shared" si="7"/>
        <v/>
      </c>
    </row>
    <row r="8" spans="1:17" x14ac:dyDescent="0.35">
      <c r="A8" t="s">
        <v>79</v>
      </c>
      <c r="B8" t="str">
        <f t="shared" si="0"/>
        <v>AUD</v>
      </c>
      <c r="C8" t="str">
        <f t="shared" si="1"/>
        <v>USD</v>
      </c>
      <c r="D8" t="str">
        <f t="shared" si="2"/>
        <v>AUDUSD</v>
      </c>
      <c r="E8" t="s">
        <v>9</v>
      </c>
      <c r="F8">
        <v>2.7777777777777701E-3</v>
      </c>
      <c r="G8" t="s">
        <v>20</v>
      </c>
      <c r="H8" t="str">
        <f t="shared" si="3"/>
        <v>AUDUSD_ATM_1D</v>
      </c>
      <c r="I8" s="16">
        <v>-491.873819999999</v>
      </c>
      <c r="J8" s="13">
        <v>2.1</v>
      </c>
      <c r="K8" s="16">
        <v>516.46751099999994</v>
      </c>
      <c r="L8" s="23" t="str">
        <f>+_xlfn.XLOOKUP(H8,Datos_Tradition!$J$2:$J$89,Datos_Tradition!$I$2:$I$89,"")</f>
        <v/>
      </c>
      <c r="M8" s="24">
        <f t="shared" si="4"/>
        <v>516.46751099999994</v>
      </c>
      <c r="N8" s="25" t="str">
        <f t="shared" si="5"/>
        <v/>
      </c>
      <c r="O8" s="23" t="str">
        <f>+_xlfn.XLOOKUP(H8,Datos_BGC!$J$2:$J$89,Datos_BGC!$I$2:$I$89,"")</f>
        <v/>
      </c>
      <c r="P8" s="24">
        <f t="shared" si="6"/>
        <v>516.46751099999994</v>
      </c>
      <c r="Q8" s="29" t="str">
        <f t="shared" si="7"/>
        <v/>
      </c>
    </row>
    <row r="9" spans="1:17" x14ac:dyDescent="0.35">
      <c r="A9" t="s">
        <v>79</v>
      </c>
      <c r="B9" t="str">
        <f t="shared" si="0"/>
        <v>AUD</v>
      </c>
      <c r="C9" t="str">
        <f t="shared" si="1"/>
        <v>USD</v>
      </c>
      <c r="D9" t="str">
        <f t="shared" si="2"/>
        <v>AUDUSD</v>
      </c>
      <c r="E9" t="s">
        <v>17</v>
      </c>
      <c r="F9">
        <v>1.94444444444444E-2</v>
      </c>
      <c r="G9" t="s">
        <v>0</v>
      </c>
      <c r="H9" t="str">
        <f t="shared" si="3"/>
        <v>AUDUSD_10FLY_1W</v>
      </c>
      <c r="I9" s="16">
        <v>776.94</v>
      </c>
      <c r="J9" s="13">
        <v>1.2991999999999999</v>
      </c>
      <c r="K9" s="16">
        <v>504.70022399999999</v>
      </c>
      <c r="L9" s="23" t="str">
        <f>+_xlfn.XLOOKUP(H9,Datos_Tradition!$J$2:$J$89,Datos_Tradition!$I$2:$I$89,"")</f>
        <v/>
      </c>
      <c r="M9" s="24">
        <f t="shared" si="4"/>
        <v>504.70022399999999</v>
      </c>
      <c r="N9" s="25" t="str">
        <f t="shared" si="5"/>
        <v/>
      </c>
      <c r="O9" s="23" t="str">
        <f>+_xlfn.XLOOKUP(H9,Datos_BGC!$J$2:$J$89,Datos_BGC!$I$2:$I$89,"")</f>
        <v/>
      </c>
      <c r="P9" s="24">
        <f t="shared" si="6"/>
        <v>504.70022399999999</v>
      </c>
      <c r="Q9" s="29" t="str">
        <f t="shared" si="7"/>
        <v/>
      </c>
    </row>
    <row r="10" spans="1:17" x14ac:dyDescent="0.35">
      <c r="A10" t="s">
        <v>79</v>
      </c>
      <c r="B10" t="str">
        <f t="shared" si="0"/>
        <v>AUD</v>
      </c>
      <c r="C10" t="str">
        <f t="shared" si="1"/>
        <v>USD</v>
      </c>
      <c r="D10" t="str">
        <f t="shared" si="2"/>
        <v>AUDUSD</v>
      </c>
      <c r="E10" t="s">
        <v>16</v>
      </c>
      <c r="F10">
        <v>1.94444444444444E-2</v>
      </c>
      <c r="G10" t="s">
        <v>0</v>
      </c>
      <c r="H10" t="str">
        <f t="shared" si="3"/>
        <v>AUDUSD_10RR_1W</v>
      </c>
      <c r="I10" s="16">
        <v>-803.86</v>
      </c>
      <c r="J10" s="13">
        <v>1.9487000000000001</v>
      </c>
      <c r="K10" s="16">
        <v>783.24099100000001</v>
      </c>
      <c r="L10" s="23" t="str">
        <f>+_xlfn.XLOOKUP(H10,Datos_Tradition!$J$2:$J$89,Datos_Tradition!$I$2:$I$89,"")</f>
        <v/>
      </c>
      <c r="M10" s="24">
        <f t="shared" si="4"/>
        <v>783.24099100000001</v>
      </c>
      <c r="N10" s="25" t="str">
        <f t="shared" si="5"/>
        <v/>
      </c>
      <c r="O10" s="23" t="str">
        <f>+_xlfn.XLOOKUP(H10,Datos_BGC!$J$2:$J$89,Datos_BGC!$I$2:$I$89,"")</f>
        <v/>
      </c>
      <c r="P10" s="24">
        <f t="shared" si="6"/>
        <v>783.24099100000001</v>
      </c>
      <c r="Q10" s="29" t="str">
        <f t="shared" si="7"/>
        <v/>
      </c>
    </row>
    <row r="11" spans="1:17" x14ac:dyDescent="0.35">
      <c r="A11" t="s">
        <v>79</v>
      </c>
      <c r="B11" t="str">
        <f t="shared" si="0"/>
        <v>AUD</v>
      </c>
      <c r="C11" t="str">
        <f t="shared" si="1"/>
        <v>USD</v>
      </c>
      <c r="D11" t="str">
        <f t="shared" si="2"/>
        <v>AUDUSD</v>
      </c>
      <c r="E11" t="s">
        <v>19</v>
      </c>
      <c r="F11">
        <v>1.94444444444444E-2</v>
      </c>
      <c r="G11" t="s">
        <v>0</v>
      </c>
      <c r="H11" t="str">
        <f t="shared" si="3"/>
        <v>AUDUSD_25FLY_1W</v>
      </c>
      <c r="I11" s="16">
        <v>-4826.45</v>
      </c>
      <c r="J11" s="13">
        <v>0.5</v>
      </c>
      <c r="K11" s="16">
        <v>1206.6125</v>
      </c>
      <c r="L11" s="23" t="str">
        <f>+_xlfn.XLOOKUP(H11,Datos_Tradition!$J$2:$J$89,Datos_Tradition!$I$2:$I$89,"")</f>
        <v/>
      </c>
      <c r="M11" s="24">
        <f t="shared" si="4"/>
        <v>1206.6125</v>
      </c>
      <c r="N11" s="25" t="str">
        <f t="shared" si="5"/>
        <v/>
      </c>
      <c r="O11" s="23" t="str">
        <f>+_xlfn.XLOOKUP(H11,Datos_BGC!$J$2:$J$89,Datos_BGC!$I$2:$I$89,"")</f>
        <v/>
      </c>
      <c r="P11" s="24">
        <f t="shared" si="6"/>
        <v>1206.6125</v>
      </c>
      <c r="Q11" s="29" t="str">
        <f t="shared" si="7"/>
        <v/>
      </c>
    </row>
    <row r="12" spans="1:17" x14ac:dyDescent="0.35">
      <c r="A12" t="s">
        <v>79</v>
      </c>
      <c r="B12" t="str">
        <f t="shared" si="0"/>
        <v>AUD</v>
      </c>
      <c r="C12" t="str">
        <f t="shared" si="1"/>
        <v>USD</v>
      </c>
      <c r="D12" t="str">
        <f t="shared" si="2"/>
        <v>AUDUSD</v>
      </c>
      <c r="E12" t="s">
        <v>18</v>
      </c>
      <c r="F12">
        <v>1.94444444444444E-2</v>
      </c>
      <c r="G12" t="s">
        <v>0</v>
      </c>
      <c r="H12" t="str">
        <f t="shared" si="3"/>
        <v>AUDUSD_25RR_1W</v>
      </c>
      <c r="I12" s="16">
        <v>3302.35</v>
      </c>
      <c r="J12" s="13">
        <v>0.7</v>
      </c>
      <c r="K12" s="16">
        <v>1155.8225</v>
      </c>
      <c r="L12" s="23" t="str">
        <f>+_xlfn.XLOOKUP(H12,Datos_Tradition!$J$2:$J$89,Datos_Tradition!$I$2:$I$89,"")</f>
        <v/>
      </c>
      <c r="M12" s="24">
        <f t="shared" si="4"/>
        <v>1155.8225</v>
      </c>
      <c r="N12" s="25" t="str">
        <f t="shared" si="5"/>
        <v/>
      </c>
      <c r="O12" s="23" t="str">
        <f>+_xlfn.XLOOKUP(H12,Datos_BGC!$J$2:$J$89,Datos_BGC!$I$2:$I$89,"")</f>
        <v/>
      </c>
      <c r="P12" s="24">
        <f t="shared" si="6"/>
        <v>1155.8225</v>
      </c>
      <c r="Q12" s="29" t="str">
        <f t="shared" si="7"/>
        <v/>
      </c>
    </row>
    <row r="13" spans="1:17" x14ac:dyDescent="0.35">
      <c r="A13" t="s">
        <v>79</v>
      </c>
      <c r="B13" t="str">
        <f t="shared" si="0"/>
        <v>AUD</v>
      </c>
      <c r="C13" t="str">
        <f t="shared" si="1"/>
        <v>USD</v>
      </c>
      <c r="D13" t="str">
        <f t="shared" si="2"/>
        <v>AUDUSD</v>
      </c>
      <c r="E13" t="s">
        <v>9</v>
      </c>
      <c r="F13">
        <v>1.94444444444444E-2</v>
      </c>
      <c r="G13" t="s">
        <v>0</v>
      </c>
      <c r="H13" t="str">
        <f t="shared" si="3"/>
        <v>AUDUSD_ATM_1W</v>
      </c>
      <c r="I13" s="16">
        <v>-6002.9600399999999</v>
      </c>
      <c r="J13" s="13">
        <v>1</v>
      </c>
      <c r="K13" s="16">
        <v>3001.48002</v>
      </c>
      <c r="L13" s="23" t="str">
        <f>+_xlfn.XLOOKUP(H13,Datos_Tradition!$J$2:$J$89,Datos_Tradition!$I$2:$I$89,"")</f>
        <v/>
      </c>
      <c r="M13" s="24">
        <f t="shared" si="4"/>
        <v>3001.48002</v>
      </c>
      <c r="N13" s="25" t="str">
        <f t="shared" si="5"/>
        <v/>
      </c>
      <c r="O13" s="23" t="str">
        <f>+_xlfn.XLOOKUP(H13,Datos_BGC!$J$2:$J$89,Datos_BGC!$I$2:$I$89,"")</f>
        <v/>
      </c>
      <c r="P13" s="24">
        <f t="shared" si="6"/>
        <v>3001.48002</v>
      </c>
      <c r="Q13" s="29" t="str">
        <f t="shared" si="7"/>
        <v/>
      </c>
    </row>
    <row r="14" spans="1:17" x14ac:dyDescent="0.35">
      <c r="A14" t="s">
        <v>79</v>
      </c>
      <c r="B14" t="str">
        <f t="shared" si="0"/>
        <v>AUD</v>
      </c>
      <c r="C14" t="str">
        <f t="shared" si="1"/>
        <v>USD</v>
      </c>
      <c r="D14" t="str">
        <f t="shared" si="2"/>
        <v>AUDUSD</v>
      </c>
      <c r="E14" t="s">
        <v>17</v>
      </c>
      <c r="F14">
        <v>0.5</v>
      </c>
      <c r="G14" t="s">
        <v>5</v>
      </c>
      <c r="H14" t="str">
        <f t="shared" si="3"/>
        <v>AUDUSD_10FLY_6M</v>
      </c>
      <c r="I14" s="16">
        <v>-1270.3799999999901</v>
      </c>
      <c r="J14" s="13">
        <v>0.57750000000000001</v>
      </c>
      <c r="K14" s="16">
        <v>366.82222499999898</v>
      </c>
      <c r="L14" s="23" t="str">
        <f>+_xlfn.XLOOKUP(H14,Datos_Tradition!$J$2:$J$89,Datos_Tradition!$I$2:$I$89,"")</f>
        <v/>
      </c>
      <c r="M14" s="24">
        <f t="shared" si="4"/>
        <v>366.82222499999898</v>
      </c>
      <c r="N14" s="25" t="str">
        <f t="shared" si="5"/>
        <v/>
      </c>
      <c r="O14" s="23" t="str">
        <f>+_xlfn.XLOOKUP(H14,Datos_BGC!$J$2:$J$89,Datos_BGC!$I$2:$I$89,"")</f>
        <v/>
      </c>
      <c r="P14" s="24">
        <f t="shared" si="6"/>
        <v>366.82222499999898</v>
      </c>
      <c r="Q14" s="29" t="str">
        <f t="shared" si="7"/>
        <v/>
      </c>
    </row>
    <row r="15" spans="1:17" x14ac:dyDescent="0.35">
      <c r="A15" t="s">
        <v>79</v>
      </c>
      <c r="B15" t="str">
        <f t="shared" si="0"/>
        <v>AUD</v>
      </c>
      <c r="C15" t="str">
        <f t="shared" si="1"/>
        <v>USD</v>
      </c>
      <c r="D15" t="str">
        <f t="shared" si="2"/>
        <v>AUDUSD</v>
      </c>
      <c r="E15" t="s">
        <v>16</v>
      </c>
      <c r="F15">
        <v>0.5</v>
      </c>
      <c r="G15" t="s">
        <v>5</v>
      </c>
      <c r="H15" t="str">
        <f t="shared" si="3"/>
        <v>AUDUSD_10RR_6M</v>
      </c>
      <c r="I15" s="16">
        <v>2089.1999999999998</v>
      </c>
      <c r="J15" s="13">
        <v>0.86619999999999997</v>
      </c>
      <c r="K15" s="16">
        <v>904.83251999999902</v>
      </c>
      <c r="L15" s="23" t="str">
        <f>+_xlfn.XLOOKUP(H15,Datos_Tradition!$J$2:$J$89,Datos_Tradition!$I$2:$I$89,"")</f>
        <v/>
      </c>
      <c r="M15" s="24">
        <f t="shared" si="4"/>
        <v>904.83251999999902</v>
      </c>
      <c r="N15" s="25" t="str">
        <f t="shared" si="5"/>
        <v/>
      </c>
      <c r="O15" s="23" t="str">
        <f>+_xlfn.XLOOKUP(H15,Datos_BGC!$J$2:$J$89,Datos_BGC!$I$2:$I$89,"")</f>
        <v/>
      </c>
      <c r="P15" s="24">
        <f t="shared" si="6"/>
        <v>904.83251999999902</v>
      </c>
      <c r="Q15" s="29" t="str">
        <f t="shared" si="7"/>
        <v/>
      </c>
    </row>
    <row r="16" spans="1:17" x14ac:dyDescent="0.35">
      <c r="A16" t="s">
        <v>79</v>
      </c>
      <c r="B16" t="str">
        <f t="shared" si="0"/>
        <v>AUD</v>
      </c>
      <c r="C16" t="str">
        <f t="shared" si="1"/>
        <v>USD</v>
      </c>
      <c r="D16" t="str">
        <f t="shared" si="2"/>
        <v>AUDUSD</v>
      </c>
      <c r="E16" t="s">
        <v>19</v>
      </c>
      <c r="F16">
        <v>0.5</v>
      </c>
      <c r="G16" t="s">
        <v>5</v>
      </c>
      <c r="H16" t="str">
        <f t="shared" si="3"/>
        <v>AUDUSD_25FLY_6M</v>
      </c>
      <c r="I16" s="16">
        <v>12793.86</v>
      </c>
      <c r="J16" s="13">
        <v>0.17499999999999999</v>
      </c>
      <c r="K16" s="16">
        <v>1119.4627499999999</v>
      </c>
      <c r="L16" s="23" t="str">
        <f>+_xlfn.XLOOKUP(H16,Datos_Tradition!$J$2:$J$89,Datos_Tradition!$I$2:$I$89,"")</f>
        <v/>
      </c>
      <c r="M16" s="24">
        <f t="shared" si="4"/>
        <v>1119.4627499999999</v>
      </c>
      <c r="N16" s="25" t="str">
        <f t="shared" si="5"/>
        <v/>
      </c>
      <c r="O16" s="23" t="str">
        <f>+_xlfn.XLOOKUP(H16,Datos_BGC!$J$2:$J$89,Datos_BGC!$I$2:$I$89,"")</f>
        <v/>
      </c>
      <c r="P16" s="24">
        <f t="shared" si="6"/>
        <v>1119.4627499999999</v>
      </c>
      <c r="Q16" s="29" t="str">
        <f t="shared" si="7"/>
        <v/>
      </c>
    </row>
    <row r="17" spans="1:17" x14ac:dyDescent="0.35">
      <c r="A17" t="s">
        <v>79</v>
      </c>
      <c r="B17" t="str">
        <f t="shared" si="0"/>
        <v>AUD</v>
      </c>
      <c r="C17" t="str">
        <f t="shared" si="1"/>
        <v>USD</v>
      </c>
      <c r="D17" t="str">
        <f t="shared" si="2"/>
        <v>AUDUSD</v>
      </c>
      <c r="E17" t="s">
        <v>18</v>
      </c>
      <c r="F17">
        <v>0.5</v>
      </c>
      <c r="G17" t="s">
        <v>5</v>
      </c>
      <c r="H17" t="str">
        <f t="shared" si="3"/>
        <v>AUDUSD_25RR_6M</v>
      </c>
      <c r="I17" s="16">
        <v>-969.87</v>
      </c>
      <c r="J17" s="13">
        <v>0.35</v>
      </c>
      <c r="K17" s="16">
        <v>169.72725</v>
      </c>
      <c r="L17" s="23" t="str">
        <f>+_xlfn.XLOOKUP(H17,Datos_Tradition!$J$2:$J$89,Datos_Tradition!$I$2:$I$89,"")</f>
        <v/>
      </c>
      <c r="M17" s="24">
        <f t="shared" si="4"/>
        <v>169.72725</v>
      </c>
      <c r="N17" s="25" t="str">
        <f t="shared" si="5"/>
        <v/>
      </c>
      <c r="O17" s="23" t="str">
        <f>+_xlfn.XLOOKUP(H17,Datos_BGC!$J$2:$J$89,Datos_BGC!$I$2:$I$89,"")</f>
        <v/>
      </c>
      <c r="P17" s="24">
        <f t="shared" si="6"/>
        <v>169.72725</v>
      </c>
      <c r="Q17" s="29" t="str">
        <f t="shared" si="7"/>
        <v/>
      </c>
    </row>
    <row r="18" spans="1:17" x14ac:dyDescent="0.35">
      <c r="A18" t="s">
        <v>79</v>
      </c>
      <c r="B18" t="str">
        <f t="shared" si="0"/>
        <v>AUD</v>
      </c>
      <c r="C18" t="str">
        <f t="shared" si="1"/>
        <v>USD</v>
      </c>
      <c r="D18" t="str">
        <f t="shared" si="2"/>
        <v>AUDUSD</v>
      </c>
      <c r="E18" t="s">
        <v>9</v>
      </c>
      <c r="F18">
        <v>0.5</v>
      </c>
      <c r="G18" t="s">
        <v>5</v>
      </c>
      <c r="H18" t="str">
        <f t="shared" si="3"/>
        <v>AUDUSD_ATM_6M</v>
      </c>
      <c r="I18" s="16">
        <v>3650.6015499999899</v>
      </c>
      <c r="J18" s="13">
        <v>0.35</v>
      </c>
      <c r="K18" s="16">
        <v>638.85527124999896</v>
      </c>
      <c r="L18" s="23" t="str">
        <f>+_xlfn.XLOOKUP(H18,Datos_Tradition!$J$2:$J$89,Datos_Tradition!$I$2:$I$89,"")</f>
        <v/>
      </c>
      <c r="M18" s="24">
        <f t="shared" si="4"/>
        <v>638.85527124999896</v>
      </c>
      <c r="N18" s="25" t="str">
        <f t="shared" si="5"/>
        <v/>
      </c>
      <c r="O18" s="23" t="str">
        <f>+_xlfn.XLOOKUP(H18,Datos_BGC!$J$2:$J$89,Datos_BGC!$I$2:$I$89,"")</f>
        <v/>
      </c>
      <c r="P18" s="24">
        <f t="shared" si="6"/>
        <v>638.85527124999896</v>
      </c>
      <c r="Q18" s="29" t="str">
        <f t="shared" si="7"/>
        <v/>
      </c>
    </row>
    <row r="19" spans="1:17" x14ac:dyDescent="0.35">
      <c r="A19" t="s">
        <v>81</v>
      </c>
      <c r="B19" t="str">
        <f t="shared" si="0"/>
        <v>CHF</v>
      </c>
      <c r="C19" t="str">
        <f t="shared" si="1"/>
        <v>PLN</v>
      </c>
      <c r="D19" t="str">
        <f t="shared" si="2"/>
        <v>CHFPLN</v>
      </c>
      <c r="E19" t="s">
        <v>9</v>
      </c>
      <c r="F19">
        <v>2.7777777777777701E-3</v>
      </c>
      <c r="G19" t="s">
        <v>20</v>
      </c>
      <c r="H19" t="str">
        <f t="shared" si="3"/>
        <v>CHFPLN_ATM_1D</v>
      </c>
      <c r="I19" s="16">
        <v>-5.8380900000000002</v>
      </c>
      <c r="J19" s="13">
        <v>3.1850000000000001</v>
      </c>
      <c r="K19" s="16">
        <v>9.2971583249999998</v>
      </c>
      <c r="L19" s="23" t="str">
        <f>+_xlfn.XLOOKUP(H19,Datos_Tradition!$J$2:$J$89,Datos_Tradition!$I$2:$I$89,"")</f>
        <v/>
      </c>
      <c r="M19" s="24">
        <f t="shared" si="4"/>
        <v>9.2971583249999998</v>
      </c>
      <c r="N19" s="25" t="str">
        <f t="shared" si="5"/>
        <v/>
      </c>
      <c r="O19" s="23" t="str">
        <f>+_xlfn.XLOOKUP(H19,Datos_BGC!$J$2:$J$89,Datos_BGC!$I$2:$I$89,"")</f>
        <v/>
      </c>
      <c r="P19" s="24">
        <f t="shared" si="6"/>
        <v>9.2971583249999998</v>
      </c>
      <c r="Q19" s="29" t="str">
        <f t="shared" si="7"/>
        <v/>
      </c>
    </row>
    <row r="20" spans="1:17" x14ac:dyDescent="0.35">
      <c r="A20" t="s">
        <v>81</v>
      </c>
      <c r="B20" t="str">
        <f t="shared" si="0"/>
        <v>CHF</v>
      </c>
      <c r="C20" t="str">
        <f t="shared" si="1"/>
        <v>PLN</v>
      </c>
      <c r="D20" t="str">
        <f t="shared" si="2"/>
        <v>CHFPLN</v>
      </c>
      <c r="E20" t="s">
        <v>9</v>
      </c>
      <c r="F20">
        <v>8.3333333333333301E-2</v>
      </c>
      <c r="G20" t="s">
        <v>2</v>
      </c>
      <c r="H20" t="str">
        <f t="shared" si="3"/>
        <v>CHFPLN_ATM_1M</v>
      </c>
      <c r="I20" s="16">
        <v>-16.326699999999999</v>
      </c>
      <c r="J20" s="13">
        <v>1.77</v>
      </c>
      <c r="K20" s="16">
        <v>14.4491295</v>
      </c>
      <c r="L20" s="23" t="str">
        <f>+_xlfn.XLOOKUP(H20,Datos_Tradition!$J$2:$J$89,Datos_Tradition!$I$2:$I$89,"")</f>
        <v/>
      </c>
      <c r="M20" s="24">
        <f t="shared" si="4"/>
        <v>14.4491295</v>
      </c>
      <c r="N20" s="25" t="str">
        <f t="shared" si="5"/>
        <v/>
      </c>
      <c r="O20" s="23" t="str">
        <f>+_xlfn.XLOOKUP(H20,Datos_BGC!$J$2:$J$89,Datos_BGC!$I$2:$I$89,"")</f>
        <v/>
      </c>
      <c r="P20" s="24">
        <f t="shared" si="6"/>
        <v>14.4491295</v>
      </c>
      <c r="Q20" s="29" t="str">
        <f t="shared" si="7"/>
        <v/>
      </c>
    </row>
    <row r="21" spans="1:17" x14ac:dyDescent="0.35">
      <c r="A21" t="s">
        <v>81</v>
      </c>
      <c r="B21" t="str">
        <f t="shared" si="0"/>
        <v>CHF</v>
      </c>
      <c r="C21" t="str">
        <f t="shared" si="1"/>
        <v>PLN</v>
      </c>
      <c r="D21" t="str">
        <f t="shared" si="2"/>
        <v>CHFPLN</v>
      </c>
      <c r="E21" t="s">
        <v>9</v>
      </c>
      <c r="F21">
        <v>0.25</v>
      </c>
      <c r="G21" t="s">
        <v>4</v>
      </c>
      <c r="H21" t="str">
        <f t="shared" si="3"/>
        <v>CHFPLN_ATM_3M</v>
      </c>
      <c r="I21" s="16">
        <v>-13.6814</v>
      </c>
      <c r="J21" s="13">
        <v>1.7250000000000001</v>
      </c>
      <c r="K21" s="16">
        <v>11.800207500000001</v>
      </c>
      <c r="L21" s="23" t="str">
        <f>+_xlfn.XLOOKUP(H21,Datos_Tradition!$J$2:$J$89,Datos_Tradition!$I$2:$I$89,"")</f>
        <v/>
      </c>
      <c r="M21" s="24">
        <f t="shared" si="4"/>
        <v>11.800207500000001</v>
      </c>
      <c r="N21" s="25" t="str">
        <f t="shared" si="5"/>
        <v/>
      </c>
      <c r="O21" s="23" t="str">
        <f>+_xlfn.XLOOKUP(H21,Datos_BGC!$J$2:$J$89,Datos_BGC!$I$2:$I$89,"")</f>
        <v/>
      </c>
      <c r="P21" s="24">
        <f t="shared" si="6"/>
        <v>11.800207500000001</v>
      </c>
      <c r="Q21" s="29" t="str">
        <f t="shared" si="7"/>
        <v/>
      </c>
    </row>
    <row r="22" spans="1:17" x14ac:dyDescent="0.35">
      <c r="A22" t="s">
        <v>81</v>
      </c>
      <c r="B22" t="str">
        <f t="shared" si="0"/>
        <v>CHF</v>
      </c>
      <c r="C22" t="str">
        <f t="shared" si="1"/>
        <v>PLN</v>
      </c>
      <c r="D22" t="str">
        <f t="shared" si="2"/>
        <v>CHFPLN</v>
      </c>
      <c r="E22" t="s">
        <v>9</v>
      </c>
      <c r="F22">
        <v>0.5</v>
      </c>
      <c r="G22" t="s">
        <v>5</v>
      </c>
      <c r="H22" t="str">
        <f t="shared" si="3"/>
        <v>CHFPLN_ATM_6M</v>
      </c>
      <c r="I22" s="16">
        <v>-259.06880000000001</v>
      </c>
      <c r="J22" s="13">
        <v>1.7350000000000001</v>
      </c>
      <c r="K22" s="16">
        <v>224.74218400000001</v>
      </c>
      <c r="L22" s="23" t="str">
        <f>+_xlfn.XLOOKUP(H22,Datos_Tradition!$J$2:$J$89,Datos_Tradition!$I$2:$I$89,"")</f>
        <v/>
      </c>
      <c r="M22" s="24">
        <f t="shared" si="4"/>
        <v>224.74218400000001</v>
      </c>
      <c r="N22" s="25" t="str">
        <f t="shared" si="5"/>
        <v/>
      </c>
      <c r="O22" s="23" t="str">
        <f>+_xlfn.XLOOKUP(H22,Datos_BGC!$J$2:$J$89,Datos_BGC!$I$2:$I$89,"")</f>
        <v/>
      </c>
      <c r="P22" s="24">
        <f t="shared" si="6"/>
        <v>224.74218400000001</v>
      </c>
      <c r="Q22" s="29" t="str">
        <f t="shared" si="7"/>
        <v/>
      </c>
    </row>
    <row r="23" spans="1:17" x14ac:dyDescent="0.35">
      <c r="A23" t="s">
        <v>81</v>
      </c>
      <c r="B23" t="str">
        <f t="shared" si="0"/>
        <v>CHF</v>
      </c>
      <c r="C23" t="str">
        <f t="shared" si="1"/>
        <v>PLN</v>
      </c>
      <c r="D23" t="str">
        <f t="shared" si="2"/>
        <v>CHFPLN</v>
      </c>
      <c r="E23" t="s">
        <v>9</v>
      </c>
      <c r="F23">
        <v>0.75</v>
      </c>
      <c r="G23" t="s">
        <v>6</v>
      </c>
      <c r="H23" t="str">
        <f t="shared" si="3"/>
        <v>CHFPLN_ATM_9M</v>
      </c>
      <c r="I23" s="16">
        <v>-183.19105999999999</v>
      </c>
      <c r="J23" s="13">
        <v>1.7350000000000001</v>
      </c>
      <c r="K23" s="16">
        <v>158.91824455</v>
      </c>
      <c r="L23" s="23" t="str">
        <f>+_xlfn.XLOOKUP(H23,Datos_Tradition!$J$2:$J$89,Datos_Tradition!$I$2:$I$89,"")</f>
        <v/>
      </c>
      <c r="M23" s="24">
        <f t="shared" si="4"/>
        <v>158.91824455</v>
      </c>
      <c r="N23" s="25" t="str">
        <f t="shared" si="5"/>
        <v/>
      </c>
      <c r="O23" s="23" t="str">
        <f>+_xlfn.XLOOKUP(H23,Datos_BGC!$J$2:$J$89,Datos_BGC!$I$2:$I$89,"")</f>
        <v/>
      </c>
      <c r="P23" s="24">
        <f t="shared" si="6"/>
        <v>158.91824455</v>
      </c>
      <c r="Q23" s="29" t="str">
        <f t="shared" si="7"/>
        <v/>
      </c>
    </row>
    <row r="24" spans="1:17" x14ac:dyDescent="0.35">
      <c r="A24" t="s">
        <v>81</v>
      </c>
      <c r="B24" t="str">
        <f t="shared" si="0"/>
        <v>CHF</v>
      </c>
      <c r="C24" t="str">
        <f t="shared" si="1"/>
        <v>PLN</v>
      </c>
      <c r="D24" t="str">
        <f t="shared" si="2"/>
        <v>CHFPLN</v>
      </c>
      <c r="E24" t="s">
        <v>9</v>
      </c>
      <c r="F24">
        <v>1</v>
      </c>
      <c r="G24" t="s">
        <v>7</v>
      </c>
      <c r="H24" t="str">
        <f t="shared" si="3"/>
        <v>CHFPLN_ATM_1Y</v>
      </c>
      <c r="I24" s="16">
        <v>-297.94517999999999</v>
      </c>
      <c r="J24" s="13">
        <v>1.675</v>
      </c>
      <c r="K24" s="16">
        <v>249.52908825</v>
      </c>
      <c r="L24" s="23" t="str">
        <f>+_xlfn.XLOOKUP(H24,Datos_Tradition!$J$2:$J$89,Datos_Tradition!$I$2:$I$89,"")</f>
        <v/>
      </c>
      <c r="M24" s="24">
        <f t="shared" si="4"/>
        <v>249.52908825</v>
      </c>
      <c r="N24" s="25" t="str">
        <f t="shared" si="5"/>
        <v/>
      </c>
      <c r="O24" s="23" t="str">
        <f>+_xlfn.XLOOKUP(H24,Datos_BGC!$J$2:$J$89,Datos_BGC!$I$2:$I$89,"")</f>
        <v/>
      </c>
      <c r="P24" s="24">
        <f t="shared" si="6"/>
        <v>249.52908825</v>
      </c>
      <c r="Q24" s="29" t="str">
        <f t="shared" si="7"/>
        <v/>
      </c>
    </row>
    <row r="25" spans="1:17" x14ac:dyDescent="0.35">
      <c r="A25" t="s">
        <v>81</v>
      </c>
      <c r="B25" t="str">
        <f t="shared" si="0"/>
        <v>CHF</v>
      </c>
      <c r="C25" t="str">
        <f t="shared" si="1"/>
        <v>PLN</v>
      </c>
      <c r="D25" t="str">
        <f t="shared" si="2"/>
        <v>CHFPLN</v>
      </c>
      <c r="E25" t="s">
        <v>9</v>
      </c>
      <c r="F25">
        <v>2</v>
      </c>
      <c r="G25" t="s">
        <v>8</v>
      </c>
      <c r="H25" t="str">
        <f t="shared" si="3"/>
        <v>CHFPLN_ATM_2Y</v>
      </c>
      <c r="I25" s="16">
        <v>-958.58479</v>
      </c>
      <c r="J25" s="13">
        <v>1.9550000000000001</v>
      </c>
      <c r="K25" s="16">
        <v>937.01663222499997</v>
      </c>
      <c r="L25" s="23" t="str">
        <f>+_xlfn.XLOOKUP(H25,Datos_Tradition!$J$2:$J$89,Datos_Tradition!$I$2:$I$89,"")</f>
        <v/>
      </c>
      <c r="M25" s="24">
        <f t="shared" si="4"/>
        <v>937.01663222499997</v>
      </c>
      <c r="N25" s="25" t="str">
        <f t="shared" si="5"/>
        <v/>
      </c>
      <c r="O25" s="23" t="str">
        <f>+_xlfn.XLOOKUP(H25,Datos_BGC!$J$2:$J$89,Datos_BGC!$I$2:$I$89,"")</f>
        <v/>
      </c>
      <c r="P25" s="24">
        <f t="shared" si="6"/>
        <v>937.01663222499997</v>
      </c>
      <c r="Q25" s="29" t="str">
        <f t="shared" si="7"/>
        <v/>
      </c>
    </row>
    <row r="26" spans="1:17" x14ac:dyDescent="0.35">
      <c r="A26" t="s">
        <v>81</v>
      </c>
      <c r="B26" t="str">
        <f t="shared" si="0"/>
        <v>CHF</v>
      </c>
      <c r="C26" t="str">
        <f t="shared" si="1"/>
        <v>PLN</v>
      </c>
      <c r="D26" t="str">
        <f t="shared" si="2"/>
        <v>CHFPLN</v>
      </c>
      <c r="E26" t="s">
        <v>9</v>
      </c>
      <c r="F26">
        <v>3</v>
      </c>
      <c r="G26" t="s">
        <v>22</v>
      </c>
      <c r="H26" t="str">
        <f t="shared" si="3"/>
        <v>CHFPLN_ATM_3Y</v>
      </c>
      <c r="I26" s="16">
        <v>-596.75217999999995</v>
      </c>
      <c r="J26" s="13">
        <v>2.1</v>
      </c>
      <c r="K26" s="16">
        <v>626.589789</v>
      </c>
      <c r="L26" s="23" t="str">
        <f>+_xlfn.XLOOKUP(H26,Datos_Tradition!$J$2:$J$89,Datos_Tradition!$I$2:$I$89,"")</f>
        <v/>
      </c>
      <c r="M26" s="24">
        <f t="shared" si="4"/>
        <v>626.589789</v>
      </c>
      <c r="N26" s="25" t="str">
        <f t="shared" si="5"/>
        <v/>
      </c>
      <c r="O26" s="23" t="str">
        <f>+_xlfn.XLOOKUP(H26,Datos_BGC!$J$2:$J$89,Datos_BGC!$I$2:$I$89,"")</f>
        <v/>
      </c>
      <c r="P26" s="24">
        <f t="shared" si="6"/>
        <v>626.589789</v>
      </c>
      <c r="Q26" s="29" t="str">
        <f t="shared" si="7"/>
        <v/>
      </c>
    </row>
    <row r="27" spans="1:17" x14ac:dyDescent="0.35">
      <c r="A27" t="s">
        <v>81</v>
      </c>
      <c r="B27" t="str">
        <f t="shared" si="0"/>
        <v>CHF</v>
      </c>
      <c r="C27" t="str">
        <f t="shared" si="1"/>
        <v>PLN</v>
      </c>
      <c r="D27" t="str">
        <f t="shared" si="2"/>
        <v>CHFPLN</v>
      </c>
      <c r="E27" t="s">
        <v>9</v>
      </c>
      <c r="F27">
        <v>4</v>
      </c>
      <c r="G27" t="s">
        <v>23</v>
      </c>
      <c r="H27" t="str">
        <f t="shared" si="3"/>
        <v>CHFPLN_ATM_4Y</v>
      </c>
      <c r="I27" s="16">
        <v>-141.33377999999999</v>
      </c>
      <c r="J27" s="13">
        <v>2.15</v>
      </c>
      <c r="K27" s="16">
        <v>151.93381350000001</v>
      </c>
      <c r="L27" s="23" t="str">
        <f>+_xlfn.XLOOKUP(H27,Datos_Tradition!$J$2:$J$89,Datos_Tradition!$I$2:$I$89,"")</f>
        <v/>
      </c>
      <c r="M27" s="24">
        <f t="shared" si="4"/>
        <v>151.93381350000001</v>
      </c>
      <c r="N27" s="25" t="str">
        <f t="shared" si="5"/>
        <v/>
      </c>
      <c r="O27" s="23" t="str">
        <f>+_xlfn.XLOOKUP(H27,Datos_BGC!$J$2:$J$89,Datos_BGC!$I$2:$I$89,"")</f>
        <v/>
      </c>
      <c r="P27" s="24">
        <f t="shared" si="6"/>
        <v>151.93381350000001</v>
      </c>
      <c r="Q27" s="29" t="str">
        <f t="shared" si="7"/>
        <v/>
      </c>
    </row>
    <row r="28" spans="1:17" x14ac:dyDescent="0.35">
      <c r="A28" t="s">
        <v>81</v>
      </c>
      <c r="B28" t="str">
        <f t="shared" si="0"/>
        <v>CHF</v>
      </c>
      <c r="C28" t="str">
        <f t="shared" si="1"/>
        <v>PLN</v>
      </c>
      <c r="D28" t="str">
        <f t="shared" si="2"/>
        <v>CHFPLN</v>
      </c>
      <c r="E28" t="s">
        <v>9</v>
      </c>
      <c r="F28">
        <v>5</v>
      </c>
      <c r="G28" t="s">
        <v>24</v>
      </c>
      <c r="H28" t="str">
        <f t="shared" si="3"/>
        <v>CHFPLN_ATM_5Y</v>
      </c>
      <c r="I28" s="16">
        <v>-7.4109999999999995E-2</v>
      </c>
      <c r="J28" s="13">
        <v>2.2000000000000002</v>
      </c>
      <c r="K28" s="16">
        <v>8.1520999999999996E-2</v>
      </c>
      <c r="L28" s="23" t="str">
        <f>+_xlfn.XLOOKUP(H28,Datos_Tradition!$J$2:$J$89,Datos_Tradition!$I$2:$I$89,"")</f>
        <v/>
      </c>
      <c r="M28" s="24">
        <f t="shared" si="4"/>
        <v>8.1520999999999996E-2</v>
      </c>
      <c r="N28" s="25" t="str">
        <f t="shared" si="5"/>
        <v/>
      </c>
      <c r="O28" s="23" t="str">
        <f>+_xlfn.XLOOKUP(H28,Datos_BGC!$J$2:$J$89,Datos_BGC!$I$2:$I$89,"")</f>
        <v/>
      </c>
      <c r="P28" s="24">
        <f t="shared" si="6"/>
        <v>8.1520999999999996E-2</v>
      </c>
      <c r="Q28" s="29" t="str">
        <f t="shared" si="7"/>
        <v/>
      </c>
    </row>
    <row r="29" spans="1:17" x14ac:dyDescent="0.35">
      <c r="A29" t="s">
        <v>29</v>
      </c>
      <c r="B29" t="str">
        <f t="shared" si="0"/>
        <v>EUR</v>
      </c>
      <c r="C29" t="str">
        <f t="shared" si="1"/>
        <v>BRL</v>
      </c>
      <c r="D29" t="str">
        <f t="shared" si="2"/>
        <v>BRLEUR</v>
      </c>
      <c r="E29" t="s">
        <v>17</v>
      </c>
      <c r="F29">
        <v>3.8888888888888799E-2</v>
      </c>
      <c r="G29" t="s">
        <v>1</v>
      </c>
      <c r="H29" t="str">
        <f t="shared" si="3"/>
        <v>BRLEUR_10FLY_2W</v>
      </c>
      <c r="I29" s="16">
        <v>-3085.02</v>
      </c>
      <c r="J29" s="13">
        <v>1.1025</v>
      </c>
      <c r="K29" s="16">
        <v>1700.6172750000001</v>
      </c>
      <c r="L29" s="23" t="str">
        <f>+_xlfn.XLOOKUP(H29,Datos_Tradition!$J$2:$J$89,Datos_Tradition!$I$2:$I$89,"")</f>
        <v/>
      </c>
      <c r="M29" s="24">
        <f t="shared" si="4"/>
        <v>1700.6172750000001</v>
      </c>
      <c r="N29" s="25" t="str">
        <f t="shared" si="5"/>
        <v/>
      </c>
      <c r="O29" s="23" t="str">
        <f>+_xlfn.XLOOKUP(H29,Datos_BGC!$J$2:$J$89,Datos_BGC!$I$2:$I$89,"")</f>
        <v/>
      </c>
      <c r="P29" s="24">
        <f t="shared" si="6"/>
        <v>1700.6172750000001</v>
      </c>
      <c r="Q29" s="29" t="str">
        <f t="shared" si="7"/>
        <v/>
      </c>
    </row>
    <row r="30" spans="1:17" x14ac:dyDescent="0.35">
      <c r="A30" t="s">
        <v>29</v>
      </c>
      <c r="B30" t="str">
        <f t="shared" si="0"/>
        <v>EUR</v>
      </c>
      <c r="C30" t="str">
        <f t="shared" si="1"/>
        <v>BRL</v>
      </c>
      <c r="D30" t="str">
        <f t="shared" si="2"/>
        <v>BRLEUR</v>
      </c>
      <c r="E30" t="s">
        <v>16</v>
      </c>
      <c r="F30">
        <v>3.8888888888888799E-2</v>
      </c>
      <c r="G30" t="s">
        <v>1</v>
      </c>
      <c r="H30" t="str">
        <f t="shared" si="3"/>
        <v>BRLEUR_10RR_2W</v>
      </c>
      <c r="I30" s="16">
        <v>4006.34</v>
      </c>
      <c r="J30" s="13">
        <v>1.8624999999999901</v>
      </c>
      <c r="K30" s="16">
        <v>3730.90412499999</v>
      </c>
      <c r="L30" s="23" t="str">
        <f>+_xlfn.XLOOKUP(H30,Datos_Tradition!$J$2:$J$89,Datos_Tradition!$I$2:$I$89,"")</f>
        <v/>
      </c>
      <c r="M30" s="24">
        <f t="shared" si="4"/>
        <v>3730.90412499999</v>
      </c>
      <c r="N30" s="25" t="str">
        <f t="shared" si="5"/>
        <v/>
      </c>
      <c r="O30" s="23" t="str">
        <f>+_xlfn.XLOOKUP(H30,Datos_BGC!$J$2:$J$89,Datos_BGC!$I$2:$I$89,"")</f>
        <v/>
      </c>
      <c r="P30" s="24">
        <f t="shared" si="6"/>
        <v>3730.90412499999</v>
      </c>
      <c r="Q30" s="29" t="str">
        <f t="shared" si="7"/>
        <v/>
      </c>
    </row>
    <row r="31" spans="1:17" x14ac:dyDescent="0.35">
      <c r="A31" t="s">
        <v>29</v>
      </c>
      <c r="B31" t="str">
        <f t="shared" si="0"/>
        <v>EUR</v>
      </c>
      <c r="C31" t="str">
        <f t="shared" si="1"/>
        <v>BRL</v>
      </c>
      <c r="D31" t="str">
        <f t="shared" si="2"/>
        <v>BRLEUR</v>
      </c>
      <c r="E31" t="s">
        <v>19</v>
      </c>
      <c r="F31">
        <v>3.8888888888888799E-2</v>
      </c>
      <c r="G31" t="s">
        <v>1</v>
      </c>
      <c r="H31" t="str">
        <f t="shared" si="3"/>
        <v>BRLEUR_25FLY_2W</v>
      </c>
      <c r="I31" s="16">
        <v>-10078.51</v>
      </c>
      <c r="J31" s="13">
        <v>0.95</v>
      </c>
      <c r="K31" s="16">
        <v>4787.2922499999904</v>
      </c>
      <c r="L31" s="23" t="str">
        <f>+_xlfn.XLOOKUP(H31,Datos_Tradition!$J$2:$J$89,Datos_Tradition!$I$2:$I$89,"")</f>
        <v/>
      </c>
      <c r="M31" s="24">
        <f t="shared" si="4"/>
        <v>4787.2922499999904</v>
      </c>
      <c r="N31" s="25" t="str">
        <f t="shared" si="5"/>
        <v/>
      </c>
      <c r="O31" s="23" t="str">
        <f>+_xlfn.XLOOKUP(H31,Datos_BGC!$J$2:$J$89,Datos_BGC!$I$2:$I$89,"")</f>
        <v/>
      </c>
      <c r="P31" s="24">
        <f t="shared" si="6"/>
        <v>4787.2922499999904</v>
      </c>
      <c r="Q31" s="29" t="str">
        <f t="shared" si="7"/>
        <v/>
      </c>
    </row>
    <row r="32" spans="1:17" x14ac:dyDescent="0.35">
      <c r="A32" t="s">
        <v>29</v>
      </c>
      <c r="B32" t="str">
        <f t="shared" si="0"/>
        <v>EUR</v>
      </c>
      <c r="C32" t="str">
        <f t="shared" si="1"/>
        <v>BRL</v>
      </c>
      <c r="D32" t="str">
        <f t="shared" si="2"/>
        <v>BRLEUR</v>
      </c>
      <c r="E32" t="s">
        <v>18</v>
      </c>
      <c r="F32">
        <v>3.8888888888888799E-2</v>
      </c>
      <c r="G32" t="s">
        <v>1</v>
      </c>
      <c r="H32" t="str">
        <f t="shared" si="3"/>
        <v>BRLEUR_25RR_2W</v>
      </c>
      <c r="I32" s="16">
        <v>4293.5200000000004</v>
      </c>
      <c r="J32" s="13">
        <v>1.96</v>
      </c>
      <c r="K32" s="16">
        <v>4207.6495999999997</v>
      </c>
      <c r="L32" s="23" t="str">
        <f>+_xlfn.XLOOKUP(H32,Datos_Tradition!$J$2:$J$89,Datos_Tradition!$I$2:$I$89,"")</f>
        <v/>
      </c>
      <c r="M32" s="24">
        <f t="shared" si="4"/>
        <v>4207.6495999999997</v>
      </c>
      <c r="N32" s="25" t="str">
        <f t="shared" si="5"/>
        <v/>
      </c>
      <c r="O32" s="23">
        <f>+_xlfn.XLOOKUP(H32,Datos_BGC!$J$2:$J$89,Datos_BGC!$I$2:$I$89,"")</f>
        <v>2.5499999999999998</v>
      </c>
      <c r="P32" s="24">
        <f t="shared" si="6"/>
        <v>5474.2380000000003</v>
      </c>
      <c r="Q32" s="29" t="b">
        <f t="shared" si="7"/>
        <v>0</v>
      </c>
    </row>
    <row r="33" spans="1:17" x14ac:dyDescent="0.35">
      <c r="A33" t="s">
        <v>29</v>
      </c>
      <c r="B33" t="str">
        <f t="shared" si="0"/>
        <v>EUR</v>
      </c>
      <c r="C33" t="str">
        <f t="shared" si="1"/>
        <v>BRL</v>
      </c>
      <c r="D33" t="str">
        <f t="shared" si="2"/>
        <v>BRLEUR</v>
      </c>
      <c r="E33" t="s">
        <v>9</v>
      </c>
      <c r="F33">
        <v>3.8888888888888799E-2</v>
      </c>
      <c r="G33" t="s">
        <v>1</v>
      </c>
      <c r="H33" t="str">
        <f t="shared" si="3"/>
        <v>BRLEUR_ATM_2W</v>
      </c>
      <c r="I33" s="16">
        <v>-11396.977989999999</v>
      </c>
      <c r="J33" s="13">
        <v>2.8</v>
      </c>
      <c r="K33" s="16">
        <v>15955.769185999899</v>
      </c>
      <c r="L33" s="23" t="str">
        <f>+_xlfn.XLOOKUP(H33,Datos_Tradition!$J$2:$J$89,Datos_Tradition!$I$2:$I$89,"")</f>
        <v/>
      </c>
      <c r="M33" s="24">
        <f t="shared" si="4"/>
        <v>15955.769185999899</v>
      </c>
      <c r="N33" s="25" t="str">
        <f t="shared" si="5"/>
        <v/>
      </c>
      <c r="O33" s="23">
        <f>+_xlfn.XLOOKUP(H33,Datos_BGC!$J$2:$J$89,Datos_BGC!$I$2:$I$89,"")</f>
        <v>2.5</v>
      </c>
      <c r="P33" s="24">
        <f t="shared" si="6"/>
        <v>14246.222487499999</v>
      </c>
      <c r="Q33" s="29" t="b">
        <f t="shared" si="7"/>
        <v>1</v>
      </c>
    </row>
    <row r="34" spans="1:17" x14ac:dyDescent="0.35">
      <c r="A34" t="s">
        <v>29</v>
      </c>
      <c r="B34" t="str">
        <f t="shared" si="0"/>
        <v>EUR</v>
      </c>
      <c r="C34" t="str">
        <f t="shared" si="1"/>
        <v>BRL</v>
      </c>
      <c r="D34" t="str">
        <f t="shared" si="2"/>
        <v>BRLEUR</v>
      </c>
      <c r="E34" t="s">
        <v>17</v>
      </c>
      <c r="F34">
        <v>8.3333333333333301E-2</v>
      </c>
      <c r="G34" t="s">
        <v>2</v>
      </c>
      <c r="H34" t="str">
        <f t="shared" si="3"/>
        <v>BRLEUR_10FLY_1M</v>
      </c>
      <c r="I34" s="16">
        <v>-9886.5400000000009</v>
      </c>
      <c r="J34" s="13">
        <v>0.64</v>
      </c>
      <c r="K34" s="16">
        <v>3163.6927999999998</v>
      </c>
      <c r="L34" s="23" t="str">
        <f>+_xlfn.XLOOKUP(H34,Datos_Tradition!$J$2:$J$89,Datos_Tradition!$I$2:$I$89,"")</f>
        <v/>
      </c>
      <c r="M34" s="24">
        <f t="shared" si="4"/>
        <v>3163.6927999999998</v>
      </c>
      <c r="N34" s="25" t="str">
        <f t="shared" si="5"/>
        <v/>
      </c>
      <c r="O34" s="23" t="str">
        <f>+_xlfn.XLOOKUP(H34,Datos_BGC!$J$2:$J$89,Datos_BGC!$I$2:$I$89,"")</f>
        <v/>
      </c>
      <c r="P34" s="24">
        <f t="shared" si="6"/>
        <v>3163.6927999999998</v>
      </c>
      <c r="Q34" s="29" t="str">
        <f t="shared" si="7"/>
        <v/>
      </c>
    </row>
    <row r="35" spans="1:17" x14ac:dyDescent="0.35">
      <c r="A35" t="s">
        <v>29</v>
      </c>
      <c r="B35" t="str">
        <f t="shared" si="0"/>
        <v>EUR</v>
      </c>
      <c r="C35" t="str">
        <f t="shared" si="1"/>
        <v>BRL</v>
      </c>
      <c r="D35" t="str">
        <f t="shared" si="2"/>
        <v>BRLEUR</v>
      </c>
      <c r="E35" t="s">
        <v>16</v>
      </c>
      <c r="F35">
        <v>8.3333333333333301E-2</v>
      </c>
      <c r="G35" t="s">
        <v>2</v>
      </c>
      <c r="H35" t="str">
        <f t="shared" si="3"/>
        <v>BRLEUR_10RR_1M</v>
      </c>
      <c r="I35" s="16">
        <v>10316.32</v>
      </c>
      <c r="J35" s="13">
        <v>1.56</v>
      </c>
      <c r="K35" s="16">
        <v>8046.7295999999997</v>
      </c>
      <c r="L35" s="23" t="str">
        <f>+_xlfn.XLOOKUP(H35,Datos_Tradition!$J$2:$J$89,Datos_Tradition!$I$2:$I$89,"")</f>
        <v/>
      </c>
      <c r="M35" s="24">
        <f t="shared" si="4"/>
        <v>8046.7295999999997</v>
      </c>
      <c r="N35" s="25" t="str">
        <f t="shared" si="5"/>
        <v/>
      </c>
      <c r="O35" s="23" t="str">
        <f>+_xlfn.XLOOKUP(H35,Datos_BGC!$J$2:$J$89,Datos_BGC!$I$2:$I$89,"")</f>
        <v/>
      </c>
      <c r="P35" s="24">
        <f t="shared" si="6"/>
        <v>8046.7295999999997</v>
      </c>
      <c r="Q35" s="29" t="str">
        <f t="shared" si="7"/>
        <v/>
      </c>
    </row>
    <row r="36" spans="1:17" x14ac:dyDescent="0.35">
      <c r="A36" t="s">
        <v>29</v>
      </c>
      <c r="B36" t="str">
        <f t="shared" si="0"/>
        <v>EUR</v>
      </c>
      <c r="C36" t="str">
        <f t="shared" si="1"/>
        <v>BRL</v>
      </c>
      <c r="D36" t="str">
        <f t="shared" si="2"/>
        <v>BRLEUR</v>
      </c>
      <c r="E36" t="s">
        <v>19</v>
      </c>
      <c r="F36">
        <v>8.3333333333333301E-2</v>
      </c>
      <c r="G36" t="s">
        <v>2</v>
      </c>
      <c r="H36" t="str">
        <f t="shared" si="3"/>
        <v>BRLEUR_25FLY_1M</v>
      </c>
      <c r="I36" s="16">
        <v>-27653.67</v>
      </c>
      <c r="J36" s="13">
        <v>0.5</v>
      </c>
      <c r="K36" s="16">
        <v>6913.4174999999996</v>
      </c>
      <c r="L36" s="23" t="str">
        <f>+_xlfn.XLOOKUP(H36,Datos_Tradition!$J$2:$J$89,Datos_Tradition!$I$2:$I$89,"")</f>
        <v/>
      </c>
      <c r="M36" s="24">
        <f t="shared" si="4"/>
        <v>6913.4174999999996</v>
      </c>
      <c r="N36" s="25" t="str">
        <f t="shared" si="5"/>
        <v/>
      </c>
      <c r="O36" s="23" t="str">
        <f>+_xlfn.XLOOKUP(H36,Datos_BGC!$J$2:$J$89,Datos_BGC!$I$2:$I$89,"")</f>
        <v/>
      </c>
      <c r="P36" s="24">
        <f t="shared" si="6"/>
        <v>6913.4174999999996</v>
      </c>
      <c r="Q36" s="29" t="str">
        <f t="shared" si="7"/>
        <v/>
      </c>
    </row>
    <row r="37" spans="1:17" x14ac:dyDescent="0.35">
      <c r="A37" t="s">
        <v>29</v>
      </c>
      <c r="B37" t="str">
        <f t="shared" si="0"/>
        <v>EUR</v>
      </c>
      <c r="C37" t="str">
        <f t="shared" si="1"/>
        <v>BRL</v>
      </c>
      <c r="D37" t="str">
        <f t="shared" si="2"/>
        <v>BRLEUR</v>
      </c>
      <c r="E37" t="s">
        <v>18</v>
      </c>
      <c r="F37">
        <v>8.3333333333333301E-2</v>
      </c>
      <c r="G37" t="s">
        <v>2</v>
      </c>
      <c r="H37" t="str">
        <f t="shared" si="3"/>
        <v>BRLEUR_25RR_1M</v>
      </c>
      <c r="I37" s="16">
        <v>10012.129999999999</v>
      </c>
      <c r="J37" s="13">
        <v>1.43</v>
      </c>
      <c r="K37" s="16">
        <v>7158.6729499999901</v>
      </c>
      <c r="L37" s="23" t="str">
        <f>+_xlfn.XLOOKUP(H37,Datos_Tradition!$J$2:$J$89,Datos_Tradition!$I$2:$I$89,"")</f>
        <v/>
      </c>
      <c r="M37" s="24">
        <f t="shared" si="4"/>
        <v>7158.6729499999901</v>
      </c>
      <c r="N37" s="25" t="str">
        <f t="shared" si="5"/>
        <v/>
      </c>
      <c r="O37" s="23">
        <f>+_xlfn.XLOOKUP(H37,Datos_BGC!$J$2:$J$89,Datos_BGC!$I$2:$I$89,"")</f>
        <v>1.5499999999999998</v>
      </c>
      <c r="P37" s="24">
        <f t="shared" si="6"/>
        <v>7759.4007499999989</v>
      </c>
      <c r="Q37" s="29" t="b">
        <f t="shared" si="7"/>
        <v>0</v>
      </c>
    </row>
    <row r="38" spans="1:17" x14ac:dyDescent="0.35">
      <c r="A38" t="s">
        <v>29</v>
      </c>
      <c r="B38" t="str">
        <f t="shared" si="0"/>
        <v>EUR</v>
      </c>
      <c r="C38" t="str">
        <f t="shared" si="1"/>
        <v>BRL</v>
      </c>
      <c r="D38" t="str">
        <f t="shared" si="2"/>
        <v>BRLEUR</v>
      </c>
      <c r="E38" t="s">
        <v>9</v>
      </c>
      <c r="F38">
        <v>8.3333333333333301E-2</v>
      </c>
      <c r="G38" t="s">
        <v>2</v>
      </c>
      <c r="H38" t="str">
        <f t="shared" si="3"/>
        <v>BRLEUR_ATM_1M</v>
      </c>
      <c r="I38" s="16">
        <v>-46229.8024</v>
      </c>
      <c r="J38" s="13">
        <v>1.3</v>
      </c>
      <c r="K38" s="16">
        <v>30049.37156</v>
      </c>
      <c r="L38" s="23" t="str">
        <f>+_xlfn.XLOOKUP(H38,Datos_Tradition!$J$2:$J$89,Datos_Tradition!$I$2:$I$89,"")</f>
        <v/>
      </c>
      <c r="M38" s="24">
        <f t="shared" si="4"/>
        <v>30049.37156</v>
      </c>
      <c r="N38" s="25" t="str">
        <f t="shared" si="5"/>
        <v/>
      </c>
      <c r="O38" s="23">
        <f>+_xlfn.XLOOKUP(H38,Datos_BGC!$J$2:$J$89,Datos_BGC!$I$2:$I$89,"")</f>
        <v>1.25</v>
      </c>
      <c r="P38" s="24">
        <f t="shared" si="6"/>
        <v>28893.626499999998</v>
      </c>
      <c r="Q38" s="29" t="b">
        <f t="shared" si="7"/>
        <v>1</v>
      </c>
    </row>
    <row r="39" spans="1:17" x14ac:dyDescent="0.35">
      <c r="A39" t="s">
        <v>29</v>
      </c>
      <c r="B39" t="str">
        <f t="shared" si="0"/>
        <v>EUR</v>
      </c>
      <c r="C39" t="str">
        <f t="shared" si="1"/>
        <v>BRL</v>
      </c>
      <c r="D39" t="str">
        <f t="shared" si="2"/>
        <v>BRLEUR</v>
      </c>
      <c r="E39" t="s">
        <v>17</v>
      </c>
      <c r="F39">
        <v>0.25</v>
      </c>
      <c r="G39" t="s">
        <v>4</v>
      </c>
      <c r="H39" t="str">
        <f t="shared" si="3"/>
        <v>BRLEUR_10FLY_3M</v>
      </c>
      <c r="I39" s="16">
        <v>-17907.95</v>
      </c>
      <c r="J39" s="13">
        <v>0.70285714285714196</v>
      </c>
      <c r="K39" s="16">
        <v>6293.3652857142797</v>
      </c>
      <c r="L39" s="23" t="str">
        <f>+_xlfn.XLOOKUP(H39,Datos_Tradition!$J$2:$J$89,Datos_Tradition!$I$2:$I$89,"")</f>
        <v/>
      </c>
      <c r="M39" s="24">
        <f t="shared" si="4"/>
        <v>6293.3652857142797</v>
      </c>
      <c r="N39" s="25" t="str">
        <f t="shared" si="5"/>
        <v/>
      </c>
      <c r="O39" s="23" t="str">
        <f>+_xlfn.XLOOKUP(H39,Datos_BGC!$J$2:$J$89,Datos_BGC!$I$2:$I$89,"")</f>
        <v/>
      </c>
      <c r="P39" s="24">
        <f t="shared" si="6"/>
        <v>6293.3652857142797</v>
      </c>
      <c r="Q39" s="29" t="str">
        <f t="shared" si="7"/>
        <v/>
      </c>
    </row>
    <row r="40" spans="1:17" x14ac:dyDescent="0.35">
      <c r="A40" t="s">
        <v>29</v>
      </c>
      <c r="B40" t="str">
        <f t="shared" si="0"/>
        <v>EUR</v>
      </c>
      <c r="C40" t="str">
        <f t="shared" si="1"/>
        <v>BRL</v>
      </c>
      <c r="D40" t="str">
        <f t="shared" si="2"/>
        <v>BRLEUR</v>
      </c>
      <c r="E40" t="s">
        <v>16</v>
      </c>
      <c r="F40">
        <v>0.25</v>
      </c>
      <c r="G40" t="s">
        <v>4</v>
      </c>
      <c r="H40" t="str">
        <f t="shared" si="3"/>
        <v>BRLEUR_10RR_3M</v>
      </c>
      <c r="I40" s="16">
        <v>48882.44</v>
      </c>
      <c r="J40" s="13">
        <v>1.51</v>
      </c>
      <c r="K40" s="16">
        <v>36906.242200000001</v>
      </c>
      <c r="L40" s="23" t="str">
        <f>+_xlfn.XLOOKUP(H40,Datos_Tradition!$J$2:$J$89,Datos_Tradition!$I$2:$I$89,"")</f>
        <v/>
      </c>
      <c r="M40" s="24">
        <f t="shared" si="4"/>
        <v>36906.242200000001</v>
      </c>
      <c r="N40" s="25" t="str">
        <f t="shared" si="5"/>
        <v/>
      </c>
      <c r="O40" s="23" t="str">
        <f>+_xlfn.XLOOKUP(H40,Datos_BGC!$J$2:$J$89,Datos_BGC!$I$2:$I$89,"")</f>
        <v/>
      </c>
      <c r="P40" s="24">
        <f t="shared" si="6"/>
        <v>36906.242200000001</v>
      </c>
      <c r="Q40" s="29" t="str">
        <f t="shared" si="7"/>
        <v/>
      </c>
    </row>
    <row r="41" spans="1:17" x14ac:dyDescent="0.35">
      <c r="A41" t="s">
        <v>29</v>
      </c>
      <c r="B41" t="str">
        <f t="shared" si="0"/>
        <v>EUR</v>
      </c>
      <c r="C41" t="str">
        <f t="shared" si="1"/>
        <v>BRL</v>
      </c>
      <c r="D41" t="str">
        <f t="shared" si="2"/>
        <v>BRLEUR</v>
      </c>
      <c r="E41" t="s">
        <v>19</v>
      </c>
      <c r="F41">
        <v>0.25</v>
      </c>
      <c r="G41" t="s">
        <v>4</v>
      </c>
      <c r="H41" t="str">
        <f t="shared" si="3"/>
        <v>BRLEUR_25FLY_3M</v>
      </c>
      <c r="I41" s="16">
        <v>-99615.209999999905</v>
      </c>
      <c r="J41" s="13">
        <v>0.25</v>
      </c>
      <c r="K41" s="16">
        <v>12451.901249999901</v>
      </c>
      <c r="L41" s="23" t="str">
        <f>+_xlfn.XLOOKUP(H41,Datos_Tradition!$J$2:$J$89,Datos_Tradition!$I$2:$I$89,"")</f>
        <v/>
      </c>
      <c r="M41" s="24">
        <f t="shared" si="4"/>
        <v>12451.901249999901</v>
      </c>
      <c r="N41" s="25" t="str">
        <f t="shared" si="5"/>
        <v/>
      </c>
      <c r="O41" s="23" t="str">
        <f>+_xlfn.XLOOKUP(H41,Datos_BGC!$J$2:$J$89,Datos_BGC!$I$2:$I$89,"")</f>
        <v/>
      </c>
      <c r="P41" s="24">
        <f t="shared" si="6"/>
        <v>12451.901249999901</v>
      </c>
      <c r="Q41" s="29" t="str">
        <f t="shared" si="7"/>
        <v/>
      </c>
    </row>
    <row r="42" spans="1:17" x14ac:dyDescent="0.35">
      <c r="A42" t="s">
        <v>29</v>
      </c>
      <c r="B42" t="str">
        <f t="shared" si="0"/>
        <v>EUR</v>
      </c>
      <c r="C42" t="str">
        <f t="shared" si="1"/>
        <v>BRL</v>
      </c>
      <c r="D42" t="str">
        <f t="shared" si="2"/>
        <v>BRLEUR</v>
      </c>
      <c r="E42" t="s">
        <v>18</v>
      </c>
      <c r="F42">
        <v>0.25</v>
      </c>
      <c r="G42" t="s">
        <v>4</v>
      </c>
      <c r="H42" t="str">
        <f t="shared" si="3"/>
        <v>BRLEUR_25RR_3M</v>
      </c>
      <c r="I42" s="16">
        <v>64733.03</v>
      </c>
      <c r="J42" s="13">
        <v>1.29</v>
      </c>
      <c r="K42" s="16">
        <v>41752.804349999999</v>
      </c>
      <c r="L42" s="23" t="str">
        <f>+_xlfn.XLOOKUP(H42,Datos_Tradition!$J$2:$J$89,Datos_Tradition!$I$2:$I$89,"")</f>
        <v/>
      </c>
      <c r="M42" s="24">
        <f t="shared" si="4"/>
        <v>41752.804349999999</v>
      </c>
      <c r="N42" s="25" t="str">
        <f t="shared" si="5"/>
        <v/>
      </c>
      <c r="O42" s="23">
        <f>+_xlfn.XLOOKUP(H42,Datos_BGC!$J$2:$J$89,Datos_BGC!$I$2:$I$89,"")</f>
        <v>1.2999999999999998</v>
      </c>
      <c r="P42" s="24">
        <f t="shared" si="6"/>
        <v>42076.469499999992</v>
      </c>
      <c r="Q42" s="29" t="b">
        <f t="shared" si="7"/>
        <v>0</v>
      </c>
    </row>
    <row r="43" spans="1:17" x14ac:dyDescent="0.35">
      <c r="A43" t="s">
        <v>29</v>
      </c>
      <c r="B43" t="str">
        <f t="shared" si="0"/>
        <v>EUR</v>
      </c>
      <c r="C43" t="str">
        <f t="shared" si="1"/>
        <v>BRL</v>
      </c>
      <c r="D43" t="str">
        <f t="shared" si="2"/>
        <v>BRLEUR</v>
      </c>
      <c r="E43" t="s">
        <v>9</v>
      </c>
      <c r="F43">
        <v>0.25</v>
      </c>
      <c r="G43" t="s">
        <v>4</v>
      </c>
      <c r="H43" t="str">
        <f t="shared" si="3"/>
        <v>BRLEUR_ATM_3M</v>
      </c>
      <c r="I43" s="16">
        <v>-148425.28844</v>
      </c>
      <c r="J43" s="13">
        <v>1.25</v>
      </c>
      <c r="K43" s="16">
        <v>92765.805275000006</v>
      </c>
      <c r="L43" s="23" t="str">
        <f>+_xlfn.XLOOKUP(H43,Datos_Tradition!$J$2:$J$89,Datos_Tradition!$I$2:$I$89,"")</f>
        <v/>
      </c>
      <c r="M43" s="24">
        <f t="shared" si="4"/>
        <v>92765.805275000006</v>
      </c>
      <c r="N43" s="25" t="str">
        <f t="shared" si="5"/>
        <v/>
      </c>
      <c r="O43" s="23">
        <f>+_xlfn.XLOOKUP(H43,Datos_BGC!$J$2:$J$89,Datos_BGC!$I$2:$I$89,"")</f>
        <v>1.25</v>
      </c>
      <c r="P43" s="24">
        <f t="shared" si="6"/>
        <v>92765.805275000006</v>
      </c>
      <c r="Q43" s="29" t="b">
        <f t="shared" si="7"/>
        <v>0</v>
      </c>
    </row>
    <row r="44" spans="1:17" x14ac:dyDescent="0.35">
      <c r="A44" t="s">
        <v>29</v>
      </c>
      <c r="B44" t="str">
        <f t="shared" si="0"/>
        <v>EUR</v>
      </c>
      <c r="C44" t="str">
        <f t="shared" si="1"/>
        <v>BRL</v>
      </c>
      <c r="D44" t="str">
        <f t="shared" si="2"/>
        <v>BRLEUR</v>
      </c>
      <c r="E44" t="s">
        <v>17</v>
      </c>
      <c r="F44">
        <v>0.5</v>
      </c>
      <c r="G44" t="s">
        <v>5</v>
      </c>
      <c r="H44" t="str">
        <f t="shared" si="3"/>
        <v>BRLEUR_10FLY_6M</v>
      </c>
      <c r="I44" s="16">
        <v>66948.11</v>
      </c>
      <c r="J44" s="13">
        <v>0.65142857142857102</v>
      </c>
      <c r="K44" s="16">
        <v>21805.955828571401</v>
      </c>
      <c r="L44" s="23" t="str">
        <f>+_xlfn.XLOOKUP(H44,Datos_Tradition!$J$2:$J$89,Datos_Tradition!$I$2:$I$89,"")</f>
        <v/>
      </c>
      <c r="M44" s="24">
        <f t="shared" si="4"/>
        <v>21805.955828571401</v>
      </c>
      <c r="N44" s="25" t="str">
        <f t="shared" si="5"/>
        <v/>
      </c>
      <c r="O44" s="23" t="str">
        <f>+_xlfn.XLOOKUP(H44,Datos_BGC!$J$2:$J$89,Datos_BGC!$I$2:$I$89,"")</f>
        <v/>
      </c>
      <c r="P44" s="24">
        <f t="shared" si="6"/>
        <v>21805.955828571401</v>
      </c>
      <c r="Q44" s="29" t="str">
        <f t="shared" si="7"/>
        <v/>
      </c>
    </row>
    <row r="45" spans="1:17" x14ac:dyDescent="0.35">
      <c r="A45" t="s">
        <v>29</v>
      </c>
      <c r="B45" t="str">
        <f t="shared" si="0"/>
        <v>EUR</v>
      </c>
      <c r="C45" t="str">
        <f t="shared" si="1"/>
        <v>BRL</v>
      </c>
      <c r="D45" t="str">
        <f t="shared" si="2"/>
        <v>BRLEUR</v>
      </c>
      <c r="E45" t="s">
        <v>16</v>
      </c>
      <c r="F45">
        <v>0.5</v>
      </c>
      <c r="G45" t="s">
        <v>5</v>
      </c>
      <c r="H45" t="str">
        <f t="shared" si="3"/>
        <v>BRLEUR_10RR_6M</v>
      </c>
      <c r="I45" s="16">
        <v>62138.58</v>
      </c>
      <c r="J45" s="13">
        <v>1.51</v>
      </c>
      <c r="K45" s="16">
        <v>46914.627899999999</v>
      </c>
      <c r="L45" s="23" t="str">
        <f>+_xlfn.XLOOKUP(H45,Datos_Tradition!$J$2:$J$89,Datos_Tradition!$I$2:$I$89,"")</f>
        <v/>
      </c>
      <c r="M45" s="24">
        <f t="shared" si="4"/>
        <v>46914.627899999999</v>
      </c>
      <c r="N45" s="25" t="str">
        <f t="shared" si="5"/>
        <v/>
      </c>
      <c r="O45" s="23" t="str">
        <f>+_xlfn.XLOOKUP(H45,Datos_BGC!$J$2:$J$89,Datos_BGC!$I$2:$I$89,"")</f>
        <v/>
      </c>
      <c r="P45" s="24">
        <f t="shared" si="6"/>
        <v>46914.627899999999</v>
      </c>
      <c r="Q45" s="29" t="str">
        <f t="shared" si="7"/>
        <v/>
      </c>
    </row>
    <row r="46" spans="1:17" x14ac:dyDescent="0.35">
      <c r="A46" t="s">
        <v>29</v>
      </c>
      <c r="B46" t="str">
        <f t="shared" si="0"/>
        <v>EUR</v>
      </c>
      <c r="C46" t="str">
        <f t="shared" si="1"/>
        <v>BRL</v>
      </c>
      <c r="D46" t="str">
        <f t="shared" si="2"/>
        <v>BRLEUR</v>
      </c>
      <c r="E46" t="s">
        <v>19</v>
      </c>
      <c r="F46">
        <v>0.5</v>
      </c>
      <c r="G46" t="s">
        <v>5</v>
      </c>
      <c r="H46" t="str">
        <f t="shared" si="3"/>
        <v>BRLEUR_25FLY_6M</v>
      </c>
      <c r="I46" s="16">
        <v>-258367.00999999899</v>
      </c>
      <c r="J46" s="13">
        <v>0.35</v>
      </c>
      <c r="K46" s="16">
        <v>45214.2267499999</v>
      </c>
      <c r="L46" s="23" t="str">
        <f>+_xlfn.XLOOKUP(H46,Datos_Tradition!$J$2:$J$89,Datos_Tradition!$I$2:$I$89,"")</f>
        <v/>
      </c>
      <c r="M46" s="24">
        <f t="shared" si="4"/>
        <v>45214.2267499999</v>
      </c>
      <c r="N46" s="25" t="str">
        <f t="shared" si="5"/>
        <v/>
      </c>
      <c r="O46" s="23" t="str">
        <f>+_xlfn.XLOOKUP(H46,Datos_BGC!$J$2:$J$89,Datos_BGC!$I$2:$I$89,"")</f>
        <v/>
      </c>
      <c r="P46" s="24">
        <f t="shared" si="6"/>
        <v>45214.2267499999</v>
      </c>
      <c r="Q46" s="29" t="str">
        <f t="shared" si="7"/>
        <v/>
      </c>
    </row>
    <row r="47" spans="1:17" x14ac:dyDescent="0.35">
      <c r="A47" t="s">
        <v>29</v>
      </c>
      <c r="B47" t="str">
        <f t="shared" si="0"/>
        <v>EUR</v>
      </c>
      <c r="C47" t="str">
        <f t="shared" si="1"/>
        <v>BRL</v>
      </c>
      <c r="D47" t="str">
        <f t="shared" si="2"/>
        <v>BRLEUR</v>
      </c>
      <c r="E47" t="s">
        <v>18</v>
      </c>
      <c r="F47">
        <v>0.5</v>
      </c>
      <c r="G47" t="s">
        <v>5</v>
      </c>
      <c r="H47" t="str">
        <f t="shared" si="3"/>
        <v>BRLEUR_25RR_6M</v>
      </c>
      <c r="I47" s="16">
        <v>46970.319999999898</v>
      </c>
      <c r="J47" s="13">
        <v>1.2925</v>
      </c>
      <c r="K47" s="16">
        <v>30354.569299999901</v>
      </c>
      <c r="L47" s="23" t="str">
        <f>+_xlfn.XLOOKUP(H47,Datos_Tradition!$J$2:$J$89,Datos_Tradition!$I$2:$I$89,"")</f>
        <v/>
      </c>
      <c r="M47" s="24">
        <f t="shared" si="4"/>
        <v>30354.569299999901</v>
      </c>
      <c r="N47" s="25" t="str">
        <f t="shared" si="5"/>
        <v/>
      </c>
      <c r="O47" s="23">
        <f>+_xlfn.XLOOKUP(H47,Datos_BGC!$J$2:$J$89,Datos_BGC!$I$2:$I$89,"")</f>
        <v>1.3</v>
      </c>
      <c r="P47" s="24">
        <f t="shared" si="6"/>
        <v>30530.707999999933</v>
      </c>
      <c r="Q47" s="29" t="b">
        <f t="shared" si="7"/>
        <v>0</v>
      </c>
    </row>
    <row r="48" spans="1:17" x14ac:dyDescent="0.35">
      <c r="A48" t="s">
        <v>29</v>
      </c>
      <c r="B48" t="str">
        <f t="shared" si="0"/>
        <v>EUR</v>
      </c>
      <c r="C48" t="str">
        <f t="shared" si="1"/>
        <v>BRL</v>
      </c>
      <c r="D48" t="str">
        <f t="shared" si="2"/>
        <v>BRLEUR</v>
      </c>
      <c r="E48" t="s">
        <v>9</v>
      </c>
      <c r="F48">
        <v>0.5</v>
      </c>
      <c r="G48" t="s">
        <v>5</v>
      </c>
      <c r="H48" t="str">
        <f t="shared" si="3"/>
        <v>BRLEUR_ATM_6M</v>
      </c>
      <c r="I48" s="16">
        <v>10637.459929999901</v>
      </c>
      <c r="J48" s="13">
        <v>1.25</v>
      </c>
      <c r="K48" s="16">
        <v>6648.4124562499901</v>
      </c>
      <c r="L48" s="23" t="str">
        <f>+_xlfn.XLOOKUP(H48,Datos_Tradition!$J$2:$J$89,Datos_Tradition!$I$2:$I$89,"")</f>
        <v/>
      </c>
      <c r="M48" s="24">
        <f t="shared" si="4"/>
        <v>6648.4124562499901</v>
      </c>
      <c r="N48" s="25" t="str">
        <f t="shared" si="5"/>
        <v/>
      </c>
      <c r="O48" s="23">
        <f>+_xlfn.XLOOKUP(H48,Datos_BGC!$J$2:$J$89,Datos_BGC!$I$2:$I$89,"")</f>
        <v>1.25</v>
      </c>
      <c r="P48" s="24">
        <f t="shared" si="6"/>
        <v>6648.4124562499383</v>
      </c>
      <c r="Q48" s="29" t="b">
        <f t="shared" si="7"/>
        <v>1</v>
      </c>
    </row>
    <row r="49" spans="1:17" x14ac:dyDescent="0.35">
      <c r="A49" t="s">
        <v>29</v>
      </c>
      <c r="B49" t="str">
        <f t="shared" si="0"/>
        <v>EUR</v>
      </c>
      <c r="C49" t="str">
        <f t="shared" si="1"/>
        <v>BRL</v>
      </c>
      <c r="D49" t="str">
        <f t="shared" si="2"/>
        <v>BRLEUR</v>
      </c>
      <c r="E49" t="s">
        <v>17</v>
      </c>
      <c r="F49">
        <v>1</v>
      </c>
      <c r="G49" t="s">
        <v>7</v>
      </c>
      <c r="H49" t="str">
        <f t="shared" si="3"/>
        <v>BRLEUR_10FLY_1Y</v>
      </c>
      <c r="I49" s="16">
        <v>14496.27</v>
      </c>
      <c r="J49" s="13">
        <v>0.51400000000000001</v>
      </c>
      <c r="K49" s="16">
        <v>3725.5413899999999</v>
      </c>
      <c r="L49" s="23" t="str">
        <f>+_xlfn.XLOOKUP(H49,Datos_Tradition!$J$2:$J$89,Datos_Tradition!$I$2:$I$89,"")</f>
        <v/>
      </c>
      <c r="M49" s="24">
        <f t="shared" si="4"/>
        <v>3725.5413899999999</v>
      </c>
      <c r="N49" s="25" t="str">
        <f t="shared" si="5"/>
        <v/>
      </c>
      <c r="O49" s="23" t="str">
        <f>+_xlfn.XLOOKUP(H49,Datos_BGC!$J$2:$J$89,Datos_BGC!$I$2:$I$89,"")</f>
        <v/>
      </c>
      <c r="P49" s="24">
        <f t="shared" si="6"/>
        <v>3725.5413899999999</v>
      </c>
      <c r="Q49" s="29" t="str">
        <f t="shared" si="7"/>
        <v/>
      </c>
    </row>
    <row r="50" spans="1:17" x14ac:dyDescent="0.35">
      <c r="A50" t="s">
        <v>29</v>
      </c>
      <c r="B50" t="str">
        <f t="shared" si="0"/>
        <v>EUR</v>
      </c>
      <c r="C50" t="str">
        <f t="shared" si="1"/>
        <v>BRL</v>
      </c>
      <c r="D50" t="str">
        <f t="shared" si="2"/>
        <v>BRLEUR</v>
      </c>
      <c r="E50" t="s">
        <v>16</v>
      </c>
      <c r="F50">
        <v>1</v>
      </c>
      <c r="G50" t="s">
        <v>7</v>
      </c>
      <c r="H50" t="str">
        <f t="shared" si="3"/>
        <v>BRLEUR_10RR_1Y</v>
      </c>
      <c r="I50" s="16">
        <v>41031.519999999997</v>
      </c>
      <c r="J50" s="13">
        <v>1.2749999999999999</v>
      </c>
      <c r="K50" s="16">
        <v>26157.594000000001</v>
      </c>
      <c r="L50" s="23" t="str">
        <f>+_xlfn.XLOOKUP(H50,Datos_Tradition!$J$2:$J$89,Datos_Tradition!$I$2:$I$89,"")</f>
        <v/>
      </c>
      <c r="M50" s="24">
        <f t="shared" si="4"/>
        <v>26157.594000000001</v>
      </c>
      <c r="N50" s="25" t="str">
        <f t="shared" si="5"/>
        <v/>
      </c>
      <c r="O50" s="23" t="str">
        <f>+_xlfn.XLOOKUP(H50,Datos_BGC!$J$2:$J$89,Datos_BGC!$I$2:$I$89,"")</f>
        <v/>
      </c>
      <c r="P50" s="24">
        <f t="shared" si="6"/>
        <v>26157.594000000001</v>
      </c>
      <c r="Q50" s="29" t="str">
        <f t="shared" si="7"/>
        <v/>
      </c>
    </row>
    <row r="51" spans="1:17" x14ac:dyDescent="0.35">
      <c r="A51" t="s">
        <v>29</v>
      </c>
      <c r="B51" t="str">
        <f t="shared" si="0"/>
        <v>EUR</v>
      </c>
      <c r="C51" t="str">
        <f t="shared" si="1"/>
        <v>BRL</v>
      </c>
      <c r="D51" t="str">
        <f t="shared" si="2"/>
        <v>BRLEUR</v>
      </c>
      <c r="E51" t="s">
        <v>19</v>
      </c>
      <c r="F51">
        <v>1</v>
      </c>
      <c r="G51" t="s">
        <v>7</v>
      </c>
      <c r="H51" t="str">
        <f t="shared" si="3"/>
        <v>BRLEUR_25FLY_1Y</v>
      </c>
      <c r="I51" s="16">
        <v>-1703.09</v>
      </c>
      <c r="J51" s="13">
        <v>0.35</v>
      </c>
      <c r="K51" s="16">
        <v>298.04074999999898</v>
      </c>
      <c r="L51" s="23" t="str">
        <f>+_xlfn.XLOOKUP(H51,Datos_Tradition!$J$2:$J$89,Datos_Tradition!$I$2:$I$89,"")</f>
        <v/>
      </c>
      <c r="M51" s="24">
        <f t="shared" si="4"/>
        <v>298.04074999999898</v>
      </c>
      <c r="N51" s="25" t="str">
        <f t="shared" si="5"/>
        <v/>
      </c>
      <c r="O51" s="23" t="str">
        <f>+_xlfn.XLOOKUP(H51,Datos_BGC!$J$2:$J$89,Datos_BGC!$I$2:$I$89,"")</f>
        <v/>
      </c>
      <c r="P51" s="24">
        <f t="shared" si="6"/>
        <v>298.04074999999898</v>
      </c>
      <c r="Q51" s="29" t="str">
        <f t="shared" si="7"/>
        <v/>
      </c>
    </row>
    <row r="52" spans="1:17" x14ac:dyDescent="0.35">
      <c r="A52" t="s">
        <v>29</v>
      </c>
      <c r="B52" t="str">
        <f t="shared" si="0"/>
        <v>EUR</v>
      </c>
      <c r="C52" t="str">
        <f t="shared" si="1"/>
        <v>BRL</v>
      </c>
      <c r="D52" t="str">
        <f t="shared" si="2"/>
        <v>BRLEUR</v>
      </c>
      <c r="E52" t="s">
        <v>18</v>
      </c>
      <c r="F52">
        <v>1</v>
      </c>
      <c r="G52" t="s">
        <v>7</v>
      </c>
      <c r="H52" t="str">
        <f t="shared" si="3"/>
        <v>BRLEUR_25RR_1Y</v>
      </c>
      <c r="I52" s="16">
        <v>10252.57</v>
      </c>
      <c r="J52" s="13">
        <v>1.1225000000000001</v>
      </c>
      <c r="K52" s="16">
        <v>5754.2549124999996</v>
      </c>
      <c r="L52" s="23" t="str">
        <f>+_xlfn.XLOOKUP(H52,Datos_Tradition!$J$2:$J$89,Datos_Tradition!$I$2:$I$89,"")</f>
        <v/>
      </c>
      <c r="M52" s="24">
        <f t="shared" si="4"/>
        <v>5754.2549124999996</v>
      </c>
      <c r="N52" s="25" t="str">
        <f t="shared" si="5"/>
        <v/>
      </c>
      <c r="O52" s="23">
        <f>+_xlfn.XLOOKUP(H52,Datos_BGC!$J$2:$J$89,Datos_BGC!$I$2:$I$89,"")</f>
        <v>1.2999999999999998</v>
      </c>
      <c r="P52" s="24">
        <f t="shared" si="6"/>
        <v>6664.1704999999993</v>
      </c>
      <c r="Q52" s="29" t="b">
        <f t="shared" si="7"/>
        <v>0</v>
      </c>
    </row>
    <row r="53" spans="1:17" x14ac:dyDescent="0.35">
      <c r="A53" t="s">
        <v>29</v>
      </c>
      <c r="B53" t="str">
        <f t="shared" si="0"/>
        <v>EUR</v>
      </c>
      <c r="C53" t="str">
        <f t="shared" si="1"/>
        <v>BRL</v>
      </c>
      <c r="D53" t="str">
        <f t="shared" si="2"/>
        <v>BRLEUR</v>
      </c>
      <c r="E53" t="s">
        <v>9</v>
      </c>
      <c r="F53">
        <v>1</v>
      </c>
      <c r="G53" t="s">
        <v>7</v>
      </c>
      <c r="H53" t="str">
        <f t="shared" si="3"/>
        <v>BRLEUR_ATM_1Y</v>
      </c>
      <c r="I53" s="16">
        <v>12369.65818</v>
      </c>
      <c r="J53" s="13">
        <v>1.05</v>
      </c>
      <c r="K53" s="16">
        <v>6494.0705445000003</v>
      </c>
      <c r="L53" s="23" t="str">
        <f>+_xlfn.XLOOKUP(H53,Datos_Tradition!$J$2:$J$89,Datos_Tradition!$I$2:$I$89,"")</f>
        <v/>
      </c>
      <c r="M53" s="24">
        <f t="shared" si="4"/>
        <v>6494.0705445000003</v>
      </c>
      <c r="N53" s="25" t="str">
        <f t="shared" si="5"/>
        <v/>
      </c>
      <c r="O53" s="23">
        <f>+_xlfn.XLOOKUP(H53,Datos_BGC!$J$2:$J$89,Datos_BGC!$I$2:$I$89,"")</f>
        <v>1</v>
      </c>
      <c r="P53" s="24">
        <f t="shared" si="6"/>
        <v>6184.8290900000002</v>
      </c>
      <c r="Q53" s="29" t="b">
        <f t="shared" si="7"/>
        <v>1</v>
      </c>
    </row>
    <row r="54" spans="1:17" x14ac:dyDescent="0.35">
      <c r="A54" t="s">
        <v>29</v>
      </c>
      <c r="B54" t="str">
        <f t="shared" si="0"/>
        <v>EUR</v>
      </c>
      <c r="C54" t="str">
        <f t="shared" si="1"/>
        <v>BRL</v>
      </c>
      <c r="D54" t="str">
        <f t="shared" si="2"/>
        <v>BRLEUR</v>
      </c>
      <c r="E54" t="s">
        <v>17</v>
      </c>
      <c r="F54">
        <v>2</v>
      </c>
      <c r="G54" t="s">
        <v>8</v>
      </c>
      <c r="H54" t="str">
        <f t="shared" si="3"/>
        <v>BRLEUR_10FLY_2Y</v>
      </c>
      <c r="I54" s="16">
        <v>-32.299999999999997</v>
      </c>
      <c r="J54" s="13">
        <v>0.52</v>
      </c>
      <c r="K54" s="16">
        <v>8.3979999999999997</v>
      </c>
      <c r="L54" s="23" t="str">
        <f>+_xlfn.XLOOKUP(H54,Datos_Tradition!$J$2:$J$89,Datos_Tradition!$I$2:$I$89,"")</f>
        <v/>
      </c>
      <c r="M54" s="24">
        <f t="shared" si="4"/>
        <v>8.3979999999999997</v>
      </c>
      <c r="N54" s="25" t="str">
        <f t="shared" si="5"/>
        <v/>
      </c>
      <c r="O54" s="23" t="str">
        <f>+_xlfn.XLOOKUP(H54,Datos_BGC!$J$2:$J$89,Datos_BGC!$I$2:$I$89,"")</f>
        <v/>
      </c>
      <c r="P54" s="24">
        <f t="shared" si="6"/>
        <v>8.3979999999999997</v>
      </c>
      <c r="Q54" s="29" t="str">
        <f t="shared" si="7"/>
        <v/>
      </c>
    </row>
    <row r="55" spans="1:17" x14ac:dyDescent="0.35">
      <c r="A55" t="s">
        <v>29</v>
      </c>
      <c r="B55" t="str">
        <f t="shared" si="0"/>
        <v>EUR</v>
      </c>
      <c r="C55" t="str">
        <f t="shared" si="1"/>
        <v>BRL</v>
      </c>
      <c r="D55" t="str">
        <f t="shared" si="2"/>
        <v>BRLEUR</v>
      </c>
      <c r="E55" t="s">
        <v>16</v>
      </c>
      <c r="F55">
        <v>2</v>
      </c>
      <c r="G55" t="s">
        <v>8</v>
      </c>
      <c r="H55" t="str">
        <f t="shared" si="3"/>
        <v>BRLEUR_10RR_2Y</v>
      </c>
      <c r="I55" s="16">
        <v>-16.600000000000001</v>
      </c>
      <c r="J55" s="13">
        <v>1.0244</v>
      </c>
      <c r="K55" s="16">
        <v>8.5025200000000005</v>
      </c>
      <c r="L55" s="23" t="str">
        <f>+_xlfn.XLOOKUP(H55,Datos_Tradition!$J$2:$J$89,Datos_Tradition!$I$2:$I$89,"")</f>
        <v/>
      </c>
      <c r="M55" s="24">
        <f t="shared" si="4"/>
        <v>8.5025200000000005</v>
      </c>
      <c r="N55" s="25" t="str">
        <f t="shared" si="5"/>
        <v/>
      </c>
      <c r="O55" s="23" t="str">
        <f>+_xlfn.XLOOKUP(H55,Datos_BGC!$J$2:$J$89,Datos_BGC!$I$2:$I$89,"")</f>
        <v/>
      </c>
      <c r="P55" s="24">
        <f t="shared" si="6"/>
        <v>8.5025200000000005</v>
      </c>
      <c r="Q55" s="29" t="str">
        <f t="shared" si="7"/>
        <v/>
      </c>
    </row>
    <row r="56" spans="1:17" x14ac:dyDescent="0.35">
      <c r="A56" t="s">
        <v>29</v>
      </c>
      <c r="B56" t="str">
        <f t="shared" si="0"/>
        <v>EUR</v>
      </c>
      <c r="C56" t="str">
        <f t="shared" si="1"/>
        <v>BRL</v>
      </c>
      <c r="D56" t="str">
        <f t="shared" si="2"/>
        <v>BRLEUR</v>
      </c>
      <c r="E56" t="s">
        <v>19</v>
      </c>
      <c r="F56">
        <v>2</v>
      </c>
      <c r="G56" t="s">
        <v>8</v>
      </c>
      <c r="H56" t="str">
        <f t="shared" si="3"/>
        <v>BRLEUR_25FLY_2Y</v>
      </c>
      <c r="I56" s="16">
        <v>-39.32</v>
      </c>
      <c r="J56" s="13">
        <v>0.47499999999999998</v>
      </c>
      <c r="K56" s="16">
        <v>9.3384999999999998</v>
      </c>
      <c r="L56" s="23" t="str">
        <f>+_xlfn.XLOOKUP(H56,Datos_Tradition!$J$2:$J$89,Datos_Tradition!$I$2:$I$89,"")</f>
        <v/>
      </c>
      <c r="M56" s="24">
        <f t="shared" si="4"/>
        <v>9.3384999999999998</v>
      </c>
      <c r="N56" s="25" t="str">
        <f t="shared" si="5"/>
        <v/>
      </c>
      <c r="O56" s="23" t="str">
        <f>+_xlfn.XLOOKUP(H56,Datos_BGC!$J$2:$J$89,Datos_BGC!$I$2:$I$89,"")</f>
        <v/>
      </c>
      <c r="P56" s="24">
        <f t="shared" si="6"/>
        <v>9.3384999999999998</v>
      </c>
      <c r="Q56" s="29" t="str">
        <f t="shared" si="7"/>
        <v/>
      </c>
    </row>
    <row r="57" spans="1:17" x14ac:dyDescent="0.35">
      <c r="A57" t="s">
        <v>29</v>
      </c>
      <c r="B57" t="str">
        <f t="shared" si="0"/>
        <v>EUR</v>
      </c>
      <c r="C57" t="str">
        <f t="shared" si="1"/>
        <v>BRL</v>
      </c>
      <c r="D57" t="str">
        <f t="shared" si="2"/>
        <v>BRLEUR</v>
      </c>
      <c r="E57" t="s">
        <v>18</v>
      </c>
      <c r="F57">
        <v>2</v>
      </c>
      <c r="G57" t="s">
        <v>8</v>
      </c>
      <c r="H57" t="str">
        <f t="shared" si="3"/>
        <v>BRLEUR_25RR_2Y</v>
      </c>
      <c r="I57" s="16">
        <v>-18.3</v>
      </c>
      <c r="J57" s="13">
        <v>1.48</v>
      </c>
      <c r="K57" s="16">
        <v>13.542</v>
      </c>
      <c r="L57" s="23" t="str">
        <f>+_xlfn.XLOOKUP(H57,Datos_Tradition!$J$2:$J$89,Datos_Tradition!$I$2:$I$89,"")</f>
        <v/>
      </c>
      <c r="M57" s="24">
        <f t="shared" si="4"/>
        <v>13.542</v>
      </c>
      <c r="N57" s="25" t="str">
        <f t="shared" si="5"/>
        <v/>
      </c>
      <c r="O57" s="23">
        <f>+_xlfn.XLOOKUP(H57,Datos_BGC!$J$2:$J$89,Datos_BGC!$I$2:$I$89,"")</f>
        <v>1.5500000000000003</v>
      </c>
      <c r="P57" s="24">
        <f t="shared" si="6"/>
        <v>14.182500000000003</v>
      </c>
      <c r="Q57" s="29" t="b">
        <f t="shared" si="7"/>
        <v>0</v>
      </c>
    </row>
    <row r="58" spans="1:17" x14ac:dyDescent="0.35">
      <c r="A58" t="s">
        <v>29</v>
      </c>
      <c r="B58" t="str">
        <f t="shared" si="0"/>
        <v>EUR</v>
      </c>
      <c r="C58" t="str">
        <f t="shared" si="1"/>
        <v>BRL</v>
      </c>
      <c r="D58" t="str">
        <f t="shared" si="2"/>
        <v>BRLEUR</v>
      </c>
      <c r="E58" t="s">
        <v>9</v>
      </c>
      <c r="F58">
        <v>2</v>
      </c>
      <c r="G58" t="s">
        <v>8</v>
      </c>
      <c r="H58" t="str">
        <f t="shared" si="3"/>
        <v>BRLEUR_ATM_2Y</v>
      </c>
      <c r="I58" s="16">
        <v>-66.497050000000002</v>
      </c>
      <c r="J58" s="13">
        <v>2.11</v>
      </c>
      <c r="K58" s="16">
        <v>70.154387749999998</v>
      </c>
      <c r="L58" s="23" t="str">
        <f>+_xlfn.XLOOKUP(H58,Datos_Tradition!$J$2:$J$89,Datos_Tradition!$I$2:$I$89,"")</f>
        <v/>
      </c>
      <c r="M58" s="24">
        <f t="shared" si="4"/>
        <v>70.154387749999998</v>
      </c>
      <c r="N58" s="25" t="str">
        <f t="shared" si="5"/>
        <v/>
      </c>
      <c r="O58" s="23">
        <f>+_xlfn.XLOOKUP(H58,Datos_BGC!$J$2:$J$89,Datos_BGC!$I$2:$I$89,"")</f>
        <v>1.5</v>
      </c>
      <c r="P58" s="24">
        <f t="shared" si="6"/>
        <v>49.872787500000001</v>
      </c>
      <c r="Q58" s="29" t="b">
        <f t="shared" si="7"/>
        <v>1</v>
      </c>
    </row>
    <row r="59" spans="1:17" x14ac:dyDescent="0.35">
      <c r="A59" t="s">
        <v>84</v>
      </c>
      <c r="B59" t="str">
        <f t="shared" si="0"/>
        <v>EUR</v>
      </c>
      <c r="C59" t="str">
        <f t="shared" si="1"/>
        <v>CAD</v>
      </c>
      <c r="D59" t="str">
        <f t="shared" si="2"/>
        <v>CADEUR</v>
      </c>
      <c r="E59" t="s">
        <v>17</v>
      </c>
      <c r="F59">
        <v>0.5</v>
      </c>
      <c r="G59" t="s">
        <v>5</v>
      </c>
      <c r="H59" t="str">
        <f t="shared" si="3"/>
        <v>CADEUR_10FLY_6M</v>
      </c>
      <c r="I59" s="16">
        <v>-1654.3</v>
      </c>
      <c r="J59" s="13">
        <v>0.62</v>
      </c>
      <c r="K59" s="16">
        <v>512.83299999999997</v>
      </c>
      <c r="L59" s="23" t="str">
        <f>+_xlfn.XLOOKUP(H59,Datos_Tradition!$J$2:$J$89,Datos_Tradition!$I$2:$I$89,"")</f>
        <v/>
      </c>
      <c r="M59" s="24">
        <f t="shared" si="4"/>
        <v>512.83299999999997</v>
      </c>
      <c r="N59" s="25" t="str">
        <f t="shared" si="5"/>
        <v/>
      </c>
      <c r="O59" s="23" t="str">
        <f>+_xlfn.XLOOKUP(H59,Datos_BGC!$J$2:$J$89,Datos_BGC!$I$2:$I$89,"")</f>
        <v/>
      </c>
      <c r="P59" s="24">
        <f t="shared" si="6"/>
        <v>512.83299999999997</v>
      </c>
      <c r="Q59" s="29" t="str">
        <f t="shared" si="7"/>
        <v/>
      </c>
    </row>
    <row r="60" spans="1:17" x14ac:dyDescent="0.35">
      <c r="A60" t="s">
        <v>84</v>
      </c>
      <c r="B60" t="str">
        <f t="shared" si="0"/>
        <v>EUR</v>
      </c>
      <c r="C60" t="str">
        <f t="shared" si="1"/>
        <v>CAD</v>
      </c>
      <c r="D60" t="str">
        <f t="shared" si="2"/>
        <v>CADEUR</v>
      </c>
      <c r="E60" t="s">
        <v>16</v>
      </c>
      <c r="F60">
        <v>0.5</v>
      </c>
      <c r="G60" t="s">
        <v>5</v>
      </c>
      <c r="H60" t="str">
        <f t="shared" si="3"/>
        <v>CADEUR_10RR_6M</v>
      </c>
      <c r="I60" s="16">
        <v>-2367.9499999999998</v>
      </c>
      <c r="J60" s="13">
        <v>0.54</v>
      </c>
      <c r="K60" s="16">
        <v>639.34649999999999</v>
      </c>
      <c r="L60" s="23" t="str">
        <f>+_xlfn.XLOOKUP(H60,Datos_Tradition!$J$2:$J$89,Datos_Tradition!$I$2:$I$89,"")</f>
        <v/>
      </c>
      <c r="M60" s="24">
        <f t="shared" si="4"/>
        <v>639.34649999999999</v>
      </c>
      <c r="N60" s="25" t="str">
        <f t="shared" si="5"/>
        <v/>
      </c>
      <c r="O60" s="23" t="str">
        <f>+_xlfn.XLOOKUP(H60,Datos_BGC!$J$2:$J$89,Datos_BGC!$I$2:$I$89,"")</f>
        <v/>
      </c>
      <c r="P60" s="24">
        <f t="shared" si="6"/>
        <v>639.34649999999999</v>
      </c>
      <c r="Q60" s="29" t="str">
        <f t="shared" si="7"/>
        <v/>
      </c>
    </row>
    <row r="61" spans="1:17" x14ac:dyDescent="0.35">
      <c r="A61" t="s">
        <v>84</v>
      </c>
      <c r="B61" t="str">
        <f t="shared" si="0"/>
        <v>EUR</v>
      </c>
      <c r="C61" t="str">
        <f t="shared" si="1"/>
        <v>CAD</v>
      </c>
      <c r="D61" t="str">
        <f t="shared" si="2"/>
        <v>CADEUR</v>
      </c>
      <c r="E61" t="s">
        <v>19</v>
      </c>
      <c r="F61">
        <v>0.5</v>
      </c>
      <c r="G61" t="s">
        <v>5</v>
      </c>
      <c r="H61" t="str">
        <f t="shared" si="3"/>
        <v>CADEUR_25FLY_6M</v>
      </c>
      <c r="I61" s="16">
        <v>-207.76999999999899</v>
      </c>
      <c r="J61" s="13">
        <v>0.22500000000000001</v>
      </c>
      <c r="K61" s="16">
        <v>23.3741249999999</v>
      </c>
      <c r="L61" s="23" t="str">
        <f>+_xlfn.XLOOKUP(H61,Datos_Tradition!$J$2:$J$89,Datos_Tradition!$I$2:$I$89,"")</f>
        <v/>
      </c>
      <c r="M61" s="24">
        <f t="shared" si="4"/>
        <v>23.3741249999999</v>
      </c>
      <c r="N61" s="25" t="str">
        <f t="shared" si="5"/>
        <v/>
      </c>
      <c r="O61" s="23" t="str">
        <f>+_xlfn.XLOOKUP(H61,Datos_BGC!$J$2:$J$89,Datos_BGC!$I$2:$I$89,"")</f>
        <v/>
      </c>
      <c r="P61" s="24">
        <f t="shared" si="6"/>
        <v>23.3741249999999</v>
      </c>
      <c r="Q61" s="29" t="str">
        <f t="shared" si="7"/>
        <v/>
      </c>
    </row>
    <row r="62" spans="1:17" x14ac:dyDescent="0.35">
      <c r="A62" t="s">
        <v>84</v>
      </c>
      <c r="B62" t="str">
        <f t="shared" si="0"/>
        <v>EUR</v>
      </c>
      <c r="C62" t="str">
        <f t="shared" si="1"/>
        <v>CAD</v>
      </c>
      <c r="D62" t="str">
        <f t="shared" si="2"/>
        <v>CADEUR</v>
      </c>
      <c r="E62" t="s">
        <v>18</v>
      </c>
      <c r="F62">
        <v>0.5</v>
      </c>
      <c r="G62" t="s">
        <v>5</v>
      </c>
      <c r="H62" t="str">
        <f t="shared" si="3"/>
        <v>CADEUR_25RR_6M</v>
      </c>
      <c r="I62" s="16">
        <v>6849.78</v>
      </c>
      <c r="J62" s="13">
        <v>0.315</v>
      </c>
      <c r="K62" s="16">
        <v>1078.8403499999999</v>
      </c>
      <c r="L62" s="23" t="str">
        <f>+_xlfn.XLOOKUP(H62,Datos_Tradition!$J$2:$J$89,Datos_Tradition!$I$2:$I$89,"")</f>
        <v/>
      </c>
      <c r="M62" s="24">
        <f t="shared" si="4"/>
        <v>1078.8403499999999</v>
      </c>
      <c r="N62" s="25" t="str">
        <f t="shared" si="5"/>
        <v/>
      </c>
      <c r="O62" s="23" t="str">
        <f>+_xlfn.XLOOKUP(H62,Datos_BGC!$J$2:$J$89,Datos_BGC!$I$2:$I$89,"")</f>
        <v/>
      </c>
      <c r="P62" s="24">
        <f t="shared" si="6"/>
        <v>1078.8403499999999</v>
      </c>
      <c r="Q62" s="29" t="str">
        <f t="shared" si="7"/>
        <v/>
      </c>
    </row>
    <row r="63" spans="1:17" x14ac:dyDescent="0.35">
      <c r="A63" t="s">
        <v>84</v>
      </c>
      <c r="B63" t="str">
        <f t="shared" si="0"/>
        <v>EUR</v>
      </c>
      <c r="C63" t="str">
        <f t="shared" si="1"/>
        <v>CAD</v>
      </c>
      <c r="D63" t="str">
        <f t="shared" si="2"/>
        <v>CADEUR</v>
      </c>
      <c r="E63" t="s">
        <v>9</v>
      </c>
      <c r="F63">
        <v>0.5</v>
      </c>
      <c r="G63" t="s">
        <v>5</v>
      </c>
      <c r="H63" t="str">
        <f t="shared" si="3"/>
        <v>CADEUR_ATM_6M</v>
      </c>
      <c r="I63" s="16">
        <v>-49216.136109999999</v>
      </c>
      <c r="J63" s="13">
        <v>0.45</v>
      </c>
      <c r="K63" s="16">
        <v>11073.63062475</v>
      </c>
      <c r="L63" s="23" t="str">
        <f>+_xlfn.XLOOKUP(H63,Datos_Tradition!$J$2:$J$89,Datos_Tradition!$I$2:$I$89,"")</f>
        <v/>
      </c>
      <c r="M63" s="24">
        <f t="shared" si="4"/>
        <v>11073.63062475</v>
      </c>
      <c r="N63" s="25" t="str">
        <f t="shared" si="5"/>
        <v/>
      </c>
      <c r="O63" s="23" t="str">
        <f>+_xlfn.XLOOKUP(H63,Datos_BGC!$J$2:$J$89,Datos_BGC!$I$2:$I$89,"")</f>
        <v/>
      </c>
      <c r="P63" s="24">
        <f t="shared" si="6"/>
        <v>11073.63062475</v>
      </c>
      <c r="Q63" s="29" t="str">
        <f t="shared" si="7"/>
        <v/>
      </c>
    </row>
    <row r="64" spans="1:17" x14ac:dyDescent="0.35">
      <c r="A64" t="s">
        <v>84</v>
      </c>
      <c r="B64" t="str">
        <f t="shared" si="0"/>
        <v>EUR</v>
      </c>
      <c r="C64" t="str">
        <f t="shared" si="1"/>
        <v>CAD</v>
      </c>
      <c r="D64" t="str">
        <f t="shared" si="2"/>
        <v>CADEUR</v>
      </c>
      <c r="E64" t="s">
        <v>17</v>
      </c>
      <c r="F64">
        <v>1</v>
      </c>
      <c r="G64" t="s">
        <v>7</v>
      </c>
      <c r="H64" t="str">
        <f t="shared" si="3"/>
        <v>CADEUR_10FLY_1Y</v>
      </c>
      <c r="I64" s="16">
        <v>-51.8</v>
      </c>
      <c r="J64" s="13">
        <v>0.36</v>
      </c>
      <c r="K64" s="16">
        <v>9.3239999999999998</v>
      </c>
      <c r="L64" s="23" t="str">
        <f>+_xlfn.XLOOKUP(H64,Datos_Tradition!$J$2:$J$89,Datos_Tradition!$I$2:$I$89,"")</f>
        <v/>
      </c>
      <c r="M64" s="24">
        <f t="shared" si="4"/>
        <v>9.3239999999999998</v>
      </c>
      <c r="N64" s="25" t="str">
        <f t="shared" si="5"/>
        <v/>
      </c>
      <c r="O64" s="23" t="str">
        <f>+_xlfn.XLOOKUP(H64,Datos_BGC!$J$2:$J$89,Datos_BGC!$I$2:$I$89,"")</f>
        <v/>
      </c>
      <c r="P64" s="24">
        <f t="shared" si="6"/>
        <v>9.3239999999999998</v>
      </c>
      <c r="Q64" s="29" t="str">
        <f t="shared" si="7"/>
        <v/>
      </c>
    </row>
    <row r="65" spans="1:17" x14ac:dyDescent="0.35">
      <c r="A65" t="s">
        <v>84</v>
      </c>
      <c r="B65" t="str">
        <f t="shared" si="0"/>
        <v>EUR</v>
      </c>
      <c r="C65" t="str">
        <f t="shared" si="1"/>
        <v>CAD</v>
      </c>
      <c r="D65" t="str">
        <f t="shared" si="2"/>
        <v>CADEUR</v>
      </c>
      <c r="E65" t="s">
        <v>16</v>
      </c>
      <c r="F65">
        <v>1</v>
      </c>
      <c r="G65" t="s">
        <v>7</v>
      </c>
      <c r="H65" t="str">
        <f t="shared" si="3"/>
        <v>CADEUR_10RR_1Y</v>
      </c>
      <c r="I65" s="16">
        <v>-35.14</v>
      </c>
      <c r="J65" s="13">
        <v>0.48</v>
      </c>
      <c r="K65" s="16">
        <v>8.4336000000000002</v>
      </c>
      <c r="L65" s="23" t="str">
        <f>+_xlfn.XLOOKUP(H65,Datos_Tradition!$J$2:$J$89,Datos_Tradition!$I$2:$I$89,"")</f>
        <v/>
      </c>
      <c r="M65" s="24">
        <f t="shared" si="4"/>
        <v>8.4336000000000002</v>
      </c>
      <c r="N65" s="25" t="str">
        <f t="shared" si="5"/>
        <v/>
      </c>
      <c r="O65" s="23" t="str">
        <f>+_xlfn.XLOOKUP(H65,Datos_BGC!$J$2:$J$89,Datos_BGC!$I$2:$I$89,"")</f>
        <v/>
      </c>
      <c r="P65" s="24">
        <f t="shared" si="6"/>
        <v>8.4336000000000002</v>
      </c>
      <c r="Q65" s="29" t="str">
        <f t="shared" si="7"/>
        <v/>
      </c>
    </row>
    <row r="66" spans="1:17" x14ac:dyDescent="0.35">
      <c r="A66" t="s">
        <v>84</v>
      </c>
      <c r="B66" t="str">
        <f t="shared" si="0"/>
        <v>EUR</v>
      </c>
      <c r="C66" t="str">
        <f t="shared" si="1"/>
        <v>CAD</v>
      </c>
      <c r="D66" t="str">
        <f t="shared" si="2"/>
        <v>CADEUR</v>
      </c>
      <c r="E66" t="s">
        <v>19</v>
      </c>
      <c r="F66">
        <v>1</v>
      </c>
      <c r="G66" t="s">
        <v>7</v>
      </c>
      <c r="H66" t="str">
        <f t="shared" si="3"/>
        <v>CADEUR_25FLY_1Y</v>
      </c>
      <c r="I66" s="16">
        <v>-0.31999999999999301</v>
      </c>
      <c r="J66" s="13">
        <v>0.2</v>
      </c>
      <c r="K66" s="16">
        <v>3.19999999999993E-2</v>
      </c>
      <c r="L66" s="23" t="str">
        <f>+_xlfn.XLOOKUP(H66,Datos_Tradition!$J$2:$J$89,Datos_Tradition!$I$2:$I$89,"")</f>
        <v/>
      </c>
      <c r="M66" s="24">
        <f t="shared" si="4"/>
        <v>3.19999999999993E-2</v>
      </c>
      <c r="N66" s="25" t="str">
        <f t="shared" si="5"/>
        <v/>
      </c>
      <c r="O66" s="23" t="str">
        <f>+_xlfn.XLOOKUP(H66,Datos_BGC!$J$2:$J$89,Datos_BGC!$I$2:$I$89,"")</f>
        <v/>
      </c>
      <c r="P66" s="24">
        <f t="shared" si="6"/>
        <v>3.19999999999993E-2</v>
      </c>
      <c r="Q66" s="29" t="str">
        <f t="shared" si="7"/>
        <v/>
      </c>
    </row>
    <row r="67" spans="1:17" x14ac:dyDescent="0.35">
      <c r="A67" t="s">
        <v>84</v>
      </c>
      <c r="B67" t="str">
        <f t="shared" ref="B67:B130" si="8">+LEFT(A67,3)</f>
        <v>EUR</v>
      </c>
      <c r="C67" t="str">
        <f t="shared" ref="C67:C130" si="9">+RIGHT(A67,3)</f>
        <v>CAD</v>
      </c>
      <c r="D67" t="str">
        <f t="shared" ref="D67:D130" si="10">+IF(B67&lt;C67,B67&amp;C67,C67&amp;B67)</f>
        <v>CADEUR</v>
      </c>
      <c r="E67" t="s">
        <v>18</v>
      </c>
      <c r="F67">
        <v>1</v>
      </c>
      <c r="G67" t="s">
        <v>7</v>
      </c>
      <c r="H67" t="str">
        <f t="shared" ref="H67:H130" si="11">+D67&amp;"_"&amp;E67&amp;"_"&amp;G67</f>
        <v>CADEUR_25RR_1Y</v>
      </c>
      <c r="I67" s="16">
        <v>121.23</v>
      </c>
      <c r="J67" s="13">
        <v>0.28000000000000003</v>
      </c>
      <c r="K67" s="16">
        <v>16.972200000000001</v>
      </c>
      <c r="L67" s="23" t="str">
        <f>+_xlfn.XLOOKUP(H67,Datos_Tradition!$J$2:$J$89,Datos_Tradition!$I$2:$I$89,"")</f>
        <v/>
      </c>
      <c r="M67" s="24">
        <f t="shared" ref="M67:M130" si="12">+IF(OR(L67="",K67=0),K67,ABS(I67)*L67/2)</f>
        <v>16.972200000000001</v>
      </c>
      <c r="N67" s="25" t="str">
        <f t="shared" ref="N67:N130" si="13">+IF(L67="","",M67&lt;$K67)</f>
        <v/>
      </c>
      <c r="O67" s="23" t="str">
        <f>+_xlfn.XLOOKUP(H67,Datos_BGC!$J$2:$J$89,Datos_BGC!$I$2:$I$89,"")</f>
        <v/>
      </c>
      <c r="P67" s="24">
        <f t="shared" ref="P67:P130" si="14">+IF(OR(O67="",K67=0),K67,ABS(I67)*O67/2)</f>
        <v>16.972200000000001</v>
      </c>
      <c r="Q67" s="29" t="str">
        <f t="shared" ref="Q67:Q130" si="15">+IF(O67="","",P67&lt;$K67)</f>
        <v/>
      </c>
    </row>
    <row r="68" spans="1:17" x14ac:dyDescent="0.35">
      <c r="A68" t="s">
        <v>84</v>
      </c>
      <c r="B68" t="str">
        <f t="shared" si="8"/>
        <v>EUR</v>
      </c>
      <c r="C68" t="str">
        <f t="shared" si="9"/>
        <v>CAD</v>
      </c>
      <c r="D68" t="str">
        <f t="shared" si="10"/>
        <v>CADEUR</v>
      </c>
      <c r="E68" t="s">
        <v>9</v>
      </c>
      <c r="F68">
        <v>1</v>
      </c>
      <c r="G68" t="s">
        <v>7</v>
      </c>
      <c r="H68" t="str">
        <f t="shared" si="11"/>
        <v>CADEUR_ATM_1Y</v>
      </c>
      <c r="I68" s="16">
        <v>70.641499999999994</v>
      </c>
      <c r="J68" s="13">
        <v>0.4</v>
      </c>
      <c r="K68" s="16">
        <v>14.128299999999999</v>
      </c>
      <c r="L68" s="23" t="str">
        <f>+_xlfn.XLOOKUP(H68,Datos_Tradition!$J$2:$J$89,Datos_Tradition!$I$2:$I$89,"")</f>
        <v/>
      </c>
      <c r="M68" s="24">
        <f t="shared" si="12"/>
        <v>14.128299999999999</v>
      </c>
      <c r="N68" s="25" t="str">
        <f t="shared" si="13"/>
        <v/>
      </c>
      <c r="O68" s="23" t="str">
        <f>+_xlfn.XLOOKUP(H68,Datos_BGC!$J$2:$J$89,Datos_BGC!$I$2:$I$89,"")</f>
        <v/>
      </c>
      <c r="P68" s="24">
        <f t="shared" si="14"/>
        <v>14.128299999999999</v>
      </c>
      <c r="Q68" s="29" t="str">
        <f t="shared" si="15"/>
        <v/>
      </c>
    </row>
    <row r="69" spans="1:17" x14ac:dyDescent="0.35">
      <c r="A69" t="s">
        <v>84</v>
      </c>
      <c r="B69" t="str">
        <f t="shared" si="8"/>
        <v>EUR</v>
      </c>
      <c r="C69" t="str">
        <f t="shared" si="9"/>
        <v>CAD</v>
      </c>
      <c r="D69" t="str">
        <f t="shared" si="10"/>
        <v>CADEUR</v>
      </c>
      <c r="E69" t="s">
        <v>17</v>
      </c>
      <c r="F69">
        <v>2</v>
      </c>
      <c r="G69" t="s">
        <v>8</v>
      </c>
      <c r="H69" t="str">
        <f t="shared" si="11"/>
        <v>CADEUR_10FLY_2Y</v>
      </c>
      <c r="I69" s="16">
        <v>-1.18</v>
      </c>
      <c r="J69" s="13">
        <v>0.52</v>
      </c>
      <c r="K69" s="16">
        <v>0.30680000000000002</v>
      </c>
      <c r="L69" s="23" t="str">
        <f>+_xlfn.XLOOKUP(H69,Datos_Tradition!$J$2:$J$89,Datos_Tradition!$I$2:$I$89,"")</f>
        <v/>
      </c>
      <c r="M69" s="24">
        <f t="shared" si="12"/>
        <v>0.30680000000000002</v>
      </c>
      <c r="N69" s="25" t="str">
        <f t="shared" si="13"/>
        <v/>
      </c>
      <c r="O69" s="23" t="str">
        <f>+_xlfn.XLOOKUP(H69,Datos_BGC!$J$2:$J$89,Datos_BGC!$I$2:$I$89,"")</f>
        <v/>
      </c>
      <c r="P69" s="24">
        <f t="shared" si="14"/>
        <v>0.30680000000000002</v>
      </c>
      <c r="Q69" s="29" t="str">
        <f t="shared" si="15"/>
        <v/>
      </c>
    </row>
    <row r="70" spans="1:17" x14ac:dyDescent="0.35">
      <c r="A70" t="s">
        <v>84</v>
      </c>
      <c r="B70" t="str">
        <f t="shared" si="8"/>
        <v>EUR</v>
      </c>
      <c r="C70" t="str">
        <f t="shared" si="9"/>
        <v>CAD</v>
      </c>
      <c r="D70" t="str">
        <f t="shared" si="10"/>
        <v>CADEUR</v>
      </c>
      <c r="E70" t="s">
        <v>16</v>
      </c>
      <c r="F70">
        <v>2</v>
      </c>
      <c r="G70" t="s">
        <v>8</v>
      </c>
      <c r="H70" t="str">
        <f t="shared" si="11"/>
        <v>CADEUR_10RR_2Y</v>
      </c>
      <c r="I70" s="16">
        <v>-0.74</v>
      </c>
      <c r="J70" s="13">
        <v>0.78</v>
      </c>
      <c r="K70" s="16">
        <v>0.28860000000000002</v>
      </c>
      <c r="L70" s="23" t="str">
        <f>+_xlfn.XLOOKUP(H70,Datos_Tradition!$J$2:$J$89,Datos_Tradition!$I$2:$I$89,"")</f>
        <v/>
      </c>
      <c r="M70" s="24">
        <f t="shared" si="12"/>
        <v>0.28860000000000002</v>
      </c>
      <c r="N70" s="25" t="str">
        <f t="shared" si="13"/>
        <v/>
      </c>
      <c r="O70" s="23" t="str">
        <f>+_xlfn.XLOOKUP(H70,Datos_BGC!$J$2:$J$89,Datos_BGC!$I$2:$I$89,"")</f>
        <v/>
      </c>
      <c r="P70" s="24">
        <f t="shared" si="14"/>
        <v>0.28860000000000002</v>
      </c>
      <c r="Q70" s="29" t="str">
        <f t="shared" si="15"/>
        <v/>
      </c>
    </row>
    <row r="71" spans="1:17" x14ac:dyDescent="0.35">
      <c r="A71" t="s">
        <v>84</v>
      </c>
      <c r="B71" t="str">
        <f t="shared" si="8"/>
        <v>EUR</v>
      </c>
      <c r="C71" t="str">
        <f t="shared" si="9"/>
        <v>CAD</v>
      </c>
      <c r="D71" t="str">
        <f t="shared" si="10"/>
        <v>CADEUR</v>
      </c>
      <c r="E71" t="s">
        <v>19</v>
      </c>
      <c r="F71">
        <v>2</v>
      </c>
      <c r="G71" t="s">
        <v>8</v>
      </c>
      <c r="H71" t="str">
        <f t="shared" si="11"/>
        <v>CADEUR_25FLY_2Y</v>
      </c>
      <c r="I71" s="16">
        <v>3.47</v>
      </c>
      <c r="J71" s="13">
        <v>0.29430000000000001</v>
      </c>
      <c r="K71" s="16">
        <v>0.51061049999999997</v>
      </c>
      <c r="L71" s="23" t="str">
        <f>+_xlfn.XLOOKUP(H71,Datos_Tradition!$J$2:$J$89,Datos_Tradition!$I$2:$I$89,"")</f>
        <v/>
      </c>
      <c r="M71" s="24">
        <f t="shared" si="12"/>
        <v>0.51061049999999997</v>
      </c>
      <c r="N71" s="25" t="str">
        <f t="shared" si="13"/>
        <v/>
      </c>
      <c r="O71" s="23" t="str">
        <f>+_xlfn.XLOOKUP(H71,Datos_BGC!$J$2:$J$89,Datos_BGC!$I$2:$I$89,"")</f>
        <v/>
      </c>
      <c r="P71" s="24">
        <f t="shared" si="14"/>
        <v>0.51061049999999997</v>
      </c>
      <c r="Q71" s="29" t="str">
        <f t="shared" si="15"/>
        <v/>
      </c>
    </row>
    <row r="72" spans="1:17" x14ac:dyDescent="0.35">
      <c r="A72" t="s">
        <v>84</v>
      </c>
      <c r="B72" t="str">
        <f t="shared" si="8"/>
        <v>EUR</v>
      </c>
      <c r="C72" t="str">
        <f t="shared" si="9"/>
        <v>CAD</v>
      </c>
      <c r="D72" t="str">
        <f t="shared" si="10"/>
        <v>CADEUR</v>
      </c>
      <c r="E72" t="s">
        <v>18</v>
      </c>
      <c r="F72">
        <v>2</v>
      </c>
      <c r="G72" t="s">
        <v>8</v>
      </c>
      <c r="H72" t="str">
        <f t="shared" si="11"/>
        <v>CADEUR_25RR_2Y</v>
      </c>
      <c r="I72" s="16">
        <v>2.41</v>
      </c>
      <c r="J72" s="13">
        <v>0.45500000000000002</v>
      </c>
      <c r="K72" s="16">
        <v>0.54827499999999996</v>
      </c>
      <c r="L72" s="23" t="str">
        <f>+_xlfn.XLOOKUP(H72,Datos_Tradition!$J$2:$J$89,Datos_Tradition!$I$2:$I$89,"")</f>
        <v/>
      </c>
      <c r="M72" s="24">
        <f t="shared" si="12"/>
        <v>0.54827499999999996</v>
      </c>
      <c r="N72" s="25" t="str">
        <f t="shared" si="13"/>
        <v/>
      </c>
      <c r="O72" s="23" t="str">
        <f>+_xlfn.XLOOKUP(H72,Datos_BGC!$J$2:$J$89,Datos_BGC!$I$2:$I$89,"")</f>
        <v/>
      </c>
      <c r="P72" s="24">
        <f t="shared" si="14"/>
        <v>0.54827499999999996</v>
      </c>
      <c r="Q72" s="29" t="str">
        <f t="shared" si="15"/>
        <v/>
      </c>
    </row>
    <row r="73" spans="1:17" x14ac:dyDescent="0.35">
      <c r="A73" t="s">
        <v>84</v>
      </c>
      <c r="B73" t="str">
        <f t="shared" si="8"/>
        <v>EUR</v>
      </c>
      <c r="C73" t="str">
        <f t="shared" si="9"/>
        <v>CAD</v>
      </c>
      <c r="D73" t="str">
        <f t="shared" si="10"/>
        <v>CADEUR</v>
      </c>
      <c r="E73" t="s">
        <v>9</v>
      </c>
      <c r="F73">
        <v>2</v>
      </c>
      <c r="G73" t="s">
        <v>8</v>
      </c>
      <c r="H73" t="str">
        <f t="shared" si="11"/>
        <v>CADEUR_ATM_2Y</v>
      </c>
      <c r="I73" s="16">
        <v>0.38308999999999999</v>
      </c>
      <c r="J73" s="13">
        <v>0.65</v>
      </c>
      <c r="K73" s="16">
        <v>0.12450425</v>
      </c>
      <c r="L73" s="23" t="str">
        <f>+_xlfn.XLOOKUP(H73,Datos_Tradition!$J$2:$J$89,Datos_Tradition!$I$2:$I$89,"")</f>
        <v/>
      </c>
      <c r="M73" s="24">
        <f t="shared" si="12"/>
        <v>0.12450425</v>
      </c>
      <c r="N73" s="25" t="str">
        <f t="shared" si="13"/>
        <v/>
      </c>
      <c r="O73" s="23" t="str">
        <f>+_xlfn.XLOOKUP(H73,Datos_BGC!$J$2:$J$89,Datos_BGC!$I$2:$I$89,"")</f>
        <v/>
      </c>
      <c r="P73" s="24">
        <f t="shared" si="14"/>
        <v>0.12450425</v>
      </c>
      <c r="Q73" s="29" t="str">
        <f t="shared" si="15"/>
        <v/>
      </c>
    </row>
    <row r="74" spans="1:17" x14ac:dyDescent="0.35">
      <c r="A74" t="s">
        <v>86</v>
      </c>
      <c r="B74" t="str">
        <f t="shared" si="8"/>
        <v>EUR</v>
      </c>
      <c r="C74" t="str">
        <f t="shared" si="9"/>
        <v>CHF</v>
      </c>
      <c r="D74" t="str">
        <f t="shared" si="10"/>
        <v>CHFEUR</v>
      </c>
      <c r="E74" t="s">
        <v>17</v>
      </c>
      <c r="F74">
        <v>2.7777777777777701E-3</v>
      </c>
      <c r="G74" t="s">
        <v>20</v>
      </c>
      <c r="H74" t="str">
        <f t="shared" si="11"/>
        <v>CHFEUR_10FLY_1D</v>
      </c>
      <c r="I74" s="16">
        <v>671.1</v>
      </c>
      <c r="J74" s="13">
        <v>2.4264999999999999</v>
      </c>
      <c r="K74" s="16">
        <v>814.21207500000003</v>
      </c>
      <c r="L74" s="23" t="str">
        <f>+_xlfn.XLOOKUP(H74,Datos_Tradition!$J$2:$J$89,Datos_Tradition!$I$2:$I$89,"")</f>
        <v/>
      </c>
      <c r="M74" s="24">
        <f t="shared" si="12"/>
        <v>814.21207500000003</v>
      </c>
      <c r="N74" s="25" t="str">
        <f t="shared" si="13"/>
        <v/>
      </c>
      <c r="O74" s="23" t="str">
        <f>+_xlfn.XLOOKUP(H74,Datos_BGC!$J$2:$J$89,Datos_BGC!$I$2:$I$89,"")</f>
        <v/>
      </c>
      <c r="P74" s="24">
        <f t="shared" si="14"/>
        <v>814.21207500000003</v>
      </c>
      <c r="Q74" s="29" t="str">
        <f t="shared" si="15"/>
        <v/>
      </c>
    </row>
    <row r="75" spans="1:17" x14ac:dyDescent="0.35">
      <c r="A75" t="s">
        <v>86</v>
      </c>
      <c r="B75" t="str">
        <f t="shared" si="8"/>
        <v>EUR</v>
      </c>
      <c r="C75" t="str">
        <f t="shared" si="9"/>
        <v>CHF</v>
      </c>
      <c r="D75" t="str">
        <f t="shared" si="10"/>
        <v>CHFEUR</v>
      </c>
      <c r="E75" t="s">
        <v>16</v>
      </c>
      <c r="F75">
        <v>2.7777777777777701E-3</v>
      </c>
      <c r="G75" t="s">
        <v>20</v>
      </c>
      <c r="H75" t="str">
        <f t="shared" si="11"/>
        <v>CHFEUR_10RR_1D</v>
      </c>
      <c r="I75" s="16">
        <v>-423.61</v>
      </c>
      <c r="J75" s="13">
        <v>3.6398000000000001</v>
      </c>
      <c r="K75" s="16">
        <v>770.92783899999995</v>
      </c>
      <c r="L75" s="23" t="str">
        <f>+_xlfn.XLOOKUP(H75,Datos_Tradition!$J$2:$J$89,Datos_Tradition!$I$2:$I$89,"")</f>
        <v/>
      </c>
      <c r="M75" s="24">
        <f t="shared" si="12"/>
        <v>770.92783899999995</v>
      </c>
      <c r="N75" s="25" t="str">
        <f t="shared" si="13"/>
        <v/>
      </c>
      <c r="O75" s="23" t="str">
        <f>+_xlfn.XLOOKUP(H75,Datos_BGC!$J$2:$J$89,Datos_BGC!$I$2:$I$89,"")</f>
        <v/>
      </c>
      <c r="P75" s="24">
        <f t="shared" si="14"/>
        <v>770.92783899999995</v>
      </c>
      <c r="Q75" s="29" t="str">
        <f t="shared" si="15"/>
        <v/>
      </c>
    </row>
    <row r="76" spans="1:17" x14ac:dyDescent="0.35">
      <c r="A76" t="s">
        <v>86</v>
      </c>
      <c r="B76" t="str">
        <f t="shared" si="8"/>
        <v>EUR</v>
      </c>
      <c r="C76" t="str">
        <f t="shared" si="9"/>
        <v>CHF</v>
      </c>
      <c r="D76" t="str">
        <f t="shared" si="10"/>
        <v>CHFEUR</v>
      </c>
      <c r="E76" t="s">
        <v>19</v>
      </c>
      <c r="F76">
        <v>2.7777777777777701E-3</v>
      </c>
      <c r="G76" t="s">
        <v>20</v>
      </c>
      <c r="H76" t="str">
        <f t="shared" si="11"/>
        <v>CHFEUR_25FLY_1D</v>
      </c>
      <c r="I76" s="16">
        <v>2951.06</v>
      </c>
      <c r="J76" s="13">
        <v>1.82</v>
      </c>
      <c r="K76" s="16">
        <v>2685.4645999999998</v>
      </c>
      <c r="L76" s="23" t="str">
        <f>+_xlfn.XLOOKUP(H76,Datos_Tradition!$J$2:$J$89,Datos_Tradition!$I$2:$I$89,"")</f>
        <v/>
      </c>
      <c r="M76" s="24">
        <f t="shared" si="12"/>
        <v>2685.4645999999998</v>
      </c>
      <c r="N76" s="25" t="str">
        <f t="shared" si="13"/>
        <v/>
      </c>
      <c r="O76" s="23" t="str">
        <f>+_xlfn.XLOOKUP(H76,Datos_BGC!$J$2:$J$89,Datos_BGC!$I$2:$I$89,"")</f>
        <v/>
      </c>
      <c r="P76" s="24">
        <f t="shared" si="14"/>
        <v>2685.4645999999998</v>
      </c>
      <c r="Q76" s="29" t="str">
        <f t="shared" si="15"/>
        <v/>
      </c>
    </row>
    <row r="77" spans="1:17" x14ac:dyDescent="0.35">
      <c r="A77" t="s">
        <v>86</v>
      </c>
      <c r="B77" t="str">
        <f t="shared" si="8"/>
        <v>EUR</v>
      </c>
      <c r="C77" t="str">
        <f t="shared" si="9"/>
        <v>CHF</v>
      </c>
      <c r="D77" t="str">
        <f t="shared" si="10"/>
        <v>CHFEUR</v>
      </c>
      <c r="E77" t="s">
        <v>18</v>
      </c>
      <c r="F77">
        <v>2.7777777777777701E-3</v>
      </c>
      <c r="G77" t="s">
        <v>20</v>
      </c>
      <c r="H77" t="str">
        <f t="shared" si="11"/>
        <v>CHFEUR_25RR_1D</v>
      </c>
      <c r="I77" s="16">
        <v>-1185.5</v>
      </c>
      <c r="J77" s="13">
        <v>2.57</v>
      </c>
      <c r="K77" s="16">
        <v>1523.3674999999901</v>
      </c>
      <c r="L77" s="23" t="str">
        <f>+_xlfn.XLOOKUP(H77,Datos_Tradition!$J$2:$J$89,Datos_Tradition!$I$2:$I$89,"")</f>
        <v/>
      </c>
      <c r="M77" s="24">
        <f t="shared" si="12"/>
        <v>1523.3674999999901</v>
      </c>
      <c r="N77" s="25" t="str">
        <f t="shared" si="13"/>
        <v/>
      </c>
      <c r="O77" s="23" t="str">
        <f>+_xlfn.XLOOKUP(H77,Datos_BGC!$J$2:$J$89,Datos_BGC!$I$2:$I$89,"")</f>
        <v/>
      </c>
      <c r="P77" s="24">
        <f t="shared" si="14"/>
        <v>1523.3674999999901</v>
      </c>
      <c r="Q77" s="29" t="str">
        <f t="shared" si="15"/>
        <v/>
      </c>
    </row>
    <row r="78" spans="1:17" x14ac:dyDescent="0.35">
      <c r="A78" t="s">
        <v>86</v>
      </c>
      <c r="B78" t="str">
        <f t="shared" si="8"/>
        <v>EUR</v>
      </c>
      <c r="C78" t="str">
        <f t="shared" si="9"/>
        <v>CHF</v>
      </c>
      <c r="D78" t="str">
        <f t="shared" si="10"/>
        <v>CHFEUR</v>
      </c>
      <c r="E78" t="s">
        <v>9</v>
      </c>
      <c r="F78">
        <v>2.7777777777777701E-3</v>
      </c>
      <c r="G78" t="s">
        <v>20</v>
      </c>
      <c r="H78" t="str">
        <f t="shared" si="11"/>
        <v>CHFEUR_ATM_1D</v>
      </c>
      <c r="I78" s="16">
        <v>2992.7207199999998</v>
      </c>
      <c r="J78" s="13">
        <v>3.0331000000000001</v>
      </c>
      <c r="K78" s="16">
        <v>4538.6106079159999</v>
      </c>
      <c r="L78" s="23" t="str">
        <f>+_xlfn.XLOOKUP(H78,Datos_Tradition!$J$2:$J$89,Datos_Tradition!$I$2:$I$89,"")</f>
        <v/>
      </c>
      <c r="M78" s="24">
        <f t="shared" si="12"/>
        <v>4538.6106079159999</v>
      </c>
      <c r="N78" s="25" t="str">
        <f t="shared" si="13"/>
        <v/>
      </c>
      <c r="O78" s="23" t="str">
        <f>+_xlfn.XLOOKUP(H78,Datos_BGC!$J$2:$J$89,Datos_BGC!$I$2:$I$89,"")</f>
        <v/>
      </c>
      <c r="P78" s="24">
        <f t="shared" si="14"/>
        <v>4538.6106079159999</v>
      </c>
      <c r="Q78" s="29" t="str">
        <f t="shared" si="15"/>
        <v/>
      </c>
    </row>
    <row r="79" spans="1:17" x14ac:dyDescent="0.35">
      <c r="A79" t="s">
        <v>86</v>
      </c>
      <c r="B79" t="str">
        <f t="shared" si="8"/>
        <v>EUR</v>
      </c>
      <c r="C79" t="str">
        <f t="shared" si="9"/>
        <v>CHF</v>
      </c>
      <c r="D79" t="str">
        <f t="shared" si="10"/>
        <v>CHFEUR</v>
      </c>
      <c r="E79" t="s">
        <v>17</v>
      </c>
      <c r="F79">
        <v>1.94444444444444E-2</v>
      </c>
      <c r="G79" t="s">
        <v>0</v>
      </c>
      <c r="H79" t="str">
        <f t="shared" si="11"/>
        <v>CHFEUR_10FLY_1W</v>
      </c>
      <c r="I79" s="16">
        <v>135.44999999999999</v>
      </c>
      <c r="J79" s="13">
        <v>0.92</v>
      </c>
      <c r="K79" s="16">
        <v>62.307000000000002</v>
      </c>
      <c r="L79" s="23" t="str">
        <f>+_xlfn.XLOOKUP(H79,Datos_Tradition!$J$2:$J$89,Datos_Tradition!$I$2:$I$89,"")</f>
        <v/>
      </c>
      <c r="M79" s="24">
        <f t="shared" si="12"/>
        <v>62.307000000000002</v>
      </c>
      <c r="N79" s="25" t="str">
        <f t="shared" si="13"/>
        <v/>
      </c>
      <c r="O79" s="23" t="str">
        <f>+_xlfn.XLOOKUP(H79,Datos_BGC!$J$2:$J$89,Datos_BGC!$I$2:$I$89,"")</f>
        <v/>
      </c>
      <c r="P79" s="24">
        <f t="shared" si="14"/>
        <v>62.307000000000002</v>
      </c>
      <c r="Q79" s="29" t="str">
        <f t="shared" si="15"/>
        <v/>
      </c>
    </row>
    <row r="80" spans="1:17" x14ac:dyDescent="0.35">
      <c r="A80" t="s">
        <v>86</v>
      </c>
      <c r="B80" t="str">
        <f t="shared" si="8"/>
        <v>EUR</v>
      </c>
      <c r="C80" t="str">
        <f t="shared" si="9"/>
        <v>CHF</v>
      </c>
      <c r="D80" t="str">
        <f t="shared" si="10"/>
        <v>CHFEUR</v>
      </c>
      <c r="E80" t="s">
        <v>16</v>
      </c>
      <c r="F80">
        <v>1.94444444444444E-2</v>
      </c>
      <c r="G80" t="s">
        <v>0</v>
      </c>
      <c r="H80" t="str">
        <f t="shared" si="11"/>
        <v>CHFEUR_10RR_1W</v>
      </c>
      <c r="I80" s="16">
        <v>-84.399999999999906</v>
      </c>
      <c r="J80" s="13">
        <v>1.38</v>
      </c>
      <c r="K80" s="16">
        <v>58.235999999999898</v>
      </c>
      <c r="L80" s="23" t="str">
        <f>+_xlfn.XLOOKUP(H80,Datos_Tradition!$J$2:$J$89,Datos_Tradition!$I$2:$I$89,"")</f>
        <v/>
      </c>
      <c r="M80" s="24">
        <f t="shared" si="12"/>
        <v>58.235999999999898</v>
      </c>
      <c r="N80" s="25" t="str">
        <f t="shared" si="13"/>
        <v/>
      </c>
      <c r="O80" s="23" t="str">
        <f>+_xlfn.XLOOKUP(H80,Datos_BGC!$J$2:$J$89,Datos_BGC!$I$2:$I$89,"")</f>
        <v/>
      </c>
      <c r="P80" s="24">
        <f t="shared" si="14"/>
        <v>58.235999999999898</v>
      </c>
      <c r="Q80" s="29" t="str">
        <f t="shared" si="15"/>
        <v/>
      </c>
    </row>
    <row r="81" spans="1:17" x14ac:dyDescent="0.35">
      <c r="A81" t="s">
        <v>86</v>
      </c>
      <c r="B81" t="str">
        <f t="shared" si="8"/>
        <v>EUR</v>
      </c>
      <c r="C81" t="str">
        <f t="shared" si="9"/>
        <v>CHF</v>
      </c>
      <c r="D81" t="str">
        <f t="shared" si="10"/>
        <v>CHFEUR</v>
      </c>
      <c r="E81" t="s">
        <v>19</v>
      </c>
      <c r="F81">
        <v>1.94444444444444E-2</v>
      </c>
      <c r="G81" t="s">
        <v>0</v>
      </c>
      <c r="H81" t="str">
        <f t="shared" si="11"/>
        <v>CHFEUR_25FLY_1W</v>
      </c>
      <c r="I81" s="16">
        <v>587.52</v>
      </c>
      <c r="J81" s="13">
        <v>0.57499999999999996</v>
      </c>
      <c r="K81" s="16">
        <v>168.91200000000001</v>
      </c>
      <c r="L81" s="23" t="str">
        <f>+_xlfn.XLOOKUP(H81,Datos_Tradition!$J$2:$J$89,Datos_Tradition!$I$2:$I$89,"")</f>
        <v/>
      </c>
      <c r="M81" s="24">
        <f t="shared" si="12"/>
        <v>168.91200000000001</v>
      </c>
      <c r="N81" s="25" t="str">
        <f t="shared" si="13"/>
        <v/>
      </c>
      <c r="O81" s="23" t="str">
        <f>+_xlfn.XLOOKUP(H81,Datos_BGC!$J$2:$J$89,Datos_BGC!$I$2:$I$89,"")</f>
        <v/>
      </c>
      <c r="P81" s="24">
        <f t="shared" si="14"/>
        <v>168.91200000000001</v>
      </c>
      <c r="Q81" s="29" t="str">
        <f t="shared" si="15"/>
        <v/>
      </c>
    </row>
    <row r="82" spans="1:17" x14ac:dyDescent="0.35">
      <c r="A82" t="s">
        <v>86</v>
      </c>
      <c r="B82" t="str">
        <f t="shared" si="8"/>
        <v>EUR</v>
      </c>
      <c r="C82" t="str">
        <f t="shared" si="9"/>
        <v>CHF</v>
      </c>
      <c r="D82" t="str">
        <f t="shared" si="10"/>
        <v>CHFEUR</v>
      </c>
      <c r="E82" t="s">
        <v>18</v>
      </c>
      <c r="F82">
        <v>1.94444444444444E-2</v>
      </c>
      <c r="G82" t="s">
        <v>0</v>
      </c>
      <c r="H82" t="str">
        <f t="shared" si="11"/>
        <v>CHFEUR_25RR_1W</v>
      </c>
      <c r="I82" s="16">
        <v>-237.64</v>
      </c>
      <c r="J82" s="13">
        <v>0.80249999999999999</v>
      </c>
      <c r="K82" s="16">
        <v>95.353049999999996</v>
      </c>
      <c r="L82" s="23" t="str">
        <f>+_xlfn.XLOOKUP(H82,Datos_Tradition!$J$2:$J$89,Datos_Tradition!$I$2:$I$89,"")</f>
        <v/>
      </c>
      <c r="M82" s="24">
        <f t="shared" si="12"/>
        <v>95.353049999999996</v>
      </c>
      <c r="N82" s="25" t="str">
        <f t="shared" si="13"/>
        <v/>
      </c>
      <c r="O82" s="23" t="str">
        <f>+_xlfn.XLOOKUP(H82,Datos_BGC!$J$2:$J$89,Datos_BGC!$I$2:$I$89,"")</f>
        <v/>
      </c>
      <c r="P82" s="24">
        <f t="shared" si="14"/>
        <v>95.353049999999996</v>
      </c>
      <c r="Q82" s="29" t="str">
        <f t="shared" si="15"/>
        <v/>
      </c>
    </row>
    <row r="83" spans="1:17" x14ac:dyDescent="0.35">
      <c r="A83" t="s">
        <v>86</v>
      </c>
      <c r="B83" t="str">
        <f t="shared" si="8"/>
        <v>EUR</v>
      </c>
      <c r="C83" t="str">
        <f t="shared" si="9"/>
        <v>CHF</v>
      </c>
      <c r="D83" t="str">
        <f t="shared" si="10"/>
        <v>CHFEUR</v>
      </c>
      <c r="E83" t="s">
        <v>9</v>
      </c>
      <c r="F83">
        <v>1.94444444444444E-2</v>
      </c>
      <c r="G83" t="s">
        <v>0</v>
      </c>
      <c r="H83" t="str">
        <f t="shared" si="11"/>
        <v>CHFEUR_ATM_1W</v>
      </c>
      <c r="I83" s="16">
        <v>583.31111999999905</v>
      </c>
      <c r="J83" s="13">
        <v>1.1499999999999999</v>
      </c>
      <c r="K83" s="16">
        <v>335.40389399999901</v>
      </c>
      <c r="L83" s="23" t="str">
        <f>+_xlfn.XLOOKUP(H83,Datos_Tradition!$J$2:$J$89,Datos_Tradition!$I$2:$I$89,"")</f>
        <v/>
      </c>
      <c r="M83" s="24">
        <f t="shared" si="12"/>
        <v>335.40389399999901</v>
      </c>
      <c r="N83" s="25" t="str">
        <f t="shared" si="13"/>
        <v/>
      </c>
      <c r="O83" s="23" t="str">
        <f>+_xlfn.XLOOKUP(H83,Datos_BGC!$J$2:$J$89,Datos_BGC!$I$2:$I$89,"")</f>
        <v/>
      </c>
      <c r="P83" s="24">
        <f t="shared" si="14"/>
        <v>335.40389399999901</v>
      </c>
      <c r="Q83" s="29" t="str">
        <f t="shared" si="15"/>
        <v/>
      </c>
    </row>
    <row r="84" spans="1:17" x14ac:dyDescent="0.35">
      <c r="A84" t="s">
        <v>86</v>
      </c>
      <c r="B84" t="str">
        <f t="shared" si="8"/>
        <v>EUR</v>
      </c>
      <c r="C84" t="str">
        <f t="shared" si="9"/>
        <v>CHF</v>
      </c>
      <c r="D84" t="str">
        <f t="shared" si="10"/>
        <v>CHFEUR</v>
      </c>
      <c r="E84" t="s">
        <v>9</v>
      </c>
      <c r="F84">
        <v>8.3333333333333301E-2</v>
      </c>
      <c r="G84" t="s">
        <v>2</v>
      </c>
      <c r="H84" t="str">
        <f t="shared" si="11"/>
        <v>CHFEUR_ATM_1M</v>
      </c>
      <c r="I84" s="16">
        <v>3.4339300000000001</v>
      </c>
      <c r="J84" s="13">
        <v>0.5</v>
      </c>
      <c r="K84" s="16">
        <v>0.85848250000000104</v>
      </c>
      <c r="L84" s="23" t="str">
        <f>+_xlfn.XLOOKUP(H84,Datos_Tradition!$J$2:$J$89,Datos_Tradition!$I$2:$I$89,"")</f>
        <v/>
      </c>
      <c r="M84" s="24">
        <f t="shared" si="12"/>
        <v>0.85848250000000104</v>
      </c>
      <c r="N84" s="25" t="str">
        <f t="shared" si="13"/>
        <v/>
      </c>
      <c r="O84" s="23" t="str">
        <f>+_xlfn.XLOOKUP(H84,Datos_BGC!$J$2:$J$89,Datos_BGC!$I$2:$I$89,"")</f>
        <v/>
      </c>
      <c r="P84" s="24">
        <f t="shared" si="14"/>
        <v>0.85848250000000104</v>
      </c>
      <c r="Q84" s="29" t="str">
        <f t="shared" si="15"/>
        <v/>
      </c>
    </row>
    <row r="85" spans="1:17" x14ac:dyDescent="0.35">
      <c r="A85" t="s">
        <v>86</v>
      </c>
      <c r="B85" t="str">
        <f t="shared" si="8"/>
        <v>EUR</v>
      </c>
      <c r="C85" t="str">
        <f t="shared" si="9"/>
        <v>CHF</v>
      </c>
      <c r="D85" t="str">
        <f t="shared" si="10"/>
        <v>CHFEUR</v>
      </c>
      <c r="E85" t="s">
        <v>9</v>
      </c>
      <c r="F85">
        <v>0.16666666666666599</v>
      </c>
      <c r="G85" t="s">
        <v>3</v>
      </c>
      <c r="H85" t="str">
        <f t="shared" si="11"/>
        <v>CHFEUR_ATM_2M</v>
      </c>
      <c r="I85" s="16">
        <v>37.635680000000001</v>
      </c>
      <c r="J85" s="13">
        <v>0.45</v>
      </c>
      <c r="K85" s="16">
        <v>8.4680280000000003</v>
      </c>
      <c r="L85" s="23" t="str">
        <f>+_xlfn.XLOOKUP(H85,Datos_Tradition!$J$2:$J$89,Datos_Tradition!$I$2:$I$89,"")</f>
        <v/>
      </c>
      <c r="M85" s="24">
        <f t="shared" si="12"/>
        <v>8.4680280000000003</v>
      </c>
      <c r="N85" s="25" t="str">
        <f t="shared" si="13"/>
        <v/>
      </c>
      <c r="O85" s="23" t="str">
        <f>+_xlfn.XLOOKUP(H85,Datos_BGC!$J$2:$J$89,Datos_BGC!$I$2:$I$89,"")</f>
        <v/>
      </c>
      <c r="P85" s="24">
        <f t="shared" si="14"/>
        <v>8.4680280000000003</v>
      </c>
      <c r="Q85" s="29" t="str">
        <f t="shared" si="15"/>
        <v/>
      </c>
    </row>
    <row r="86" spans="1:17" x14ac:dyDescent="0.35">
      <c r="A86" t="s">
        <v>86</v>
      </c>
      <c r="B86" t="str">
        <f t="shared" si="8"/>
        <v>EUR</v>
      </c>
      <c r="C86" t="str">
        <f t="shared" si="9"/>
        <v>CHF</v>
      </c>
      <c r="D86" t="str">
        <f t="shared" si="10"/>
        <v>CHFEUR</v>
      </c>
      <c r="E86" t="s">
        <v>9</v>
      </c>
      <c r="F86">
        <v>0.25</v>
      </c>
      <c r="G86" t="s">
        <v>4</v>
      </c>
      <c r="H86" t="str">
        <f t="shared" si="11"/>
        <v>CHFEUR_ATM_3M</v>
      </c>
      <c r="I86" s="16">
        <v>347.56781000000001</v>
      </c>
      <c r="J86" s="13">
        <v>0.4</v>
      </c>
      <c r="K86" s="16">
        <v>69.513561999999993</v>
      </c>
      <c r="L86" s="23" t="str">
        <f>+_xlfn.XLOOKUP(H86,Datos_Tradition!$J$2:$J$89,Datos_Tradition!$I$2:$I$89,"")</f>
        <v/>
      </c>
      <c r="M86" s="24">
        <f t="shared" si="12"/>
        <v>69.513561999999993</v>
      </c>
      <c r="N86" s="25" t="str">
        <f t="shared" si="13"/>
        <v/>
      </c>
      <c r="O86" s="23" t="str">
        <f>+_xlfn.XLOOKUP(H86,Datos_BGC!$J$2:$J$89,Datos_BGC!$I$2:$I$89,"")</f>
        <v/>
      </c>
      <c r="P86" s="24">
        <f t="shared" si="14"/>
        <v>69.513561999999993</v>
      </c>
      <c r="Q86" s="29" t="str">
        <f t="shared" si="15"/>
        <v/>
      </c>
    </row>
    <row r="87" spans="1:17" x14ac:dyDescent="0.35">
      <c r="A87" t="s">
        <v>86</v>
      </c>
      <c r="B87" t="str">
        <f t="shared" si="8"/>
        <v>EUR</v>
      </c>
      <c r="C87" t="str">
        <f t="shared" si="9"/>
        <v>CHF</v>
      </c>
      <c r="D87" t="str">
        <f t="shared" si="10"/>
        <v>CHFEUR</v>
      </c>
      <c r="E87" t="s">
        <v>17</v>
      </c>
      <c r="F87">
        <v>0.5</v>
      </c>
      <c r="G87" t="s">
        <v>5</v>
      </c>
      <c r="H87" t="str">
        <f t="shared" si="11"/>
        <v>CHFEUR_10FLY_6M</v>
      </c>
      <c r="I87" s="16">
        <v>-2028.1</v>
      </c>
      <c r="J87" s="13">
        <v>0.32</v>
      </c>
      <c r="K87" s="16">
        <v>324.49599999999998</v>
      </c>
      <c r="L87" s="23" t="str">
        <f>+_xlfn.XLOOKUP(H87,Datos_Tradition!$J$2:$J$89,Datos_Tradition!$I$2:$I$89,"")</f>
        <v/>
      </c>
      <c r="M87" s="24">
        <f t="shared" si="12"/>
        <v>324.49599999999998</v>
      </c>
      <c r="N87" s="25" t="str">
        <f t="shared" si="13"/>
        <v/>
      </c>
      <c r="O87" s="23" t="str">
        <f>+_xlfn.XLOOKUP(H87,Datos_BGC!$J$2:$J$89,Datos_BGC!$I$2:$I$89,"")</f>
        <v/>
      </c>
      <c r="P87" s="24">
        <f t="shared" si="14"/>
        <v>324.49599999999998</v>
      </c>
      <c r="Q87" s="29" t="str">
        <f t="shared" si="15"/>
        <v/>
      </c>
    </row>
    <row r="88" spans="1:17" x14ac:dyDescent="0.35">
      <c r="A88" t="s">
        <v>86</v>
      </c>
      <c r="B88" t="str">
        <f t="shared" si="8"/>
        <v>EUR</v>
      </c>
      <c r="C88" t="str">
        <f t="shared" si="9"/>
        <v>CHF</v>
      </c>
      <c r="D88" t="str">
        <f t="shared" si="10"/>
        <v>CHFEUR</v>
      </c>
      <c r="E88" t="s">
        <v>16</v>
      </c>
      <c r="F88">
        <v>0.5</v>
      </c>
      <c r="G88" t="s">
        <v>5</v>
      </c>
      <c r="H88" t="str">
        <f t="shared" si="11"/>
        <v>CHFEUR_10RR_6M</v>
      </c>
      <c r="I88" s="16">
        <v>1586.6899999999901</v>
      </c>
      <c r="J88" s="13">
        <v>0.48</v>
      </c>
      <c r="K88" s="16">
        <v>380.805599999999</v>
      </c>
      <c r="L88" s="23" t="str">
        <f>+_xlfn.XLOOKUP(H88,Datos_Tradition!$J$2:$J$89,Datos_Tradition!$I$2:$I$89,"")</f>
        <v/>
      </c>
      <c r="M88" s="24">
        <f t="shared" si="12"/>
        <v>380.805599999999</v>
      </c>
      <c r="N88" s="25" t="str">
        <f t="shared" si="13"/>
        <v/>
      </c>
      <c r="O88" s="23" t="str">
        <f>+_xlfn.XLOOKUP(H88,Datos_BGC!$J$2:$J$89,Datos_BGC!$I$2:$I$89,"")</f>
        <v/>
      </c>
      <c r="P88" s="24">
        <f t="shared" si="14"/>
        <v>380.805599999999</v>
      </c>
      <c r="Q88" s="29" t="str">
        <f t="shared" si="15"/>
        <v/>
      </c>
    </row>
    <row r="89" spans="1:17" x14ac:dyDescent="0.35">
      <c r="A89" t="s">
        <v>86</v>
      </c>
      <c r="B89" t="str">
        <f t="shared" si="8"/>
        <v>EUR</v>
      </c>
      <c r="C89" t="str">
        <f t="shared" si="9"/>
        <v>CHF</v>
      </c>
      <c r="D89" t="str">
        <f t="shared" si="10"/>
        <v>CHFEUR</v>
      </c>
      <c r="E89" t="s">
        <v>19</v>
      </c>
      <c r="F89">
        <v>0.5</v>
      </c>
      <c r="G89" t="s">
        <v>5</v>
      </c>
      <c r="H89" t="str">
        <f t="shared" si="11"/>
        <v>CHFEUR_25FLY_6M</v>
      </c>
      <c r="I89" s="16">
        <v>19644.64</v>
      </c>
      <c r="J89" s="13">
        <v>0.2</v>
      </c>
      <c r="K89" s="16">
        <v>1964.4639999999999</v>
      </c>
      <c r="L89" s="23" t="str">
        <f>+_xlfn.XLOOKUP(H89,Datos_Tradition!$J$2:$J$89,Datos_Tradition!$I$2:$I$89,"")</f>
        <v/>
      </c>
      <c r="M89" s="24">
        <f t="shared" si="12"/>
        <v>1964.4639999999999</v>
      </c>
      <c r="N89" s="25" t="str">
        <f t="shared" si="13"/>
        <v/>
      </c>
      <c r="O89" s="23" t="str">
        <f>+_xlfn.XLOOKUP(H89,Datos_BGC!$J$2:$J$89,Datos_BGC!$I$2:$I$89,"")</f>
        <v/>
      </c>
      <c r="P89" s="24">
        <f t="shared" si="14"/>
        <v>1964.4639999999999</v>
      </c>
      <c r="Q89" s="29" t="str">
        <f t="shared" si="15"/>
        <v/>
      </c>
    </row>
    <row r="90" spans="1:17" x14ac:dyDescent="0.35">
      <c r="A90" t="s">
        <v>86</v>
      </c>
      <c r="B90" t="str">
        <f t="shared" si="8"/>
        <v>EUR</v>
      </c>
      <c r="C90" t="str">
        <f t="shared" si="9"/>
        <v>CHF</v>
      </c>
      <c r="D90" t="str">
        <f t="shared" si="10"/>
        <v>CHFEUR</v>
      </c>
      <c r="E90" t="s">
        <v>18</v>
      </c>
      <c r="F90">
        <v>0.5</v>
      </c>
      <c r="G90" t="s">
        <v>5</v>
      </c>
      <c r="H90" t="str">
        <f t="shared" si="11"/>
        <v>CHFEUR_25RR_6M</v>
      </c>
      <c r="I90" s="16">
        <v>2413.65</v>
      </c>
      <c r="J90" s="13">
        <v>0.28000000000000003</v>
      </c>
      <c r="K90" s="16">
        <v>337.911</v>
      </c>
      <c r="L90" s="23" t="str">
        <f>+_xlfn.XLOOKUP(H90,Datos_Tradition!$J$2:$J$89,Datos_Tradition!$I$2:$I$89,"")</f>
        <v/>
      </c>
      <c r="M90" s="24">
        <f t="shared" si="12"/>
        <v>337.911</v>
      </c>
      <c r="N90" s="25" t="str">
        <f t="shared" si="13"/>
        <v/>
      </c>
      <c r="O90" s="23" t="str">
        <f>+_xlfn.XLOOKUP(H90,Datos_BGC!$J$2:$J$89,Datos_BGC!$I$2:$I$89,"")</f>
        <v/>
      </c>
      <c r="P90" s="24">
        <f t="shared" si="14"/>
        <v>337.911</v>
      </c>
      <c r="Q90" s="29" t="str">
        <f t="shared" si="15"/>
        <v/>
      </c>
    </row>
    <row r="91" spans="1:17" x14ac:dyDescent="0.35">
      <c r="A91" t="s">
        <v>86</v>
      </c>
      <c r="B91" t="str">
        <f t="shared" si="8"/>
        <v>EUR</v>
      </c>
      <c r="C91" t="str">
        <f t="shared" si="9"/>
        <v>CHF</v>
      </c>
      <c r="D91" t="str">
        <f t="shared" si="10"/>
        <v>CHFEUR</v>
      </c>
      <c r="E91" t="s">
        <v>9</v>
      </c>
      <c r="F91">
        <v>0.5</v>
      </c>
      <c r="G91" t="s">
        <v>5</v>
      </c>
      <c r="H91" t="str">
        <f t="shared" si="11"/>
        <v>CHFEUR_ATM_6M</v>
      </c>
      <c r="I91" s="16">
        <v>7052.5154499999999</v>
      </c>
      <c r="J91" s="13">
        <v>0.4</v>
      </c>
      <c r="K91" s="16">
        <v>1410.5030899999999</v>
      </c>
      <c r="L91" s="23" t="str">
        <f>+_xlfn.XLOOKUP(H91,Datos_Tradition!$J$2:$J$89,Datos_Tradition!$I$2:$I$89,"")</f>
        <v/>
      </c>
      <c r="M91" s="24">
        <f t="shared" si="12"/>
        <v>1410.5030899999999</v>
      </c>
      <c r="N91" s="25" t="str">
        <f t="shared" si="13"/>
        <v/>
      </c>
      <c r="O91" s="23" t="str">
        <f>+_xlfn.XLOOKUP(H91,Datos_BGC!$J$2:$J$89,Datos_BGC!$I$2:$I$89,"")</f>
        <v/>
      </c>
      <c r="P91" s="24">
        <f t="shared" si="14"/>
        <v>1410.5030899999999</v>
      </c>
      <c r="Q91" s="29" t="str">
        <f t="shared" si="15"/>
        <v/>
      </c>
    </row>
    <row r="92" spans="1:17" x14ac:dyDescent="0.35">
      <c r="A92" t="s">
        <v>86</v>
      </c>
      <c r="B92" t="str">
        <f t="shared" si="8"/>
        <v>EUR</v>
      </c>
      <c r="C92" t="str">
        <f t="shared" si="9"/>
        <v>CHF</v>
      </c>
      <c r="D92" t="str">
        <f t="shared" si="10"/>
        <v>CHFEUR</v>
      </c>
      <c r="E92" t="s">
        <v>17</v>
      </c>
      <c r="F92">
        <v>1</v>
      </c>
      <c r="G92" t="s">
        <v>7</v>
      </c>
      <c r="H92" t="str">
        <f t="shared" si="11"/>
        <v>CHFEUR_10FLY_1Y</v>
      </c>
      <c r="I92" s="16">
        <v>-20754.09</v>
      </c>
      <c r="J92" s="13">
        <v>0.32</v>
      </c>
      <c r="K92" s="16">
        <v>3320.6543999999999</v>
      </c>
      <c r="L92" s="23" t="str">
        <f>+_xlfn.XLOOKUP(H92,Datos_Tradition!$J$2:$J$89,Datos_Tradition!$I$2:$I$89,"")</f>
        <v/>
      </c>
      <c r="M92" s="24">
        <f t="shared" si="12"/>
        <v>3320.6543999999999</v>
      </c>
      <c r="N92" s="25" t="str">
        <f t="shared" si="13"/>
        <v/>
      </c>
      <c r="O92" s="23" t="str">
        <f>+_xlfn.XLOOKUP(H92,Datos_BGC!$J$2:$J$89,Datos_BGC!$I$2:$I$89,"")</f>
        <v/>
      </c>
      <c r="P92" s="24">
        <f t="shared" si="14"/>
        <v>3320.6543999999999</v>
      </c>
      <c r="Q92" s="29" t="str">
        <f t="shared" si="15"/>
        <v/>
      </c>
    </row>
    <row r="93" spans="1:17" x14ac:dyDescent="0.35">
      <c r="A93" t="s">
        <v>86</v>
      </c>
      <c r="B93" t="str">
        <f t="shared" si="8"/>
        <v>EUR</v>
      </c>
      <c r="C93" t="str">
        <f t="shared" si="9"/>
        <v>CHF</v>
      </c>
      <c r="D93" t="str">
        <f t="shared" si="10"/>
        <v>CHFEUR</v>
      </c>
      <c r="E93" t="s">
        <v>16</v>
      </c>
      <c r="F93">
        <v>1</v>
      </c>
      <c r="G93" t="s">
        <v>7</v>
      </c>
      <c r="H93" t="str">
        <f t="shared" si="11"/>
        <v>CHFEUR_10RR_1Y</v>
      </c>
      <c r="I93" s="16">
        <v>-1242.82</v>
      </c>
      <c r="J93" s="13">
        <v>0.48</v>
      </c>
      <c r="K93" s="16">
        <v>298.27679999999998</v>
      </c>
      <c r="L93" s="23" t="str">
        <f>+_xlfn.XLOOKUP(H93,Datos_Tradition!$J$2:$J$89,Datos_Tradition!$I$2:$I$89,"")</f>
        <v/>
      </c>
      <c r="M93" s="24">
        <f t="shared" si="12"/>
        <v>298.27679999999998</v>
      </c>
      <c r="N93" s="25" t="str">
        <f t="shared" si="13"/>
        <v/>
      </c>
      <c r="O93" s="23" t="str">
        <f>+_xlfn.XLOOKUP(H93,Datos_BGC!$J$2:$J$89,Datos_BGC!$I$2:$I$89,"")</f>
        <v/>
      </c>
      <c r="P93" s="24">
        <f t="shared" si="14"/>
        <v>298.27679999999998</v>
      </c>
      <c r="Q93" s="29" t="str">
        <f t="shared" si="15"/>
        <v/>
      </c>
    </row>
    <row r="94" spans="1:17" x14ac:dyDescent="0.35">
      <c r="A94" t="s">
        <v>86</v>
      </c>
      <c r="B94" t="str">
        <f t="shared" si="8"/>
        <v>EUR</v>
      </c>
      <c r="C94" t="str">
        <f t="shared" si="9"/>
        <v>CHF</v>
      </c>
      <c r="D94" t="str">
        <f t="shared" si="10"/>
        <v>CHFEUR</v>
      </c>
      <c r="E94" t="s">
        <v>19</v>
      </c>
      <c r="F94">
        <v>1</v>
      </c>
      <c r="G94" t="s">
        <v>7</v>
      </c>
      <c r="H94" t="str">
        <f t="shared" si="11"/>
        <v>CHFEUR_25FLY_1Y</v>
      </c>
      <c r="I94" s="16">
        <v>77670.22</v>
      </c>
      <c r="J94" s="13">
        <v>0.2</v>
      </c>
      <c r="K94" s="16">
        <v>7767.0219999999999</v>
      </c>
      <c r="L94" s="23" t="str">
        <f>+_xlfn.XLOOKUP(H94,Datos_Tradition!$J$2:$J$89,Datos_Tradition!$I$2:$I$89,"")</f>
        <v/>
      </c>
      <c r="M94" s="24">
        <f t="shared" si="12"/>
        <v>7767.0219999999999</v>
      </c>
      <c r="N94" s="25" t="str">
        <f t="shared" si="13"/>
        <v/>
      </c>
      <c r="O94" s="23" t="str">
        <f>+_xlfn.XLOOKUP(H94,Datos_BGC!$J$2:$J$89,Datos_BGC!$I$2:$I$89,"")</f>
        <v/>
      </c>
      <c r="P94" s="24">
        <f t="shared" si="14"/>
        <v>7767.0219999999999</v>
      </c>
      <c r="Q94" s="29" t="str">
        <f t="shared" si="15"/>
        <v/>
      </c>
    </row>
    <row r="95" spans="1:17" x14ac:dyDescent="0.35">
      <c r="A95" t="s">
        <v>86</v>
      </c>
      <c r="B95" t="str">
        <f t="shared" si="8"/>
        <v>EUR</v>
      </c>
      <c r="C95" t="str">
        <f t="shared" si="9"/>
        <v>CHF</v>
      </c>
      <c r="D95" t="str">
        <f t="shared" si="10"/>
        <v>CHFEUR</v>
      </c>
      <c r="E95" t="s">
        <v>18</v>
      </c>
      <c r="F95">
        <v>1</v>
      </c>
      <c r="G95" t="s">
        <v>7</v>
      </c>
      <c r="H95" t="str">
        <f t="shared" si="11"/>
        <v>CHFEUR_25RR_1Y</v>
      </c>
      <c r="I95" s="16">
        <v>12271.57</v>
      </c>
      <c r="J95" s="13">
        <v>0.28000000000000003</v>
      </c>
      <c r="K95" s="16">
        <v>1718.0198</v>
      </c>
      <c r="L95" s="23" t="str">
        <f>+_xlfn.XLOOKUP(H95,Datos_Tradition!$J$2:$J$89,Datos_Tradition!$I$2:$I$89,"")</f>
        <v/>
      </c>
      <c r="M95" s="24">
        <f t="shared" si="12"/>
        <v>1718.0198</v>
      </c>
      <c r="N95" s="25" t="str">
        <f t="shared" si="13"/>
        <v/>
      </c>
      <c r="O95" s="23" t="str">
        <f>+_xlfn.XLOOKUP(H95,Datos_BGC!$J$2:$J$89,Datos_BGC!$I$2:$I$89,"")</f>
        <v/>
      </c>
      <c r="P95" s="24">
        <f t="shared" si="14"/>
        <v>1718.0198</v>
      </c>
      <c r="Q95" s="29" t="str">
        <f t="shared" si="15"/>
        <v/>
      </c>
    </row>
    <row r="96" spans="1:17" x14ac:dyDescent="0.35">
      <c r="A96" t="s">
        <v>86</v>
      </c>
      <c r="B96" t="str">
        <f t="shared" si="8"/>
        <v>EUR</v>
      </c>
      <c r="C96" t="str">
        <f t="shared" si="9"/>
        <v>CHF</v>
      </c>
      <c r="D96" t="str">
        <f t="shared" si="10"/>
        <v>CHFEUR</v>
      </c>
      <c r="E96" t="s">
        <v>9</v>
      </c>
      <c r="F96">
        <v>1</v>
      </c>
      <c r="G96" t="s">
        <v>7</v>
      </c>
      <c r="H96" t="str">
        <f t="shared" si="11"/>
        <v>CHFEUR_ATM_1Y</v>
      </c>
      <c r="I96" s="16">
        <v>17759.918899999899</v>
      </c>
      <c r="J96" s="13">
        <v>0.4</v>
      </c>
      <c r="K96" s="16">
        <v>3551.98377999999</v>
      </c>
      <c r="L96" s="23" t="str">
        <f>+_xlfn.XLOOKUP(H96,Datos_Tradition!$J$2:$J$89,Datos_Tradition!$I$2:$I$89,"")</f>
        <v/>
      </c>
      <c r="M96" s="24">
        <f t="shared" si="12"/>
        <v>3551.98377999999</v>
      </c>
      <c r="N96" s="25" t="str">
        <f t="shared" si="13"/>
        <v/>
      </c>
      <c r="O96" s="23" t="str">
        <f>+_xlfn.XLOOKUP(H96,Datos_BGC!$J$2:$J$89,Datos_BGC!$I$2:$I$89,"")</f>
        <v/>
      </c>
      <c r="P96" s="24">
        <f t="shared" si="14"/>
        <v>3551.98377999999</v>
      </c>
      <c r="Q96" s="29" t="str">
        <f t="shared" si="15"/>
        <v/>
      </c>
    </row>
    <row r="97" spans="1:17" x14ac:dyDescent="0.35">
      <c r="A97" t="s">
        <v>86</v>
      </c>
      <c r="B97" t="str">
        <f t="shared" si="8"/>
        <v>EUR</v>
      </c>
      <c r="C97" t="str">
        <f t="shared" si="9"/>
        <v>CHF</v>
      </c>
      <c r="D97" t="str">
        <f t="shared" si="10"/>
        <v>CHFEUR</v>
      </c>
      <c r="E97" t="s">
        <v>17</v>
      </c>
      <c r="F97">
        <v>2</v>
      </c>
      <c r="G97" t="s">
        <v>8</v>
      </c>
      <c r="H97" t="str">
        <f t="shared" si="11"/>
        <v>CHFEUR_10FLY_2Y</v>
      </c>
      <c r="I97" s="16">
        <v>-4486.9699999999903</v>
      </c>
      <c r="J97" s="13">
        <v>0.4</v>
      </c>
      <c r="K97" s="16">
        <v>897.39399999999898</v>
      </c>
      <c r="L97" s="23" t="str">
        <f>+_xlfn.XLOOKUP(H97,Datos_Tradition!$J$2:$J$89,Datos_Tradition!$I$2:$I$89,"")</f>
        <v/>
      </c>
      <c r="M97" s="24">
        <f t="shared" si="12"/>
        <v>897.39399999999898</v>
      </c>
      <c r="N97" s="25" t="str">
        <f t="shared" si="13"/>
        <v/>
      </c>
      <c r="O97" s="23" t="str">
        <f>+_xlfn.XLOOKUP(H97,Datos_BGC!$J$2:$J$89,Datos_BGC!$I$2:$I$89,"")</f>
        <v/>
      </c>
      <c r="P97" s="24">
        <f t="shared" si="14"/>
        <v>897.39399999999898</v>
      </c>
      <c r="Q97" s="29" t="str">
        <f t="shared" si="15"/>
        <v/>
      </c>
    </row>
    <row r="98" spans="1:17" x14ac:dyDescent="0.35">
      <c r="A98" t="s">
        <v>86</v>
      </c>
      <c r="B98" t="str">
        <f t="shared" si="8"/>
        <v>EUR</v>
      </c>
      <c r="C98" t="str">
        <f t="shared" si="9"/>
        <v>CHF</v>
      </c>
      <c r="D98" t="str">
        <f t="shared" si="10"/>
        <v>CHFEUR</v>
      </c>
      <c r="E98" t="s">
        <v>16</v>
      </c>
      <c r="F98">
        <v>2</v>
      </c>
      <c r="G98" t="s">
        <v>8</v>
      </c>
      <c r="H98" t="str">
        <f t="shared" si="11"/>
        <v>CHFEUR_10RR_2Y</v>
      </c>
      <c r="I98" s="16">
        <v>-4004.38</v>
      </c>
      <c r="J98" s="13">
        <v>0.6</v>
      </c>
      <c r="K98" s="16">
        <v>1201.3140000000001</v>
      </c>
      <c r="L98" s="23" t="str">
        <f>+_xlfn.XLOOKUP(H98,Datos_Tradition!$J$2:$J$89,Datos_Tradition!$I$2:$I$89,"")</f>
        <v/>
      </c>
      <c r="M98" s="24">
        <f t="shared" si="12"/>
        <v>1201.3140000000001</v>
      </c>
      <c r="N98" s="25" t="str">
        <f t="shared" si="13"/>
        <v/>
      </c>
      <c r="O98" s="23" t="str">
        <f>+_xlfn.XLOOKUP(H98,Datos_BGC!$J$2:$J$89,Datos_BGC!$I$2:$I$89,"")</f>
        <v/>
      </c>
      <c r="P98" s="24">
        <f t="shared" si="14"/>
        <v>1201.3140000000001</v>
      </c>
      <c r="Q98" s="29" t="str">
        <f t="shared" si="15"/>
        <v/>
      </c>
    </row>
    <row r="99" spans="1:17" x14ac:dyDescent="0.35">
      <c r="A99" t="s">
        <v>86</v>
      </c>
      <c r="B99" t="str">
        <f t="shared" si="8"/>
        <v>EUR</v>
      </c>
      <c r="C99" t="str">
        <f t="shared" si="9"/>
        <v>CHF</v>
      </c>
      <c r="D99" t="str">
        <f t="shared" si="10"/>
        <v>CHFEUR</v>
      </c>
      <c r="E99" t="s">
        <v>19</v>
      </c>
      <c r="F99">
        <v>2</v>
      </c>
      <c r="G99" t="s">
        <v>8</v>
      </c>
      <c r="H99" t="str">
        <f t="shared" si="11"/>
        <v>CHFEUR_25FLY_2Y</v>
      </c>
      <c r="I99" s="16">
        <v>-39918.58</v>
      </c>
      <c r="J99" s="13">
        <v>0.25</v>
      </c>
      <c r="K99" s="16">
        <v>4989.8225000000002</v>
      </c>
      <c r="L99" s="23" t="str">
        <f>+_xlfn.XLOOKUP(H99,Datos_Tradition!$J$2:$J$89,Datos_Tradition!$I$2:$I$89,"")</f>
        <v/>
      </c>
      <c r="M99" s="24">
        <f t="shared" si="12"/>
        <v>4989.8225000000002</v>
      </c>
      <c r="N99" s="25" t="str">
        <f t="shared" si="13"/>
        <v/>
      </c>
      <c r="O99" s="23" t="str">
        <f>+_xlfn.XLOOKUP(H99,Datos_BGC!$J$2:$J$89,Datos_BGC!$I$2:$I$89,"")</f>
        <v/>
      </c>
      <c r="P99" s="24">
        <f t="shared" si="14"/>
        <v>4989.8225000000002</v>
      </c>
      <c r="Q99" s="29" t="str">
        <f t="shared" si="15"/>
        <v/>
      </c>
    </row>
    <row r="100" spans="1:17" x14ac:dyDescent="0.35">
      <c r="A100" t="s">
        <v>86</v>
      </c>
      <c r="B100" t="str">
        <f t="shared" si="8"/>
        <v>EUR</v>
      </c>
      <c r="C100" t="str">
        <f t="shared" si="9"/>
        <v>CHF</v>
      </c>
      <c r="D100" t="str">
        <f t="shared" si="10"/>
        <v>CHFEUR</v>
      </c>
      <c r="E100" t="s">
        <v>18</v>
      </c>
      <c r="F100">
        <v>2</v>
      </c>
      <c r="G100" t="s">
        <v>8</v>
      </c>
      <c r="H100" t="str">
        <f t="shared" si="11"/>
        <v>CHFEUR_25RR_2Y</v>
      </c>
      <c r="I100" s="16">
        <v>-14787.16</v>
      </c>
      <c r="J100" s="13">
        <v>0.35</v>
      </c>
      <c r="K100" s="16">
        <v>2587.7529999999902</v>
      </c>
      <c r="L100" s="23" t="str">
        <f>+_xlfn.XLOOKUP(H100,Datos_Tradition!$J$2:$J$89,Datos_Tradition!$I$2:$I$89,"")</f>
        <v/>
      </c>
      <c r="M100" s="24">
        <f t="shared" si="12"/>
        <v>2587.7529999999902</v>
      </c>
      <c r="N100" s="25" t="str">
        <f t="shared" si="13"/>
        <v/>
      </c>
      <c r="O100" s="23" t="str">
        <f>+_xlfn.XLOOKUP(H100,Datos_BGC!$J$2:$J$89,Datos_BGC!$I$2:$I$89,"")</f>
        <v/>
      </c>
      <c r="P100" s="24">
        <f t="shared" si="14"/>
        <v>2587.7529999999902</v>
      </c>
      <c r="Q100" s="29" t="str">
        <f t="shared" si="15"/>
        <v/>
      </c>
    </row>
    <row r="101" spans="1:17" x14ac:dyDescent="0.35">
      <c r="A101" t="s">
        <v>86</v>
      </c>
      <c r="B101" t="str">
        <f t="shared" si="8"/>
        <v>EUR</v>
      </c>
      <c r="C101" t="str">
        <f t="shared" si="9"/>
        <v>CHF</v>
      </c>
      <c r="D101" t="str">
        <f t="shared" si="10"/>
        <v>CHFEUR</v>
      </c>
      <c r="E101" t="s">
        <v>9</v>
      </c>
      <c r="F101">
        <v>2</v>
      </c>
      <c r="G101" t="s">
        <v>8</v>
      </c>
      <c r="H101" t="str">
        <f t="shared" si="11"/>
        <v>CHFEUR_ATM_2Y</v>
      </c>
      <c r="I101" s="16">
        <v>-35380.73575</v>
      </c>
      <c r="J101" s="13">
        <v>0.42399999999999999</v>
      </c>
      <c r="K101" s="16">
        <v>7500.7159789999996</v>
      </c>
      <c r="L101" s="23" t="str">
        <f>+_xlfn.XLOOKUP(H101,Datos_Tradition!$J$2:$J$89,Datos_Tradition!$I$2:$I$89,"")</f>
        <v/>
      </c>
      <c r="M101" s="24">
        <f t="shared" si="12"/>
        <v>7500.7159789999996</v>
      </c>
      <c r="N101" s="25" t="str">
        <f t="shared" si="13"/>
        <v/>
      </c>
      <c r="O101" s="23" t="str">
        <f>+_xlfn.XLOOKUP(H101,Datos_BGC!$J$2:$J$89,Datos_BGC!$I$2:$I$89,"")</f>
        <v/>
      </c>
      <c r="P101" s="24">
        <f t="shared" si="14"/>
        <v>7500.7159789999996</v>
      </c>
      <c r="Q101" s="29" t="str">
        <f t="shared" si="15"/>
        <v/>
      </c>
    </row>
    <row r="102" spans="1:17" x14ac:dyDescent="0.35">
      <c r="A102" t="s">
        <v>86</v>
      </c>
      <c r="B102" t="str">
        <f t="shared" si="8"/>
        <v>EUR</v>
      </c>
      <c r="C102" t="str">
        <f t="shared" si="9"/>
        <v>CHF</v>
      </c>
      <c r="D102" t="str">
        <f t="shared" si="10"/>
        <v>CHFEUR</v>
      </c>
      <c r="E102" t="s">
        <v>9</v>
      </c>
      <c r="F102">
        <v>4</v>
      </c>
      <c r="G102" t="s">
        <v>23</v>
      </c>
      <c r="H102" t="str">
        <f t="shared" si="11"/>
        <v>CHFEUR_ATM_4Y</v>
      </c>
      <c r="I102" s="16">
        <v>-950.59802000000002</v>
      </c>
      <c r="J102" s="13">
        <v>0.44942457411042702</v>
      </c>
      <c r="K102" s="16">
        <v>213.61105514435701</v>
      </c>
      <c r="L102" s="23" t="str">
        <f>+_xlfn.XLOOKUP(H102,Datos_Tradition!$J$2:$J$89,Datos_Tradition!$I$2:$I$89,"")</f>
        <v/>
      </c>
      <c r="M102" s="24">
        <f t="shared" si="12"/>
        <v>213.61105514435701</v>
      </c>
      <c r="N102" s="25" t="str">
        <f t="shared" si="13"/>
        <v/>
      </c>
      <c r="O102" s="23" t="str">
        <f>+_xlfn.XLOOKUP(H102,Datos_BGC!$J$2:$J$89,Datos_BGC!$I$2:$I$89,"")</f>
        <v/>
      </c>
      <c r="P102" s="24">
        <f t="shared" si="14"/>
        <v>213.61105514435701</v>
      </c>
      <c r="Q102" s="29" t="str">
        <f t="shared" si="15"/>
        <v/>
      </c>
    </row>
    <row r="103" spans="1:17" x14ac:dyDescent="0.35">
      <c r="A103" t="s">
        <v>86</v>
      </c>
      <c r="B103" t="str">
        <f t="shared" si="8"/>
        <v>EUR</v>
      </c>
      <c r="C103" t="str">
        <f t="shared" si="9"/>
        <v>CHF</v>
      </c>
      <c r="D103" t="str">
        <f t="shared" si="10"/>
        <v>CHFEUR</v>
      </c>
      <c r="E103" t="s">
        <v>9</v>
      </c>
      <c r="F103">
        <v>5</v>
      </c>
      <c r="G103" t="s">
        <v>24</v>
      </c>
      <c r="H103" t="str">
        <f t="shared" si="11"/>
        <v>CHFEUR_ATM_5Y</v>
      </c>
      <c r="I103" s="16">
        <v>-279.77605999999997</v>
      </c>
      <c r="J103" s="13">
        <v>0.47844916857671299</v>
      </c>
      <c r="K103" s="16">
        <v>66.929311647334302</v>
      </c>
      <c r="L103" s="23" t="str">
        <f>+_xlfn.XLOOKUP(H103,Datos_Tradition!$J$2:$J$89,Datos_Tradition!$I$2:$I$89,"")</f>
        <v/>
      </c>
      <c r="M103" s="24">
        <f t="shared" si="12"/>
        <v>66.929311647334302</v>
      </c>
      <c r="N103" s="25" t="str">
        <f t="shared" si="13"/>
        <v/>
      </c>
      <c r="O103" s="23" t="str">
        <f>+_xlfn.XLOOKUP(H103,Datos_BGC!$J$2:$J$89,Datos_BGC!$I$2:$I$89,"")</f>
        <v/>
      </c>
      <c r="P103" s="24">
        <f t="shared" si="14"/>
        <v>66.929311647334302</v>
      </c>
      <c r="Q103" s="29" t="str">
        <f t="shared" si="15"/>
        <v/>
      </c>
    </row>
    <row r="104" spans="1:17" x14ac:dyDescent="0.35">
      <c r="A104" t="s">
        <v>87</v>
      </c>
      <c r="B104" t="str">
        <f t="shared" si="8"/>
        <v>EUR</v>
      </c>
      <c r="C104" t="str">
        <f t="shared" si="9"/>
        <v>CNH</v>
      </c>
      <c r="D104" t="str">
        <f t="shared" si="10"/>
        <v>CNHEUR</v>
      </c>
      <c r="E104" t="s">
        <v>17</v>
      </c>
      <c r="F104">
        <v>2.7777777777777701E-3</v>
      </c>
      <c r="G104" t="s">
        <v>20</v>
      </c>
      <c r="H104" t="str">
        <f t="shared" si="11"/>
        <v>CNHEUR_10FLY_1D</v>
      </c>
      <c r="I104" s="16">
        <v>3412.63</v>
      </c>
      <c r="J104" s="13">
        <v>2.5306000000000002</v>
      </c>
      <c r="K104" s="16">
        <v>4318.0007390000001</v>
      </c>
      <c r="L104" s="23" t="str">
        <f>+_xlfn.XLOOKUP(H104,Datos_Tradition!$J$2:$J$89,Datos_Tradition!$I$2:$I$89,"")</f>
        <v/>
      </c>
      <c r="M104" s="24">
        <f t="shared" si="12"/>
        <v>4318.0007390000001</v>
      </c>
      <c r="N104" s="25" t="str">
        <f t="shared" si="13"/>
        <v/>
      </c>
      <c r="O104" s="23" t="str">
        <f>+_xlfn.XLOOKUP(H104,Datos_BGC!$J$2:$J$89,Datos_BGC!$I$2:$I$89,"")</f>
        <v/>
      </c>
      <c r="P104" s="24">
        <f t="shared" si="14"/>
        <v>4318.0007390000001</v>
      </c>
      <c r="Q104" s="29" t="str">
        <f t="shared" si="15"/>
        <v/>
      </c>
    </row>
    <row r="105" spans="1:17" x14ac:dyDescent="0.35">
      <c r="A105" t="s">
        <v>87</v>
      </c>
      <c r="B105" t="str">
        <f t="shared" si="8"/>
        <v>EUR</v>
      </c>
      <c r="C105" t="str">
        <f t="shared" si="9"/>
        <v>CNH</v>
      </c>
      <c r="D105" t="str">
        <f t="shared" si="10"/>
        <v>CNHEUR</v>
      </c>
      <c r="E105" t="s">
        <v>16</v>
      </c>
      <c r="F105">
        <v>2.7777777777777701E-3</v>
      </c>
      <c r="G105" t="s">
        <v>20</v>
      </c>
      <c r="H105" t="str">
        <f t="shared" si="11"/>
        <v>CNHEUR_10RR_1D</v>
      </c>
      <c r="I105" s="16">
        <v>-1751.09</v>
      </c>
      <c r="J105" s="13">
        <v>4.2682500000000001</v>
      </c>
      <c r="K105" s="16">
        <v>3737.0449462500001</v>
      </c>
      <c r="L105" s="23" t="str">
        <f>+_xlfn.XLOOKUP(H105,Datos_Tradition!$J$2:$J$89,Datos_Tradition!$I$2:$I$89,"")</f>
        <v/>
      </c>
      <c r="M105" s="24">
        <f t="shared" si="12"/>
        <v>3737.0449462500001</v>
      </c>
      <c r="N105" s="25" t="str">
        <f t="shared" si="13"/>
        <v/>
      </c>
      <c r="O105" s="23" t="str">
        <f>+_xlfn.XLOOKUP(H105,Datos_BGC!$J$2:$J$89,Datos_BGC!$I$2:$I$89,"")</f>
        <v/>
      </c>
      <c r="P105" s="24">
        <f t="shared" si="14"/>
        <v>3737.0449462500001</v>
      </c>
      <c r="Q105" s="29" t="str">
        <f t="shared" si="15"/>
        <v/>
      </c>
    </row>
    <row r="106" spans="1:17" x14ac:dyDescent="0.35">
      <c r="A106" t="s">
        <v>87</v>
      </c>
      <c r="B106" t="str">
        <f t="shared" si="8"/>
        <v>EUR</v>
      </c>
      <c r="C106" t="str">
        <f t="shared" si="9"/>
        <v>CNH</v>
      </c>
      <c r="D106" t="str">
        <f t="shared" si="10"/>
        <v>CNHEUR</v>
      </c>
      <c r="E106" t="s">
        <v>19</v>
      </c>
      <c r="F106">
        <v>2.7777777777777701E-3</v>
      </c>
      <c r="G106" t="s">
        <v>20</v>
      </c>
      <c r="H106" t="str">
        <f t="shared" si="11"/>
        <v>CNHEUR_25FLY_1D</v>
      </c>
      <c r="I106" s="16">
        <v>14834.79</v>
      </c>
      <c r="J106" s="13">
        <v>1.845</v>
      </c>
      <c r="K106" s="16">
        <v>13685.093774999999</v>
      </c>
      <c r="L106" s="23" t="str">
        <f>+_xlfn.XLOOKUP(H106,Datos_Tradition!$J$2:$J$89,Datos_Tradition!$I$2:$I$89,"")</f>
        <v/>
      </c>
      <c r="M106" s="24">
        <f t="shared" si="12"/>
        <v>13685.093774999999</v>
      </c>
      <c r="N106" s="25" t="str">
        <f t="shared" si="13"/>
        <v/>
      </c>
      <c r="O106" s="23" t="str">
        <f>+_xlfn.XLOOKUP(H106,Datos_BGC!$J$2:$J$89,Datos_BGC!$I$2:$I$89,"")</f>
        <v/>
      </c>
      <c r="P106" s="24">
        <f t="shared" si="14"/>
        <v>13685.093774999999</v>
      </c>
      <c r="Q106" s="29" t="str">
        <f t="shared" si="15"/>
        <v/>
      </c>
    </row>
    <row r="107" spans="1:17" x14ac:dyDescent="0.35">
      <c r="A107" t="s">
        <v>87</v>
      </c>
      <c r="B107" t="str">
        <f t="shared" si="8"/>
        <v>EUR</v>
      </c>
      <c r="C107" t="str">
        <f t="shared" si="9"/>
        <v>CNH</v>
      </c>
      <c r="D107" t="str">
        <f t="shared" si="10"/>
        <v>CNHEUR</v>
      </c>
      <c r="E107" t="s">
        <v>18</v>
      </c>
      <c r="F107">
        <v>2.7777777777777701E-3</v>
      </c>
      <c r="G107" t="s">
        <v>20</v>
      </c>
      <c r="H107" t="str">
        <f t="shared" si="11"/>
        <v>CNHEUR_25RR_1D</v>
      </c>
      <c r="I107" s="16">
        <v>8646.1299999999992</v>
      </c>
      <c r="J107" s="13">
        <v>2.58</v>
      </c>
      <c r="K107" s="16">
        <v>11153.5077</v>
      </c>
      <c r="L107" s="23" t="str">
        <f>+_xlfn.XLOOKUP(H107,Datos_Tradition!$J$2:$J$89,Datos_Tradition!$I$2:$I$89,"")</f>
        <v/>
      </c>
      <c r="M107" s="24">
        <f t="shared" si="12"/>
        <v>11153.5077</v>
      </c>
      <c r="N107" s="25" t="str">
        <f t="shared" si="13"/>
        <v/>
      </c>
      <c r="O107" s="23" t="str">
        <f>+_xlfn.XLOOKUP(H107,Datos_BGC!$J$2:$J$89,Datos_BGC!$I$2:$I$89,"")</f>
        <v/>
      </c>
      <c r="P107" s="24">
        <f t="shared" si="14"/>
        <v>11153.5077</v>
      </c>
      <c r="Q107" s="29" t="str">
        <f t="shared" si="15"/>
        <v/>
      </c>
    </row>
    <row r="108" spans="1:17" x14ac:dyDescent="0.35">
      <c r="A108" t="s">
        <v>87</v>
      </c>
      <c r="B108" t="str">
        <f t="shared" si="8"/>
        <v>EUR</v>
      </c>
      <c r="C108" t="str">
        <f t="shared" si="9"/>
        <v>CNH</v>
      </c>
      <c r="D108" t="str">
        <f t="shared" si="10"/>
        <v>CNHEUR</v>
      </c>
      <c r="E108" t="s">
        <v>9</v>
      </c>
      <c r="F108">
        <v>2.7777777777777701E-3</v>
      </c>
      <c r="G108" t="s">
        <v>20</v>
      </c>
      <c r="H108" t="str">
        <f t="shared" si="11"/>
        <v>CNHEUR_ATM_1D</v>
      </c>
      <c r="I108" s="16">
        <v>4460.0146999999997</v>
      </c>
      <c r="J108" s="13">
        <v>3.3426999999999998</v>
      </c>
      <c r="K108" s="16">
        <v>7454.24556884499</v>
      </c>
      <c r="L108" s="23" t="str">
        <f>+_xlfn.XLOOKUP(H108,Datos_Tradition!$J$2:$J$89,Datos_Tradition!$I$2:$I$89,"")</f>
        <v/>
      </c>
      <c r="M108" s="24">
        <f t="shared" si="12"/>
        <v>7454.24556884499</v>
      </c>
      <c r="N108" s="25" t="str">
        <f t="shared" si="13"/>
        <v/>
      </c>
      <c r="O108" s="23" t="str">
        <f>+_xlfn.XLOOKUP(H108,Datos_BGC!$J$2:$J$89,Datos_BGC!$I$2:$I$89,"")</f>
        <v/>
      </c>
      <c r="P108" s="24">
        <f t="shared" si="14"/>
        <v>7454.24556884499</v>
      </c>
      <c r="Q108" s="29" t="str">
        <f t="shared" si="15"/>
        <v/>
      </c>
    </row>
    <row r="109" spans="1:17" x14ac:dyDescent="0.35">
      <c r="A109" t="s">
        <v>87</v>
      </c>
      <c r="B109" t="str">
        <f t="shared" si="8"/>
        <v>EUR</v>
      </c>
      <c r="C109" t="str">
        <f t="shared" si="9"/>
        <v>CNH</v>
      </c>
      <c r="D109" t="str">
        <f t="shared" si="10"/>
        <v>CNHEUR</v>
      </c>
      <c r="E109" t="s">
        <v>17</v>
      </c>
      <c r="F109">
        <v>0.5</v>
      </c>
      <c r="G109" t="s">
        <v>5</v>
      </c>
      <c r="H109" t="str">
        <f t="shared" si="11"/>
        <v>CNHEUR_10FLY_6M</v>
      </c>
      <c r="I109" s="16">
        <v>-12324.529999999901</v>
      </c>
      <c r="J109" s="13">
        <v>0.65142857142857102</v>
      </c>
      <c r="K109" s="16">
        <v>4014.27548571428</v>
      </c>
      <c r="L109" s="23" t="str">
        <f>+_xlfn.XLOOKUP(H109,Datos_Tradition!$J$2:$J$89,Datos_Tradition!$I$2:$I$89,"")</f>
        <v/>
      </c>
      <c r="M109" s="24">
        <f t="shared" si="12"/>
        <v>4014.27548571428</v>
      </c>
      <c r="N109" s="25" t="str">
        <f t="shared" si="13"/>
        <v/>
      </c>
      <c r="O109" s="23" t="str">
        <f>+_xlfn.XLOOKUP(H109,Datos_BGC!$J$2:$J$89,Datos_BGC!$I$2:$I$89,"")</f>
        <v/>
      </c>
      <c r="P109" s="24">
        <f t="shared" si="14"/>
        <v>4014.27548571428</v>
      </c>
      <c r="Q109" s="29" t="str">
        <f t="shared" si="15"/>
        <v/>
      </c>
    </row>
    <row r="110" spans="1:17" x14ac:dyDescent="0.35">
      <c r="A110" t="s">
        <v>87</v>
      </c>
      <c r="B110" t="str">
        <f t="shared" si="8"/>
        <v>EUR</v>
      </c>
      <c r="C110" t="str">
        <f t="shared" si="9"/>
        <v>CNH</v>
      </c>
      <c r="D110" t="str">
        <f t="shared" si="10"/>
        <v>CNHEUR</v>
      </c>
      <c r="E110" t="s">
        <v>16</v>
      </c>
      <c r="F110">
        <v>0.5</v>
      </c>
      <c r="G110" t="s">
        <v>5</v>
      </c>
      <c r="H110" t="str">
        <f t="shared" si="11"/>
        <v>CNHEUR_10RR_6M</v>
      </c>
      <c r="I110" s="16">
        <v>-772.56999999999903</v>
      </c>
      <c r="J110" s="13">
        <v>0.84</v>
      </c>
      <c r="K110" s="16">
        <v>324.47939999999898</v>
      </c>
      <c r="L110" s="23" t="str">
        <f>+_xlfn.XLOOKUP(H110,Datos_Tradition!$J$2:$J$89,Datos_Tradition!$I$2:$I$89,"")</f>
        <v/>
      </c>
      <c r="M110" s="24">
        <f t="shared" si="12"/>
        <v>324.47939999999898</v>
      </c>
      <c r="N110" s="25" t="str">
        <f t="shared" si="13"/>
        <v/>
      </c>
      <c r="O110" s="23" t="str">
        <f>+_xlfn.XLOOKUP(H110,Datos_BGC!$J$2:$J$89,Datos_BGC!$I$2:$I$89,"")</f>
        <v/>
      </c>
      <c r="P110" s="24">
        <f t="shared" si="14"/>
        <v>324.47939999999898</v>
      </c>
      <c r="Q110" s="29" t="str">
        <f t="shared" si="15"/>
        <v/>
      </c>
    </row>
    <row r="111" spans="1:17" x14ac:dyDescent="0.35">
      <c r="A111" t="s">
        <v>87</v>
      </c>
      <c r="B111" t="str">
        <f t="shared" si="8"/>
        <v>EUR</v>
      </c>
      <c r="C111" t="str">
        <f t="shared" si="9"/>
        <v>CNH</v>
      </c>
      <c r="D111" t="str">
        <f t="shared" si="10"/>
        <v>CNHEUR</v>
      </c>
      <c r="E111" t="s">
        <v>19</v>
      </c>
      <c r="F111">
        <v>0.5</v>
      </c>
      <c r="G111" t="s">
        <v>5</v>
      </c>
      <c r="H111" t="str">
        <f t="shared" si="11"/>
        <v>CNHEUR_25FLY_6M</v>
      </c>
      <c r="I111" s="16">
        <v>3045.6399999999899</v>
      </c>
      <c r="J111" s="13">
        <v>0.35</v>
      </c>
      <c r="K111" s="16">
        <v>532.98699999999894</v>
      </c>
      <c r="L111" s="23" t="str">
        <f>+_xlfn.XLOOKUP(H111,Datos_Tradition!$J$2:$J$89,Datos_Tradition!$I$2:$I$89,"")</f>
        <v/>
      </c>
      <c r="M111" s="24">
        <f t="shared" si="12"/>
        <v>532.98699999999894</v>
      </c>
      <c r="N111" s="25" t="str">
        <f t="shared" si="13"/>
        <v/>
      </c>
      <c r="O111" s="23" t="str">
        <f>+_xlfn.XLOOKUP(H111,Datos_BGC!$J$2:$J$89,Datos_BGC!$I$2:$I$89,"")</f>
        <v/>
      </c>
      <c r="P111" s="24">
        <f t="shared" si="14"/>
        <v>532.98699999999894</v>
      </c>
      <c r="Q111" s="29" t="str">
        <f t="shared" si="15"/>
        <v/>
      </c>
    </row>
    <row r="112" spans="1:17" x14ac:dyDescent="0.35">
      <c r="A112" t="s">
        <v>87</v>
      </c>
      <c r="B112" t="str">
        <f t="shared" si="8"/>
        <v>EUR</v>
      </c>
      <c r="C112" t="str">
        <f t="shared" si="9"/>
        <v>CNH</v>
      </c>
      <c r="D112" t="str">
        <f t="shared" si="10"/>
        <v>CNHEUR</v>
      </c>
      <c r="E112" t="s">
        <v>18</v>
      </c>
      <c r="F112">
        <v>0.5</v>
      </c>
      <c r="G112" t="s">
        <v>5</v>
      </c>
      <c r="H112" t="str">
        <f t="shared" si="11"/>
        <v>CNHEUR_25RR_6M</v>
      </c>
      <c r="I112" s="16">
        <v>8491.1099999999897</v>
      </c>
      <c r="J112" s="13">
        <v>0.49</v>
      </c>
      <c r="K112" s="16">
        <v>2080.32194999999</v>
      </c>
      <c r="L112" s="23" t="str">
        <f>+_xlfn.XLOOKUP(H112,Datos_Tradition!$J$2:$J$89,Datos_Tradition!$I$2:$I$89,"")</f>
        <v/>
      </c>
      <c r="M112" s="24">
        <f t="shared" si="12"/>
        <v>2080.32194999999</v>
      </c>
      <c r="N112" s="25" t="str">
        <f t="shared" si="13"/>
        <v/>
      </c>
      <c r="O112" s="23" t="str">
        <f>+_xlfn.XLOOKUP(H112,Datos_BGC!$J$2:$J$89,Datos_BGC!$I$2:$I$89,"")</f>
        <v/>
      </c>
      <c r="P112" s="24">
        <f t="shared" si="14"/>
        <v>2080.32194999999</v>
      </c>
      <c r="Q112" s="29" t="str">
        <f t="shared" si="15"/>
        <v/>
      </c>
    </row>
    <row r="113" spans="1:17" x14ac:dyDescent="0.35">
      <c r="A113" t="s">
        <v>87</v>
      </c>
      <c r="B113" t="str">
        <f t="shared" si="8"/>
        <v>EUR</v>
      </c>
      <c r="C113" t="str">
        <f t="shared" si="9"/>
        <v>CNH</v>
      </c>
      <c r="D113" t="str">
        <f t="shared" si="10"/>
        <v>CNHEUR</v>
      </c>
      <c r="E113" t="s">
        <v>9</v>
      </c>
      <c r="F113">
        <v>0.5</v>
      </c>
      <c r="G113" t="s">
        <v>5</v>
      </c>
      <c r="H113" t="str">
        <f t="shared" si="11"/>
        <v>CNHEUR_ATM_6M</v>
      </c>
      <c r="I113" s="16">
        <v>16933.06205</v>
      </c>
      <c r="J113" s="13">
        <v>0.52500000000000002</v>
      </c>
      <c r="K113" s="16">
        <v>4444.9287881250002</v>
      </c>
      <c r="L113" s="23" t="str">
        <f>+_xlfn.XLOOKUP(H113,Datos_Tradition!$J$2:$J$89,Datos_Tradition!$I$2:$I$89,"")</f>
        <v/>
      </c>
      <c r="M113" s="24">
        <f t="shared" si="12"/>
        <v>4444.9287881250002</v>
      </c>
      <c r="N113" s="25" t="str">
        <f t="shared" si="13"/>
        <v/>
      </c>
      <c r="O113" s="23" t="str">
        <f>+_xlfn.XLOOKUP(H113,Datos_BGC!$J$2:$J$89,Datos_BGC!$I$2:$I$89,"")</f>
        <v/>
      </c>
      <c r="P113" s="24">
        <f t="shared" si="14"/>
        <v>4444.9287881250002</v>
      </c>
      <c r="Q113" s="29" t="str">
        <f t="shared" si="15"/>
        <v/>
      </c>
    </row>
    <row r="114" spans="1:17" x14ac:dyDescent="0.35">
      <c r="A114" t="s">
        <v>87</v>
      </c>
      <c r="B114" t="str">
        <f t="shared" si="8"/>
        <v>EUR</v>
      </c>
      <c r="C114" t="str">
        <f t="shared" si="9"/>
        <v>CNH</v>
      </c>
      <c r="D114" t="str">
        <f t="shared" si="10"/>
        <v>CNHEUR</v>
      </c>
      <c r="E114" t="s">
        <v>17</v>
      </c>
      <c r="F114">
        <v>1</v>
      </c>
      <c r="G114" t="s">
        <v>7</v>
      </c>
      <c r="H114" t="str">
        <f t="shared" si="11"/>
        <v>CNHEUR_10FLY_1Y</v>
      </c>
      <c r="I114" s="16">
        <v>1289.97</v>
      </c>
      <c r="J114" s="13">
        <v>0.51400000000000001</v>
      </c>
      <c r="K114" s="16">
        <v>331.52229</v>
      </c>
      <c r="L114" s="23" t="str">
        <f>+_xlfn.XLOOKUP(H114,Datos_Tradition!$J$2:$J$89,Datos_Tradition!$I$2:$I$89,"")</f>
        <v/>
      </c>
      <c r="M114" s="24">
        <f t="shared" si="12"/>
        <v>331.52229</v>
      </c>
      <c r="N114" s="25" t="str">
        <f t="shared" si="13"/>
        <v/>
      </c>
      <c r="O114" s="23" t="str">
        <f>+_xlfn.XLOOKUP(H114,Datos_BGC!$J$2:$J$89,Datos_BGC!$I$2:$I$89,"")</f>
        <v/>
      </c>
      <c r="P114" s="24">
        <f t="shared" si="14"/>
        <v>331.52229</v>
      </c>
      <c r="Q114" s="29" t="str">
        <f t="shared" si="15"/>
        <v/>
      </c>
    </row>
    <row r="115" spans="1:17" x14ac:dyDescent="0.35">
      <c r="A115" t="s">
        <v>87</v>
      </c>
      <c r="B115" t="str">
        <f t="shared" si="8"/>
        <v>EUR</v>
      </c>
      <c r="C115" t="str">
        <f t="shared" si="9"/>
        <v>CNH</v>
      </c>
      <c r="D115" t="str">
        <f t="shared" si="10"/>
        <v>CNHEUR</v>
      </c>
      <c r="E115" t="s">
        <v>16</v>
      </c>
      <c r="F115">
        <v>1</v>
      </c>
      <c r="G115" t="s">
        <v>7</v>
      </c>
      <c r="H115" t="str">
        <f t="shared" si="11"/>
        <v>CNHEUR_10RR_1Y</v>
      </c>
      <c r="I115" s="16">
        <v>1509.49</v>
      </c>
      <c r="J115" s="13">
        <v>0.84</v>
      </c>
      <c r="K115" s="16">
        <v>633.98579999999902</v>
      </c>
      <c r="L115" s="23" t="str">
        <f>+_xlfn.XLOOKUP(H115,Datos_Tradition!$J$2:$J$89,Datos_Tradition!$I$2:$I$89,"")</f>
        <v/>
      </c>
      <c r="M115" s="24">
        <f t="shared" si="12"/>
        <v>633.98579999999902</v>
      </c>
      <c r="N115" s="25" t="str">
        <f t="shared" si="13"/>
        <v/>
      </c>
      <c r="O115" s="23" t="str">
        <f>+_xlfn.XLOOKUP(H115,Datos_BGC!$J$2:$J$89,Datos_BGC!$I$2:$I$89,"")</f>
        <v/>
      </c>
      <c r="P115" s="24">
        <f t="shared" si="14"/>
        <v>633.98579999999902</v>
      </c>
      <c r="Q115" s="29" t="str">
        <f t="shared" si="15"/>
        <v/>
      </c>
    </row>
    <row r="116" spans="1:17" x14ac:dyDescent="0.35">
      <c r="A116" t="s">
        <v>87</v>
      </c>
      <c r="B116" t="str">
        <f t="shared" si="8"/>
        <v>EUR</v>
      </c>
      <c r="C116" t="str">
        <f t="shared" si="9"/>
        <v>CNH</v>
      </c>
      <c r="D116" t="str">
        <f t="shared" si="10"/>
        <v>CNHEUR</v>
      </c>
      <c r="E116" t="s">
        <v>19</v>
      </c>
      <c r="F116">
        <v>1</v>
      </c>
      <c r="G116" t="s">
        <v>7</v>
      </c>
      <c r="H116" t="str">
        <f t="shared" si="11"/>
        <v>CNHEUR_25FLY_1Y</v>
      </c>
      <c r="I116" s="16">
        <v>15074.53</v>
      </c>
      <c r="J116" s="13">
        <v>0.35</v>
      </c>
      <c r="K116" s="16">
        <v>2638.0427500000001</v>
      </c>
      <c r="L116" s="23" t="str">
        <f>+_xlfn.XLOOKUP(H116,Datos_Tradition!$J$2:$J$89,Datos_Tradition!$I$2:$I$89,"")</f>
        <v/>
      </c>
      <c r="M116" s="24">
        <f t="shared" si="12"/>
        <v>2638.0427500000001</v>
      </c>
      <c r="N116" s="25" t="str">
        <f t="shared" si="13"/>
        <v/>
      </c>
      <c r="O116" s="23" t="str">
        <f>+_xlfn.XLOOKUP(H116,Datos_BGC!$J$2:$J$89,Datos_BGC!$I$2:$I$89,"")</f>
        <v/>
      </c>
      <c r="P116" s="24">
        <f t="shared" si="14"/>
        <v>2638.0427500000001</v>
      </c>
      <c r="Q116" s="29" t="str">
        <f t="shared" si="15"/>
        <v/>
      </c>
    </row>
    <row r="117" spans="1:17" x14ac:dyDescent="0.35">
      <c r="A117" t="s">
        <v>87</v>
      </c>
      <c r="B117" t="str">
        <f t="shared" si="8"/>
        <v>EUR</v>
      </c>
      <c r="C117" t="str">
        <f t="shared" si="9"/>
        <v>CNH</v>
      </c>
      <c r="D117" t="str">
        <f t="shared" si="10"/>
        <v>CNHEUR</v>
      </c>
      <c r="E117" t="s">
        <v>18</v>
      </c>
      <c r="F117">
        <v>1</v>
      </c>
      <c r="G117" t="s">
        <v>7</v>
      </c>
      <c r="H117" t="str">
        <f t="shared" si="11"/>
        <v>CNHEUR_25RR_1Y</v>
      </c>
      <c r="I117" s="16">
        <v>5142.3999999999996</v>
      </c>
      <c r="J117" s="13">
        <v>0.4</v>
      </c>
      <c r="K117" s="16">
        <v>1028.48</v>
      </c>
      <c r="L117" s="23" t="str">
        <f>+_xlfn.XLOOKUP(H117,Datos_Tradition!$J$2:$J$89,Datos_Tradition!$I$2:$I$89,"")</f>
        <v/>
      </c>
      <c r="M117" s="24">
        <f t="shared" si="12"/>
        <v>1028.48</v>
      </c>
      <c r="N117" s="25" t="str">
        <f t="shared" si="13"/>
        <v/>
      </c>
      <c r="O117" s="23" t="str">
        <f>+_xlfn.XLOOKUP(H117,Datos_BGC!$J$2:$J$89,Datos_BGC!$I$2:$I$89,"")</f>
        <v/>
      </c>
      <c r="P117" s="24">
        <f t="shared" si="14"/>
        <v>1028.48</v>
      </c>
      <c r="Q117" s="29" t="str">
        <f t="shared" si="15"/>
        <v/>
      </c>
    </row>
    <row r="118" spans="1:17" x14ac:dyDescent="0.35">
      <c r="A118" t="s">
        <v>87</v>
      </c>
      <c r="B118" t="str">
        <f t="shared" si="8"/>
        <v>EUR</v>
      </c>
      <c r="C118" t="str">
        <f t="shared" si="9"/>
        <v>CNH</v>
      </c>
      <c r="D118" t="str">
        <f t="shared" si="10"/>
        <v>CNHEUR</v>
      </c>
      <c r="E118" t="s">
        <v>9</v>
      </c>
      <c r="F118">
        <v>1</v>
      </c>
      <c r="G118" t="s">
        <v>7</v>
      </c>
      <c r="H118" t="str">
        <f t="shared" si="11"/>
        <v>CNHEUR_ATM_1Y</v>
      </c>
      <c r="I118" s="16">
        <v>13105.92288</v>
      </c>
      <c r="J118" s="13">
        <v>0.58499999999999996</v>
      </c>
      <c r="K118" s="16">
        <v>3833.4824423999999</v>
      </c>
      <c r="L118" s="23" t="str">
        <f>+_xlfn.XLOOKUP(H118,Datos_Tradition!$J$2:$J$89,Datos_Tradition!$I$2:$I$89,"")</f>
        <v/>
      </c>
      <c r="M118" s="24">
        <f t="shared" si="12"/>
        <v>3833.4824423999999</v>
      </c>
      <c r="N118" s="25" t="str">
        <f t="shared" si="13"/>
        <v/>
      </c>
      <c r="O118" s="23" t="str">
        <f>+_xlfn.XLOOKUP(H118,Datos_BGC!$J$2:$J$89,Datos_BGC!$I$2:$I$89,"")</f>
        <v/>
      </c>
      <c r="P118" s="24">
        <f t="shared" si="14"/>
        <v>3833.4824423999999</v>
      </c>
      <c r="Q118" s="29" t="str">
        <f t="shared" si="15"/>
        <v/>
      </c>
    </row>
    <row r="119" spans="1:17" x14ac:dyDescent="0.35">
      <c r="A119" t="s">
        <v>87</v>
      </c>
      <c r="B119" t="str">
        <f t="shared" si="8"/>
        <v>EUR</v>
      </c>
      <c r="C119" t="str">
        <f t="shared" si="9"/>
        <v>CNH</v>
      </c>
      <c r="D119" t="str">
        <f t="shared" si="10"/>
        <v>CNHEUR</v>
      </c>
      <c r="E119" t="s">
        <v>17</v>
      </c>
      <c r="F119">
        <v>2</v>
      </c>
      <c r="G119" t="s">
        <v>8</v>
      </c>
      <c r="H119" t="str">
        <f t="shared" si="11"/>
        <v>CNHEUR_10FLY_2Y</v>
      </c>
      <c r="I119" s="16">
        <v>4.1500000000000004</v>
      </c>
      <c r="J119" s="13">
        <v>0.52</v>
      </c>
      <c r="K119" s="16">
        <v>1.079</v>
      </c>
      <c r="L119" s="23" t="str">
        <f>+_xlfn.XLOOKUP(H119,Datos_Tradition!$J$2:$J$89,Datos_Tradition!$I$2:$I$89,"")</f>
        <v/>
      </c>
      <c r="M119" s="24">
        <f t="shared" si="12"/>
        <v>1.079</v>
      </c>
      <c r="N119" s="25" t="str">
        <f t="shared" si="13"/>
        <v/>
      </c>
      <c r="O119" s="23" t="str">
        <f>+_xlfn.XLOOKUP(H119,Datos_BGC!$J$2:$J$89,Datos_BGC!$I$2:$I$89,"")</f>
        <v/>
      </c>
      <c r="P119" s="24">
        <f t="shared" si="14"/>
        <v>1.079</v>
      </c>
      <c r="Q119" s="29" t="str">
        <f t="shared" si="15"/>
        <v/>
      </c>
    </row>
    <row r="120" spans="1:17" x14ac:dyDescent="0.35">
      <c r="A120" t="s">
        <v>87</v>
      </c>
      <c r="B120" t="str">
        <f t="shared" si="8"/>
        <v>EUR</v>
      </c>
      <c r="C120" t="str">
        <f t="shared" si="9"/>
        <v>CNH</v>
      </c>
      <c r="D120" t="str">
        <f t="shared" si="10"/>
        <v>CNHEUR</v>
      </c>
      <c r="E120" t="s">
        <v>16</v>
      </c>
      <c r="F120">
        <v>2</v>
      </c>
      <c r="G120" t="s">
        <v>8</v>
      </c>
      <c r="H120" t="str">
        <f t="shared" si="11"/>
        <v>CNHEUR_10RR_2Y</v>
      </c>
      <c r="I120" s="16">
        <v>88.69</v>
      </c>
      <c r="J120" s="13">
        <v>1.1399999999999999</v>
      </c>
      <c r="K120" s="16">
        <v>50.553299999999901</v>
      </c>
      <c r="L120" s="23" t="str">
        <f>+_xlfn.XLOOKUP(H120,Datos_Tradition!$J$2:$J$89,Datos_Tradition!$I$2:$I$89,"")</f>
        <v/>
      </c>
      <c r="M120" s="24">
        <f t="shared" si="12"/>
        <v>50.553299999999901</v>
      </c>
      <c r="N120" s="25" t="str">
        <f t="shared" si="13"/>
        <v/>
      </c>
      <c r="O120" s="23" t="str">
        <f>+_xlfn.XLOOKUP(H120,Datos_BGC!$J$2:$J$89,Datos_BGC!$I$2:$I$89,"")</f>
        <v/>
      </c>
      <c r="P120" s="24">
        <f t="shared" si="14"/>
        <v>50.553299999999901</v>
      </c>
      <c r="Q120" s="29" t="str">
        <f t="shared" si="15"/>
        <v/>
      </c>
    </row>
    <row r="121" spans="1:17" x14ac:dyDescent="0.35">
      <c r="A121" t="s">
        <v>87</v>
      </c>
      <c r="B121" t="str">
        <f t="shared" si="8"/>
        <v>EUR</v>
      </c>
      <c r="C121" t="str">
        <f t="shared" si="9"/>
        <v>CNH</v>
      </c>
      <c r="D121" t="str">
        <f t="shared" si="10"/>
        <v>CNHEUR</v>
      </c>
      <c r="E121" t="s">
        <v>19</v>
      </c>
      <c r="F121">
        <v>2</v>
      </c>
      <c r="G121" t="s">
        <v>8</v>
      </c>
      <c r="H121" t="str">
        <f t="shared" si="11"/>
        <v>CNHEUR_25FLY_2Y</v>
      </c>
      <c r="I121" s="16">
        <v>2529.25</v>
      </c>
      <c r="J121" s="13">
        <v>0.47499999999999998</v>
      </c>
      <c r="K121" s="16">
        <v>600.69687499999998</v>
      </c>
      <c r="L121" s="23" t="str">
        <f>+_xlfn.XLOOKUP(H121,Datos_Tradition!$J$2:$J$89,Datos_Tradition!$I$2:$I$89,"")</f>
        <v/>
      </c>
      <c r="M121" s="24">
        <f t="shared" si="12"/>
        <v>600.69687499999998</v>
      </c>
      <c r="N121" s="25" t="str">
        <f t="shared" si="13"/>
        <v/>
      </c>
      <c r="O121" s="23" t="str">
        <f>+_xlfn.XLOOKUP(H121,Datos_BGC!$J$2:$J$89,Datos_BGC!$I$2:$I$89,"")</f>
        <v/>
      </c>
      <c r="P121" s="24">
        <f t="shared" si="14"/>
        <v>600.69687499999998</v>
      </c>
      <c r="Q121" s="29" t="str">
        <f t="shared" si="15"/>
        <v/>
      </c>
    </row>
    <row r="122" spans="1:17" x14ac:dyDescent="0.35">
      <c r="A122" t="s">
        <v>87</v>
      </c>
      <c r="B122" t="str">
        <f t="shared" si="8"/>
        <v>EUR</v>
      </c>
      <c r="C122" t="str">
        <f t="shared" si="9"/>
        <v>CNH</v>
      </c>
      <c r="D122" t="str">
        <f t="shared" si="10"/>
        <v>CNHEUR</v>
      </c>
      <c r="E122" t="s">
        <v>18</v>
      </c>
      <c r="F122">
        <v>2</v>
      </c>
      <c r="G122" t="s">
        <v>8</v>
      </c>
      <c r="H122" t="str">
        <f t="shared" si="11"/>
        <v>CNHEUR_25RR_2Y</v>
      </c>
      <c r="I122" s="16">
        <v>1011.77</v>
      </c>
      <c r="J122" s="13">
        <v>0.4244</v>
      </c>
      <c r="K122" s="16">
        <v>214.69759400000001</v>
      </c>
      <c r="L122" s="23" t="str">
        <f>+_xlfn.XLOOKUP(H122,Datos_Tradition!$J$2:$J$89,Datos_Tradition!$I$2:$I$89,"")</f>
        <v/>
      </c>
      <c r="M122" s="24">
        <f t="shared" si="12"/>
        <v>214.69759400000001</v>
      </c>
      <c r="N122" s="25" t="str">
        <f t="shared" si="13"/>
        <v/>
      </c>
      <c r="O122" s="23" t="str">
        <f>+_xlfn.XLOOKUP(H122,Datos_BGC!$J$2:$J$89,Datos_BGC!$I$2:$I$89,"")</f>
        <v/>
      </c>
      <c r="P122" s="24">
        <f t="shared" si="14"/>
        <v>214.69759400000001</v>
      </c>
      <c r="Q122" s="29" t="str">
        <f t="shared" si="15"/>
        <v/>
      </c>
    </row>
    <row r="123" spans="1:17" x14ac:dyDescent="0.35">
      <c r="A123" t="s">
        <v>87</v>
      </c>
      <c r="B123" t="str">
        <f t="shared" si="8"/>
        <v>EUR</v>
      </c>
      <c r="C123" t="str">
        <f t="shared" si="9"/>
        <v>CNH</v>
      </c>
      <c r="D123" t="str">
        <f t="shared" si="10"/>
        <v>CNHEUR</v>
      </c>
      <c r="E123" t="s">
        <v>9</v>
      </c>
      <c r="F123">
        <v>2</v>
      </c>
      <c r="G123" t="s">
        <v>8</v>
      </c>
      <c r="H123" t="str">
        <f t="shared" si="11"/>
        <v>CNHEUR_ATM_2Y</v>
      </c>
      <c r="I123" s="16">
        <v>2198.8699699999902</v>
      </c>
      <c r="J123" s="13">
        <v>0.92500000000000004</v>
      </c>
      <c r="K123" s="16">
        <v>1016.97736112499</v>
      </c>
      <c r="L123" s="23" t="str">
        <f>+_xlfn.XLOOKUP(H123,Datos_Tradition!$J$2:$J$89,Datos_Tradition!$I$2:$I$89,"")</f>
        <v/>
      </c>
      <c r="M123" s="24">
        <f t="shared" si="12"/>
        <v>1016.97736112499</v>
      </c>
      <c r="N123" s="25" t="str">
        <f t="shared" si="13"/>
        <v/>
      </c>
      <c r="O123" s="23" t="str">
        <f>+_xlfn.XLOOKUP(H123,Datos_BGC!$J$2:$J$89,Datos_BGC!$I$2:$I$89,"")</f>
        <v/>
      </c>
      <c r="P123" s="24">
        <f t="shared" si="14"/>
        <v>1016.97736112499</v>
      </c>
      <c r="Q123" s="29" t="str">
        <f t="shared" si="15"/>
        <v/>
      </c>
    </row>
    <row r="124" spans="1:17" x14ac:dyDescent="0.35">
      <c r="A124" t="s">
        <v>72</v>
      </c>
      <c r="B124" t="str">
        <f t="shared" si="8"/>
        <v>EUR</v>
      </c>
      <c r="C124" t="str">
        <f t="shared" si="9"/>
        <v>GBP</v>
      </c>
      <c r="D124" t="str">
        <f t="shared" si="10"/>
        <v>EURGBP</v>
      </c>
      <c r="E124" t="s">
        <v>17</v>
      </c>
      <c r="F124">
        <v>0.5</v>
      </c>
      <c r="G124" t="s">
        <v>5</v>
      </c>
      <c r="H124" t="str">
        <f t="shared" si="11"/>
        <v>EURGBP_10FLY_6M</v>
      </c>
      <c r="I124" s="16">
        <v>43653.58</v>
      </c>
      <c r="J124" s="13">
        <v>0.24</v>
      </c>
      <c r="K124" s="16">
        <v>0</v>
      </c>
      <c r="L124" s="23" t="str">
        <f>+_xlfn.XLOOKUP(H124,Datos_Tradition!$J$2:$J$89,Datos_Tradition!$I$2:$I$89,"")</f>
        <v/>
      </c>
      <c r="M124" s="24">
        <f t="shared" si="12"/>
        <v>0</v>
      </c>
      <c r="N124" s="25" t="str">
        <f t="shared" si="13"/>
        <v/>
      </c>
      <c r="O124" s="23" t="str">
        <f>+_xlfn.XLOOKUP(H124,Datos_BGC!$J$2:$J$89,Datos_BGC!$I$2:$I$89,"")</f>
        <v/>
      </c>
      <c r="P124" s="24">
        <f t="shared" si="14"/>
        <v>0</v>
      </c>
      <c r="Q124" s="29" t="str">
        <f t="shared" si="15"/>
        <v/>
      </c>
    </row>
    <row r="125" spans="1:17" x14ac:dyDescent="0.35">
      <c r="A125" t="s">
        <v>72</v>
      </c>
      <c r="B125" t="str">
        <f t="shared" si="8"/>
        <v>EUR</v>
      </c>
      <c r="C125" t="str">
        <f t="shared" si="9"/>
        <v>GBP</v>
      </c>
      <c r="D125" t="str">
        <f t="shared" si="10"/>
        <v>EURGBP</v>
      </c>
      <c r="E125" t="s">
        <v>16</v>
      </c>
      <c r="F125">
        <v>0.5</v>
      </c>
      <c r="G125" t="s">
        <v>5</v>
      </c>
      <c r="H125" t="str">
        <f t="shared" si="11"/>
        <v>EURGBP_10RR_6M</v>
      </c>
      <c r="I125" s="16">
        <v>-21147.57</v>
      </c>
      <c r="J125" s="13">
        <v>0.36</v>
      </c>
      <c r="K125" s="16">
        <v>0</v>
      </c>
      <c r="L125" s="23" t="str">
        <f>+_xlfn.XLOOKUP(H125,Datos_Tradition!$J$2:$J$89,Datos_Tradition!$I$2:$I$89,"")</f>
        <v/>
      </c>
      <c r="M125" s="24">
        <f t="shared" si="12"/>
        <v>0</v>
      </c>
      <c r="N125" s="25" t="str">
        <f t="shared" si="13"/>
        <v/>
      </c>
      <c r="O125" s="23" t="str">
        <f>+_xlfn.XLOOKUP(H125,Datos_BGC!$J$2:$J$89,Datos_BGC!$I$2:$I$89,"")</f>
        <v/>
      </c>
      <c r="P125" s="24">
        <f t="shared" si="14"/>
        <v>0</v>
      </c>
      <c r="Q125" s="29" t="str">
        <f t="shared" si="15"/>
        <v/>
      </c>
    </row>
    <row r="126" spans="1:17" x14ac:dyDescent="0.35">
      <c r="A126" t="s">
        <v>72</v>
      </c>
      <c r="B126" t="str">
        <f t="shared" si="8"/>
        <v>EUR</v>
      </c>
      <c r="C126" t="str">
        <f t="shared" si="9"/>
        <v>GBP</v>
      </c>
      <c r="D126" t="str">
        <f t="shared" si="10"/>
        <v>EURGBP</v>
      </c>
      <c r="E126" t="s">
        <v>19</v>
      </c>
      <c r="F126">
        <v>0.5</v>
      </c>
      <c r="G126" t="s">
        <v>5</v>
      </c>
      <c r="H126" t="str">
        <f t="shared" si="11"/>
        <v>EURGBP_25FLY_6M</v>
      </c>
      <c r="I126" s="16">
        <v>99375.34</v>
      </c>
      <c r="J126" s="13">
        <v>0.15</v>
      </c>
      <c r="K126" s="16">
        <v>0</v>
      </c>
      <c r="L126" s="23" t="str">
        <f>+_xlfn.XLOOKUP(H126,Datos_Tradition!$J$2:$J$89,Datos_Tradition!$I$2:$I$89,"")</f>
        <v/>
      </c>
      <c r="M126" s="24">
        <f t="shared" si="12"/>
        <v>0</v>
      </c>
      <c r="N126" s="25" t="str">
        <f t="shared" si="13"/>
        <v/>
      </c>
      <c r="O126" s="23" t="str">
        <f>+_xlfn.XLOOKUP(H126,Datos_BGC!$J$2:$J$89,Datos_BGC!$I$2:$I$89,"")</f>
        <v/>
      </c>
      <c r="P126" s="24">
        <f t="shared" si="14"/>
        <v>0</v>
      </c>
      <c r="Q126" s="29" t="str">
        <f t="shared" si="15"/>
        <v/>
      </c>
    </row>
    <row r="127" spans="1:17" x14ac:dyDescent="0.35">
      <c r="A127" t="s">
        <v>72</v>
      </c>
      <c r="B127" t="str">
        <f t="shared" si="8"/>
        <v>EUR</v>
      </c>
      <c r="C127" t="str">
        <f t="shared" si="9"/>
        <v>GBP</v>
      </c>
      <c r="D127" t="str">
        <f t="shared" si="10"/>
        <v>EURGBP</v>
      </c>
      <c r="E127" t="s">
        <v>18</v>
      </c>
      <c r="F127">
        <v>0.5</v>
      </c>
      <c r="G127" t="s">
        <v>5</v>
      </c>
      <c r="H127" t="str">
        <f t="shared" si="11"/>
        <v>EURGBP_25RR_6M</v>
      </c>
      <c r="I127" s="16">
        <v>-115712.039999999</v>
      </c>
      <c r="J127" s="13">
        <v>0.21</v>
      </c>
      <c r="K127" s="16">
        <v>0</v>
      </c>
      <c r="L127" s="23" t="str">
        <f>+_xlfn.XLOOKUP(H127,Datos_Tradition!$J$2:$J$89,Datos_Tradition!$I$2:$I$89,"")</f>
        <v/>
      </c>
      <c r="M127" s="24">
        <f t="shared" si="12"/>
        <v>0</v>
      </c>
      <c r="N127" s="25" t="str">
        <f t="shared" si="13"/>
        <v/>
      </c>
      <c r="O127" s="23" t="str">
        <f>+_xlfn.XLOOKUP(H127,Datos_BGC!$J$2:$J$89,Datos_BGC!$I$2:$I$89,"")</f>
        <v/>
      </c>
      <c r="P127" s="24">
        <f t="shared" si="14"/>
        <v>0</v>
      </c>
      <c r="Q127" s="29" t="str">
        <f t="shared" si="15"/>
        <v/>
      </c>
    </row>
    <row r="128" spans="1:17" x14ac:dyDescent="0.35">
      <c r="A128" t="s">
        <v>72</v>
      </c>
      <c r="B128" t="str">
        <f t="shared" si="8"/>
        <v>EUR</v>
      </c>
      <c r="C128" t="str">
        <f t="shared" si="9"/>
        <v>GBP</v>
      </c>
      <c r="D128" t="str">
        <f t="shared" si="10"/>
        <v>EURGBP</v>
      </c>
      <c r="E128" t="s">
        <v>9</v>
      </c>
      <c r="F128">
        <v>0.5</v>
      </c>
      <c r="G128" t="s">
        <v>5</v>
      </c>
      <c r="H128" t="str">
        <f t="shared" si="11"/>
        <v>EURGBP_ATM_6M</v>
      </c>
      <c r="I128" s="16">
        <v>151996.74565</v>
      </c>
      <c r="J128" s="13">
        <v>0.3</v>
      </c>
      <c r="K128" s="16">
        <v>0</v>
      </c>
      <c r="L128" s="23" t="str">
        <f>+_xlfn.XLOOKUP(H128,Datos_Tradition!$J$2:$J$89,Datos_Tradition!$I$2:$I$89,"")</f>
        <v/>
      </c>
      <c r="M128" s="24">
        <f t="shared" si="12"/>
        <v>0</v>
      </c>
      <c r="N128" s="25" t="str">
        <f t="shared" si="13"/>
        <v/>
      </c>
      <c r="O128" s="23" t="str">
        <f>+_xlfn.XLOOKUP(H128,Datos_BGC!$J$2:$J$89,Datos_BGC!$I$2:$I$89,"")</f>
        <v/>
      </c>
      <c r="P128" s="24">
        <f t="shared" si="14"/>
        <v>0</v>
      </c>
      <c r="Q128" s="29" t="str">
        <f t="shared" si="15"/>
        <v/>
      </c>
    </row>
    <row r="129" spans="1:17" x14ac:dyDescent="0.35">
      <c r="A129" t="s">
        <v>72</v>
      </c>
      <c r="B129" t="str">
        <f t="shared" si="8"/>
        <v>EUR</v>
      </c>
      <c r="C129" t="str">
        <f t="shared" si="9"/>
        <v>GBP</v>
      </c>
      <c r="D129" t="str">
        <f t="shared" si="10"/>
        <v>EURGBP</v>
      </c>
      <c r="E129" t="s">
        <v>17</v>
      </c>
      <c r="F129">
        <v>1</v>
      </c>
      <c r="G129" t="s">
        <v>7</v>
      </c>
      <c r="H129" t="str">
        <f t="shared" si="11"/>
        <v>EURGBP_10FLY_1Y</v>
      </c>
      <c r="I129" s="16">
        <v>624.06999999999903</v>
      </c>
      <c r="J129" s="13">
        <v>0.24</v>
      </c>
      <c r="K129" s="16">
        <v>0</v>
      </c>
      <c r="L129" s="23" t="str">
        <f>+_xlfn.XLOOKUP(H129,Datos_Tradition!$J$2:$J$89,Datos_Tradition!$I$2:$I$89,"")</f>
        <v/>
      </c>
      <c r="M129" s="24">
        <f t="shared" si="12"/>
        <v>0</v>
      </c>
      <c r="N129" s="25" t="str">
        <f t="shared" si="13"/>
        <v/>
      </c>
      <c r="O129" s="23" t="str">
        <f>+_xlfn.XLOOKUP(H129,Datos_BGC!$J$2:$J$89,Datos_BGC!$I$2:$I$89,"")</f>
        <v/>
      </c>
      <c r="P129" s="24">
        <f t="shared" si="14"/>
        <v>0</v>
      </c>
      <c r="Q129" s="29" t="str">
        <f t="shared" si="15"/>
        <v/>
      </c>
    </row>
    <row r="130" spans="1:17" x14ac:dyDescent="0.35">
      <c r="A130" t="s">
        <v>72</v>
      </c>
      <c r="B130" t="str">
        <f t="shared" si="8"/>
        <v>EUR</v>
      </c>
      <c r="C130" t="str">
        <f t="shared" si="9"/>
        <v>GBP</v>
      </c>
      <c r="D130" t="str">
        <f t="shared" si="10"/>
        <v>EURGBP</v>
      </c>
      <c r="E130" t="s">
        <v>16</v>
      </c>
      <c r="F130">
        <v>1</v>
      </c>
      <c r="G130" t="s">
        <v>7</v>
      </c>
      <c r="H130" t="str">
        <f t="shared" si="11"/>
        <v>EURGBP_10RR_1Y</v>
      </c>
      <c r="I130" s="16">
        <v>-6040.2599999999902</v>
      </c>
      <c r="J130" s="13">
        <v>0.36</v>
      </c>
      <c r="K130" s="16">
        <v>0</v>
      </c>
      <c r="L130" s="23" t="str">
        <f>+_xlfn.XLOOKUP(H130,Datos_Tradition!$J$2:$J$89,Datos_Tradition!$I$2:$I$89,"")</f>
        <v/>
      </c>
      <c r="M130" s="24">
        <f t="shared" si="12"/>
        <v>0</v>
      </c>
      <c r="N130" s="25" t="str">
        <f t="shared" si="13"/>
        <v/>
      </c>
      <c r="O130" s="23" t="str">
        <f>+_xlfn.XLOOKUP(H130,Datos_BGC!$J$2:$J$89,Datos_BGC!$I$2:$I$89,"")</f>
        <v/>
      </c>
      <c r="P130" s="24">
        <f t="shared" si="14"/>
        <v>0</v>
      </c>
      <c r="Q130" s="29" t="str">
        <f t="shared" si="15"/>
        <v/>
      </c>
    </row>
    <row r="131" spans="1:17" x14ac:dyDescent="0.35">
      <c r="A131" t="s">
        <v>72</v>
      </c>
      <c r="B131" t="str">
        <f t="shared" ref="B131:B194" si="16">+LEFT(A131,3)</f>
        <v>EUR</v>
      </c>
      <c r="C131" t="str">
        <f t="shared" ref="C131:C194" si="17">+RIGHT(A131,3)</f>
        <v>GBP</v>
      </c>
      <c r="D131" t="str">
        <f t="shared" ref="D131:D194" si="18">+IF(B131&lt;C131,B131&amp;C131,C131&amp;B131)</f>
        <v>EURGBP</v>
      </c>
      <c r="E131" t="s">
        <v>19</v>
      </c>
      <c r="F131">
        <v>1</v>
      </c>
      <c r="G131" t="s">
        <v>7</v>
      </c>
      <c r="H131" t="str">
        <f t="shared" ref="H131:H194" si="19">+D131&amp;"_"&amp;E131&amp;"_"&amp;G131</f>
        <v>EURGBP_25FLY_1Y</v>
      </c>
      <c r="I131" s="16">
        <v>-140831.59999999899</v>
      </c>
      <c r="J131" s="13">
        <v>0.15</v>
      </c>
      <c r="K131" s="16">
        <v>0</v>
      </c>
      <c r="L131" s="23" t="str">
        <f>+_xlfn.XLOOKUP(H131,Datos_Tradition!$J$2:$J$89,Datos_Tradition!$I$2:$I$89,"")</f>
        <v/>
      </c>
      <c r="M131" s="24">
        <f t="shared" ref="M131:M194" si="20">+IF(OR(L131="",K131=0),K131,ABS(I131)*L131/2)</f>
        <v>0</v>
      </c>
      <c r="N131" s="25" t="str">
        <f t="shared" ref="N131:N194" si="21">+IF(L131="","",M131&lt;$K131)</f>
        <v/>
      </c>
      <c r="O131" s="23" t="str">
        <f>+_xlfn.XLOOKUP(H131,Datos_BGC!$J$2:$J$89,Datos_BGC!$I$2:$I$89,"")</f>
        <v/>
      </c>
      <c r="P131" s="24">
        <f t="shared" ref="P131:P194" si="22">+IF(OR(O131="",K131=0),K131,ABS(I131)*O131/2)</f>
        <v>0</v>
      </c>
      <c r="Q131" s="29" t="str">
        <f t="shared" ref="Q131:Q194" si="23">+IF(O131="","",P131&lt;$K131)</f>
        <v/>
      </c>
    </row>
    <row r="132" spans="1:17" x14ac:dyDescent="0.35">
      <c r="A132" t="s">
        <v>72</v>
      </c>
      <c r="B132" t="str">
        <f t="shared" si="16"/>
        <v>EUR</v>
      </c>
      <c r="C132" t="str">
        <f t="shared" si="17"/>
        <v>GBP</v>
      </c>
      <c r="D132" t="str">
        <f t="shared" si="18"/>
        <v>EURGBP</v>
      </c>
      <c r="E132" t="s">
        <v>18</v>
      </c>
      <c r="F132">
        <v>1</v>
      </c>
      <c r="G132" t="s">
        <v>7</v>
      </c>
      <c r="H132" t="str">
        <f t="shared" si="19"/>
        <v>EURGBP_25RR_1Y</v>
      </c>
      <c r="I132" s="16">
        <v>50025.75</v>
      </c>
      <c r="J132" s="13">
        <v>0.21</v>
      </c>
      <c r="K132" s="16">
        <v>0</v>
      </c>
      <c r="L132" s="23" t="str">
        <f>+_xlfn.XLOOKUP(H132,Datos_Tradition!$J$2:$J$89,Datos_Tradition!$I$2:$I$89,"")</f>
        <v/>
      </c>
      <c r="M132" s="24">
        <f t="shared" si="20"/>
        <v>0</v>
      </c>
      <c r="N132" s="25" t="str">
        <f t="shared" si="21"/>
        <v/>
      </c>
      <c r="O132" s="23" t="str">
        <f>+_xlfn.XLOOKUP(H132,Datos_BGC!$J$2:$J$89,Datos_BGC!$I$2:$I$89,"")</f>
        <v/>
      </c>
      <c r="P132" s="24">
        <f t="shared" si="22"/>
        <v>0</v>
      </c>
      <c r="Q132" s="29" t="str">
        <f t="shared" si="23"/>
        <v/>
      </c>
    </row>
    <row r="133" spans="1:17" x14ac:dyDescent="0.35">
      <c r="A133" t="s">
        <v>72</v>
      </c>
      <c r="B133" t="str">
        <f t="shared" si="16"/>
        <v>EUR</v>
      </c>
      <c r="C133" t="str">
        <f t="shared" si="17"/>
        <v>GBP</v>
      </c>
      <c r="D133" t="str">
        <f t="shared" si="18"/>
        <v>EURGBP</v>
      </c>
      <c r="E133" t="s">
        <v>9</v>
      </c>
      <c r="F133">
        <v>1</v>
      </c>
      <c r="G133" t="s">
        <v>7</v>
      </c>
      <c r="H133" t="str">
        <f t="shared" si="19"/>
        <v>EURGBP_ATM_1Y</v>
      </c>
      <c r="I133" s="16">
        <v>-143994.2304</v>
      </c>
      <c r="J133" s="13">
        <v>0.27500000000000002</v>
      </c>
      <c r="K133" s="16">
        <v>0</v>
      </c>
      <c r="L133" s="23" t="str">
        <f>+_xlfn.XLOOKUP(H133,Datos_Tradition!$J$2:$J$89,Datos_Tradition!$I$2:$I$89,"")</f>
        <v/>
      </c>
      <c r="M133" s="24">
        <f t="shared" si="20"/>
        <v>0</v>
      </c>
      <c r="N133" s="25" t="str">
        <f t="shared" si="21"/>
        <v/>
      </c>
      <c r="O133" s="23" t="str">
        <f>+_xlfn.XLOOKUP(H133,Datos_BGC!$J$2:$J$89,Datos_BGC!$I$2:$I$89,"")</f>
        <v/>
      </c>
      <c r="P133" s="24">
        <f t="shared" si="22"/>
        <v>0</v>
      </c>
      <c r="Q133" s="29" t="str">
        <f t="shared" si="23"/>
        <v/>
      </c>
    </row>
    <row r="134" spans="1:17" x14ac:dyDescent="0.35">
      <c r="A134" t="s">
        <v>72</v>
      </c>
      <c r="B134" t="str">
        <f t="shared" si="16"/>
        <v>EUR</v>
      </c>
      <c r="C134" t="str">
        <f t="shared" si="17"/>
        <v>GBP</v>
      </c>
      <c r="D134" t="str">
        <f t="shared" si="18"/>
        <v>EURGBP</v>
      </c>
      <c r="E134" t="s">
        <v>17</v>
      </c>
      <c r="F134">
        <v>2</v>
      </c>
      <c r="G134" t="s">
        <v>8</v>
      </c>
      <c r="H134" t="str">
        <f t="shared" si="19"/>
        <v>EURGBP_10FLY_2Y</v>
      </c>
      <c r="I134" s="16">
        <v>-4425.29</v>
      </c>
      <c r="J134" s="13">
        <v>0.48</v>
      </c>
      <c r="K134" s="16">
        <v>0</v>
      </c>
      <c r="L134" s="23" t="str">
        <f>+_xlfn.XLOOKUP(H134,Datos_Tradition!$J$2:$J$89,Datos_Tradition!$I$2:$I$89,"")</f>
        <v/>
      </c>
      <c r="M134" s="24">
        <f t="shared" si="20"/>
        <v>0</v>
      </c>
      <c r="N134" s="25" t="str">
        <f t="shared" si="21"/>
        <v/>
      </c>
      <c r="O134" s="23" t="str">
        <f>+_xlfn.XLOOKUP(H134,Datos_BGC!$J$2:$J$89,Datos_BGC!$I$2:$I$89,"")</f>
        <v/>
      </c>
      <c r="P134" s="24">
        <f t="shared" si="22"/>
        <v>0</v>
      </c>
      <c r="Q134" s="29" t="str">
        <f t="shared" si="23"/>
        <v/>
      </c>
    </row>
    <row r="135" spans="1:17" x14ac:dyDescent="0.35">
      <c r="A135" t="s">
        <v>72</v>
      </c>
      <c r="B135" t="str">
        <f t="shared" si="16"/>
        <v>EUR</v>
      </c>
      <c r="C135" t="str">
        <f t="shared" si="17"/>
        <v>GBP</v>
      </c>
      <c r="D135" t="str">
        <f t="shared" si="18"/>
        <v>EURGBP</v>
      </c>
      <c r="E135" t="s">
        <v>16</v>
      </c>
      <c r="F135">
        <v>2</v>
      </c>
      <c r="G135" t="s">
        <v>8</v>
      </c>
      <c r="H135" t="str">
        <f t="shared" si="19"/>
        <v>EURGBP_10RR_2Y</v>
      </c>
      <c r="I135" s="16">
        <v>1953.79999999999</v>
      </c>
      <c r="J135" s="13">
        <v>0.72</v>
      </c>
      <c r="K135" s="16">
        <v>0</v>
      </c>
      <c r="L135" s="23" t="str">
        <f>+_xlfn.XLOOKUP(H135,Datos_Tradition!$J$2:$J$89,Datos_Tradition!$I$2:$I$89,"")</f>
        <v/>
      </c>
      <c r="M135" s="24">
        <f t="shared" si="20"/>
        <v>0</v>
      </c>
      <c r="N135" s="25" t="str">
        <f t="shared" si="21"/>
        <v/>
      </c>
      <c r="O135" s="23" t="str">
        <f>+_xlfn.XLOOKUP(H135,Datos_BGC!$J$2:$J$89,Datos_BGC!$I$2:$I$89,"")</f>
        <v/>
      </c>
      <c r="P135" s="24">
        <f t="shared" si="22"/>
        <v>0</v>
      </c>
      <c r="Q135" s="29" t="str">
        <f t="shared" si="23"/>
        <v/>
      </c>
    </row>
    <row r="136" spans="1:17" x14ac:dyDescent="0.35">
      <c r="A136" t="s">
        <v>72</v>
      </c>
      <c r="B136" t="str">
        <f t="shared" si="16"/>
        <v>EUR</v>
      </c>
      <c r="C136" t="str">
        <f t="shared" si="17"/>
        <v>GBP</v>
      </c>
      <c r="D136" t="str">
        <f t="shared" si="18"/>
        <v>EURGBP</v>
      </c>
      <c r="E136" t="s">
        <v>19</v>
      </c>
      <c r="F136">
        <v>2</v>
      </c>
      <c r="G136" t="s">
        <v>8</v>
      </c>
      <c r="H136" t="str">
        <f t="shared" si="19"/>
        <v>EURGBP_25FLY_2Y</v>
      </c>
      <c r="I136" s="16">
        <v>-162765.41</v>
      </c>
      <c r="J136" s="13">
        <v>0.3</v>
      </c>
      <c r="K136" s="16">
        <v>0</v>
      </c>
      <c r="L136" s="23" t="str">
        <f>+_xlfn.XLOOKUP(H136,Datos_Tradition!$J$2:$J$89,Datos_Tradition!$I$2:$I$89,"")</f>
        <v/>
      </c>
      <c r="M136" s="24">
        <f t="shared" si="20"/>
        <v>0</v>
      </c>
      <c r="N136" s="25" t="str">
        <f t="shared" si="21"/>
        <v/>
      </c>
      <c r="O136" s="23" t="str">
        <f>+_xlfn.XLOOKUP(H136,Datos_BGC!$J$2:$J$89,Datos_BGC!$I$2:$I$89,"")</f>
        <v/>
      </c>
      <c r="P136" s="24">
        <f t="shared" si="22"/>
        <v>0</v>
      </c>
      <c r="Q136" s="29" t="str">
        <f t="shared" si="23"/>
        <v/>
      </c>
    </row>
    <row r="137" spans="1:17" x14ac:dyDescent="0.35">
      <c r="A137" t="s">
        <v>72</v>
      </c>
      <c r="B137" t="str">
        <f t="shared" si="16"/>
        <v>EUR</v>
      </c>
      <c r="C137" t="str">
        <f t="shared" si="17"/>
        <v>GBP</v>
      </c>
      <c r="D137" t="str">
        <f t="shared" si="18"/>
        <v>EURGBP</v>
      </c>
      <c r="E137" t="s">
        <v>18</v>
      </c>
      <c r="F137">
        <v>2</v>
      </c>
      <c r="G137" t="s">
        <v>8</v>
      </c>
      <c r="H137" t="str">
        <f t="shared" si="19"/>
        <v>EURGBP_25RR_2Y</v>
      </c>
      <c r="I137" s="16">
        <v>49964.52</v>
      </c>
      <c r="J137" s="13">
        <v>0.42</v>
      </c>
      <c r="K137" s="16">
        <v>0</v>
      </c>
      <c r="L137" s="23" t="str">
        <f>+_xlfn.XLOOKUP(H137,Datos_Tradition!$J$2:$J$89,Datos_Tradition!$I$2:$I$89,"")</f>
        <v/>
      </c>
      <c r="M137" s="24">
        <f t="shared" si="20"/>
        <v>0</v>
      </c>
      <c r="N137" s="25" t="str">
        <f t="shared" si="21"/>
        <v/>
      </c>
      <c r="O137" s="23" t="str">
        <f>+_xlfn.XLOOKUP(H137,Datos_BGC!$J$2:$J$89,Datos_BGC!$I$2:$I$89,"")</f>
        <v/>
      </c>
      <c r="P137" s="24">
        <f t="shared" si="22"/>
        <v>0</v>
      </c>
      <c r="Q137" s="29" t="str">
        <f t="shared" si="23"/>
        <v/>
      </c>
    </row>
    <row r="138" spans="1:17" x14ac:dyDescent="0.35">
      <c r="A138" t="s">
        <v>72</v>
      </c>
      <c r="B138" t="str">
        <f t="shared" si="16"/>
        <v>EUR</v>
      </c>
      <c r="C138" t="str">
        <f t="shared" si="17"/>
        <v>GBP</v>
      </c>
      <c r="D138" t="str">
        <f t="shared" si="18"/>
        <v>EURGBP</v>
      </c>
      <c r="E138" t="s">
        <v>9</v>
      </c>
      <c r="F138">
        <v>2</v>
      </c>
      <c r="G138" t="s">
        <v>8</v>
      </c>
      <c r="H138" t="str">
        <f t="shared" si="19"/>
        <v>EURGBP_ATM_2Y</v>
      </c>
      <c r="I138" s="16">
        <v>-265758.04155000002</v>
      </c>
      <c r="J138" s="13">
        <v>0.39190000000000003</v>
      </c>
      <c r="K138" s="16">
        <v>0</v>
      </c>
      <c r="L138" s="23" t="str">
        <f>+_xlfn.XLOOKUP(H138,Datos_Tradition!$J$2:$J$89,Datos_Tradition!$I$2:$I$89,"")</f>
        <v/>
      </c>
      <c r="M138" s="24">
        <f t="shared" si="20"/>
        <v>0</v>
      </c>
      <c r="N138" s="25" t="str">
        <f t="shared" si="21"/>
        <v/>
      </c>
      <c r="O138" s="23" t="str">
        <f>+_xlfn.XLOOKUP(H138,Datos_BGC!$J$2:$J$89,Datos_BGC!$I$2:$I$89,"")</f>
        <v/>
      </c>
      <c r="P138" s="24">
        <f t="shared" si="22"/>
        <v>0</v>
      </c>
      <c r="Q138" s="29" t="str">
        <f t="shared" si="23"/>
        <v/>
      </c>
    </row>
    <row r="139" spans="1:17" x14ac:dyDescent="0.35">
      <c r="A139" t="s">
        <v>72</v>
      </c>
      <c r="B139" t="str">
        <f t="shared" si="16"/>
        <v>EUR</v>
      </c>
      <c r="C139" t="str">
        <f t="shared" si="17"/>
        <v>GBP</v>
      </c>
      <c r="D139" t="str">
        <f t="shared" si="18"/>
        <v>EURGBP</v>
      </c>
      <c r="E139" t="s">
        <v>9</v>
      </c>
      <c r="F139">
        <v>4</v>
      </c>
      <c r="G139" t="s">
        <v>23</v>
      </c>
      <c r="H139" t="str">
        <f t="shared" si="19"/>
        <v>EURGBP_ATM_4Y</v>
      </c>
      <c r="I139" s="16">
        <v>-584.11510999999996</v>
      </c>
      <c r="J139" s="13">
        <v>1.4</v>
      </c>
      <c r="K139" s="16">
        <v>0</v>
      </c>
      <c r="L139" s="23" t="str">
        <f>+_xlfn.XLOOKUP(H139,Datos_Tradition!$J$2:$J$89,Datos_Tradition!$I$2:$I$89,"")</f>
        <v/>
      </c>
      <c r="M139" s="24">
        <f t="shared" si="20"/>
        <v>0</v>
      </c>
      <c r="N139" s="25" t="str">
        <f t="shared" si="21"/>
        <v/>
      </c>
      <c r="O139" s="23" t="str">
        <f>+_xlfn.XLOOKUP(H139,Datos_BGC!$J$2:$J$89,Datos_BGC!$I$2:$I$89,"")</f>
        <v/>
      </c>
      <c r="P139" s="24">
        <f t="shared" si="22"/>
        <v>0</v>
      </c>
      <c r="Q139" s="29" t="str">
        <f t="shared" si="23"/>
        <v/>
      </c>
    </row>
    <row r="140" spans="1:17" x14ac:dyDescent="0.35">
      <c r="A140" t="s">
        <v>72</v>
      </c>
      <c r="B140" t="str">
        <f t="shared" si="16"/>
        <v>EUR</v>
      </c>
      <c r="C140" t="str">
        <f t="shared" si="17"/>
        <v>GBP</v>
      </c>
      <c r="D140" t="str">
        <f t="shared" si="18"/>
        <v>EURGBP</v>
      </c>
      <c r="E140" t="s">
        <v>9</v>
      </c>
      <c r="F140">
        <v>5</v>
      </c>
      <c r="G140" t="s">
        <v>24</v>
      </c>
      <c r="H140" t="str">
        <f t="shared" si="19"/>
        <v>EURGBP_ATM_5Y</v>
      </c>
      <c r="I140" s="16">
        <v>-5989.8097399999997</v>
      </c>
      <c r="J140" s="13">
        <v>0.65500000000000003</v>
      </c>
      <c r="K140" s="16">
        <v>0</v>
      </c>
      <c r="L140" s="23" t="str">
        <f>+_xlfn.XLOOKUP(H140,Datos_Tradition!$J$2:$J$89,Datos_Tradition!$I$2:$I$89,"")</f>
        <v/>
      </c>
      <c r="M140" s="24">
        <f t="shared" si="20"/>
        <v>0</v>
      </c>
      <c r="N140" s="25" t="str">
        <f t="shared" si="21"/>
        <v/>
      </c>
      <c r="O140" s="23" t="str">
        <f>+_xlfn.XLOOKUP(H140,Datos_BGC!$J$2:$J$89,Datos_BGC!$I$2:$I$89,"")</f>
        <v/>
      </c>
      <c r="P140" s="24">
        <f t="shared" si="22"/>
        <v>0</v>
      </c>
      <c r="Q140" s="29" t="str">
        <f t="shared" si="23"/>
        <v/>
      </c>
    </row>
    <row r="141" spans="1:17" x14ac:dyDescent="0.35">
      <c r="A141" t="s">
        <v>72</v>
      </c>
      <c r="B141" t="str">
        <f t="shared" si="16"/>
        <v>EUR</v>
      </c>
      <c r="C141" t="str">
        <f t="shared" si="17"/>
        <v>GBP</v>
      </c>
      <c r="D141" t="str">
        <f t="shared" si="18"/>
        <v>EURGBP</v>
      </c>
      <c r="E141" t="s">
        <v>9</v>
      </c>
      <c r="F141">
        <v>7</v>
      </c>
      <c r="G141" t="s">
        <v>25</v>
      </c>
      <c r="H141" t="str">
        <f t="shared" si="19"/>
        <v>EURGBP_ATM_7Y</v>
      </c>
      <c r="I141" s="16">
        <v>-604.73486000000003</v>
      </c>
      <c r="J141" s="13">
        <v>1</v>
      </c>
      <c r="K141" s="16">
        <v>0</v>
      </c>
      <c r="L141" s="23" t="str">
        <f>+_xlfn.XLOOKUP(H141,Datos_Tradition!$J$2:$J$89,Datos_Tradition!$I$2:$I$89,"")</f>
        <v/>
      </c>
      <c r="M141" s="24">
        <f t="shared" si="20"/>
        <v>0</v>
      </c>
      <c r="N141" s="25" t="str">
        <f t="shared" si="21"/>
        <v/>
      </c>
      <c r="O141" s="23" t="str">
        <f>+_xlfn.XLOOKUP(H141,Datos_BGC!$J$2:$J$89,Datos_BGC!$I$2:$I$89,"")</f>
        <v/>
      </c>
      <c r="P141" s="24">
        <f t="shared" si="22"/>
        <v>0</v>
      </c>
      <c r="Q141" s="29" t="str">
        <f t="shared" si="23"/>
        <v/>
      </c>
    </row>
    <row r="142" spans="1:17" x14ac:dyDescent="0.35">
      <c r="A142" t="s">
        <v>88</v>
      </c>
      <c r="B142" t="str">
        <f t="shared" si="16"/>
        <v>EUR</v>
      </c>
      <c r="C142" t="str">
        <f t="shared" si="17"/>
        <v>HKD</v>
      </c>
      <c r="D142" t="str">
        <f t="shared" si="18"/>
        <v>EURHKD</v>
      </c>
      <c r="E142" t="s">
        <v>17</v>
      </c>
      <c r="F142">
        <v>0.5</v>
      </c>
      <c r="G142" t="s">
        <v>5</v>
      </c>
      <c r="H142" t="str">
        <f t="shared" si="19"/>
        <v>EURHKD_10FLY_6M</v>
      </c>
      <c r="I142" s="16">
        <v>-15027.16</v>
      </c>
      <c r="J142" s="13">
        <v>0.65142857142857102</v>
      </c>
      <c r="K142" s="16">
        <v>4894.5606857142802</v>
      </c>
      <c r="L142" s="23" t="str">
        <f>+_xlfn.XLOOKUP(H142,Datos_Tradition!$J$2:$J$89,Datos_Tradition!$I$2:$I$89,"")</f>
        <v/>
      </c>
      <c r="M142" s="24">
        <f t="shared" si="20"/>
        <v>4894.5606857142802</v>
      </c>
      <c r="N142" s="25" t="str">
        <f t="shared" si="21"/>
        <v/>
      </c>
      <c r="O142" s="23" t="str">
        <f>+_xlfn.XLOOKUP(H142,Datos_BGC!$J$2:$J$89,Datos_BGC!$I$2:$I$89,"")</f>
        <v/>
      </c>
      <c r="P142" s="24">
        <f t="shared" si="22"/>
        <v>4894.5606857142802</v>
      </c>
      <c r="Q142" s="29" t="str">
        <f t="shared" si="23"/>
        <v/>
      </c>
    </row>
    <row r="143" spans="1:17" x14ac:dyDescent="0.35">
      <c r="A143" t="s">
        <v>88</v>
      </c>
      <c r="B143" t="str">
        <f t="shared" si="16"/>
        <v>EUR</v>
      </c>
      <c r="C143" t="str">
        <f t="shared" si="17"/>
        <v>HKD</v>
      </c>
      <c r="D143" t="str">
        <f t="shared" si="18"/>
        <v>EURHKD</v>
      </c>
      <c r="E143" t="s">
        <v>16</v>
      </c>
      <c r="F143">
        <v>0.5</v>
      </c>
      <c r="G143" t="s">
        <v>5</v>
      </c>
      <c r="H143" t="str">
        <f t="shared" si="19"/>
        <v>EURHKD_10RR_6M</v>
      </c>
      <c r="I143" s="16">
        <v>-5166.3499999999904</v>
      </c>
      <c r="J143" s="13">
        <v>0.84</v>
      </c>
      <c r="K143" s="16">
        <v>2169.8669999999902</v>
      </c>
      <c r="L143" s="23" t="str">
        <f>+_xlfn.XLOOKUP(H143,Datos_Tradition!$J$2:$J$89,Datos_Tradition!$I$2:$I$89,"")</f>
        <v/>
      </c>
      <c r="M143" s="24">
        <f t="shared" si="20"/>
        <v>2169.8669999999902</v>
      </c>
      <c r="N143" s="25" t="str">
        <f t="shared" si="21"/>
        <v/>
      </c>
      <c r="O143" s="23" t="str">
        <f>+_xlfn.XLOOKUP(H143,Datos_BGC!$J$2:$J$89,Datos_BGC!$I$2:$I$89,"")</f>
        <v/>
      </c>
      <c r="P143" s="24">
        <f t="shared" si="22"/>
        <v>2169.8669999999902</v>
      </c>
      <c r="Q143" s="29" t="str">
        <f t="shared" si="23"/>
        <v/>
      </c>
    </row>
    <row r="144" spans="1:17" x14ac:dyDescent="0.35">
      <c r="A144" t="s">
        <v>88</v>
      </c>
      <c r="B144" t="str">
        <f t="shared" si="16"/>
        <v>EUR</v>
      </c>
      <c r="C144" t="str">
        <f t="shared" si="17"/>
        <v>HKD</v>
      </c>
      <c r="D144" t="str">
        <f t="shared" si="18"/>
        <v>EURHKD</v>
      </c>
      <c r="E144" t="s">
        <v>19</v>
      </c>
      <c r="F144">
        <v>0.5</v>
      </c>
      <c r="G144" t="s">
        <v>5</v>
      </c>
      <c r="H144" t="str">
        <f t="shared" si="19"/>
        <v>EURHKD_25FLY_6M</v>
      </c>
      <c r="I144" s="16">
        <v>62120.38</v>
      </c>
      <c r="J144" s="13">
        <v>0.35</v>
      </c>
      <c r="K144" s="16">
        <v>10871.066499999901</v>
      </c>
      <c r="L144" s="23" t="str">
        <f>+_xlfn.XLOOKUP(H144,Datos_Tradition!$J$2:$J$89,Datos_Tradition!$I$2:$I$89,"")</f>
        <v/>
      </c>
      <c r="M144" s="24">
        <f t="shared" si="20"/>
        <v>10871.066499999901</v>
      </c>
      <c r="N144" s="25" t="str">
        <f t="shared" si="21"/>
        <v/>
      </c>
      <c r="O144" s="23" t="str">
        <f>+_xlfn.XLOOKUP(H144,Datos_BGC!$J$2:$J$89,Datos_BGC!$I$2:$I$89,"")</f>
        <v/>
      </c>
      <c r="P144" s="24">
        <f t="shared" si="22"/>
        <v>10871.066499999901</v>
      </c>
      <c r="Q144" s="29" t="str">
        <f t="shared" si="23"/>
        <v/>
      </c>
    </row>
    <row r="145" spans="1:17" x14ac:dyDescent="0.35">
      <c r="A145" t="s">
        <v>88</v>
      </c>
      <c r="B145" t="str">
        <f t="shared" si="16"/>
        <v>EUR</v>
      </c>
      <c r="C145" t="str">
        <f t="shared" si="17"/>
        <v>HKD</v>
      </c>
      <c r="D145" t="str">
        <f t="shared" si="18"/>
        <v>EURHKD</v>
      </c>
      <c r="E145" t="s">
        <v>18</v>
      </c>
      <c r="F145">
        <v>0.5</v>
      </c>
      <c r="G145" t="s">
        <v>5</v>
      </c>
      <c r="H145" t="str">
        <f t="shared" si="19"/>
        <v>EURHKD_25RR_6M</v>
      </c>
      <c r="I145" s="16">
        <v>23903.06</v>
      </c>
      <c r="J145" s="13">
        <v>0.49</v>
      </c>
      <c r="K145" s="16">
        <v>5856.2497000000003</v>
      </c>
      <c r="L145" s="23" t="str">
        <f>+_xlfn.XLOOKUP(H145,Datos_Tradition!$J$2:$J$89,Datos_Tradition!$I$2:$I$89,"")</f>
        <v/>
      </c>
      <c r="M145" s="24">
        <f t="shared" si="20"/>
        <v>5856.2497000000003</v>
      </c>
      <c r="N145" s="25" t="str">
        <f t="shared" si="21"/>
        <v/>
      </c>
      <c r="O145" s="23" t="str">
        <f>+_xlfn.XLOOKUP(H145,Datos_BGC!$J$2:$J$89,Datos_BGC!$I$2:$I$89,"")</f>
        <v/>
      </c>
      <c r="P145" s="24">
        <f t="shared" si="22"/>
        <v>5856.2497000000003</v>
      </c>
      <c r="Q145" s="29" t="str">
        <f t="shared" si="23"/>
        <v/>
      </c>
    </row>
    <row r="146" spans="1:17" x14ac:dyDescent="0.35">
      <c r="A146" t="s">
        <v>88</v>
      </c>
      <c r="B146" t="str">
        <f t="shared" si="16"/>
        <v>EUR</v>
      </c>
      <c r="C146" t="str">
        <f t="shared" si="17"/>
        <v>HKD</v>
      </c>
      <c r="D146" t="str">
        <f t="shared" si="18"/>
        <v>EURHKD</v>
      </c>
      <c r="E146" t="s">
        <v>9</v>
      </c>
      <c r="F146">
        <v>0.5</v>
      </c>
      <c r="G146" t="s">
        <v>5</v>
      </c>
      <c r="H146" t="str">
        <f t="shared" si="19"/>
        <v>EURHKD_ATM_6M</v>
      </c>
      <c r="I146" s="16">
        <v>21981.053790000002</v>
      </c>
      <c r="J146" s="13">
        <v>0.6</v>
      </c>
      <c r="K146" s="16">
        <v>6594.3161369999998</v>
      </c>
      <c r="L146" s="23" t="str">
        <f>+_xlfn.XLOOKUP(H146,Datos_Tradition!$J$2:$J$89,Datos_Tradition!$I$2:$I$89,"")</f>
        <v/>
      </c>
      <c r="M146" s="24">
        <f t="shared" si="20"/>
        <v>6594.3161369999998</v>
      </c>
      <c r="N146" s="25" t="str">
        <f t="shared" si="21"/>
        <v/>
      </c>
      <c r="O146" s="23" t="str">
        <f>+_xlfn.XLOOKUP(H146,Datos_BGC!$J$2:$J$89,Datos_BGC!$I$2:$I$89,"")</f>
        <v/>
      </c>
      <c r="P146" s="24">
        <f t="shared" si="22"/>
        <v>6594.3161369999998</v>
      </c>
      <c r="Q146" s="29" t="str">
        <f t="shared" si="23"/>
        <v/>
      </c>
    </row>
    <row r="147" spans="1:17" x14ac:dyDescent="0.35">
      <c r="A147" t="s">
        <v>88</v>
      </c>
      <c r="B147" t="str">
        <f t="shared" si="16"/>
        <v>EUR</v>
      </c>
      <c r="C147" t="str">
        <f t="shared" si="17"/>
        <v>HKD</v>
      </c>
      <c r="D147" t="str">
        <f t="shared" si="18"/>
        <v>EURHKD</v>
      </c>
      <c r="E147" t="s">
        <v>17</v>
      </c>
      <c r="F147">
        <v>0.75</v>
      </c>
      <c r="G147" t="s">
        <v>6</v>
      </c>
      <c r="H147" t="str">
        <f t="shared" si="19"/>
        <v>EURHKD_10FLY_9M</v>
      </c>
      <c r="I147" s="16">
        <v>-42780.47</v>
      </c>
      <c r="J147" s="13">
        <v>0.6</v>
      </c>
      <c r="K147" s="16">
        <v>12834.141</v>
      </c>
      <c r="L147" s="23" t="str">
        <f>+_xlfn.XLOOKUP(H147,Datos_Tradition!$J$2:$J$89,Datos_Tradition!$I$2:$I$89,"")</f>
        <v/>
      </c>
      <c r="M147" s="24">
        <f t="shared" si="20"/>
        <v>12834.141</v>
      </c>
      <c r="N147" s="25" t="str">
        <f t="shared" si="21"/>
        <v/>
      </c>
      <c r="O147" s="23" t="str">
        <f>+_xlfn.XLOOKUP(H147,Datos_BGC!$J$2:$J$89,Datos_BGC!$I$2:$I$89,"")</f>
        <v/>
      </c>
      <c r="P147" s="24">
        <f t="shared" si="22"/>
        <v>12834.141</v>
      </c>
      <c r="Q147" s="29" t="str">
        <f t="shared" si="23"/>
        <v/>
      </c>
    </row>
    <row r="148" spans="1:17" x14ac:dyDescent="0.35">
      <c r="A148" t="s">
        <v>88</v>
      </c>
      <c r="B148" t="str">
        <f t="shared" si="16"/>
        <v>EUR</v>
      </c>
      <c r="C148" t="str">
        <f t="shared" si="17"/>
        <v>HKD</v>
      </c>
      <c r="D148" t="str">
        <f t="shared" si="18"/>
        <v>EURHKD</v>
      </c>
      <c r="E148" t="s">
        <v>16</v>
      </c>
      <c r="F148">
        <v>0.75</v>
      </c>
      <c r="G148" t="s">
        <v>6</v>
      </c>
      <c r="H148" t="str">
        <f t="shared" si="19"/>
        <v>EURHKD_10RR_9M</v>
      </c>
      <c r="I148" s="16">
        <v>-21217.47</v>
      </c>
      <c r="J148" s="13">
        <v>0.9</v>
      </c>
      <c r="K148" s="16">
        <v>9547.8615000000009</v>
      </c>
      <c r="L148" s="23" t="str">
        <f>+_xlfn.XLOOKUP(H148,Datos_Tradition!$J$2:$J$89,Datos_Tradition!$I$2:$I$89,"")</f>
        <v/>
      </c>
      <c r="M148" s="24">
        <f t="shared" si="20"/>
        <v>9547.8615000000009</v>
      </c>
      <c r="N148" s="25" t="str">
        <f t="shared" si="21"/>
        <v/>
      </c>
      <c r="O148" s="23" t="str">
        <f>+_xlfn.XLOOKUP(H148,Datos_BGC!$J$2:$J$89,Datos_BGC!$I$2:$I$89,"")</f>
        <v/>
      </c>
      <c r="P148" s="24">
        <f t="shared" si="22"/>
        <v>9547.8615000000009</v>
      </c>
      <c r="Q148" s="29" t="str">
        <f t="shared" si="23"/>
        <v/>
      </c>
    </row>
    <row r="149" spans="1:17" x14ac:dyDescent="0.35">
      <c r="A149" t="s">
        <v>88</v>
      </c>
      <c r="B149" t="str">
        <f t="shared" si="16"/>
        <v>EUR</v>
      </c>
      <c r="C149" t="str">
        <f t="shared" si="17"/>
        <v>HKD</v>
      </c>
      <c r="D149" t="str">
        <f t="shared" si="18"/>
        <v>EURHKD</v>
      </c>
      <c r="E149" t="s">
        <v>19</v>
      </c>
      <c r="F149">
        <v>0.75</v>
      </c>
      <c r="G149" t="s">
        <v>6</v>
      </c>
      <c r="H149" t="str">
        <f t="shared" si="19"/>
        <v>EURHKD_25FLY_9M</v>
      </c>
      <c r="I149" s="16">
        <v>83570.929999999993</v>
      </c>
      <c r="J149" s="13">
        <v>0.375</v>
      </c>
      <c r="K149" s="16">
        <v>15669.5493749999</v>
      </c>
      <c r="L149" s="23" t="str">
        <f>+_xlfn.XLOOKUP(H149,Datos_Tradition!$J$2:$J$89,Datos_Tradition!$I$2:$I$89,"")</f>
        <v/>
      </c>
      <c r="M149" s="24">
        <f t="shared" si="20"/>
        <v>15669.5493749999</v>
      </c>
      <c r="N149" s="25" t="str">
        <f t="shared" si="21"/>
        <v/>
      </c>
      <c r="O149" s="23" t="str">
        <f>+_xlfn.XLOOKUP(H149,Datos_BGC!$J$2:$J$89,Datos_BGC!$I$2:$I$89,"")</f>
        <v/>
      </c>
      <c r="P149" s="24">
        <f t="shared" si="22"/>
        <v>15669.5493749999</v>
      </c>
      <c r="Q149" s="29" t="str">
        <f t="shared" si="23"/>
        <v/>
      </c>
    </row>
    <row r="150" spans="1:17" x14ac:dyDescent="0.35">
      <c r="A150" t="s">
        <v>88</v>
      </c>
      <c r="B150" t="str">
        <f t="shared" si="16"/>
        <v>EUR</v>
      </c>
      <c r="C150" t="str">
        <f t="shared" si="17"/>
        <v>HKD</v>
      </c>
      <c r="D150" t="str">
        <f t="shared" si="18"/>
        <v>EURHKD</v>
      </c>
      <c r="E150" t="s">
        <v>18</v>
      </c>
      <c r="F150">
        <v>0.75</v>
      </c>
      <c r="G150" t="s">
        <v>6</v>
      </c>
      <c r="H150" t="str">
        <f t="shared" si="19"/>
        <v>EURHKD_25RR_9M</v>
      </c>
      <c r="I150" s="16">
        <v>41398.839999999997</v>
      </c>
      <c r="J150" s="13">
        <v>0.4</v>
      </c>
      <c r="K150" s="16">
        <v>8279.768</v>
      </c>
      <c r="L150" s="23" t="str">
        <f>+_xlfn.XLOOKUP(H150,Datos_Tradition!$J$2:$J$89,Datos_Tradition!$I$2:$I$89,"")</f>
        <v/>
      </c>
      <c r="M150" s="24">
        <f t="shared" si="20"/>
        <v>8279.768</v>
      </c>
      <c r="N150" s="25" t="str">
        <f t="shared" si="21"/>
        <v/>
      </c>
      <c r="O150" s="23" t="str">
        <f>+_xlfn.XLOOKUP(H150,Datos_BGC!$J$2:$J$89,Datos_BGC!$I$2:$I$89,"")</f>
        <v/>
      </c>
      <c r="P150" s="24">
        <f t="shared" si="22"/>
        <v>8279.768</v>
      </c>
      <c r="Q150" s="29" t="str">
        <f t="shared" si="23"/>
        <v/>
      </c>
    </row>
    <row r="151" spans="1:17" x14ac:dyDescent="0.35">
      <c r="A151" t="s">
        <v>88</v>
      </c>
      <c r="B151" t="str">
        <f t="shared" si="16"/>
        <v>EUR</v>
      </c>
      <c r="C151" t="str">
        <f t="shared" si="17"/>
        <v>HKD</v>
      </c>
      <c r="D151" t="str">
        <f t="shared" si="18"/>
        <v>EURHKD</v>
      </c>
      <c r="E151" t="s">
        <v>9</v>
      </c>
      <c r="F151">
        <v>0.75</v>
      </c>
      <c r="G151" t="s">
        <v>6</v>
      </c>
      <c r="H151" t="str">
        <f t="shared" si="19"/>
        <v>EURHKD_ATM_9M</v>
      </c>
      <c r="I151" s="16">
        <v>42003.782659999997</v>
      </c>
      <c r="J151" s="13">
        <v>0.6</v>
      </c>
      <c r="K151" s="16">
        <v>12601.134797999999</v>
      </c>
      <c r="L151" s="23" t="str">
        <f>+_xlfn.XLOOKUP(H151,Datos_Tradition!$J$2:$J$89,Datos_Tradition!$I$2:$I$89,"")</f>
        <v/>
      </c>
      <c r="M151" s="24">
        <f t="shared" si="20"/>
        <v>12601.134797999999</v>
      </c>
      <c r="N151" s="25" t="str">
        <f t="shared" si="21"/>
        <v/>
      </c>
      <c r="O151" s="23" t="str">
        <f>+_xlfn.XLOOKUP(H151,Datos_BGC!$J$2:$J$89,Datos_BGC!$I$2:$I$89,"")</f>
        <v/>
      </c>
      <c r="P151" s="24">
        <f t="shared" si="22"/>
        <v>12601.134797999999</v>
      </c>
      <c r="Q151" s="29" t="str">
        <f t="shared" si="23"/>
        <v/>
      </c>
    </row>
    <row r="152" spans="1:17" x14ac:dyDescent="0.35">
      <c r="A152" t="s">
        <v>89</v>
      </c>
      <c r="B152" t="str">
        <f t="shared" si="16"/>
        <v>EUR</v>
      </c>
      <c r="C152" t="str">
        <f t="shared" si="17"/>
        <v>HUF</v>
      </c>
      <c r="D152" t="str">
        <f t="shared" si="18"/>
        <v>EURHUF</v>
      </c>
      <c r="E152" t="s">
        <v>17</v>
      </c>
      <c r="F152">
        <v>0.16666666666666599</v>
      </c>
      <c r="G152" t="s">
        <v>3</v>
      </c>
      <c r="H152" t="str">
        <f t="shared" si="19"/>
        <v>EURHUF_10FLY_2M</v>
      </c>
      <c r="I152" s="16">
        <v>163.49</v>
      </c>
      <c r="J152" s="13">
        <v>1</v>
      </c>
      <c r="K152" s="16">
        <v>81.745000000000005</v>
      </c>
      <c r="L152" s="23" t="str">
        <f>+_xlfn.XLOOKUP(H152,Datos_Tradition!$J$2:$J$89,Datos_Tradition!$I$2:$I$89,"")</f>
        <v/>
      </c>
      <c r="M152" s="24">
        <f t="shared" si="20"/>
        <v>81.745000000000005</v>
      </c>
      <c r="N152" s="25" t="str">
        <f t="shared" si="21"/>
        <v/>
      </c>
      <c r="O152" s="23" t="str">
        <f>+_xlfn.XLOOKUP(H152,Datos_BGC!$J$2:$J$89,Datos_BGC!$I$2:$I$89,"")</f>
        <v/>
      </c>
      <c r="P152" s="24">
        <f t="shared" si="22"/>
        <v>81.745000000000005</v>
      </c>
      <c r="Q152" s="29" t="str">
        <f t="shared" si="23"/>
        <v/>
      </c>
    </row>
    <row r="153" spans="1:17" x14ac:dyDescent="0.35">
      <c r="A153" t="s">
        <v>89</v>
      </c>
      <c r="B153" t="str">
        <f t="shared" si="16"/>
        <v>EUR</v>
      </c>
      <c r="C153" t="str">
        <f t="shared" si="17"/>
        <v>HUF</v>
      </c>
      <c r="D153" t="str">
        <f t="shared" si="18"/>
        <v>EURHUF</v>
      </c>
      <c r="E153" t="s">
        <v>16</v>
      </c>
      <c r="F153">
        <v>0.16666666666666599</v>
      </c>
      <c r="G153" t="s">
        <v>3</v>
      </c>
      <c r="H153" t="str">
        <f t="shared" si="19"/>
        <v>EURHUF_10RR_2M</v>
      </c>
      <c r="I153" s="16">
        <v>-73.64</v>
      </c>
      <c r="J153" s="13">
        <v>1.7330000000000001</v>
      </c>
      <c r="K153" s="16">
        <v>63.809060000000002</v>
      </c>
      <c r="L153" s="23" t="str">
        <f>+_xlfn.XLOOKUP(H153,Datos_Tradition!$J$2:$J$89,Datos_Tradition!$I$2:$I$89,"")</f>
        <v/>
      </c>
      <c r="M153" s="24">
        <f t="shared" si="20"/>
        <v>63.809060000000002</v>
      </c>
      <c r="N153" s="25" t="str">
        <f t="shared" si="21"/>
        <v/>
      </c>
      <c r="O153" s="23" t="str">
        <f>+_xlfn.XLOOKUP(H153,Datos_BGC!$J$2:$J$89,Datos_BGC!$I$2:$I$89,"")</f>
        <v/>
      </c>
      <c r="P153" s="24">
        <f t="shared" si="22"/>
        <v>63.809060000000002</v>
      </c>
      <c r="Q153" s="29" t="str">
        <f t="shared" si="23"/>
        <v/>
      </c>
    </row>
    <row r="154" spans="1:17" x14ac:dyDescent="0.35">
      <c r="A154" t="s">
        <v>89</v>
      </c>
      <c r="B154" t="str">
        <f t="shared" si="16"/>
        <v>EUR</v>
      </c>
      <c r="C154" t="str">
        <f t="shared" si="17"/>
        <v>HUF</v>
      </c>
      <c r="D154" t="str">
        <f t="shared" si="18"/>
        <v>EURHUF</v>
      </c>
      <c r="E154" t="s">
        <v>19</v>
      </c>
      <c r="F154">
        <v>0.16666666666666599</v>
      </c>
      <c r="G154" t="s">
        <v>3</v>
      </c>
      <c r="H154" t="str">
        <f t="shared" si="19"/>
        <v>EURHUF_25FLY_2M</v>
      </c>
      <c r="I154" s="16">
        <v>-145.42999999999901</v>
      </c>
      <c r="J154" s="13">
        <v>0.5</v>
      </c>
      <c r="K154" s="16">
        <v>36.357499999999902</v>
      </c>
      <c r="L154" s="23" t="str">
        <f>+_xlfn.XLOOKUP(H154,Datos_Tradition!$J$2:$J$89,Datos_Tradition!$I$2:$I$89,"")</f>
        <v/>
      </c>
      <c r="M154" s="24">
        <f t="shared" si="20"/>
        <v>36.357499999999902</v>
      </c>
      <c r="N154" s="25" t="str">
        <f t="shared" si="21"/>
        <v/>
      </c>
      <c r="O154" s="23" t="str">
        <f>+_xlfn.XLOOKUP(H154,Datos_BGC!$J$2:$J$89,Datos_BGC!$I$2:$I$89,"")</f>
        <v/>
      </c>
      <c r="P154" s="24">
        <f t="shared" si="22"/>
        <v>36.357499999999902</v>
      </c>
      <c r="Q154" s="29" t="str">
        <f t="shared" si="23"/>
        <v/>
      </c>
    </row>
    <row r="155" spans="1:17" x14ac:dyDescent="0.35">
      <c r="A155" t="s">
        <v>89</v>
      </c>
      <c r="B155" t="str">
        <f t="shared" si="16"/>
        <v>EUR</v>
      </c>
      <c r="C155" t="str">
        <f t="shared" si="17"/>
        <v>HUF</v>
      </c>
      <c r="D155" t="str">
        <f t="shared" si="18"/>
        <v>EURHUF</v>
      </c>
      <c r="E155" t="s">
        <v>18</v>
      </c>
      <c r="F155">
        <v>0.16666666666666599</v>
      </c>
      <c r="G155" t="s">
        <v>3</v>
      </c>
      <c r="H155" t="str">
        <f t="shared" si="19"/>
        <v>EURHUF_25RR_2M</v>
      </c>
      <c r="I155" s="16">
        <v>45.199999999999903</v>
      </c>
      <c r="J155" s="13">
        <v>0.92759999999999998</v>
      </c>
      <c r="K155" s="16">
        <v>20.963759999999901</v>
      </c>
      <c r="L155" s="23" t="str">
        <f>+_xlfn.XLOOKUP(H155,Datos_Tradition!$J$2:$J$89,Datos_Tradition!$I$2:$I$89,"")</f>
        <v/>
      </c>
      <c r="M155" s="24">
        <f t="shared" si="20"/>
        <v>20.963759999999901</v>
      </c>
      <c r="N155" s="25" t="str">
        <f t="shared" si="21"/>
        <v/>
      </c>
      <c r="O155" s="23" t="str">
        <f>+_xlfn.XLOOKUP(H155,Datos_BGC!$J$2:$J$89,Datos_BGC!$I$2:$I$89,"")</f>
        <v/>
      </c>
      <c r="P155" s="24">
        <f t="shared" si="22"/>
        <v>20.963759999999901</v>
      </c>
      <c r="Q155" s="29" t="str">
        <f t="shared" si="23"/>
        <v/>
      </c>
    </row>
    <row r="156" spans="1:17" x14ac:dyDescent="0.35">
      <c r="A156" t="s">
        <v>89</v>
      </c>
      <c r="B156" t="str">
        <f t="shared" si="16"/>
        <v>EUR</v>
      </c>
      <c r="C156" t="str">
        <f t="shared" si="17"/>
        <v>HUF</v>
      </c>
      <c r="D156" t="str">
        <f t="shared" si="18"/>
        <v>EURHUF</v>
      </c>
      <c r="E156" t="s">
        <v>9</v>
      </c>
      <c r="F156">
        <v>0.16666666666666599</v>
      </c>
      <c r="G156" t="s">
        <v>3</v>
      </c>
      <c r="H156" t="str">
        <f t="shared" si="19"/>
        <v>EURHUF_ATM_2M</v>
      </c>
      <c r="I156" s="16">
        <v>87.393349999999998</v>
      </c>
      <c r="J156" s="13">
        <v>1.1099000000000001</v>
      </c>
      <c r="K156" s="16">
        <v>48.4989395825</v>
      </c>
      <c r="L156" s="23" t="str">
        <f>+_xlfn.XLOOKUP(H156,Datos_Tradition!$J$2:$J$89,Datos_Tradition!$I$2:$I$89,"")</f>
        <v/>
      </c>
      <c r="M156" s="24">
        <f t="shared" si="20"/>
        <v>48.4989395825</v>
      </c>
      <c r="N156" s="25" t="str">
        <f t="shared" si="21"/>
        <v/>
      </c>
      <c r="O156" s="23" t="str">
        <f>+_xlfn.XLOOKUP(H156,Datos_BGC!$J$2:$J$89,Datos_BGC!$I$2:$I$89,"")</f>
        <v/>
      </c>
      <c r="P156" s="24">
        <f t="shared" si="22"/>
        <v>48.4989395825</v>
      </c>
      <c r="Q156" s="29" t="str">
        <f t="shared" si="23"/>
        <v/>
      </c>
    </row>
    <row r="157" spans="1:17" x14ac:dyDescent="0.35">
      <c r="A157" t="s">
        <v>89</v>
      </c>
      <c r="B157" t="str">
        <f t="shared" si="16"/>
        <v>EUR</v>
      </c>
      <c r="C157" t="str">
        <f t="shared" si="17"/>
        <v>HUF</v>
      </c>
      <c r="D157" t="str">
        <f t="shared" si="18"/>
        <v>EURHUF</v>
      </c>
      <c r="E157" t="s">
        <v>17</v>
      </c>
      <c r="F157">
        <v>0.25</v>
      </c>
      <c r="G157" t="s">
        <v>4</v>
      </c>
      <c r="H157" t="str">
        <f t="shared" si="19"/>
        <v>EURHUF_10FLY_3M</v>
      </c>
      <c r="I157" s="16">
        <v>564.06999999999903</v>
      </c>
      <c r="J157" s="13">
        <v>0.9</v>
      </c>
      <c r="K157" s="16">
        <v>253.83149999999901</v>
      </c>
      <c r="L157" s="23" t="str">
        <f>+_xlfn.XLOOKUP(H157,Datos_Tradition!$J$2:$J$89,Datos_Tradition!$I$2:$I$89,"")</f>
        <v/>
      </c>
      <c r="M157" s="24">
        <f t="shared" si="20"/>
        <v>253.83149999999901</v>
      </c>
      <c r="N157" s="25" t="str">
        <f t="shared" si="21"/>
        <v/>
      </c>
      <c r="O157" s="23" t="str">
        <f>+_xlfn.XLOOKUP(H157,Datos_BGC!$J$2:$J$89,Datos_BGC!$I$2:$I$89,"")</f>
        <v/>
      </c>
      <c r="P157" s="24">
        <f t="shared" si="22"/>
        <v>253.83149999999901</v>
      </c>
      <c r="Q157" s="29" t="str">
        <f t="shared" si="23"/>
        <v/>
      </c>
    </row>
    <row r="158" spans="1:17" x14ac:dyDescent="0.35">
      <c r="A158" t="s">
        <v>89</v>
      </c>
      <c r="B158" t="str">
        <f t="shared" si="16"/>
        <v>EUR</v>
      </c>
      <c r="C158" t="str">
        <f t="shared" si="17"/>
        <v>HUF</v>
      </c>
      <c r="D158" t="str">
        <f t="shared" si="18"/>
        <v>EURHUF</v>
      </c>
      <c r="E158" t="s">
        <v>16</v>
      </c>
      <c r="F158">
        <v>0.25</v>
      </c>
      <c r="G158" t="s">
        <v>4</v>
      </c>
      <c r="H158" t="str">
        <f t="shared" si="19"/>
        <v>EURHUF_10RR_3M</v>
      </c>
      <c r="I158" s="16">
        <v>-254.34</v>
      </c>
      <c r="J158" s="13">
        <v>1.6249</v>
      </c>
      <c r="K158" s="16">
        <v>206.638533</v>
      </c>
      <c r="L158" s="23" t="str">
        <f>+_xlfn.XLOOKUP(H158,Datos_Tradition!$J$2:$J$89,Datos_Tradition!$I$2:$I$89,"")</f>
        <v/>
      </c>
      <c r="M158" s="24">
        <f t="shared" si="20"/>
        <v>206.638533</v>
      </c>
      <c r="N158" s="25" t="str">
        <f t="shared" si="21"/>
        <v/>
      </c>
      <c r="O158" s="23" t="str">
        <f>+_xlfn.XLOOKUP(H158,Datos_BGC!$J$2:$J$89,Datos_BGC!$I$2:$I$89,"")</f>
        <v/>
      </c>
      <c r="P158" s="24">
        <f t="shared" si="22"/>
        <v>206.638533</v>
      </c>
      <c r="Q158" s="29" t="str">
        <f t="shared" si="23"/>
        <v/>
      </c>
    </row>
    <row r="159" spans="1:17" x14ac:dyDescent="0.35">
      <c r="A159" t="s">
        <v>89</v>
      </c>
      <c r="B159" t="str">
        <f t="shared" si="16"/>
        <v>EUR</v>
      </c>
      <c r="C159" t="str">
        <f t="shared" si="17"/>
        <v>HUF</v>
      </c>
      <c r="D159" t="str">
        <f t="shared" si="18"/>
        <v>EURHUF</v>
      </c>
      <c r="E159" t="s">
        <v>19</v>
      </c>
      <c r="F159">
        <v>0.25</v>
      </c>
      <c r="G159" t="s">
        <v>4</v>
      </c>
      <c r="H159" t="str">
        <f t="shared" si="19"/>
        <v>EURHUF_25FLY_3M</v>
      </c>
      <c r="I159" s="16">
        <v>-642.849999999999</v>
      </c>
      <c r="J159" s="13">
        <v>0.5</v>
      </c>
      <c r="K159" s="16">
        <v>160.71249999999901</v>
      </c>
      <c r="L159" s="23" t="str">
        <f>+_xlfn.XLOOKUP(H159,Datos_Tradition!$J$2:$J$89,Datos_Tradition!$I$2:$I$89,"")</f>
        <v/>
      </c>
      <c r="M159" s="24">
        <f t="shared" si="20"/>
        <v>160.71249999999901</v>
      </c>
      <c r="N159" s="25" t="str">
        <f t="shared" si="21"/>
        <v/>
      </c>
      <c r="O159" s="23" t="str">
        <f>+_xlfn.XLOOKUP(H159,Datos_BGC!$J$2:$J$89,Datos_BGC!$I$2:$I$89,"")</f>
        <v/>
      </c>
      <c r="P159" s="24">
        <f t="shared" si="22"/>
        <v>160.71249999999901</v>
      </c>
      <c r="Q159" s="29" t="str">
        <f t="shared" si="23"/>
        <v/>
      </c>
    </row>
    <row r="160" spans="1:17" x14ac:dyDescent="0.35">
      <c r="A160" t="s">
        <v>89</v>
      </c>
      <c r="B160" t="str">
        <f t="shared" si="16"/>
        <v>EUR</v>
      </c>
      <c r="C160" t="str">
        <f t="shared" si="17"/>
        <v>HUF</v>
      </c>
      <c r="D160" t="str">
        <f t="shared" si="18"/>
        <v>EURHUF</v>
      </c>
      <c r="E160" t="s">
        <v>18</v>
      </c>
      <c r="F160">
        <v>0.25</v>
      </c>
      <c r="G160" t="s">
        <v>4</v>
      </c>
      <c r="H160" t="str">
        <f t="shared" si="19"/>
        <v>EURHUF_25RR_3M</v>
      </c>
      <c r="I160" s="16">
        <v>198.49</v>
      </c>
      <c r="J160" s="13">
        <v>0.89370000000000005</v>
      </c>
      <c r="K160" s="16">
        <v>88.695256499999999</v>
      </c>
      <c r="L160" s="23" t="str">
        <f>+_xlfn.XLOOKUP(H160,Datos_Tradition!$J$2:$J$89,Datos_Tradition!$I$2:$I$89,"")</f>
        <v/>
      </c>
      <c r="M160" s="24">
        <f t="shared" si="20"/>
        <v>88.695256499999999</v>
      </c>
      <c r="N160" s="25" t="str">
        <f t="shared" si="21"/>
        <v/>
      </c>
      <c r="O160" s="23" t="str">
        <f>+_xlfn.XLOOKUP(H160,Datos_BGC!$J$2:$J$89,Datos_BGC!$I$2:$I$89,"")</f>
        <v/>
      </c>
      <c r="P160" s="24">
        <f t="shared" si="22"/>
        <v>88.695256499999999</v>
      </c>
      <c r="Q160" s="29" t="str">
        <f t="shared" si="23"/>
        <v/>
      </c>
    </row>
    <row r="161" spans="1:17" x14ac:dyDescent="0.35">
      <c r="A161" t="s">
        <v>89</v>
      </c>
      <c r="B161" t="str">
        <f t="shared" si="16"/>
        <v>EUR</v>
      </c>
      <c r="C161" t="str">
        <f t="shared" si="17"/>
        <v>HUF</v>
      </c>
      <c r="D161" t="str">
        <f t="shared" si="18"/>
        <v>EURHUF</v>
      </c>
      <c r="E161" t="s">
        <v>9</v>
      </c>
      <c r="F161">
        <v>0.25</v>
      </c>
      <c r="G161" t="s">
        <v>4</v>
      </c>
      <c r="H161" t="str">
        <f t="shared" si="19"/>
        <v>EURHUF_ATM_3M</v>
      </c>
      <c r="I161" s="16">
        <v>280.5788</v>
      </c>
      <c r="J161" s="13">
        <v>1.0610999999999999</v>
      </c>
      <c r="K161" s="16">
        <v>148.86108234</v>
      </c>
      <c r="L161" s="23" t="str">
        <f>+_xlfn.XLOOKUP(H161,Datos_Tradition!$J$2:$J$89,Datos_Tradition!$I$2:$I$89,"")</f>
        <v/>
      </c>
      <c r="M161" s="24">
        <f t="shared" si="20"/>
        <v>148.86108234</v>
      </c>
      <c r="N161" s="25" t="str">
        <f t="shared" si="21"/>
        <v/>
      </c>
      <c r="O161" s="23" t="str">
        <f>+_xlfn.XLOOKUP(H161,Datos_BGC!$J$2:$J$89,Datos_BGC!$I$2:$I$89,"")</f>
        <v/>
      </c>
      <c r="P161" s="24">
        <f t="shared" si="22"/>
        <v>148.86108234</v>
      </c>
      <c r="Q161" s="29" t="str">
        <f t="shared" si="23"/>
        <v/>
      </c>
    </row>
    <row r="162" spans="1:17" x14ac:dyDescent="0.35">
      <c r="A162" t="s">
        <v>89</v>
      </c>
      <c r="B162" t="str">
        <f t="shared" si="16"/>
        <v>EUR</v>
      </c>
      <c r="C162" t="str">
        <f t="shared" si="17"/>
        <v>HUF</v>
      </c>
      <c r="D162" t="str">
        <f t="shared" si="18"/>
        <v>EURHUF</v>
      </c>
      <c r="E162" t="s">
        <v>17</v>
      </c>
      <c r="F162">
        <v>0.5</v>
      </c>
      <c r="G162" t="s">
        <v>5</v>
      </c>
      <c r="H162" t="str">
        <f t="shared" si="19"/>
        <v>EURHUF_10FLY_6M</v>
      </c>
      <c r="I162" s="16">
        <v>1278.52</v>
      </c>
      <c r="J162" s="13">
        <v>0.90329999999999999</v>
      </c>
      <c r="K162" s="16">
        <v>577.44355799999903</v>
      </c>
      <c r="L162" s="23" t="str">
        <f>+_xlfn.XLOOKUP(H162,Datos_Tradition!$J$2:$J$89,Datos_Tradition!$I$2:$I$89,"")</f>
        <v/>
      </c>
      <c r="M162" s="24">
        <f t="shared" si="20"/>
        <v>577.44355799999903</v>
      </c>
      <c r="N162" s="25" t="str">
        <f t="shared" si="21"/>
        <v/>
      </c>
      <c r="O162" s="23" t="str">
        <f>+_xlfn.XLOOKUP(H162,Datos_BGC!$J$2:$J$89,Datos_BGC!$I$2:$I$89,"")</f>
        <v/>
      </c>
      <c r="P162" s="24">
        <f t="shared" si="22"/>
        <v>577.44355799999903</v>
      </c>
      <c r="Q162" s="29" t="str">
        <f t="shared" si="23"/>
        <v/>
      </c>
    </row>
    <row r="163" spans="1:17" x14ac:dyDescent="0.35">
      <c r="A163" t="s">
        <v>89</v>
      </c>
      <c r="B163" t="str">
        <f t="shared" si="16"/>
        <v>EUR</v>
      </c>
      <c r="C163" t="str">
        <f t="shared" si="17"/>
        <v>HUF</v>
      </c>
      <c r="D163" t="str">
        <f t="shared" si="18"/>
        <v>EURHUF</v>
      </c>
      <c r="E163" t="s">
        <v>16</v>
      </c>
      <c r="F163">
        <v>0.5</v>
      </c>
      <c r="G163" t="s">
        <v>5</v>
      </c>
      <c r="H163" t="str">
        <f t="shared" si="19"/>
        <v>EURHUF_10RR_6M</v>
      </c>
      <c r="I163" s="16">
        <v>-574.20999999999901</v>
      </c>
      <c r="J163" s="13">
        <v>1.6274999999999999</v>
      </c>
      <c r="K163" s="16">
        <v>467.263387499999</v>
      </c>
      <c r="L163" s="23" t="str">
        <f>+_xlfn.XLOOKUP(H163,Datos_Tradition!$J$2:$J$89,Datos_Tradition!$I$2:$I$89,"")</f>
        <v/>
      </c>
      <c r="M163" s="24">
        <f t="shared" si="20"/>
        <v>467.263387499999</v>
      </c>
      <c r="N163" s="25" t="str">
        <f t="shared" si="21"/>
        <v/>
      </c>
      <c r="O163" s="23" t="str">
        <f>+_xlfn.XLOOKUP(H163,Datos_BGC!$J$2:$J$89,Datos_BGC!$I$2:$I$89,"")</f>
        <v/>
      </c>
      <c r="P163" s="24">
        <f t="shared" si="22"/>
        <v>467.263387499999</v>
      </c>
      <c r="Q163" s="29" t="str">
        <f t="shared" si="23"/>
        <v/>
      </c>
    </row>
    <row r="164" spans="1:17" x14ac:dyDescent="0.35">
      <c r="A164" t="s">
        <v>89</v>
      </c>
      <c r="B164" t="str">
        <f t="shared" si="16"/>
        <v>EUR</v>
      </c>
      <c r="C164" t="str">
        <f t="shared" si="17"/>
        <v>HUF</v>
      </c>
      <c r="D164" t="str">
        <f t="shared" si="18"/>
        <v>EURHUF</v>
      </c>
      <c r="E164" t="s">
        <v>19</v>
      </c>
      <c r="F164">
        <v>0.5</v>
      </c>
      <c r="G164" t="s">
        <v>5</v>
      </c>
      <c r="H164" t="str">
        <f t="shared" si="19"/>
        <v>EURHUF_25FLY_6M</v>
      </c>
      <c r="I164" s="16">
        <v>-1735.47</v>
      </c>
      <c r="J164" s="13">
        <v>0.5</v>
      </c>
      <c r="K164" s="16">
        <v>433.86750000000001</v>
      </c>
      <c r="L164" s="23" t="str">
        <f>+_xlfn.XLOOKUP(H164,Datos_Tradition!$J$2:$J$89,Datos_Tradition!$I$2:$I$89,"")</f>
        <v/>
      </c>
      <c r="M164" s="24">
        <f t="shared" si="20"/>
        <v>433.86750000000001</v>
      </c>
      <c r="N164" s="25" t="str">
        <f t="shared" si="21"/>
        <v/>
      </c>
      <c r="O164" s="23" t="str">
        <f>+_xlfn.XLOOKUP(H164,Datos_BGC!$J$2:$J$89,Datos_BGC!$I$2:$I$89,"")</f>
        <v/>
      </c>
      <c r="P164" s="24">
        <f t="shared" si="22"/>
        <v>433.86750000000001</v>
      </c>
      <c r="Q164" s="29" t="str">
        <f t="shared" si="23"/>
        <v/>
      </c>
    </row>
    <row r="165" spans="1:17" x14ac:dyDescent="0.35">
      <c r="A165" t="s">
        <v>89</v>
      </c>
      <c r="B165" t="str">
        <f t="shared" si="16"/>
        <v>EUR</v>
      </c>
      <c r="C165" t="str">
        <f t="shared" si="17"/>
        <v>HUF</v>
      </c>
      <c r="D165" t="str">
        <f t="shared" si="18"/>
        <v>EURHUF</v>
      </c>
      <c r="E165" t="s">
        <v>18</v>
      </c>
      <c r="F165">
        <v>0.5</v>
      </c>
      <c r="G165" t="s">
        <v>5</v>
      </c>
      <c r="H165" t="str">
        <f t="shared" si="19"/>
        <v>EURHUF_25RR_6M</v>
      </c>
      <c r="I165" s="16">
        <v>556.04</v>
      </c>
      <c r="J165" s="13">
        <v>0.8952</v>
      </c>
      <c r="K165" s="16">
        <v>248.88350399999999</v>
      </c>
      <c r="L165" s="23" t="str">
        <f>+_xlfn.XLOOKUP(H165,Datos_Tradition!$J$2:$J$89,Datos_Tradition!$I$2:$I$89,"")</f>
        <v/>
      </c>
      <c r="M165" s="24">
        <f t="shared" si="20"/>
        <v>248.88350399999999</v>
      </c>
      <c r="N165" s="25" t="str">
        <f t="shared" si="21"/>
        <v/>
      </c>
      <c r="O165" s="23" t="str">
        <f>+_xlfn.XLOOKUP(H165,Datos_BGC!$J$2:$J$89,Datos_BGC!$I$2:$I$89,"")</f>
        <v/>
      </c>
      <c r="P165" s="24">
        <f t="shared" si="22"/>
        <v>248.88350399999999</v>
      </c>
      <c r="Q165" s="29" t="str">
        <f t="shared" si="23"/>
        <v/>
      </c>
    </row>
    <row r="166" spans="1:17" x14ac:dyDescent="0.35">
      <c r="A166" t="s">
        <v>89</v>
      </c>
      <c r="B166" t="str">
        <f t="shared" si="16"/>
        <v>EUR</v>
      </c>
      <c r="C166" t="str">
        <f t="shared" si="17"/>
        <v>HUF</v>
      </c>
      <c r="D166" t="str">
        <f t="shared" si="18"/>
        <v>EURHUF</v>
      </c>
      <c r="E166" t="s">
        <v>9</v>
      </c>
      <c r="F166">
        <v>0.5</v>
      </c>
      <c r="G166" t="s">
        <v>5</v>
      </c>
      <c r="H166" t="str">
        <f t="shared" si="19"/>
        <v>EURHUF_ATM_6M</v>
      </c>
      <c r="I166" s="16">
        <v>489.17766</v>
      </c>
      <c r="J166" s="13">
        <v>1.0118</v>
      </c>
      <c r="K166" s="16">
        <v>247.47497819399999</v>
      </c>
      <c r="L166" s="23" t="str">
        <f>+_xlfn.XLOOKUP(H166,Datos_Tradition!$J$2:$J$89,Datos_Tradition!$I$2:$I$89,"")</f>
        <v/>
      </c>
      <c r="M166" s="24">
        <f t="shared" si="20"/>
        <v>247.47497819399999</v>
      </c>
      <c r="N166" s="25" t="str">
        <f t="shared" si="21"/>
        <v/>
      </c>
      <c r="O166" s="23" t="str">
        <f>+_xlfn.XLOOKUP(H166,Datos_BGC!$J$2:$J$89,Datos_BGC!$I$2:$I$89,"")</f>
        <v/>
      </c>
      <c r="P166" s="24">
        <f t="shared" si="22"/>
        <v>247.47497819399999</v>
      </c>
      <c r="Q166" s="29" t="str">
        <f t="shared" si="23"/>
        <v/>
      </c>
    </row>
    <row r="167" spans="1:17" x14ac:dyDescent="0.35">
      <c r="A167" t="s">
        <v>89</v>
      </c>
      <c r="B167" t="str">
        <f t="shared" si="16"/>
        <v>EUR</v>
      </c>
      <c r="C167" t="str">
        <f t="shared" si="17"/>
        <v>HUF</v>
      </c>
      <c r="D167" t="str">
        <f t="shared" si="18"/>
        <v>EURHUF</v>
      </c>
      <c r="E167" t="s">
        <v>17</v>
      </c>
      <c r="F167">
        <v>0.75</v>
      </c>
      <c r="G167" t="s">
        <v>6</v>
      </c>
      <c r="H167" t="str">
        <f t="shared" si="19"/>
        <v>EURHUF_10FLY_9M</v>
      </c>
      <c r="I167" s="16">
        <v>1197.5</v>
      </c>
      <c r="J167" s="13">
        <v>0.9</v>
      </c>
      <c r="K167" s="16">
        <v>538.875</v>
      </c>
      <c r="L167" s="23" t="str">
        <f>+_xlfn.XLOOKUP(H167,Datos_Tradition!$J$2:$J$89,Datos_Tradition!$I$2:$I$89,"")</f>
        <v/>
      </c>
      <c r="M167" s="24">
        <f t="shared" si="20"/>
        <v>538.875</v>
      </c>
      <c r="N167" s="25" t="str">
        <f t="shared" si="21"/>
        <v/>
      </c>
      <c r="O167" s="23" t="str">
        <f>+_xlfn.XLOOKUP(H167,Datos_BGC!$J$2:$J$89,Datos_BGC!$I$2:$I$89,"")</f>
        <v/>
      </c>
      <c r="P167" s="24">
        <f t="shared" si="22"/>
        <v>538.875</v>
      </c>
      <c r="Q167" s="29" t="str">
        <f t="shared" si="23"/>
        <v/>
      </c>
    </row>
    <row r="168" spans="1:17" x14ac:dyDescent="0.35">
      <c r="A168" t="s">
        <v>89</v>
      </c>
      <c r="B168" t="str">
        <f t="shared" si="16"/>
        <v>EUR</v>
      </c>
      <c r="C168" t="str">
        <f t="shared" si="17"/>
        <v>HUF</v>
      </c>
      <c r="D168" t="str">
        <f t="shared" si="18"/>
        <v>EURHUF</v>
      </c>
      <c r="E168" t="s">
        <v>16</v>
      </c>
      <c r="F168">
        <v>0.75</v>
      </c>
      <c r="G168" t="s">
        <v>6</v>
      </c>
      <c r="H168" t="str">
        <f t="shared" si="19"/>
        <v>EURHUF_10RR_9M</v>
      </c>
      <c r="I168" s="16">
        <v>-546.21</v>
      </c>
      <c r="J168" s="13">
        <v>1.6205000000000001</v>
      </c>
      <c r="K168" s="16">
        <v>442.56665249999998</v>
      </c>
      <c r="L168" s="23" t="str">
        <f>+_xlfn.XLOOKUP(H168,Datos_Tradition!$J$2:$J$89,Datos_Tradition!$I$2:$I$89,"")</f>
        <v/>
      </c>
      <c r="M168" s="24">
        <f t="shared" si="20"/>
        <v>442.56665249999998</v>
      </c>
      <c r="N168" s="25" t="str">
        <f t="shared" si="21"/>
        <v/>
      </c>
      <c r="O168" s="23" t="str">
        <f>+_xlfn.XLOOKUP(H168,Datos_BGC!$J$2:$J$89,Datos_BGC!$I$2:$I$89,"")</f>
        <v/>
      </c>
      <c r="P168" s="24">
        <f t="shared" si="22"/>
        <v>442.56665249999998</v>
      </c>
      <c r="Q168" s="29" t="str">
        <f t="shared" si="23"/>
        <v/>
      </c>
    </row>
    <row r="169" spans="1:17" x14ac:dyDescent="0.35">
      <c r="A169" t="s">
        <v>89</v>
      </c>
      <c r="B169" t="str">
        <f t="shared" si="16"/>
        <v>EUR</v>
      </c>
      <c r="C169" t="str">
        <f t="shared" si="17"/>
        <v>HUF</v>
      </c>
      <c r="D169" t="str">
        <f t="shared" si="18"/>
        <v>EURHUF</v>
      </c>
      <c r="E169" t="s">
        <v>19</v>
      </c>
      <c r="F169">
        <v>0.75</v>
      </c>
      <c r="G169" t="s">
        <v>6</v>
      </c>
      <c r="H169" t="str">
        <f t="shared" si="19"/>
        <v>EURHUF_25FLY_9M</v>
      </c>
      <c r="I169" s="16">
        <v>-1589.32</v>
      </c>
      <c r="J169" s="13">
        <v>0.4</v>
      </c>
      <c r="K169" s="16">
        <v>317.86399999999998</v>
      </c>
      <c r="L169" s="23" t="str">
        <f>+_xlfn.XLOOKUP(H169,Datos_Tradition!$J$2:$J$89,Datos_Tradition!$I$2:$I$89,"")</f>
        <v/>
      </c>
      <c r="M169" s="24">
        <f t="shared" si="20"/>
        <v>317.86399999999998</v>
      </c>
      <c r="N169" s="25" t="str">
        <f t="shared" si="21"/>
        <v/>
      </c>
      <c r="O169" s="23" t="str">
        <f>+_xlfn.XLOOKUP(H169,Datos_BGC!$J$2:$J$89,Datos_BGC!$I$2:$I$89,"")</f>
        <v/>
      </c>
      <c r="P169" s="24">
        <f t="shared" si="22"/>
        <v>317.86399999999998</v>
      </c>
      <c r="Q169" s="29" t="str">
        <f t="shared" si="23"/>
        <v/>
      </c>
    </row>
    <row r="170" spans="1:17" x14ac:dyDescent="0.35">
      <c r="A170" t="s">
        <v>89</v>
      </c>
      <c r="B170" t="str">
        <f t="shared" si="16"/>
        <v>EUR</v>
      </c>
      <c r="C170" t="str">
        <f t="shared" si="17"/>
        <v>HUF</v>
      </c>
      <c r="D170" t="str">
        <f t="shared" si="18"/>
        <v>EURHUF</v>
      </c>
      <c r="E170" t="s">
        <v>18</v>
      </c>
      <c r="F170">
        <v>0.75</v>
      </c>
      <c r="G170" t="s">
        <v>6</v>
      </c>
      <c r="H170" t="str">
        <f t="shared" si="19"/>
        <v>EURHUF_25RR_9M</v>
      </c>
      <c r="I170" s="16">
        <v>528.42999999999995</v>
      </c>
      <c r="J170" s="13">
        <v>0.84119999999999995</v>
      </c>
      <c r="K170" s="16">
        <v>222.257657999999</v>
      </c>
      <c r="L170" s="23" t="str">
        <f>+_xlfn.XLOOKUP(H170,Datos_Tradition!$J$2:$J$89,Datos_Tradition!$I$2:$I$89,"")</f>
        <v/>
      </c>
      <c r="M170" s="24">
        <f t="shared" si="20"/>
        <v>222.257657999999</v>
      </c>
      <c r="N170" s="25" t="str">
        <f t="shared" si="21"/>
        <v/>
      </c>
      <c r="O170" s="23" t="str">
        <f>+_xlfn.XLOOKUP(H170,Datos_BGC!$J$2:$J$89,Datos_BGC!$I$2:$I$89,"")</f>
        <v/>
      </c>
      <c r="P170" s="24">
        <f t="shared" si="22"/>
        <v>222.257657999999</v>
      </c>
      <c r="Q170" s="29" t="str">
        <f t="shared" si="23"/>
        <v/>
      </c>
    </row>
    <row r="171" spans="1:17" x14ac:dyDescent="0.35">
      <c r="A171" t="s">
        <v>89</v>
      </c>
      <c r="B171" t="str">
        <f t="shared" si="16"/>
        <v>EUR</v>
      </c>
      <c r="C171" t="str">
        <f t="shared" si="17"/>
        <v>HUF</v>
      </c>
      <c r="D171" t="str">
        <f t="shared" si="18"/>
        <v>EURHUF</v>
      </c>
      <c r="E171" t="s">
        <v>9</v>
      </c>
      <c r="F171">
        <v>0.75</v>
      </c>
      <c r="G171" t="s">
        <v>6</v>
      </c>
      <c r="H171" t="str">
        <f t="shared" si="19"/>
        <v>EURHUF_ATM_9M</v>
      </c>
      <c r="I171" s="16">
        <v>440.46854999999999</v>
      </c>
      <c r="J171" s="13">
        <v>1.1095999999999999</v>
      </c>
      <c r="K171" s="16">
        <v>244.37195154</v>
      </c>
      <c r="L171" s="23" t="str">
        <f>+_xlfn.XLOOKUP(H171,Datos_Tradition!$J$2:$J$89,Datos_Tradition!$I$2:$I$89,"")</f>
        <v/>
      </c>
      <c r="M171" s="24">
        <f t="shared" si="20"/>
        <v>244.37195154</v>
      </c>
      <c r="N171" s="25" t="str">
        <f t="shared" si="21"/>
        <v/>
      </c>
      <c r="O171" s="23" t="str">
        <f>+_xlfn.XLOOKUP(H171,Datos_BGC!$J$2:$J$89,Datos_BGC!$I$2:$I$89,"")</f>
        <v/>
      </c>
      <c r="P171" s="24">
        <f t="shared" si="22"/>
        <v>244.37195154</v>
      </c>
      <c r="Q171" s="29" t="str">
        <f t="shared" si="23"/>
        <v/>
      </c>
    </row>
    <row r="172" spans="1:17" x14ac:dyDescent="0.35">
      <c r="A172" t="s">
        <v>89</v>
      </c>
      <c r="B172" t="str">
        <f t="shared" si="16"/>
        <v>EUR</v>
      </c>
      <c r="C172" t="str">
        <f t="shared" si="17"/>
        <v>HUF</v>
      </c>
      <c r="D172" t="str">
        <f t="shared" si="18"/>
        <v>EURHUF</v>
      </c>
      <c r="E172" t="s">
        <v>17</v>
      </c>
      <c r="F172">
        <v>1</v>
      </c>
      <c r="G172" t="s">
        <v>7</v>
      </c>
      <c r="H172" t="str">
        <f t="shared" si="19"/>
        <v>EURHUF_10FLY_1Y</v>
      </c>
      <c r="I172" s="16">
        <v>85.66</v>
      </c>
      <c r="J172" s="13">
        <v>0.77</v>
      </c>
      <c r="K172" s="16">
        <v>32.979100000000003</v>
      </c>
      <c r="L172" s="23" t="str">
        <f>+_xlfn.XLOOKUP(H172,Datos_Tradition!$J$2:$J$89,Datos_Tradition!$I$2:$I$89,"")</f>
        <v/>
      </c>
      <c r="M172" s="24">
        <f t="shared" si="20"/>
        <v>32.979100000000003</v>
      </c>
      <c r="N172" s="25" t="str">
        <f t="shared" si="21"/>
        <v/>
      </c>
      <c r="O172" s="23" t="str">
        <f>+_xlfn.XLOOKUP(H172,Datos_BGC!$J$2:$J$89,Datos_BGC!$I$2:$I$89,"")</f>
        <v/>
      </c>
      <c r="P172" s="24">
        <f t="shared" si="22"/>
        <v>32.979100000000003</v>
      </c>
      <c r="Q172" s="29" t="str">
        <f t="shared" si="23"/>
        <v/>
      </c>
    </row>
    <row r="173" spans="1:17" x14ac:dyDescent="0.35">
      <c r="A173" t="s">
        <v>89</v>
      </c>
      <c r="B173" t="str">
        <f t="shared" si="16"/>
        <v>EUR</v>
      </c>
      <c r="C173" t="str">
        <f t="shared" si="17"/>
        <v>HUF</v>
      </c>
      <c r="D173" t="str">
        <f t="shared" si="18"/>
        <v>EURHUF</v>
      </c>
      <c r="E173" t="s">
        <v>16</v>
      </c>
      <c r="F173">
        <v>1</v>
      </c>
      <c r="G173" t="s">
        <v>7</v>
      </c>
      <c r="H173" t="str">
        <f t="shared" si="19"/>
        <v>EURHUF_10RR_1Y</v>
      </c>
      <c r="I173" s="16">
        <v>-39.269999999999897</v>
      </c>
      <c r="J173" s="13">
        <v>1.625</v>
      </c>
      <c r="K173" s="16">
        <v>31.9068749999999</v>
      </c>
      <c r="L173" s="23" t="str">
        <f>+_xlfn.XLOOKUP(H173,Datos_Tradition!$J$2:$J$89,Datos_Tradition!$I$2:$I$89,"")</f>
        <v/>
      </c>
      <c r="M173" s="24">
        <f t="shared" si="20"/>
        <v>31.9068749999999</v>
      </c>
      <c r="N173" s="25" t="str">
        <f t="shared" si="21"/>
        <v/>
      </c>
      <c r="O173" s="23" t="str">
        <f>+_xlfn.XLOOKUP(H173,Datos_BGC!$J$2:$J$89,Datos_BGC!$I$2:$I$89,"")</f>
        <v/>
      </c>
      <c r="P173" s="24">
        <f t="shared" si="22"/>
        <v>31.9068749999999</v>
      </c>
      <c r="Q173" s="29" t="str">
        <f t="shared" si="23"/>
        <v/>
      </c>
    </row>
    <row r="174" spans="1:17" x14ac:dyDescent="0.35">
      <c r="A174" t="s">
        <v>89</v>
      </c>
      <c r="B174" t="str">
        <f t="shared" si="16"/>
        <v>EUR</v>
      </c>
      <c r="C174" t="str">
        <f t="shared" si="17"/>
        <v>HUF</v>
      </c>
      <c r="D174" t="str">
        <f t="shared" si="18"/>
        <v>EURHUF</v>
      </c>
      <c r="E174" t="s">
        <v>19</v>
      </c>
      <c r="F174">
        <v>1</v>
      </c>
      <c r="G174" t="s">
        <v>7</v>
      </c>
      <c r="H174" t="str">
        <f t="shared" si="19"/>
        <v>EURHUF_25FLY_1Y</v>
      </c>
      <c r="I174" s="16">
        <v>-123.039999999999</v>
      </c>
      <c r="J174" s="13">
        <v>0.5</v>
      </c>
      <c r="K174" s="16">
        <v>30.759999999999899</v>
      </c>
      <c r="L174" s="23" t="str">
        <f>+_xlfn.XLOOKUP(H174,Datos_Tradition!$J$2:$J$89,Datos_Tradition!$I$2:$I$89,"")</f>
        <v/>
      </c>
      <c r="M174" s="24">
        <f t="shared" si="20"/>
        <v>30.759999999999899</v>
      </c>
      <c r="N174" s="25" t="str">
        <f t="shared" si="21"/>
        <v/>
      </c>
      <c r="O174" s="23" t="str">
        <f>+_xlfn.XLOOKUP(H174,Datos_BGC!$J$2:$J$89,Datos_BGC!$I$2:$I$89,"")</f>
        <v/>
      </c>
      <c r="P174" s="24">
        <f t="shared" si="22"/>
        <v>30.759999999999899</v>
      </c>
      <c r="Q174" s="29" t="str">
        <f t="shared" si="23"/>
        <v/>
      </c>
    </row>
    <row r="175" spans="1:17" x14ac:dyDescent="0.35">
      <c r="A175" t="s">
        <v>89</v>
      </c>
      <c r="B175" t="str">
        <f t="shared" si="16"/>
        <v>EUR</v>
      </c>
      <c r="C175" t="str">
        <f t="shared" si="17"/>
        <v>HUF</v>
      </c>
      <c r="D175" t="str">
        <f t="shared" si="18"/>
        <v>EURHUF</v>
      </c>
      <c r="E175" t="s">
        <v>18</v>
      </c>
      <c r="F175">
        <v>1</v>
      </c>
      <c r="G175" t="s">
        <v>7</v>
      </c>
      <c r="H175" t="str">
        <f t="shared" si="19"/>
        <v>EURHUF_25RR_1Y</v>
      </c>
      <c r="I175" s="16">
        <v>41.57</v>
      </c>
      <c r="J175" s="13">
        <v>0.89380000000000004</v>
      </c>
      <c r="K175" s="16">
        <v>18.577632999999999</v>
      </c>
      <c r="L175" s="23" t="str">
        <f>+_xlfn.XLOOKUP(H175,Datos_Tradition!$J$2:$J$89,Datos_Tradition!$I$2:$I$89,"")</f>
        <v/>
      </c>
      <c r="M175" s="24">
        <f t="shared" si="20"/>
        <v>18.577632999999999</v>
      </c>
      <c r="N175" s="25" t="str">
        <f t="shared" si="21"/>
        <v/>
      </c>
      <c r="O175" s="23" t="str">
        <f>+_xlfn.XLOOKUP(H175,Datos_BGC!$J$2:$J$89,Datos_BGC!$I$2:$I$89,"")</f>
        <v/>
      </c>
      <c r="P175" s="24">
        <f t="shared" si="22"/>
        <v>18.577632999999999</v>
      </c>
      <c r="Q175" s="29" t="str">
        <f t="shared" si="23"/>
        <v/>
      </c>
    </row>
    <row r="176" spans="1:17" x14ac:dyDescent="0.35">
      <c r="A176" t="s">
        <v>89</v>
      </c>
      <c r="B176" t="str">
        <f t="shared" si="16"/>
        <v>EUR</v>
      </c>
      <c r="C176" t="str">
        <f t="shared" si="17"/>
        <v>HUF</v>
      </c>
      <c r="D176" t="str">
        <f t="shared" si="18"/>
        <v>EURHUF</v>
      </c>
      <c r="E176" t="s">
        <v>9</v>
      </c>
      <c r="F176">
        <v>1</v>
      </c>
      <c r="G176" t="s">
        <v>7</v>
      </c>
      <c r="H176" t="str">
        <f t="shared" si="19"/>
        <v>EURHUF_ATM_1Y</v>
      </c>
      <c r="I176" s="16">
        <v>26.295829999999999</v>
      </c>
      <c r="J176" s="13">
        <v>0.98219999999999996</v>
      </c>
      <c r="K176" s="16">
        <v>12.913882113</v>
      </c>
      <c r="L176" s="23" t="str">
        <f>+_xlfn.XLOOKUP(H176,Datos_Tradition!$J$2:$J$89,Datos_Tradition!$I$2:$I$89,"")</f>
        <v/>
      </c>
      <c r="M176" s="24">
        <f t="shared" si="20"/>
        <v>12.913882113</v>
      </c>
      <c r="N176" s="25" t="str">
        <f t="shared" si="21"/>
        <v/>
      </c>
      <c r="O176" s="23" t="str">
        <f>+_xlfn.XLOOKUP(H176,Datos_BGC!$J$2:$J$89,Datos_BGC!$I$2:$I$89,"")</f>
        <v/>
      </c>
      <c r="P176" s="24">
        <f t="shared" si="22"/>
        <v>12.913882113</v>
      </c>
      <c r="Q176" s="29" t="str">
        <f t="shared" si="23"/>
        <v/>
      </c>
    </row>
    <row r="177" spans="1:17" x14ac:dyDescent="0.35">
      <c r="A177" t="s">
        <v>90</v>
      </c>
      <c r="B177" t="str">
        <f t="shared" si="16"/>
        <v>EUR</v>
      </c>
      <c r="C177" t="str">
        <f t="shared" si="17"/>
        <v>JPY</v>
      </c>
      <c r="D177" t="str">
        <f t="shared" si="18"/>
        <v>EURJPY</v>
      </c>
      <c r="E177" t="s">
        <v>17</v>
      </c>
      <c r="F177">
        <v>8.3333333333333301E-2</v>
      </c>
      <c r="G177" t="s">
        <v>2</v>
      </c>
      <c r="H177" t="str">
        <f t="shared" si="19"/>
        <v>EURJPY_10FLY_1M</v>
      </c>
      <c r="I177" s="16">
        <v>2256.3399999999901</v>
      </c>
      <c r="J177" s="13">
        <v>0.52</v>
      </c>
      <c r="K177" s="16">
        <v>586.64839999999901</v>
      </c>
      <c r="L177" s="23" t="str">
        <f>+_xlfn.XLOOKUP(H177,Datos_Tradition!$J$2:$J$89,Datos_Tradition!$I$2:$I$89,"")</f>
        <v/>
      </c>
      <c r="M177" s="24">
        <f t="shared" si="20"/>
        <v>586.64839999999901</v>
      </c>
      <c r="N177" s="25" t="str">
        <f t="shared" si="21"/>
        <v/>
      </c>
      <c r="O177" s="23" t="str">
        <f>+_xlfn.XLOOKUP(H177,Datos_BGC!$J$2:$J$89,Datos_BGC!$I$2:$I$89,"")</f>
        <v/>
      </c>
      <c r="P177" s="24">
        <f t="shared" si="22"/>
        <v>586.64839999999901</v>
      </c>
      <c r="Q177" s="29" t="str">
        <f t="shared" si="23"/>
        <v/>
      </c>
    </row>
    <row r="178" spans="1:17" x14ac:dyDescent="0.35">
      <c r="A178" t="s">
        <v>90</v>
      </c>
      <c r="B178" t="str">
        <f t="shared" si="16"/>
        <v>EUR</v>
      </c>
      <c r="C178" t="str">
        <f t="shared" si="17"/>
        <v>JPY</v>
      </c>
      <c r="D178" t="str">
        <f t="shared" si="18"/>
        <v>EURJPY</v>
      </c>
      <c r="E178" t="s">
        <v>16</v>
      </c>
      <c r="F178">
        <v>8.3333333333333301E-2</v>
      </c>
      <c r="G178" t="s">
        <v>2</v>
      </c>
      <c r="H178" t="str">
        <f t="shared" si="19"/>
        <v>EURJPY_10RR_1M</v>
      </c>
      <c r="I178" s="16">
        <v>-2396.48</v>
      </c>
      <c r="J178" s="13">
        <v>0.78</v>
      </c>
      <c r="K178" s="16">
        <v>934.62720000000002</v>
      </c>
      <c r="L178" s="23" t="str">
        <f>+_xlfn.XLOOKUP(H178,Datos_Tradition!$J$2:$J$89,Datos_Tradition!$I$2:$I$89,"")</f>
        <v/>
      </c>
      <c r="M178" s="24">
        <f t="shared" si="20"/>
        <v>934.62720000000002</v>
      </c>
      <c r="N178" s="25" t="str">
        <f t="shared" si="21"/>
        <v/>
      </c>
      <c r="O178" s="23" t="str">
        <f>+_xlfn.XLOOKUP(H178,Datos_BGC!$J$2:$J$89,Datos_BGC!$I$2:$I$89,"")</f>
        <v/>
      </c>
      <c r="P178" s="24">
        <f t="shared" si="22"/>
        <v>934.62720000000002</v>
      </c>
      <c r="Q178" s="29" t="str">
        <f t="shared" si="23"/>
        <v/>
      </c>
    </row>
    <row r="179" spans="1:17" x14ac:dyDescent="0.35">
      <c r="A179" t="s">
        <v>90</v>
      </c>
      <c r="B179" t="str">
        <f t="shared" si="16"/>
        <v>EUR</v>
      </c>
      <c r="C179" t="str">
        <f t="shared" si="17"/>
        <v>JPY</v>
      </c>
      <c r="D179" t="str">
        <f t="shared" si="18"/>
        <v>EURJPY</v>
      </c>
      <c r="E179" t="s">
        <v>19</v>
      </c>
      <c r="F179">
        <v>8.3333333333333301E-2</v>
      </c>
      <c r="G179" t="s">
        <v>2</v>
      </c>
      <c r="H179" t="str">
        <f t="shared" si="19"/>
        <v>EURJPY_25FLY_1M</v>
      </c>
      <c r="I179" s="16">
        <v>-11659.04</v>
      </c>
      <c r="J179" s="13">
        <v>0.32500000000000001</v>
      </c>
      <c r="K179" s="16">
        <v>1894.5940000000001</v>
      </c>
      <c r="L179" s="23" t="str">
        <f>+_xlfn.XLOOKUP(H179,Datos_Tradition!$J$2:$J$89,Datos_Tradition!$I$2:$I$89,"")</f>
        <v/>
      </c>
      <c r="M179" s="24">
        <f t="shared" si="20"/>
        <v>1894.5940000000001</v>
      </c>
      <c r="N179" s="25" t="str">
        <f t="shared" si="21"/>
        <v/>
      </c>
      <c r="O179" s="23" t="str">
        <f>+_xlfn.XLOOKUP(H179,Datos_BGC!$J$2:$J$89,Datos_BGC!$I$2:$I$89,"")</f>
        <v/>
      </c>
      <c r="P179" s="24">
        <f t="shared" si="22"/>
        <v>1894.5940000000001</v>
      </c>
      <c r="Q179" s="29" t="str">
        <f t="shared" si="23"/>
        <v/>
      </c>
    </row>
    <row r="180" spans="1:17" x14ac:dyDescent="0.35">
      <c r="A180" t="s">
        <v>90</v>
      </c>
      <c r="B180" t="str">
        <f t="shared" si="16"/>
        <v>EUR</v>
      </c>
      <c r="C180" t="str">
        <f t="shared" si="17"/>
        <v>JPY</v>
      </c>
      <c r="D180" t="str">
        <f t="shared" si="18"/>
        <v>EURJPY</v>
      </c>
      <c r="E180" t="s">
        <v>18</v>
      </c>
      <c r="F180">
        <v>8.3333333333333301E-2</v>
      </c>
      <c r="G180" t="s">
        <v>2</v>
      </c>
      <c r="H180" t="str">
        <f t="shared" si="19"/>
        <v>EURJPY_25RR_1M</v>
      </c>
      <c r="I180" s="16">
        <v>11077.0999999999</v>
      </c>
      <c r="J180" s="13">
        <v>0.4</v>
      </c>
      <c r="K180" s="16">
        <v>2215.4199999999901</v>
      </c>
      <c r="L180" s="23" t="str">
        <f>+_xlfn.XLOOKUP(H180,Datos_Tradition!$J$2:$J$89,Datos_Tradition!$I$2:$I$89,"")</f>
        <v/>
      </c>
      <c r="M180" s="24">
        <f t="shared" si="20"/>
        <v>2215.4199999999901</v>
      </c>
      <c r="N180" s="25" t="str">
        <f t="shared" si="21"/>
        <v/>
      </c>
      <c r="O180" s="23" t="str">
        <f>+_xlfn.XLOOKUP(H180,Datos_BGC!$J$2:$J$89,Datos_BGC!$I$2:$I$89,"")</f>
        <v/>
      </c>
      <c r="P180" s="24">
        <f t="shared" si="22"/>
        <v>2215.4199999999901</v>
      </c>
      <c r="Q180" s="29" t="str">
        <f t="shared" si="23"/>
        <v/>
      </c>
    </row>
    <row r="181" spans="1:17" x14ac:dyDescent="0.35">
      <c r="A181" t="s">
        <v>90</v>
      </c>
      <c r="B181" t="str">
        <f t="shared" si="16"/>
        <v>EUR</v>
      </c>
      <c r="C181" t="str">
        <f t="shared" si="17"/>
        <v>JPY</v>
      </c>
      <c r="D181" t="str">
        <f t="shared" si="18"/>
        <v>EURJPY</v>
      </c>
      <c r="E181" t="s">
        <v>9</v>
      </c>
      <c r="F181">
        <v>8.3333333333333301E-2</v>
      </c>
      <c r="G181" t="s">
        <v>2</v>
      </c>
      <c r="H181" t="str">
        <f t="shared" si="19"/>
        <v>EURJPY_ATM_1M</v>
      </c>
      <c r="I181" s="16">
        <v>-32127.48503</v>
      </c>
      <c r="J181" s="13">
        <v>0.45</v>
      </c>
      <c r="K181" s="16">
        <v>7228.6841317500002</v>
      </c>
      <c r="L181" s="23" t="str">
        <f>+_xlfn.XLOOKUP(H181,Datos_Tradition!$J$2:$J$89,Datos_Tradition!$I$2:$I$89,"")</f>
        <v/>
      </c>
      <c r="M181" s="24">
        <f t="shared" si="20"/>
        <v>7228.6841317500002</v>
      </c>
      <c r="N181" s="25" t="str">
        <f t="shared" si="21"/>
        <v/>
      </c>
      <c r="O181" s="23" t="str">
        <f>+_xlfn.XLOOKUP(H181,Datos_BGC!$J$2:$J$89,Datos_BGC!$I$2:$I$89,"")</f>
        <v/>
      </c>
      <c r="P181" s="24">
        <f t="shared" si="22"/>
        <v>7228.6841317500002</v>
      </c>
      <c r="Q181" s="29" t="str">
        <f t="shared" si="23"/>
        <v/>
      </c>
    </row>
    <row r="182" spans="1:17" x14ac:dyDescent="0.35">
      <c r="A182" t="s">
        <v>90</v>
      </c>
      <c r="B182" t="str">
        <f t="shared" si="16"/>
        <v>EUR</v>
      </c>
      <c r="C182" t="str">
        <f t="shared" si="17"/>
        <v>JPY</v>
      </c>
      <c r="D182" t="str">
        <f t="shared" si="18"/>
        <v>EURJPY</v>
      </c>
      <c r="E182" t="s">
        <v>17</v>
      </c>
      <c r="F182">
        <v>0.5</v>
      </c>
      <c r="G182" t="s">
        <v>5</v>
      </c>
      <c r="H182" t="str">
        <f t="shared" si="19"/>
        <v>EURJPY_10FLY_6M</v>
      </c>
      <c r="I182" s="16">
        <v>-25531.7</v>
      </c>
      <c r="J182" s="13">
        <v>0.4</v>
      </c>
      <c r="K182" s="16">
        <v>5106.34</v>
      </c>
      <c r="L182" s="23" t="str">
        <f>+_xlfn.XLOOKUP(H182,Datos_Tradition!$J$2:$J$89,Datos_Tradition!$I$2:$I$89,"")</f>
        <v/>
      </c>
      <c r="M182" s="24">
        <f t="shared" si="20"/>
        <v>5106.34</v>
      </c>
      <c r="N182" s="25" t="str">
        <f t="shared" si="21"/>
        <v/>
      </c>
      <c r="O182" s="23" t="str">
        <f>+_xlfn.XLOOKUP(H182,Datos_BGC!$J$2:$J$89,Datos_BGC!$I$2:$I$89,"")</f>
        <v/>
      </c>
      <c r="P182" s="24">
        <f t="shared" si="22"/>
        <v>5106.34</v>
      </c>
      <c r="Q182" s="29" t="str">
        <f t="shared" si="23"/>
        <v/>
      </c>
    </row>
    <row r="183" spans="1:17" x14ac:dyDescent="0.35">
      <c r="A183" t="s">
        <v>90</v>
      </c>
      <c r="B183" t="str">
        <f t="shared" si="16"/>
        <v>EUR</v>
      </c>
      <c r="C183" t="str">
        <f t="shared" si="17"/>
        <v>JPY</v>
      </c>
      <c r="D183" t="str">
        <f t="shared" si="18"/>
        <v>EURJPY</v>
      </c>
      <c r="E183" t="s">
        <v>16</v>
      </c>
      <c r="F183">
        <v>0.5</v>
      </c>
      <c r="G183" t="s">
        <v>5</v>
      </c>
      <c r="H183" t="str">
        <f t="shared" si="19"/>
        <v>EURJPY_10RR_6M</v>
      </c>
      <c r="I183" s="16">
        <v>-40551.050000000003</v>
      </c>
      <c r="J183" s="13">
        <v>0.6</v>
      </c>
      <c r="K183" s="16">
        <v>12165.315000000001</v>
      </c>
      <c r="L183" s="23" t="str">
        <f>+_xlfn.XLOOKUP(H183,Datos_Tradition!$J$2:$J$89,Datos_Tradition!$I$2:$I$89,"")</f>
        <v/>
      </c>
      <c r="M183" s="24">
        <f t="shared" si="20"/>
        <v>12165.315000000001</v>
      </c>
      <c r="N183" s="25" t="str">
        <f t="shared" si="21"/>
        <v/>
      </c>
      <c r="O183" s="23" t="str">
        <f>+_xlfn.XLOOKUP(H183,Datos_BGC!$J$2:$J$89,Datos_BGC!$I$2:$I$89,"")</f>
        <v/>
      </c>
      <c r="P183" s="24">
        <f t="shared" si="22"/>
        <v>12165.315000000001</v>
      </c>
      <c r="Q183" s="29" t="str">
        <f t="shared" si="23"/>
        <v/>
      </c>
    </row>
    <row r="184" spans="1:17" x14ac:dyDescent="0.35">
      <c r="A184" t="s">
        <v>90</v>
      </c>
      <c r="B184" t="str">
        <f t="shared" si="16"/>
        <v>EUR</v>
      </c>
      <c r="C184" t="str">
        <f t="shared" si="17"/>
        <v>JPY</v>
      </c>
      <c r="D184" t="str">
        <f t="shared" si="18"/>
        <v>EURJPY</v>
      </c>
      <c r="E184" t="s">
        <v>19</v>
      </c>
      <c r="F184">
        <v>0.5</v>
      </c>
      <c r="G184" t="s">
        <v>5</v>
      </c>
      <c r="H184" t="str">
        <f t="shared" si="19"/>
        <v>EURJPY_25FLY_6M</v>
      </c>
      <c r="I184" s="16">
        <v>-96992.39</v>
      </c>
      <c r="J184" s="13">
        <v>0.25</v>
      </c>
      <c r="K184" s="16">
        <v>12124.04875</v>
      </c>
      <c r="L184" s="23" t="str">
        <f>+_xlfn.XLOOKUP(H184,Datos_Tradition!$J$2:$J$89,Datos_Tradition!$I$2:$I$89,"")</f>
        <v/>
      </c>
      <c r="M184" s="24">
        <f t="shared" si="20"/>
        <v>12124.04875</v>
      </c>
      <c r="N184" s="25" t="str">
        <f t="shared" si="21"/>
        <v/>
      </c>
      <c r="O184" s="23" t="str">
        <f>+_xlfn.XLOOKUP(H184,Datos_BGC!$J$2:$J$89,Datos_BGC!$I$2:$I$89,"")</f>
        <v/>
      </c>
      <c r="P184" s="24">
        <f t="shared" si="22"/>
        <v>12124.04875</v>
      </c>
      <c r="Q184" s="29" t="str">
        <f t="shared" si="23"/>
        <v/>
      </c>
    </row>
    <row r="185" spans="1:17" x14ac:dyDescent="0.35">
      <c r="A185" t="s">
        <v>90</v>
      </c>
      <c r="B185" t="str">
        <f t="shared" si="16"/>
        <v>EUR</v>
      </c>
      <c r="C185" t="str">
        <f t="shared" si="17"/>
        <v>JPY</v>
      </c>
      <c r="D185" t="str">
        <f t="shared" si="18"/>
        <v>EURJPY</v>
      </c>
      <c r="E185" t="s">
        <v>18</v>
      </c>
      <c r="F185">
        <v>0.5</v>
      </c>
      <c r="G185" t="s">
        <v>5</v>
      </c>
      <c r="H185" t="str">
        <f t="shared" si="19"/>
        <v>EURJPY_25RR_6M</v>
      </c>
      <c r="I185" s="16">
        <v>35516.120000000003</v>
      </c>
      <c r="J185" s="13">
        <v>0.35</v>
      </c>
      <c r="K185" s="16">
        <v>6215.3209999999999</v>
      </c>
      <c r="L185" s="23" t="str">
        <f>+_xlfn.XLOOKUP(H185,Datos_Tradition!$J$2:$J$89,Datos_Tradition!$I$2:$I$89,"")</f>
        <v/>
      </c>
      <c r="M185" s="24">
        <f t="shared" si="20"/>
        <v>6215.3209999999999</v>
      </c>
      <c r="N185" s="25" t="str">
        <f t="shared" si="21"/>
        <v/>
      </c>
      <c r="O185" s="23" t="str">
        <f>+_xlfn.XLOOKUP(H185,Datos_BGC!$J$2:$J$89,Datos_BGC!$I$2:$I$89,"")</f>
        <v/>
      </c>
      <c r="P185" s="24">
        <f t="shared" si="22"/>
        <v>6215.3209999999999</v>
      </c>
      <c r="Q185" s="29" t="str">
        <f t="shared" si="23"/>
        <v/>
      </c>
    </row>
    <row r="186" spans="1:17" x14ac:dyDescent="0.35">
      <c r="A186" t="s">
        <v>90</v>
      </c>
      <c r="B186" t="str">
        <f t="shared" si="16"/>
        <v>EUR</v>
      </c>
      <c r="C186" t="str">
        <f t="shared" si="17"/>
        <v>JPY</v>
      </c>
      <c r="D186" t="str">
        <f t="shared" si="18"/>
        <v>EURJPY</v>
      </c>
      <c r="E186" t="s">
        <v>9</v>
      </c>
      <c r="F186">
        <v>0.5</v>
      </c>
      <c r="G186" t="s">
        <v>5</v>
      </c>
      <c r="H186" t="str">
        <f t="shared" si="19"/>
        <v>EURJPY_ATM_6M</v>
      </c>
      <c r="I186" s="16">
        <v>-29699.152880000001</v>
      </c>
      <c r="J186" s="13">
        <v>0.4</v>
      </c>
      <c r="K186" s="16">
        <v>5939.8305760000003</v>
      </c>
      <c r="L186" s="23" t="str">
        <f>+_xlfn.XLOOKUP(H186,Datos_Tradition!$J$2:$J$89,Datos_Tradition!$I$2:$I$89,"")</f>
        <v/>
      </c>
      <c r="M186" s="24">
        <f t="shared" si="20"/>
        <v>5939.8305760000003</v>
      </c>
      <c r="N186" s="25" t="str">
        <f t="shared" si="21"/>
        <v/>
      </c>
      <c r="O186" s="23" t="str">
        <f>+_xlfn.XLOOKUP(H186,Datos_BGC!$J$2:$J$89,Datos_BGC!$I$2:$I$89,"")</f>
        <v/>
      </c>
      <c r="P186" s="24">
        <f t="shared" si="22"/>
        <v>5939.8305760000003</v>
      </c>
      <c r="Q186" s="29" t="str">
        <f t="shared" si="23"/>
        <v/>
      </c>
    </row>
    <row r="187" spans="1:17" x14ac:dyDescent="0.35">
      <c r="A187" t="s">
        <v>90</v>
      </c>
      <c r="B187" t="str">
        <f t="shared" si="16"/>
        <v>EUR</v>
      </c>
      <c r="C187" t="str">
        <f t="shared" si="17"/>
        <v>JPY</v>
      </c>
      <c r="D187" t="str">
        <f t="shared" si="18"/>
        <v>EURJPY</v>
      </c>
      <c r="E187" t="s">
        <v>17</v>
      </c>
      <c r="F187">
        <v>1</v>
      </c>
      <c r="G187" t="s">
        <v>7</v>
      </c>
      <c r="H187" t="str">
        <f t="shared" si="19"/>
        <v>EURJPY_10FLY_1Y</v>
      </c>
      <c r="I187" s="16">
        <v>12831.46</v>
      </c>
      <c r="J187" s="13">
        <v>0.38</v>
      </c>
      <c r="K187" s="16">
        <v>2437.9773999999902</v>
      </c>
      <c r="L187" s="23" t="str">
        <f>+_xlfn.XLOOKUP(H187,Datos_Tradition!$J$2:$J$89,Datos_Tradition!$I$2:$I$89,"")</f>
        <v/>
      </c>
      <c r="M187" s="24">
        <f t="shared" si="20"/>
        <v>2437.9773999999902</v>
      </c>
      <c r="N187" s="25" t="str">
        <f t="shared" si="21"/>
        <v/>
      </c>
      <c r="O187" s="23" t="str">
        <f>+_xlfn.XLOOKUP(H187,Datos_BGC!$J$2:$J$89,Datos_BGC!$I$2:$I$89,"")</f>
        <v/>
      </c>
      <c r="P187" s="24">
        <f t="shared" si="22"/>
        <v>2437.9773999999902</v>
      </c>
      <c r="Q187" s="29" t="str">
        <f t="shared" si="23"/>
        <v/>
      </c>
    </row>
    <row r="188" spans="1:17" x14ac:dyDescent="0.35">
      <c r="A188" t="s">
        <v>90</v>
      </c>
      <c r="B188" t="str">
        <f t="shared" si="16"/>
        <v>EUR</v>
      </c>
      <c r="C188" t="str">
        <f t="shared" si="17"/>
        <v>JPY</v>
      </c>
      <c r="D188" t="str">
        <f t="shared" si="18"/>
        <v>EURJPY</v>
      </c>
      <c r="E188" t="s">
        <v>16</v>
      </c>
      <c r="F188">
        <v>1</v>
      </c>
      <c r="G188" t="s">
        <v>7</v>
      </c>
      <c r="H188" t="str">
        <f t="shared" si="19"/>
        <v>EURJPY_10RR_1Y</v>
      </c>
      <c r="I188" s="16">
        <v>-31458.089999999898</v>
      </c>
      <c r="J188" s="13">
        <v>0.56999999999999995</v>
      </c>
      <c r="K188" s="16">
        <v>8965.5556499999893</v>
      </c>
      <c r="L188" s="23" t="str">
        <f>+_xlfn.XLOOKUP(H188,Datos_Tradition!$J$2:$J$89,Datos_Tradition!$I$2:$I$89,"")</f>
        <v/>
      </c>
      <c r="M188" s="24">
        <f t="shared" si="20"/>
        <v>8965.5556499999893</v>
      </c>
      <c r="N188" s="25" t="str">
        <f t="shared" si="21"/>
        <v/>
      </c>
      <c r="O188" s="23" t="str">
        <f>+_xlfn.XLOOKUP(H188,Datos_BGC!$J$2:$J$89,Datos_BGC!$I$2:$I$89,"")</f>
        <v/>
      </c>
      <c r="P188" s="24">
        <f t="shared" si="22"/>
        <v>8965.5556499999893</v>
      </c>
      <c r="Q188" s="29" t="str">
        <f t="shared" si="23"/>
        <v/>
      </c>
    </row>
    <row r="189" spans="1:17" x14ac:dyDescent="0.35">
      <c r="A189" t="s">
        <v>90</v>
      </c>
      <c r="B189" t="str">
        <f t="shared" si="16"/>
        <v>EUR</v>
      </c>
      <c r="C189" t="str">
        <f t="shared" si="17"/>
        <v>JPY</v>
      </c>
      <c r="D189" t="str">
        <f t="shared" si="18"/>
        <v>EURJPY</v>
      </c>
      <c r="E189" t="s">
        <v>19</v>
      </c>
      <c r="F189">
        <v>1</v>
      </c>
      <c r="G189" t="s">
        <v>7</v>
      </c>
      <c r="H189" t="str">
        <f t="shared" si="19"/>
        <v>EURJPY_25FLY_1Y</v>
      </c>
      <c r="I189" s="16">
        <v>14508.29</v>
      </c>
      <c r="J189" s="13">
        <v>0.23499999999999999</v>
      </c>
      <c r="K189" s="16">
        <v>1704.7240750000001</v>
      </c>
      <c r="L189" s="23" t="str">
        <f>+_xlfn.XLOOKUP(H189,Datos_Tradition!$J$2:$J$89,Datos_Tradition!$I$2:$I$89,"")</f>
        <v/>
      </c>
      <c r="M189" s="24">
        <f t="shared" si="20"/>
        <v>1704.7240750000001</v>
      </c>
      <c r="N189" s="25" t="str">
        <f t="shared" si="21"/>
        <v/>
      </c>
      <c r="O189" s="23" t="str">
        <f>+_xlfn.XLOOKUP(H189,Datos_BGC!$J$2:$J$89,Datos_BGC!$I$2:$I$89,"")</f>
        <v/>
      </c>
      <c r="P189" s="24">
        <f t="shared" si="22"/>
        <v>1704.7240750000001</v>
      </c>
      <c r="Q189" s="29" t="str">
        <f t="shared" si="23"/>
        <v/>
      </c>
    </row>
    <row r="190" spans="1:17" x14ac:dyDescent="0.35">
      <c r="A190" t="s">
        <v>90</v>
      </c>
      <c r="B190" t="str">
        <f t="shared" si="16"/>
        <v>EUR</v>
      </c>
      <c r="C190" t="str">
        <f t="shared" si="17"/>
        <v>JPY</v>
      </c>
      <c r="D190" t="str">
        <f t="shared" si="18"/>
        <v>EURJPY</v>
      </c>
      <c r="E190" t="s">
        <v>18</v>
      </c>
      <c r="F190">
        <v>1</v>
      </c>
      <c r="G190" t="s">
        <v>7</v>
      </c>
      <c r="H190" t="str">
        <f t="shared" si="19"/>
        <v>EURJPY_25RR_1Y</v>
      </c>
      <c r="I190" s="16">
        <v>-34787.53</v>
      </c>
      <c r="J190" s="13">
        <v>0.33500000000000002</v>
      </c>
      <c r="K190" s="16">
        <v>5826.9112750000004</v>
      </c>
      <c r="L190" s="23" t="str">
        <f>+_xlfn.XLOOKUP(H190,Datos_Tradition!$J$2:$J$89,Datos_Tradition!$I$2:$I$89,"")</f>
        <v/>
      </c>
      <c r="M190" s="24">
        <f t="shared" si="20"/>
        <v>5826.9112750000004</v>
      </c>
      <c r="N190" s="25" t="str">
        <f t="shared" si="21"/>
        <v/>
      </c>
      <c r="O190" s="23" t="str">
        <f>+_xlfn.XLOOKUP(H190,Datos_BGC!$J$2:$J$89,Datos_BGC!$I$2:$I$89,"")</f>
        <v/>
      </c>
      <c r="P190" s="24">
        <f t="shared" si="22"/>
        <v>5826.9112750000004</v>
      </c>
      <c r="Q190" s="29" t="str">
        <f t="shared" si="23"/>
        <v/>
      </c>
    </row>
    <row r="191" spans="1:17" x14ac:dyDescent="0.35">
      <c r="A191" t="s">
        <v>90</v>
      </c>
      <c r="B191" t="str">
        <f t="shared" si="16"/>
        <v>EUR</v>
      </c>
      <c r="C191" t="str">
        <f t="shared" si="17"/>
        <v>JPY</v>
      </c>
      <c r="D191" t="str">
        <f t="shared" si="18"/>
        <v>EURJPY</v>
      </c>
      <c r="E191" t="s">
        <v>9</v>
      </c>
      <c r="F191">
        <v>1</v>
      </c>
      <c r="G191" t="s">
        <v>7</v>
      </c>
      <c r="H191" t="str">
        <f t="shared" si="19"/>
        <v>EURJPY_ATM_1Y</v>
      </c>
      <c r="I191" s="16">
        <v>55872.477709999897</v>
      </c>
      <c r="J191" s="13">
        <v>0.35949999999999999</v>
      </c>
      <c r="K191" s="16">
        <v>10043.0778683724</v>
      </c>
      <c r="L191" s="23" t="str">
        <f>+_xlfn.XLOOKUP(H191,Datos_Tradition!$J$2:$J$89,Datos_Tradition!$I$2:$I$89,"")</f>
        <v/>
      </c>
      <c r="M191" s="24">
        <f t="shared" si="20"/>
        <v>10043.0778683724</v>
      </c>
      <c r="N191" s="25" t="str">
        <f t="shared" si="21"/>
        <v/>
      </c>
      <c r="O191" s="23" t="str">
        <f>+_xlfn.XLOOKUP(H191,Datos_BGC!$J$2:$J$89,Datos_BGC!$I$2:$I$89,"")</f>
        <v/>
      </c>
      <c r="P191" s="24">
        <f t="shared" si="22"/>
        <v>10043.0778683724</v>
      </c>
      <c r="Q191" s="29" t="str">
        <f t="shared" si="23"/>
        <v/>
      </c>
    </row>
    <row r="192" spans="1:17" x14ac:dyDescent="0.35">
      <c r="A192" t="s">
        <v>90</v>
      </c>
      <c r="B192" t="str">
        <f t="shared" si="16"/>
        <v>EUR</v>
      </c>
      <c r="C192" t="str">
        <f t="shared" si="17"/>
        <v>JPY</v>
      </c>
      <c r="D192" t="str">
        <f t="shared" si="18"/>
        <v>EURJPY</v>
      </c>
      <c r="E192" t="s">
        <v>17</v>
      </c>
      <c r="F192">
        <v>2</v>
      </c>
      <c r="G192" t="s">
        <v>8</v>
      </c>
      <c r="H192" t="str">
        <f t="shared" si="19"/>
        <v>EURJPY_10FLY_2Y</v>
      </c>
      <c r="I192" s="16">
        <v>4481.0200000000004</v>
      </c>
      <c r="J192" s="13">
        <v>0.44</v>
      </c>
      <c r="K192" s="16">
        <v>985.82439999999997</v>
      </c>
      <c r="L192" s="23" t="str">
        <f>+_xlfn.XLOOKUP(H192,Datos_Tradition!$J$2:$J$89,Datos_Tradition!$I$2:$I$89,"")</f>
        <v/>
      </c>
      <c r="M192" s="24">
        <f t="shared" si="20"/>
        <v>985.82439999999997</v>
      </c>
      <c r="N192" s="25" t="str">
        <f t="shared" si="21"/>
        <v/>
      </c>
      <c r="O192" s="23" t="str">
        <f>+_xlfn.XLOOKUP(H192,Datos_BGC!$J$2:$J$89,Datos_BGC!$I$2:$I$89,"")</f>
        <v/>
      </c>
      <c r="P192" s="24">
        <f t="shared" si="22"/>
        <v>985.82439999999997</v>
      </c>
      <c r="Q192" s="29" t="str">
        <f t="shared" si="23"/>
        <v/>
      </c>
    </row>
    <row r="193" spans="1:17" x14ac:dyDescent="0.35">
      <c r="A193" t="s">
        <v>90</v>
      </c>
      <c r="B193" t="str">
        <f t="shared" si="16"/>
        <v>EUR</v>
      </c>
      <c r="C193" t="str">
        <f t="shared" si="17"/>
        <v>JPY</v>
      </c>
      <c r="D193" t="str">
        <f t="shared" si="18"/>
        <v>EURJPY</v>
      </c>
      <c r="E193" t="s">
        <v>16</v>
      </c>
      <c r="F193">
        <v>2</v>
      </c>
      <c r="G193" t="s">
        <v>8</v>
      </c>
      <c r="H193" t="str">
        <f t="shared" si="19"/>
        <v>EURJPY_10RR_2Y</v>
      </c>
      <c r="I193" s="16">
        <v>-2385.42</v>
      </c>
      <c r="J193" s="13">
        <v>0.66</v>
      </c>
      <c r="K193" s="16">
        <v>787.18859999999995</v>
      </c>
      <c r="L193" s="23" t="str">
        <f>+_xlfn.XLOOKUP(H193,Datos_Tradition!$J$2:$J$89,Datos_Tradition!$I$2:$I$89,"")</f>
        <v/>
      </c>
      <c r="M193" s="24">
        <f t="shared" si="20"/>
        <v>787.18859999999995</v>
      </c>
      <c r="N193" s="25" t="str">
        <f t="shared" si="21"/>
        <v/>
      </c>
      <c r="O193" s="23" t="str">
        <f>+_xlfn.XLOOKUP(H193,Datos_BGC!$J$2:$J$89,Datos_BGC!$I$2:$I$89,"")</f>
        <v/>
      </c>
      <c r="P193" s="24">
        <f t="shared" si="22"/>
        <v>787.18859999999995</v>
      </c>
      <c r="Q193" s="29" t="str">
        <f t="shared" si="23"/>
        <v/>
      </c>
    </row>
    <row r="194" spans="1:17" x14ac:dyDescent="0.35">
      <c r="A194" t="s">
        <v>90</v>
      </c>
      <c r="B194" t="str">
        <f t="shared" si="16"/>
        <v>EUR</v>
      </c>
      <c r="C194" t="str">
        <f t="shared" si="17"/>
        <v>JPY</v>
      </c>
      <c r="D194" t="str">
        <f t="shared" si="18"/>
        <v>EURJPY</v>
      </c>
      <c r="E194" t="s">
        <v>19</v>
      </c>
      <c r="F194">
        <v>2</v>
      </c>
      <c r="G194" t="s">
        <v>8</v>
      </c>
      <c r="H194" t="str">
        <f t="shared" si="19"/>
        <v>EURJPY_25FLY_2Y</v>
      </c>
      <c r="I194" s="16">
        <v>61163.77</v>
      </c>
      <c r="J194" s="13">
        <v>0.27500000000000002</v>
      </c>
      <c r="K194" s="16">
        <v>8410.0183749999997</v>
      </c>
      <c r="L194" s="23" t="str">
        <f>+_xlfn.XLOOKUP(H194,Datos_Tradition!$J$2:$J$89,Datos_Tradition!$I$2:$I$89,"")</f>
        <v/>
      </c>
      <c r="M194" s="24">
        <f t="shared" si="20"/>
        <v>8410.0183749999997</v>
      </c>
      <c r="N194" s="25" t="str">
        <f t="shared" si="21"/>
        <v/>
      </c>
      <c r="O194" s="23" t="str">
        <f>+_xlfn.XLOOKUP(H194,Datos_BGC!$J$2:$J$89,Datos_BGC!$I$2:$I$89,"")</f>
        <v/>
      </c>
      <c r="P194" s="24">
        <f t="shared" si="22"/>
        <v>8410.0183749999997</v>
      </c>
      <c r="Q194" s="29" t="str">
        <f t="shared" si="23"/>
        <v/>
      </c>
    </row>
    <row r="195" spans="1:17" x14ac:dyDescent="0.35">
      <c r="A195" t="s">
        <v>90</v>
      </c>
      <c r="B195" t="str">
        <f t="shared" ref="B195:B258" si="24">+LEFT(A195,3)</f>
        <v>EUR</v>
      </c>
      <c r="C195" t="str">
        <f t="shared" ref="C195:C258" si="25">+RIGHT(A195,3)</f>
        <v>JPY</v>
      </c>
      <c r="D195" t="str">
        <f t="shared" ref="D195:D258" si="26">+IF(B195&lt;C195,B195&amp;C195,C195&amp;B195)</f>
        <v>EURJPY</v>
      </c>
      <c r="E195" t="s">
        <v>18</v>
      </c>
      <c r="F195">
        <v>2</v>
      </c>
      <c r="G195" t="s">
        <v>8</v>
      </c>
      <c r="H195" t="str">
        <f t="shared" ref="H195:H258" si="27">+D195&amp;"_"&amp;E195&amp;"_"&amp;G195</f>
        <v>EURJPY_25RR_2Y</v>
      </c>
      <c r="I195" s="16">
        <v>-29719.47</v>
      </c>
      <c r="J195" s="13">
        <v>0.38500000000000001</v>
      </c>
      <c r="K195" s="16">
        <v>5720.9979750000002</v>
      </c>
      <c r="L195" s="23" t="str">
        <f>+_xlfn.XLOOKUP(H195,Datos_Tradition!$J$2:$J$89,Datos_Tradition!$I$2:$I$89,"")</f>
        <v/>
      </c>
      <c r="M195" s="24">
        <f t="shared" ref="M195:M258" si="28">+IF(OR(L195="",K195=0),K195,ABS(I195)*L195/2)</f>
        <v>5720.9979750000002</v>
      </c>
      <c r="N195" s="25" t="str">
        <f t="shared" ref="N195:N258" si="29">+IF(L195="","",M195&lt;$K195)</f>
        <v/>
      </c>
      <c r="O195" s="23" t="str">
        <f>+_xlfn.XLOOKUP(H195,Datos_BGC!$J$2:$J$89,Datos_BGC!$I$2:$I$89,"")</f>
        <v/>
      </c>
      <c r="P195" s="24">
        <f t="shared" ref="P195:P258" si="30">+IF(OR(O195="",K195=0),K195,ABS(I195)*O195/2)</f>
        <v>5720.9979750000002</v>
      </c>
      <c r="Q195" s="29" t="str">
        <f t="shared" ref="Q195:Q258" si="31">+IF(O195="","",P195&lt;$K195)</f>
        <v/>
      </c>
    </row>
    <row r="196" spans="1:17" x14ac:dyDescent="0.35">
      <c r="A196" t="s">
        <v>90</v>
      </c>
      <c r="B196" t="str">
        <f t="shared" si="24"/>
        <v>EUR</v>
      </c>
      <c r="C196" t="str">
        <f t="shared" si="25"/>
        <v>JPY</v>
      </c>
      <c r="D196" t="str">
        <f t="shared" si="26"/>
        <v>EURJPY</v>
      </c>
      <c r="E196" t="s">
        <v>9</v>
      </c>
      <c r="F196">
        <v>2</v>
      </c>
      <c r="G196" t="s">
        <v>8</v>
      </c>
      <c r="H196" t="str">
        <f t="shared" si="27"/>
        <v>EURJPY_ATM_2Y</v>
      </c>
      <c r="I196" s="16">
        <v>60953.30356</v>
      </c>
      <c r="J196" s="13">
        <v>0.45</v>
      </c>
      <c r="K196" s="16">
        <v>13714.493301</v>
      </c>
      <c r="L196" s="23" t="str">
        <f>+_xlfn.XLOOKUP(H196,Datos_Tradition!$J$2:$J$89,Datos_Tradition!$I$2:$I$89,"")</f>
        <v/>
      </c>
      <c r="M196" s="24">
        <f t="shared" si="28"/>
        <v>13714.493301</v>
      </c>
      <c r="N196" s="25" t="str">
        <f t="shared" si="29"/>
        <v/>
      </c>
      <c r="O196" s="23" t="str">
        <f>+_xlfn.XLOOKUP(H196,Datos_BGC!$J$2:$J$89,Datos_BGC!$I$2:$I$89,"")</f>
        <v/>
      </c>
      <c r="P196" s="24">
        <f t="shared" si="30"/>
        <v>13714.493301</v>
      </c>
      <c r="Q196" s="29" t="str">
        <f t="shared" si="31"/>
        <v/>
      </c>
    </row>
    <row r="197" spans="1:17" x14ac:dyDescent="0.35">
      <c r="A197" t="s">
        <v>90</v>
      </c>
      <c r="B197" t="str">
        <f t="shared" si="24"/>
        <v>EUR</v>
      </c>
      <c r="C197" t="str">
        <f t="shared" si="25"/>
        <v>JPY</v>
      </c>
      <c r="D197" t="str">
        <f t="shared" si="26"/>
        <v>EURJPY</v>
      </c>
      <c r="E197" t="s">
        <v>9</v>
      </c>
      <c r="F197">
        <v>3</v>
      </c>
      <c r="G197" t="s">
        <v>22</v>
      </c>
      <c r="H197" t="str">
        <f t="shared" si="27"/>
        <v>EURJPY_ATM_3Y</v>
      </c>
      <c r="I197" s="16">
        <v>1.15E-3</v>
      </c>
      <c r="J197" s="13">
        <v>0.59409999999999996</v>
      </c>
      <c r="K197" s="16">
        <v>3.4160749999999899E-4</v>
      </c>
      <c r="L197" s="23" t="str">
        <f>+_xlfn.XLOOKUP(H197,Datos_Tradition!$J$2:$J$89,Datos_Tradition!$I$2:$I$89,"")</f>
        <v/>
      </c>
      <c r="M197" s="24">
        <f t="shared" si="28"/>
        <v>3.4160749999999899E-4</v>
      </c>
      <c r="N197" s="25" t="str">
        <f t="shared" si="29"/>
        <v/>
      </c>
      <c r="O197" s="23" t="str">
        <f>+_xlfn.XLOOKUP(H197,Datos_BGC!$J$2:$J$89,Datos_BGC!$I$2:$I$89,"")</f>
        <v/>
      </c>
      <c r="P197" s="24">
        <f t="shared" si="30"/>
        <v>3.4160749999999899E-4</v>
      </c>
      <c r="Q197" s="29" t="str">
        <f t="shared" si="31"/>
        <v/>
      </c>
    </row>
    <row r="198" spans="1:17" x14ac:dyDescent="0.35">
      <c r="A198" t="s">
        <v>30</v>
      </c>
      <c r="B198" t="str">
        <f t="shared" si="24"/>
        <v>EUR</v>
      </c>
      <c r="C198" t="str">
        <f t="shared" si="25"/>
        <v>MXN</v>
      </c>
      <c r="D198" t="str">
        <f t="shared" si="26"/>
        <v>EURMXN</v>
      </c>
      <c r="E198" t="s">
        <v>17</v>
      </c>
      <c r="F198">
        <v>1.94444444444444E-2</v>
      </c>
      <c r="G198" t="s">
        <v>0</v>
      </c>
      <c r="H198" t="str">
        <f t="shared" si="27"/>
        <v>EURMXN_10FLY_1W</v>
      </c>
      <c r="I198" s="16">
        <v>2483.9499999999998</v>
      </c>
      <c r="J198" s="13">
        <v>1.3225</v>
      </c>
      <c r="K198" s="16">
        <v>1642.5119374999999</v>
      </c>
      <c r="L198" s="23" t="str">
        <f>+_xlfn.XLOOKUP(H198,Datos_Tradition!$J$2:$J$89,Datos_Tradition!$I$2:$I$89,"")</f>
        <v/>
      </c>
      <c r="M198" s="24">
        <f t="shared" si="28"/>
        <v>1642.5119374999999</v>
      </c>
      <c r="N198" s="25" t="str">
        <f t="shared" si="29"/>
        <v/>
      </c>
      <c r="O198" s="23" t="str">
        <f>+_xlfn.XLOOKUP(H198,Datos_BGC!$J$2:$J$89,Datos_BGC!$I$2:$I$89,"")</f>
        <v/>
      </c>
      <c r="P198" s="24">
        <f t="shared" si="30"/>
        <v>1642.5119374999999</v>
      </c>
      <c r="Q198" s="29" t="str">
        <f t="shared" si="31"/>
        <v/>
      </c>
    </row>
    <row r="199" spans="1:17" x14ac:dyDescent="0.35">
      <c r="A199" t="s">
        <v>30</v>
      </c>
      <c r="B199" t="str">
        <f t="shared" si="24"/>
        <v>EUR</v>
      </c>
      <c r="C199" t="str">
        <f t="shared" si="25"/>
        <v>MXN</v>
      </c>
      <c r="D199" t="str">
        <f t="shared" si="26"/>
        <v>EURMXN</v>
      </c>
      <c r="E199" t="s">
        <v>16</v>
      </c>
      <c r="F199">
        <v>1.94444444444444E-2</v>
      </c>
      <c r="G199" t="s">
        <v>0</v>
      </c>
      <c r="H199" t="str">
        <f t="shared" si="27"/>
        <v>EURMXN_10RR_1W</v>
      </c>
      <c r="I199" s="16">
        <v>889.62999999999897</v>
      </c>
      <c r="J199" s="13">
        <v>1.56</v>
      </c>
      <c r="K199" s="16">
        <v>693.91139999999996</v>
      </c>
      <c r="L199" s="23" t="str">
        <f>+_xlfn.XLOOKUP(H199,Datos_Tradition!$J$2:$J$89,Datos_Tradition!$I$2:$I$89,"")</f>
        <v/>
      </c>
      <c r="M199" s="24">
        <f t="shared" si="28"/>
        <v>693.91139999999996</v>
      </c>
      <c r="N199" s="25" t="str">
        <f t="shared" si="29"/>
        <v/>
      </c>
      <c r="O199" s="23" t="str">
        <f>+_xlfn.XLOOKUP(H199,Datos_BGC!$J$2:$J$89,Datos_BGC!$I$2:$I$89,"")</f>
        <v/>
      </c>
      <c r="P199" s="24">
        <f t="shared" si="30"/>
        <v>693.91139999999996</v>
      </c>
      <c r="Q199" s="29" t="str">
        <f t="shared" si="31"/>
        <v/>
      </c>
    </row>
    <row r="200" spans="1:17" x14ac:dyDescent="0.35">
      <c r="A200" t="s">
        <v>30</v>
      </c>
      <c r="B200" t="str">
        <f t="shared" si="24"/>
        <v>EUR</v>
      </c>
      <c r="C200" t="str">
        <f t="shared" si="25"/>
        <v>MXN</v>
      </c>
      <c r="D200" t="str">
        <f t="shared" si="26"/>
        <v>EURMXN</v>
      </c>
      <c r="E200" t="s">
        <v>19</v>
      </c>
      <c r="F200">
        <v>1.94444444444444E-2</v>
      </c>
      <c r="G200" t="s">
        <v>0</v>
      </c>
      <c r="H200" t="str">
        <f t="shared" si="27"/>
        <v>EURMXN_25FLY_1W</v>
      </c>
      <c r="I200" s="16">
        <v>-2254.1999999999998</v>
      </c>
      <c r="J200" s="13">
        <v>0.6</v>
      </c>
      <c r="K200" s="16">
        <v>676.26</v>
      </c>
      <c r="L200" s="23" t="str">
        <f>+_xlfn.XLOOKUP(H200,Datos_Tradition!$J$2:$J$89,Datos_Tradition!$I$2:$I$89,"")</f>
        <v/>
      </c>
      <c r="M200" s="24">
        <f t="shared" si="28"/>
        <v>676.26</v>
      </c>
      <c r="N200" s="25" t="str">
        <f t="shared" si="29"/>
        <v/>
      </c>
      <c r="O200" s="23" t="str">
        <f>+_xlfn.XLOOKUP(H200,Datos_BGC!$J$2:$J$89,Datos_BGC!$I$2:$I$89,"")</f>
        <v/>
      </c>
      <c r="P200" s="24">
        <f t="shared" si="30"/>
        <v>676.26</v>
      </c>
      <c r="Q200" s="29" t="str">
        <f t="shared" si="31"/>
        <v/>
      </c>
    </row>
    <row r="201" spans="1:17" x14ac:dyDescent="0.35">
      <c r="A201" t="s">
        <v>30</v>
      </c>
      <c r="B201" t="str">
        <f t="shared" si="24"/>
        <v>EUR</v>
      </c>
      <c r="C201" t="str">
        <f t="shared" si="25"/>
        <v>MXN</v>
      </c>
      <c r="D201" t="str">
        <f t="shared" si="26"/>
        <v>EURMXN</v>
      </c>
      <c r="E201" t="s">
        <v>18</v>
      </c>
      <c r="F201">
        <v>1.94444444444444E-2</v>
      </c>
      <c r="G201" t="s">
        <v>0</v>
      </c>
      <c r="H201" t="str">
        <f t="shared" si="27"/>
        <v>EURMXN_25RR_1W</v>
      </c>
      <c r="I201" s="16">
        <v>146.28</v>
      </c>
      <c r="J201" s="13">
        <v>1.68</v>
      </c>
      <c r="K201" s="16">
        <v>122.875199999999</v>
      </c>
      <c r="L201" s="23" t="str">
        <f>+_xlfn.XLOOKUP(H201,Datos_Tradition!$J$2:$J$89,Datos_Tradition!$I$2:$I$89,"")</f>
        <v/>
      </c>
      <c r="M201" s="24">
        <f t="shared" si="28"/>
        <v>122.875199999999</v>
      </c>
      <c r="N201" s="25" t="str">
        <f t="shared" si="29"/>
        <v/>
      </c>
      <c r="O201" s="23">
        <f>+_xlfn.XLOOKUP(H201,Datos_BGC!$J$2:$J$89,Datos_BGC!$I$2:$I$89,"")</f>
        <v>5.0500000000000007</v>
      </c>
      <c r="P201" s="24">
        <f t="shared" si="30"/>
        <v>369.35700000000003</v>
      </c>
      <c r="Q201" s="29" t="b">
        <f t="shared" si="31"/>
        <v>0</v>
      </c>
    </row>
    <row r="202" spans="1:17" x14ac:dyDescent="0.35">
      <c r="A202" t="s">
        <v>30</v>
      </c>
      <c r="B202" t="str">
        <f t="shared" si="24"/>
        <v>EUR</v>
      </c>
      <c r="C202" t="str">
        <f t="shared" si="25"/>
        <v>MXN</v>
      </c>
      <c r="D202" t="str">
        <f t="shared" si="26"/>
        <v>EURMXN</v>
      </c>
      <c r="E202" t="s">
        <v>9</v>
      </c>
      <c r="F202">
        <v>1.94444444444444E-2</v>
      </c>
      <c r="G202" t="s">
        <v>0</v>
      </c>
      <c r="H202" t="str">
        <f t="shared" si="27"/>
        <v>EURMXN_ATM_1W</v>
      </c>
      <c r="I202" s="16">
        <v>-12112.355879999999</v>
      </c>
      <c r="J202" s="13">
        <v>2.4</v>
      </c>
      <c r="K202" s="16">
        <v>14534.8270559999</v>
      </c>
      <c r="L202" s="23" t="str">
        <f>+_xlfn.XLOOKUP(H202,Datos_Tradition!$J$2:$J$89,Datos_Tradition!$I$2:$I$89,"")</f>
        <v/>
      </c>
      <c r="M202" s="24">
        <f t="shared" si="28"/>
        <v>14534.8270559999</v>
      </c>
      <c r="N202" s="25" t="str">
        <f t="shared" si="29"/>
        <v/>
      </c>
      <c r="O202" s="23">
        <f>+_xlfn.XLOOKUP(H202,Datos_BGC!$J$2:$J$89,Datos_BGC!$I$2:$I$89,"")</f>
        <v>4.5</v>
      </c>
      <c r="P202" s="24">
        <f t="shared" si="30"/>
        <v>27252.800729999999</v>
      </c>
      <c r="Q202" s="29" t="b">
        <f t="shared" si="31"/>
        <v>0</v>
      </c>
    </row>
    <row r="203" spans="1:17" x14ac:dyDescent="0.35">
      <c r="A203" t="s">
        <v>30</v>
      </c>
      <c r="B203" t="str">
        <f t="shared" si="24"/>
        <v>EUR</v>
      </c>
      <c r="C203" t="str">
        <f t="shared" si="25"/>
        <v>MXN</v>
      </c>
      <c r="D203" t="str">
        <f t="shared" si="26"/>
        <v>EURMXN</v>
      </c>
      <c r="E203" t="s">
        <v>17</v>
      </c>
      <c r="F203">
        <v>0.5</v>
      </c>
      <c r="G203" t="s">
        <v>5</v>
      </c>
      <c r="H203" t="str">
        <f t="shared" si="27"/>
        <v>EURMXN_10FLY_6M</v>
      </c>
      <c r="I203" s="16">
        <v>3176.9199999999901</v>
      </c>
      <c r="J203" s="13">
        <v>0.65142857142857102</v>
      </c>
      <c r="K203" s="16">
        <v>1034.76822857142</v>
      </c>
      <c r="L203" s="23" t="str">
        <f>+_xlfn.XLOOKUP(H203,Datos_Tradition!$J$2:$J$89,Datos_Tradition!$I$2:$I$89,"")</f>
        <v/>
      </c>
      <c r="M203" s="24">
        <f t="shared" si="28"/>
        <v>1034.76822857142</v>
      </c>
      <c r="N203" s="25" t="str">
        <f t="shared" si="29"/>
        <v/>
      </c>
      <c r="O203" s="23" t="str">
        <f>+_xlfn.XLOOKUP(H203,Datos_BGC!$J$2:$J$89,Datos_BGC!$I$2:$I$89,"")</f>
        <v/>
      </c>
      <c r="P203" s="24">
        <f t="shared" si="30"/>
        <v>1034.76822857142</v>
      </c>
      <c r="Q203" s="29" t="str">
        <f t="shared" si="31"/>
        <v/>
      </c>
    </row>
    <row r="204" spans="1:17" x14ac:dyDescent="0.35">
      <c r="A204" t="s">
        <v>30</v>
      </c>
      <c r="B204" t="str">
        <f t="shared" si="24"/>
        <v>EUR</v>
      </c>
      <c r="C204" t="str">
        <f t="shared" si="25"/>
        <v>MXN</v>
      </c>
      <c r="D204" t="str">
        <f t="shared" si="26"/>
        <v>EURMXN</v>
      </c>
      <c r="E204" t="s">
        <v>16</v>
      </c>
      <c r="F204">
        <v>0.5</v>
      </c>
      <c r="G204" t="s">
        <v>5</v>
      </c>
      <c r="H204" t="str">
        <f t="shared" si="27"/>
        <v>EURMXN_10RR_6M</v>
      </c>
      <c r="I204" s="16">
        <v>24437.78</v>
      </c>
      <c r="J204" s="13">
        <v>0.84</v>
      </c>
      <c r="K204" s="16">
        <v>10263.8676</v>
      </c>
      <c r="L204" s="23" t="str">
        <f>+_xlfn.XLOOKUP(H204,Datos_Tradition!$J$2:$J$89,Datos_Tradition!$I$2:$I$89,"")</f>
        <v/>
      </c>
      <c r="M204" s="24">
        <f t="shared" si="28"/>
        <v>10263.8676</v>
      </c>
      <c r="N204" s="25" t="str">
        <f t="shared" si="29"/>
        <v/>
      </c>
      <c r="O204" s="23" t="str">
        <f>+_xlfn.XLOOKUP(H204,Datos_BGC!$J$2:$J$89,Datos_BGC!$I$2:$I$89,"")</f>
        <v/>
      </c>
      <c r="P204" s="24">
        <f t="shared" si="30"/>
        <v>10263.8676</v>
      </c>
      <c r="Q204" s="29" t="str">
        <f t="shared" si="31"/>
        <v/>
      </c>
    </row>
    <row r="205" spans="1:17" x14ac:dyDescent="0.35">
      <c r="A205" t="s">
        <v>30</v>
      </c>
      <c r="B205" t="str">
        <f t="shared" si="24"/>
        <v>EUR</v>
      </c>
      <c r="C205" t="str">
        <f t="shared" si="25"/>
        <v>MXN</v>
      </c>
      <c r="D205" t="str">
        <f t="shared" si="26"/>
        <v>EURMXN</v>
      </c>
      <c r="E205" t="s">
        <v>19</v>
      </c>
      <c r="F205">
        <v>0.5</v>
      </c>
      <c r="G205" t="s">
        <v>5</v>
      </c>
      <c r="H205" t="str">
        <f t="shared" si="27"/>
        <v>EURMXN_25FLY_6M</v>
      </c>
      <c r="I205" s="16">
        <v>-149133.16</v>
      </c>
      <c r="J205" s="13">
        <v>0.35</v>
      </c>
      <c r="K205" s="16">
        <v>26098.303</v>
      </c>
      <c r="L205" s="23" t="str">
        <f>+_xlfn.XLOOKUP(H205,Datos_Tradition!$J$2:$J$89,Datos_Tradition!$I$2:$I$89,"")</f>
        <v/>
      </c>
      <c r="M205" s="24">
        <f t="shared" si="28"/>
        <v>26098.303</v>
      </c>
      <c r="N205" s="25" t="str">
        <f t="shared" si="29"/>
        <v/>
      </c>
      <c r="O205" s="23" t="str">
        <f>+_xlfn.XLOOKUP(H205,Datos_BGC!$J$2:$J$89,Datos_BGC!$I$2:$I$89,"")</f>
        <v/>
      </c>
      <c r="P205" s="24">
        <f t="shared" si="30"/>
        <v>26098.303</v>
      </c>
      <c r="Q205" s="29" t="str">
        <f t="shared" si="31"/>
        <v/>
      </c>
    </row>
    <row r="206" spans="1:17" x14ac:dyDescent="0.35">
      <c r="A206" t="s">
        <v>30</v>
      </c>
      <c r="B206" t="str">
        <f t="shared" si="24"/>
        <v>EUR</v>
      </c>
      <c r="C206" t="str">
        <f t="shared" si="25"/>
        <v>MXN</v>
      </c>
      <c r="D206" t="str">
        <f t="shared" si="26"/>
        <v>EURMXN</v>
      </c>
      <c r="E206" t="s">
        <v>18</v>
      </c>
      <c r="F206">
        <v>0.5</v>
      </c>
      <c r="G206" t="s">
        <v>5</v>
      </c>
      <c r="H206" t="str">
        <f t="shared" si="27"/>
        <v>EURMXN_25RR_6M</v>
      </c>
      <c r="I206" s="16">
        <v>60378.04</v>
      </c>
      <c r="J206" s="13">
        <v>0.81</v>
      </c>
      <c r="K206" s="16">
        <v>24453.106199999998</v>
      </c>
      <c r="L206" s="23" t="str">
        <f>+_xlfn.XLOOKUP(H206,Datos_Tradition!$J$2:$J$89,Datos_Tradition!$I$2:$I$89,"")</f>
        <v/>
      </c>
      <c r="M206" s="24">
        <f t="shared" si="28"/>
        <v>24453.106199999998</v>
      </c>
      <c r="N206" s="25" t="str">
        <f t="shared" si="29"/>
        <v/>
      </c>
      <c r="O206" s="23">
        <f>+_xlfn.XLOOKUP(H206,Datos_BGC!$J$2:$J$89,Datos_BGC!$I$2:$I$89,"")</f>
        <v>1</v>
      </c>
      <c r="P206" s="24">
        <f t="shared" si="30"/>
        <v>30189.02</v>
      </c>
      <c r="Q206" s="29" t="b">
        <f t="shared" si="31"/>
        <v>0</v>
      </c>
    </row>
    <row r="207" spans="1:17" x14ac:dyDescent="0.35">
      <c r="A207" t="s">
        <v>30</v>
      </c>
      <c r="B207" t="str">
        <f t="shared" si="24"/>
        <v>EUR</v>
      </c>
      <c r="C207" t="str">
        <f t="shared" si="25"/>
        <v>MXN</v>
      </c>
      <c r="D207" t="str">
        <f t="shared" si="26"/>
        <v>EURMXN</v>
      </c>
      <c r="E207" t="s">
        <v>9</v>
      </c>
      <c r="F207">
        <v>0.5</v>
      </c>
      <c r="G207" t="s">
        <v>5</v>
      </c>
      <c r="H207" t="str">
        <f t="shared" si="27"/>
        <v>EURMXN_ATM_6M</v>
      </c>
      <c r="I207" s="16">
        <v>-198795.89345999999</v>
      </c>
      <c r="J207" s="13">
        <v>1.1499999999999999</v>
      </c>
      <c r="K207" s="16">
        <v>114307.63873950001</v>
      </c>
      <c r="L207" s="23" t="str">
        <f>+_xlfn.XLOOKUP(H207,Datos_Tradition!$J$2:$J$89,Datos_Tradition!$I$2:$I$89,"")</f>
        <v/>
      </c>
      <c r="M207" s="24">
        <f t="shared" si="28"/>
        <v>114307.63873950001</v>
      </c>
      <c r="N207" s="25" t="str">
        <f t="shared" si="29"/>
        <v/>
      </c>
      <c r="O207" s="23">
        <f>+_xlfn.XLOOKUP(H207,Datos_BGC!$J$2:$J$89,Datos_BGC!$I$2:$I$89,"")</f>
        <v>1.5</v>
      </c>
      <c r="P207" s="24">
        <f t="shared" si="30"/>
        <v>149096.92009500001</v>
      </c>
      <c r="Q207" s="29" t="b">
        <f t="shared" si="31"/>
        <v>0</v>
      </c>
    </row>
    <row r="208" spans="1:17" x14ac:dyDescent="0.35">
      <c r="A208" t="s">
        <v>30</v>
      </c>
      <c r="B208" t="str">
        <f t="shared" si="24"/>
        <v>EUR</v>
      </c>
      <c r="C208" t="str">
        <f t="shared" si="25"/>
        <v>MXN</v>
      </c>
      <c r="D208" t="str">
        <f t="shared" si="26"/>
        <v>EURMXN</v>
      </c>
      <c r="E208" t="s">
        <v>17</v>
      </c>
      <c r="F208">
        <v>1</v>
      </c>
      <c r="G208" t="s">
        <v>7</v>
      </c>
      <c r="H208" t="str">
        <f t="shared" si="27"/>
        <v>EURMXN_10FLY_1Y</v>
      </c>
      <c r="I208" s="16">
        <v>615.06999999999903</v>
      </c>
      <c r="J208" s="13">
        <v>0.51400000000000001</v>
      </c>
      <c r="K208" s="16">
        <v>158.07298999999901</v>
      </c>
      <c r="L208" s="23" t="str">
        <f>+_xlfn.XLOOKUP(H208,Datos_Tradition!$J$2:$J$89,Datos_Tradition!$I$2:$I$89,"")</f>
        <v/>
      </c>
      <c r="M208" s="24">
        <f t="shared" si="28"/>
        <v>158.07298999999901</v>
      </c>
      <c r="N208" s="25" t="str">
        <f t="shared" si="29"/>
        <v/>
      </c>
      <c r="O208" s="23" t="str">
        <f>+_xlfn.XLOOKUP(H208,Datos_BGC!$J$2:$J$89,Datos_BGC!$I$2:$I$89,"")</f>
        <v/>
      </c>
      <c r="P208" s="24">
        <f t="shared" si="30"/>
        <v>158.07298999999901</v>
      </c>
      <c r="Q208" s="29" t="str">
        <f t="shared" si="31"/>
        <v/>
      </c>
    </row>
    <row r="209" spans="1:17" x14ac:dyDescent="0.35">
      <c r="A209" t="s">
        <v>30</v>
      </c>
      <c r="B209" t="str">
        <f t="shared" si="24"/>
        <v>EUR</v>
      </c>
      <c r="C209" t="str">
        <f t="shared" si="25"/>
        <v>MXN</v>
      </c>
      <c r="D209" t="str">
        <f t="shared" si="26"/>
        <v>EURMXN</v>
      </c>
      <c r="E209" t="s">
        <v>16</v>
      </c>
      <c r="F209">
        <v>1</v>
      </c>
      <c r="G209" t="s">
        <v>7</v>
      </c>
      <c r="H209" t="str">
        <f t="shared" si="27"/>
        <v>EURMXN_10RR_1Y</v>
      </c>
      <c r="I209" s="16">
        <v>-488.4</v>
      </c>
      <c r="J209" s="13">
        <v>0.84</v>
      </c>
      <c r="K209" s="16">
        <v>205.12799999999999</v>
      </c>
      <c r="L209" s="23" t="str">
        <f>+_xlfn.XLOOKUP(H209,Datos_Tradition!$J$2:$J$89,Datos_Tradition!$I$2:$I$89,"")</f>
        <v/>
      </c>
      <c r="M209" s="24">
        <f t="shared" si="28"/>
        <v>205.12799999999999</v>
      </c>
      <c r="N209" s="25" t="str">
        <f t="shared" si="29"/>
        <v/>
      </c>
      <c r="O209" s="23" t="str">
        <f>+_xlfn.XLOOKUP(H209,Datos_BGC!$J$2:$J$89,Datos_BGC!$I$2:$I$89,"")</f>
        <v/>
      </c>
      <c r="P209" s="24">
        <f t="shared" si="30"/>
        <v>205.12799999999999</v>
      </c>
      <c r="Q209" s="29" t="str">
        <f t="shared" si="31"/>
        <v/>
      </c>
    </row>
    <row r="210" spans="1:17" x14ac:dyDescent="0.35">
      <c r="A210" t="s">
        <v>30</v>
      </c>
      <c r="B210" t="str">
        <f t="shared" si="24"/>
        <v>EUR</v>
      </c>
      <c r="C210" t="str">
        <f t="shared" si="25"/>
        <v>MXN</v>
      </c>
      <c r="D210" t="str">
        <f t="shared" si="26"/>
        <v>EURMXN</v>
      </c>
      <c r="E210" t="s">
        <v>19</v>
      </c>
      <c r="F210">
        <v>1</v>
      </c>
      <c r="G210" t="s">
        <v>7</v>
      </c>
      <c r="H210" t="str">
        <f t="shared" si="27"/>
        <v>EURMXN_25FLY_1Y</v>
      </c>
      <c r="I210" s="16">
        <v>-1297.3499999999999</v>
      </c>
      <c r="J210" s="13">
        <v>0.35</v>
      </c>
      <c r="K210" s="16">
        <v>227.036249999999</v>
      </c>
      <c r="L210" s="23" t="str">
        <f>+_xlfn.XLOOKUP(H210,Datos_Tradition!$J$2:$J$89,Datos_Tradition!$I$2:$I$89,"")</f>
        <v/>
      </c>
      <c r="M210" s="24">
        <f t="shared" si="28"/>
        <v>227.036249999999</v>
      </c>
      <c r="N210" s="25" t="str">
        <f t="shared" si="29"/>
        <v/>
      </c>
      <c r="O210" s="23" t="str">
        <f>+_xlfn.XLOOKUP(H210,Datos_BGC!$J$2:$J$89,Datos_BGC!$I$2:$I$89,"")</f>
        <v/>
      </c>
      <c r="P210" s="24">
        <f t="shared" si="30"/>
        <v>227.036249999999</v>
      </c>
      <c r="Q210" s="29" t="str">
        <f t="shared" si="31"/>
        <v/>
      </c>
    </row>
    <row r="211" spans="1:17" x14ac:dyDescent="0.35">
      <c r="A211" t="s">
        <v>30</v>
      </c>
      <c r="B211" t="str">
        <f t="shared" si="24"/>
        <v>EUR</v>
      </c>
      <c r="C211" t="str">
        <f t="shared" si="25"/>
        <v>MXN</v>
      </c>
      <c r="D211" t="str">
        <f t="shared" si="26"/>
        <v>EURMXN</v>
      </c>
      <c r="E211" t="s">
        <v>18</v>
      </c>
      <c r="F211">
        <v>1</v>
      </c>
      <c r="G211" t="s">
        <v>7</v>
      </c>
      <c r="H211" t="str">
        <f t="shared" si="27"/>
        <v>EURMXN_25RR_1Y</v>
      </c>
      <c r="I211" s="16">
        <v>2080.71</v>
      </c>
      <c r="J211" s="13">
        <v>0.70499999999999996</v>
      </c>
      <c r="K211" s="16">
        <v>733.45027499999901</v>
      </c>
      <c r="L211" s="23" t="str">
        <f>+_xlfn.XLOOKUP(H211,Datos_Tradition!$J$2:$J$89,Datos_Tradition!$I$2:$I$89,"")</f>
        <v/>
      </c>
      <c r="M211" s="24">
        <f t="shared" si="28"/>
        <v>733.45027499999901</v>
      </c>
      <c r="N211" s="25" t="str">
        <f t="shared" si="29"/>
        <v/>
      </c>
      <c r="O211" s="23">
        <f>+_xlfn.XLOOKUP(H211,Datos_BGC!$J$2:$J$89,Datos_BGC!$I$2:$I$89,"")</f>
        <v>1</v>
      </c>
      <c r="P211" s="24">
        <f t="shared" si="30"/>
        <v>1040.355</v>
      </c>
      <c r="Q211" s="29" t="b">
        <f t="shared" si="31"/>
        <v>0</v>
      </c>
    </row>
    <row r="212" spans="1:17" x14ac:dyDescent="0.35">
      <c r="A212" t="s">
        <v>30</v>
      </c>
      <c r="B212" t="str">
        <f t="shared" si="24"/>
        <v>EUR</v>
      </c>
      <c r="C212" t="str">
        <f t="shared" si="25"/>
        <v>MXN</v>
      </c>
      <c r="D212" t="str">
        <f t="shared" si="26"/>
        <v>EURMXN</v>
      </c>
      <c r="E212" t="s">
        <v>9</v>
      </c>
      <c r="F212">
        <v>1</v>
      </c>
      <c r="G212" t="s">
        <v>7</v>
      </c>
      <c r="H212" t="str">
        <f t="shared" si="27"/>
        <v>EURMXN_ATM_1Y</v>
      </c>
      <c r="I212" s="16">
        <v>37177.750179999901</v>
      </c>
      <c r="J212" s="13">
        <v>1.0049999999999999</v>
      </c>
      <c r="K212" s="16">
        <v>18681.819465449898</v>
      </c>
      <c r="L212" s="23" t="str">
        <f>+_xlfn.XLOOKUP(H212,Datos_Tradition!$J$2:$J$89,Datos_Tradition!$I$2:$I$89,"")</f>
        <v/>
      </c>
      <c r="M212" s="24">
        <f t="shared" si="28"/>
        <v>18681.819465449898</v>
      </c>
      <c r="N212" s="25" t="str">
        <f t="shared" si="29"/>
        <v/>
      </c>
      <c r="O212" s="23">
        <f>+_xlfn.XLOOKUP(H212,Datos_BGC!$J$2:$J$89,Datos_BGC!$I$2:$I$89,"")</f>
        <v>1.25</v>
      </c>
      <c r="P212" s="24">
        <f t="shared" si="30"/>
        <v>23236.09386249994</v>
      </c>
      <c r="Q212" s="29" t="b">
        <f t="shared" si="31"/>
        <v>0</v>
      </c>
    </row>
    <row r="213" spans="1:17" x14ac:dyDescent="0.35">
      <c r="A213" t="s">
        <v>30</v>
      </c>
      <c r="B213" t="str">
        <f t="shared" si="24"/>
        <v>EUR</v>
      </c>
      <c r="C213" t="str">
        <f t="shared" si="25"/>
        <v>MXN</v>
      </c>
      <c r="D213" t="str">
        <f t="shared" si="26"/>
        <v>EURMXN</v>
      </c>
      <c r="E213" t="s">
        <v>9</v>
      </c>
      <c r="F213">
        <v>2</v>
      </c>
      <c r="G213" t="s">
        <v>8</v>
      </c>
      <c r="H213" t="str">
        <f t="shared" si="27"/>
        <v>EURMXN_ATM_2Y</v>
      </c>
      <c r="I213" s="16">
        <v>-3812.2539699999902</v>
      </c>
      <c r="J213" s="13">
        <v>0.95</v>
      </c>
      <c r="K213" s="16">
        <v>1810.8206357499901</v>
      </c>
      <c r="L213" s="23" t="str">
        <f>+_xlfn.XLOOKUP(H213,Datos_Tradition!$J$2:$J$89,Datos_Tradition!$I$2:$I$89,"")</f>
        <v/>
      </c>
      <c r="M213" s="24">
        <f t="shared" si="28"/>
        <v>1810.8206357499901</v>
      </c>
      <c r="N213" s="25" t="str">
        <f t="shared" si="29"/>
        <v/>
      </c>
      <c r="O213" s="23" t="str">
        <f>+_xlfn.XLOOKUP(H213,Datos_BGC!$J$2:$J$89,Datos_BGC!$I$2:$I$89,"")</f>
        <v/>
      </c>
      <c r="P213" s="24">
        <f t="shared" si="30"/>
        <v>1810.8206357499901</v>
      </c>
      <c r="Q213" s="29" t="str">
        <f t="shared" si="31"/>
        <v/>
      </c>
    </row>
    <row r="214" spans="1:17" x14ac:dyDescent="0.35">
      <c r="A214" t="s">
        <v>30</v>
      </c>
      <c r="B214" t="str">
        <f t="shared" si="24"/>
        <v>EUR</v>
      </c>
      <c r="C214" t="str">
        <f t="shared" si="25"/>
        <v>MXN</v>
      </c>
      <c r="D214" t="str">
        <f t="shared" si="26"/>
        <v>EURMXN</v>
      </c>
      <c r="E214" t="s">
        <v>9</v>
      </c>
      <c r="F214">
        <v>5</v>
      </c>
      <c r="G214" t="s">
        <v>24</v>
      </c>
      <c r="H214" t="str">
        <f t="shared" si="27"/>
        <v>EURMXN_ATM_5Y</v>
      </c>
      <c r="I214" s="16">
        <v>-1.132E-2</v>
      </c>
      <c r="J214" s="13">
        <v>1.2</v>
      </c>
      <c r="K214" s="16">
        <v>6.7920000000000003E-3</v>
      </c>
      <c r="L214" s="23" t="str">
        <f>+_xlfn.XLOOKUP(H214,Datos_Tradition!$J$2:$J$89,Datos_Tradition!$I$2:$I$89,"")</f>
        <v/>
      </c>
      <c r="M214" s="24">
        <f t="shared" si="28"/>
        <v>6.7920000000000003E-3</v>
      </c>
      <c r="N214" s="25" t="str">
        <f t="shared" si="29"/>
        <v/>
      </c>
      <c r="O214" s="23" t="str">
        <f>+_xlfn.XLOOKUP(H214,Datos_BGC!$J$2:$J$89,Datos_BGC!$I$2:$I$89,"")</f>
        <v/>
      </c>
      <c r="P214" s="24">
        <f t="shared" si="30"/>
        <v>6.7920000000000003E-3</v>
      </c>
      <c r="Q214" s="29" t="str">
        <f t="shared" si="31"/>
        <v/>
      </c>
    </row>
    <row r="215" spans="1:17" x14ac:dyDescent="0.35">
      <c r="A215" t="s">
        <v>91</v>
      </c>
      <c r="B215" t="str">
        <f t="shared" si="24"/>
        <v>EUR</v>
      </c>
      <c r="C215" t="str">
        <f t="shared" si="25"/>
        <v>NOK</v>
      </c>
      <c r="D215" t="str">
        <f t="shared" si="26"/>
        <v>EURNOK</v>
      </c>
      <c r="E215" t="s">
        <v>17</v>
      </c>
      <c r="F215">
        <v>0.16666666666666599</v>
      </c>
      <c r="G215" t="s">
        <v>3</v>
      </c>
      <c r="H215" t="str">
        <f t="shared" si="27"/>
        <v>EURNOK_10FLY_2M</v>
      </c>
      <c r="I215" s="16">
        <v>-33.829999999999899</v>
      </c>
      <c r="J215" s="13">
        <v>0.69040000000000001</v>
      </c>
      <c r="K215" s="16">
        <v>11.6781159999999</v>
      </c>
      <c r="L215" s="23" t="str">
        <f>+_xlfn.XLOOKUP(H215,Datos_Tradition!$J$2:$J$89,Datos_Tradition!$I$2:$I$89,"")</f>
        <v/>
      </c>
      <c r="M215" s="24">
        <f t="shared" si="28"/>
        <v>11.6781159999999</v>
      </c>
      <c r="N215" s="25" t="str">
        <f t="shared" si="29"/>
        <v/>
      </c>
      <c r="O215" s="23" t="str">
        <f>+_xlfn.XLOOKUP(H215,Datos_BGC!$J$2:$J$89,Datos_BGC!$I$2:$I$89,"")</f>
        <v/>
      </c>
      <c r="P215" s="24">
        <f t="shared" si="30"/>
        <v>11.6781159999999</v>
      </c>
      <c r="Q215" s="29" t="str">
        <f t="shared" si="31"/>
        <v/>
      </c>
    </row>
    <row r="216" spans="1:17" x14ac:dyDescent="0.35">
      <c r="A216" t="s">
        <v>91</v>
      </c>
      <c r="B216" t="str">
        <f t="shared" si="24"/>
        <v>EUR</v>
      </c>
      <c r="C216" t="str">
        <f t="shared" si="25"/>
        <v>NOK</v>
      </c>
      <c r="D216" t="str">
        <f t="shared" si="26"/>
        <v>EURNOK</v>
      </c>
      <c r="E216" t="s">
        <v>16</v>
      </c>
      <c r="F216">
        <v>0.16666666666666599</v>
      </c>
      <c r="G216" t="s">
        <v>3</v>
      </c>
      <c r="H216" t="str">
        <f t="shared" si="27"/>
        <v>EURNOK_10RR_2M</v>
      </c>
      <c r="I216" s="16">
        <v>102.71</v>
      </c>
      <c r="J216" s="13">
        <v>1.0354000000000001</v>
      </c>
      <c r="K216" s="16">
        <v>53.172967</v>
      </c>
      <c r="L216" s="23" t="str">
        <f>+_xlfn.XLOOKUP(H216,Datos_Tradition!$J$2:$J$89,Datos_Tradition!$I$2:$I$89,"")</f>
        <v/>
      </c>
      <c r="M216" s="24">
        <f t="shared" si="28"/>
        <v>53.172967</v>
      </c>
      <c r="N216" s="25" t="str">
        <f t="shared" si="29"/>
        <v/>
      </c>
      <c r="O216" s="23" t="str">
        <f>+_xlfn.XLOOKUP(H216,Datos_BGC!$J$2:$J$89,Datos_BGC!$I$2:$I$89,"")</f>
        <v/>
      </c>
      <c r="P216" s="24">
        <f t="shared" si="30"/>
        <v>53.172967</v>
      </c>
      <c r="Q216" s="29" t="str">
        <f t="shared" si="31"/>
        <v/>
      </c>
    </row>
    <row r="217" spans="1:17" x14ac:dyDescent="0.35">
      <c r="A217" t="s">
        <v>91</v>
      </c>
      <c r="B217" t="str">
        <f t="shared" si="24"/>
        <v>EUR</v>
      </c>
      <c r="C217" t="str">
        <f t="shared" si="25"/>
        <v>NOK</v>
      </c>
      <c r="D217" t="str">
        <f t="shared" si="26"/>
        <v>EURNOK</v>
      </c>
      <c r="E217" t="s">
        <v>19</v>
      </c>
      <c r="F217">
        <v>0.16666666666666599</v>
      </c>
      <c r="G217" t="s">
        <v>3</v>
      </c>
      <c r="H217" t="str">
        <f t="shared" si="27"/>
        <v>EURNOK_25FLY_2M</v>
      </c>
      <c r="I217" s="16">
        <v>35.53</v>
      </c>
      <c r="J217" s="13">
        <v>0.4</v>
      </c>
      <c r="K217" s="16">
        <v>7.1059999999999999</v>
      </c>
      <c r="L217" s="23" t="str">
        <f>+_xlfn.XLOOKUP(H217,Datos_Tradition!$J$2:$J$89,Datos_Tradition!$I$2:$I$89,"")</f>
        <v/>
      </c>
      <c r="M217" s="24">
        <f t="shared" si="28"/>
        <v>7.1059999999999999</v>
      </c>
      <c r="N217" s="25" t="str">
        <f t="shared" si="29"/>
        <v/>
      </c>
      <c r="O217" s="23" t="str">
        <f>+_xlfn.XLOOKUP(H217,Datos_BGC!$J$2:$J$89,Datos_BGC!$I$2:$I$89,"")</f>
        <v/>
      </c>
      <c r="P217" s="24">
        <f t="shared" si="30"/>
        <v>7.1059999999999999</v>
      </c>
      <c r="Q217" s="29" t="str">
        <f t="shared" si="31"/>
        <v/>
      </c>
    </row>
    <row r="218" spans="1:17" x14ac:dyDescent="0.35">
      <c r="A218" t="s">
        <v>91</v>
      </c>
      <c r="B218" t="str">
        <f t="shared" si="24"/>
        <v>EUR</v>
      </c>
      <c r="C218" t="str">
        <f t="shared" si="25"/>
        <v>NOK</v>
      </c>
      <c r="D218" t="str">
        <f t="shared" si="26"/>
        <v>EURNOK</v>
      </c>
      <c r="E218" t="s">
        <v>18</v>
      </c>
      <c r="F218">
        <v>0.16666666666666599</v>
      </c>
      <c r="G218" t="s">
        <v>3</v>
      </c>
      <c r="H218" t="str">
        <f t="shared" si="27"/>
        <v>EURNOK_25RR_2M</v>
      </c>
      <c r="I218" s="16">
        <v>-68.17</v>
      </c>
      <c r="J218" s="13">
        <v>0.49</v>
      </c>
      <c r="K218" s="16">
        <v>16.701650000000001</v>
      </c>
      <c r="L218" s="23" t="str">
        <f>+_xlfn.XLOOKUP(H218,Datos_Tradition!$J$2:$J$89,Datos_Tradition!$I$2:$I$89,"")</f>
        <v/>
      </c>
      <c r="M218" s="24">
        <f t="shared" si="28"/>
        <v>16.701650000000001</v>
      </c>
      <c r="N218" s="25" t="str">
        <f t="shared" si="29"/>
        <v/>
      </c>
      <c r="O218" s="23" t="str">
        <f>+_xlfn.XLOOKUP(H218,Datos_BGC!$J$2:$J$89,Datos_BGC!$I$2:$I$89,"")</f>
        <v/>
      </c>
      <c r="P218" s="24">
        <f t="shared" si="30"/>
        <v>16.701650000000001</v>
      </c>
      <c r="Q218" s="29" t="str">
        <f t="shared" si="31"/>
        <v/>
      </c>
    </row>
    <row r="219" spans="1:17" x14ac:dyDescent="0.35">
      <c r="A219" t="s">
        <v>91</v>
      </c>
      <c r="B219" t="str">
        <f t="shared" si="24"/>
        <v>EUR</v>
      </c>
      <c r="C219" t="str">
        <f t="shared" si="25"/>
        <v>NOK</v>
      </c>
      <c r="D219" t="str">
        <f t="shared" si="26"/>
        <v>EURNOK</v>
      </c>
      <c r="E219" t="s">
        <v>9</v>
      </c>
      <c r="F219">
        <v>0.16666666666666599</v>
      </c>
      <c r="G219" t="s">
        <v>3</v>
      </c>
      <c r="H219" t="str">
        <f t="shared" si="27"/>
        <v>EURNOK_ATM_2M</v>
      </c>
      <c r="I219" s="16">
        <v>564.50701000000004</v>
      </c>
      <c r="J219" s="13">
        <v>0.7</v>
      </c>
      <c r="K219" s="16">
        <v>197.57745349999999</v>
      </c>
      <c r="L219" s="23" t="str">
        <f>+_xlfn.XLOOKUP(H219,Datos_Tradition!$J$2:$J$89,Datos_Tradition!$I$2:$I$89,"")</f>
        <v/>
      </c>
      <c r="M219" s="24">
        <f t="shared" si="28"/>
        <v>197.57745349999999</v>
      </c>
      <c r="N219" s="25" t="str">
        <f t="shared" si="29"/>
        <v/>
      </c>
      <c r="O219" s="23" t="str">
        <f>+_xlfn.XLOOKUP(H219,Datos_BGC!$J$2:$J$89,Datos_BGC!$I$2:$I$89,"")</f>
        <v/>
      </c>
      <c r="P219" s="24">
        <f t="shared" si="30"/>
        <v>197.57745349999999</v>
      </c>
      <c r="Q219" s="29" t="str">
        <f t="shared" si="31"/>
        <v/>
      </c>
    </row>
    <row r="220" spans="1:17" x14ac:dyDescent="0.35">
      <c r="A220" t="s">
        <v>91</v>
      </c>
      <c r="B220" t="str">
        <f t="shared" si="24"/>
        <v>EUR</v>
      </c>
      <c r="C220" t="str">
        <f t="shared" si="25"/>
        <v>NOK</v>
      </c>
      <c r="D220" t="str">
        <f t="shared" si="26"/>
        <v>EURNOK</v>
      </c>
      <c r="E220" t="s">
        <v>17</v>
      </c>
      <c r="F220">
        <v>0.25</v>
      </c>
      <c r="G220" t="s">
        <v>4</v>
      </c>
      <c r="H220" t="str">
        <f t="shared" si="27"/>
        <v>EURNOK_10FLY_3M</v>
      </c>
      <c r="I220" s="16">
        <v>-200.44</v>
      </c>
      <c r="J220" s="13">
        <v>0.69210000000000005</v>
      </c>
      <c r="K220" s="16">
        <v>69.362262000000001</v>
      </c>
      <c r="L220" s="23" t="str">
        <f>+_xlfn.XLOOKUP(H220,Datos_Tradition!$J$2:$J$89,Datos_Tradition!$I$2:$I$89,"")</f>
        <v/>
      </c>
      <c r="M220" s="24">
        <f t="shared" si="28"/>
        <v>69.362262000000001</v>
      </c>
      <c r="N220" s="25" t="str">
        <f t="shared" si="29"/>
        <v/>
      </c>
      <c r="O220" s="23" t="str">
        <f>+_xlfn.XLOOKUP(H220,Datos_BGC!$J$2:$J$89,Datos_BGC!$I$2:$I$89,"")</f>
        <v/>
      </c>
      <c r="P220" s="24">
        <f t="shared" si="30"/>
        <v>69.362262000000001</v>
      </c>
      <c r="Q220" s="29" t="str">
        <f t="shared" si="31"/>
        <v/>
      </c>
    </row>
    <row r="221" spans="1:17" x14ac:dyDescent="0.35">
      <c r="A221" t="s">
        <v>91</v>
      </c>
      <c r="B221" t="str">
        <f t="shared" si="24"/>
        <v>EUR</v>
      </c>
      <c r="C221" t="str">
        <f t="shared" si="25"/>
        <v>NOK</v>
      </c>
      <c r="D221" t="str">
        <f t="shared" si="26"/>
        <v>EURNOK</v>
      </c>
      <c r="E221" t="s">
        <v>16</v>
      </c>
      <c r="F221">
        <v>0.25</v>
      </c>
      <c r="G221" t="s">
        <v>4</v>
      </c>
      <c r="H221" t="str">
        <f t="shared" si="27"/>
        <v>EURNOK_10RR_3M</v>
      </c>
      <c r="I221" s="16">
        <v>67.16</v>
      </c>
      <c r="J221" s="13">
        <v>1.0382</v>
      </c>
      <c r="K221" s="16">
        <v>34.862755999999997</v>
      </c>
      <c r="L221" s="23" t="str">
        <f>+_xlfn.XLOOKUP(H221,Datos_Tradition!$J$2:$J$89,Datos_Tradition!$I$2:$I$89,"")</f>
        <v/>
      </c>
      <c r="M221" s="24">
        <f t="shared" si="28"/>
        <v>34.862755999999997</v>
      </c>
      <c r="N221" s="25" t="str">
        <f t="shared" si="29"/>
        <v/>
      </c>
      <c r="O221" s="23" t="str">
        <f>+_xlfn.XLOOKUP(H221,Datos_BGC!$J$2:$J$89,Datos_BGC!$I$2:$I$89,"")</f>
        <v/>
      </c>
      <c r="P221" s="24">
        <f t="shared" si="30"/>
        <v>34.862755999999997</v>
      </c>
      <c r="Q221" s="29" t="str">
        <f t="shared" si="31"/>
        <v/>
      </c>
    </row>
    <row r="222" spans="1:17" x14ac:dyDescent="0.35">
      <c r="A222" t="s">
        <v>91</v>
      </c>
      <c r="B222" t="str">
        <f t="shared" si="24"/>
        <v>EUR</v>
      </c>
      <c r="C222" t="str">
        <f t="shared" si="25"/>
        <v>NOK</v>
      </c>
      <c r="D222" t="str">
        <f t="shared" si="26"/>
        <v>EURNOK</v>
      </c>
      <c r="E222" t="s">
        <v>19</v>
      </c>
      <c r="F222">
        <v>0.25</v>
      </c>
      <c r="G222" t="s">
        <v>4</v>
      </c>
      <c r="H222" t="str">
        <f t="shared" si="27"/>
        <v>EURNOK_25FLY_3M</v>
      </c>
      <c r="I222" s="16">
        <v>2048</v>
      </c>
      <c r="J222" s="13">
        <v>0.4</v>
      </c>
      <c r="K222" s="16">
        <v>409.6</v>
      </c>
      <c r="L222" s="23" t="str">
        <f>+_xlfn.XLOOKUP(H222,Datos_Tradition!$J$2:$J$89,Datos_Tradition!$I$2:$I$89,"")</f>
        <v/>
      </c>
      <c r="M222" s="24">
        <f t="shared" si="28"/>
        <v>409.6</v>
      </c>
      <c r="N222" s="25" t="str">
        <f t="shared" si="29"/>
        <v/>
      </c>
      <c r="O222" s="23" t="str">
        <f>+_xlfn.XLOOKUP(H222,Datos_BGC!$J$2:$J$89,Datos_BGC!$I$2:$I$89,"")</f>
        <v/>
      </c>
      <c r="P222" s="24">
        <f t="shared" si="30"/>
        <v>409.6</v>
      </c>
      <c r="Q222" s="29" t="str">
        <f t="shared" si="31"/>
        <v/>
      </c>
    </row>
    <row r="223" spans="1:17" x14ac:dyDescent="0.35">
      <c r="A223" t="s">
        <v>91</v>
      </c>
      <c r="B223" t="str">
        <f t="shared" si="24"/>
        <v>EUR</v>
      </c>
      <c r="C223" t="str">
        <f t="shared" si="25"/>
        <v>NOK</v>
      </c>
      <c r="D223" t="str">
        <f t="shared" si="26"/>
        <v>EURNOK</v>
      </c>
      <c r="E223" t="s">
        <v>18</v>
      </c>
      <c r="F223">
        <v>0.25</v>
      </c>
      <c r="G223" t="s">
        <v>4</v>
      </c>
      <c r="H223" t="str">
        <f t="shared" si="27"/>
        <v>EURNOK_25RR_3M</v>
      </c>
      <c r="I223" s="16">
        <v>-121.3</v>
      </c>
      <c r="J223" s="13">
        <v>0.49</v>
      </c>
      <c r="K223" s="16">
        <v>29.718499999999999</v>
      </c>
      <c r="L223" s="23" t="str">
        <f>+_xlfn.XLOOKUP(H223,Datos_Tradition!$J$2:$J$89,Datos_Tradition!$I$2:$I$89,"")</f>
        <v/>
      </c>
      <c r="M223" s="24">
        <f t="shared" si="28"/>
        <v>29.718499999999999</v>
      </c>
      <c r="N223" s="25" t="str">
        <f t="shared" si="29"/>
        <v/>
      </c>
      <c r="O223" s="23" t="str">
        <f>+_xlfn.XLOOKUP(H223,Datos_BGC!$J$2:$J$89,Datos_BGC!$I$2:$I$89,"")</f>
        <v/>
      </c>
      <c r="P223" s="24">
        <f t="shared" si="30"/>
        <v>29.718499999999999</v>
      </c>
      <c r="Q223" s="29" t="str">
        <f t="shared" si="31"/>
        <v/>
      </c>
    </row>
    <row r="224" spans="1:17" x14ac:dyDescent="0.35">
      <c r="A224" t="s">
        <v>91</v>
      </c>
      <c r="B224" t="str">
        <f t="shared" si="24"/>
        <v>EUR</v>
      </c>
      <c r="C224" t="str">
        <f t="shared" si="25"/>
        <v>NOK</v>
      </c>
      <c r="D224" t="str">
        <f t="shared" si="26"/>
        <v>EURNOK</v>
      </c>
      <c r="E224" t="s">
        <v>9</v>
      </c>
      <c r="F224">
        <v>0.25</v>
      </c>
      <c r="G224" t="s">
        <v>4</v>
      </c>
      <c r="H224" t="str">
        <f t="shared" si="27"/>
        <v>EURNOK_ATM_3M</v>
      </c>
      <c r="I224" s="16">
        <v>1294.15354</v>
      </c>
      <c r="J224" s="13">
        <v>0.7</v>
      </c>
      <c r="K224" s="16">
        <v>452.95373899999998</v>
      </c>
      <c r="L224" s="23" t="str">
        <f>+_xlfn.XLOOKUP(H224,Datos_Tradition!$J$2:$J$89,Datos_Tradition!$I$2:$I$89,"")</f>
        <v/>
      </c>
      <c r="M224" s="24">
        <f t="shared" si="28"/>
        <v>452.95373899999998</v>
      </c>
      <c r="N224" s="25" t="str">
        <f t="shared" si="29"/>
        <v/>
      </c>
      <c r="O224" s="23" t="str">
        <f>+_xlfn.XLOOKUP(H224,Datos_BGC!$J$2:$J$89,Datos_BGC!$I$2:$I$89,"")</f>
        <v/>
      </c>
      <c r="P224" s="24">
        <f t="shared" si="30"/>
        <v>452.95373899999998</v>
      </c>
      <c r="Q224" s="29" t="str">
        <f t="shared" si="31"/>
        <v/>
      </c>
    </row>
    <row r="225" spans="1:17" x14ac:dyDescent="0.35">
      <c r="A225" t="s">
        <v>91</v>
      </c>
      <c r="B225" t="str">
        <f t="shared" si="24"/>
        <v>EUR</v>
      </c>
      <c r="C225" t="str">
        <f t="shared" si="25"/>
        <v>NOK</v>
      </c>
      <c r="D225" t="str">
        <f t="shared" si="26"/>
        <v>EURNOK</v>
      </c>
      <c r="E225" t="s">
        <v>17</v>
      </c>
      <c r="F225">
        <v>0.5</v>
      </c>
      <c r="G225" t="s">
        <v>5</v>
      </c>
      <c r="H225" t="str">
        <f t="shared" si="27"/>
        <v>EURNOK_10FLY_6M</v>
      </c>
      <c r="I225" s="16">
        <v>-1025.24</v>
      </c>
      <c r="J225" s="13">
        <v>0.6794</v>
      </c>
      <c r="K225" s="16">
        <v>348.27402799999999</v>
      </c>
      <c r="L225" s="23" t="str">
        <f>+_xlfn.XLOOKUP(H225,Datos_Tradition!$J$2:$J$89,Datos_Tradition!$I$2:$I$89,"")</f>
        <v/>
      </c>
      <c r="M225" s="24">
        <f t="shared" si="28"/>
        <v>348.27402799999999</v>
      </c>
      <c r="N225" s="25" t="str">
        <f t="shared" si="29"/>
        <v/>
      </c>
      <c r="O225" s="23" t="str">
        <f>+_xlfn.XLOOKUP(H225,Datos_BGC!$J$2:$J$89,Datos_BGC!$I$2:$I$89,"")</f>
        <v/>
      </c>
      <c r="P225" s="24">
        <f t="shared" si="30"/>
        <v>348.27402799999999</v>
      </c>
      <c r="Q225" s="29" t="str">
        <f t="shared" si="31"/>
        <v/>
      </c>
    </row>
    <row r="226" spans="1:17" x14ac:dyDescent="0.35">
      <c r="A226" t="s">
        <v>91</v>
      </c>
      <c r="B226" t="str">
        <f t="shared" si="24"/>
        <v>EUR</v>
      </c>
      <c r="C226" t="str">
        <f t="shared" si="25"/>
        <v>NOK</v>
      </c>
      <c r="D226" t="str">
        <f t="shared" si="26"/>
        <v>EURNOK</v>
      </c>
      <c r="E226" t="s">
        <v>16</v>
      </c>
      <c r="F226">
        <v>0.5</v>
      </c>
      <c r="G226" t="s">
        <v>5</v>
      </c>
      <c r="H226" t="str">
        <f t="shared" si="27"/>
        <v>EURNOK_10RR_6M</v>
      </c>
      <c r="I226" s="16">
        <v>169.84</v>
      </c>
      <c r="J226" s="13">
        <v>1.0189999999999999</v>
      </c>
      <c r="K226" s="16">
        <v>86.533479999999997</v>
      </c>
      <c r="L226" s="23" t="str">
        <f>+_xlfn.XLOOKUP(H226,Datos_Tradition!$J$2:$J$89,Datos_Tradition!$I$2:$I$89,"")</f>
        <v/>
      </c>
      <c r="M226" s="24">
        <f t="shared" si="28"/>
        <v>86.533479999999997</v>
      </c>
      <c r="N226" s="25" t="str">
        <f t="shared" si="29"/>
        <v/>
      </c>
      <c r="O226" s="23" t="str">
        <f>+_xlfn.XLOOKUP(H226,Datos_BGC!$J$2:$J$89,Datos_BGC!$I$2:$I$89,"")</f>
        <v/>
      </c>
      <c r="P226" s="24">
        <f t="shared" si="30"/>
        <v>86.533479999999997</v>
      </c>
      <c r="Q226" s="29" t="str">
        <f t="shared" si="31"/>
        <v/>
      </c>
    </row>
    <row r="227" spans="1:17" x14ac:dyDescent="0.35">
      <c r="A227" t="s">
        <v>91</v>
      </c>
      <c r="B227" t="str">
        <f t="shared" si="24"/>
        <v>EUR</v>
      </c>
      <c r="C227" t="str">
        <f t="shared" si="25"/>
        <v>NOK</v>
      </c>
      <c r="D227" t="str">
        <f t="shared" si="26"/>
        <v>EURNOK</v>
      </c>
      <c r="E227" t="s">
        <v>19</v>
      </c>
      <c r="F227">
        <v>0.5</v>
      </c>
      <c r="G227" t="s">
        <v>5</v>
      </c>
      <c r="H227" t="str">
        <f t="shared" si="27"/>
        <v>EURNOK_25FLY_6M</v>
      </c>
      <c r="I227" s="16">
        <v>4675.1399999999903</v>
      </c>
      <c r="J227" s="13">
        <v>0.4</v>
      </c>
      <c r="K227" s="16">
        <v>935.027999999999</v>
      </c>
      <c r="L227" s="23" t="str">
        <f>+_xlfn.XLOOKUP(H227,Datos_Tradition!$J$2:$J$89,Datos_Tradition!$I$2:$I$89,"")</f>
        <v/>
      </c>
      <c r="M227" s="24">
        <f t="shared" si="28"/>
        <v>935.027999999999</v>
      </c>
      <c r="N227" s="25" t="str">
        <f t="shared" si="29"/>
        <v/>
      </c>
      <c r="O227" s="23" t="str">
        <f>+_xlfn.XLOOKUP(H227,Datos_BGC!$J$2:$J$89,Datos_BGC!$I$2:$I$89,"")</f>
        <v/>
      </c>
      <c r="P227" s="24">
        <f t="shared" si="30"/>
        <v>935.027999999999</v>
      </c>
      <c r="Q227" s="29" t="str">
        <f t="shared" si="31"/>
        <v/>
      </c>
    </row>
    <row r="228" spans="1:17" x14ac:dyDescent="0.35">
      <c r="A228" t="s">
        <v>91</v>
      </c>
      <c r="B228" t="str">
        <f t="shared" si="24"/>
        <v>EUR</v>
      </c>
      <c r="C228" t="str">
        <f t="shared" si="25"/>
        <v>NOK</v>
      </c>
      <c r="D228" t="str">
        <f t="shared" si="26"/>
        <v>EURNOK</v>
      </c>
      <c r="E228" t="s">
        <v>18</v>
      </c>
      <c r="F228">
        <v>0.5</v>
      </c>
      <c r="G228" t="s">
        <v>5</v>
      </c>
      <c r="H228" t="str">
        <f t="shared" si="27"/>
        <v>EURNOK_25RR_6M</v>
      </c>
      <c r="I228" s="16">
        <v>-307.12</v>
      </c>
      <c r="J228" s="13">
        <v>0.49</v>
      </c>
      <c r="K228" s="16">
        <v>75.244399999999999</v>
      </c>
      <c r="L228" s="23" t="str">
        <f>+_xlfn.XLOOKUP(H228,Datos_Tradition!$J$2:$J$89,Datos_Tradition!$I$2:$I$89,"")</f>
        <v/>
      </c>
      <c r="M228" s="24">
        <f t="shared" si="28"/>
        <v>75.244399999999999</v>
      </c>
      <c r="N228" s="25" t="str">
        <f t="shared" si="29"/>
        <v/>
      </c>
      <c r="O228" s="23" t="str">
        <f>+_xlfn.XLOOKUP(H228,Datos_BGC!$J$2:$J$89,Datos_BGC!$I$2:$I$89,"")</f>
        <v/>
      </c>
      <c r="P228" s="24">
        <f t="shared" si="30"/>
        <v>75.244399999999999</v>
      </c>
      <c r="Q228" s="29" t="str">
        <f t="shared" si="31"/>
        <v/>
      </c>
    </row>
    <row r="229" spans="1:17" x14ac:dyDescent="0.35">
      <c r="A229" t="s">
        <v>91</v>
      </c>
      <c r="B229" t="str">
        <f t="shared" si="24"/>
        <v>EUR</v>
      </c>
      <c r="C229" t="str">
        <f t="shared" si="25"/>
        <v>NOK</v>
      </c>
      <c r="D229" t="str">
        <f t="shared" si="26"/>
        <v>EURNOK</v>
      </c>
      <c r="E229" t="s">
        <v>9</v>
      </c>
      <c r="F229">
        <v>0.5</v>
      </c>
      <c r="G229" t="s">
        <v>5</v>
      </c>
      <c r="H229" t="str">
        <f t="shared" si="27"/>
        <v>EURNOK_ATM_6M</v>
      </c>
      <c r="I229" s="16">
        <v>2998.70741</v>
      </c>
      <c r="J229" s="13">
        <v>0.7</v>
      </c>
      <c r="K229" s="16">
        <v>1049.5475934999999</v>
      </c>
      <c r="L229" s="23" t="str">
        <f>+_xlfn.XLOOKUP(H229,Datos_Tradition!$J$2:$J$89,Datos_Tradition!$I$2:$I$89,"")</f>
        <v/>
      </c>
      <c r="M229" s="24">
        <f t="shared" si="28"/>
        <v>1049.5475934999999</v>
      </c>
      <c r="N229" s="25" t="str">
        <f t="shared" si="29"/>
        <v/>
      </c>
      <c r="O229" s="23" t="str">
        <f>+_xlfn.XLOOKUP(H229,Datos_BGC!$J$2:$J$89,Datos_BGC!$I$2:$I$89,"")</f>
        <v/>
      </c>
      <c r="P229" s="24">
        <f t="shared" si="30"/>
        <v>1049.5475934999999</v>
      </c>
      <c r="Q229" s="29" t="str">
        <f t="shared" si="31"/>
        <v/>
      </c>
    </row>
    <row r="230" spans="1:17" x14ac:dyDescent="0.35">
      <c r="A230" t="s">
        <v>91</v>
      </c>
      <c r="B230" t="str">
        <f t="shared" si="24"/>
        <v>EUR</v>
      </c>
      <c r="C230" t="str">
        <f t="shared" si="25"/>
        <v>NOK</v>
      </c>
      <c r="D230" t="str">
        <f t="shared" si="26"/>
        <v>EURNOK</v>
      </c>
      <c r="E230" t="s">
        <v>17</v>
      </c>
      <c r="F230">
        <v>0.75</v>
      </c>
      <c r="G230" t="s">
        <v>6</v>
      </c>
      <c r="H230" t="str">
        <f t="shared" si="27"/>
        <v>EURNOK_10FLY_9M</v>
      </c>
      <c r="I230" s="16">
        <v>-854.66</v>
      </c>
      <c r="J230" s="13">
        <v>0.6583</v>
      </c>
      <c r="K230" s="16">
        <v>281.31133899999998</v>
      </c>
      <c r="L230" s="23" t="str">
        <f>+_xlfn.XLOOKUP(H230,Datos_Tradition!$J$2:$J$89,Datos_Tradition!$I$2:$I$89,"")</f>
        <v/>
      </c>
      <c r="M230" s="24">
        <f t="shared" si="28"/>
        <v>281.31133899999998</v>
      </c>
      <c r="N230" s="25" t="str">
        <f t="shared" si="29"/>
        <v/>
      </c>
      <c r="O230" s="23" t="str">
        <f>+_xlfn.XLOOKUP(H230,Datos_BGC!$J$2:$J$89,Datos_BGC!$I$2:$I$89,"")</f>
        <v/>
      </c>
      <c r="P230" s="24">
        <f t="shared" si="30"/>
        <v>281.31133899999998</v>
      </c>
      <c r="Q230" s="29" t="str">
        <f t="shared" si="31"/>
        <v/>
      </c>
    </row>
    <row r="231" spans="1:17" x14ac:dyDescent="0.35">
      <c r="A231" t="s">
        <v>91</v>
      </c>
      <c r="B231" t="str">
        <f t="shared" si="24"/>
        <v>EUR</v>
      </c>
      <c r="C231" t="str">
        <f t="shared" si="25"/>
        <v>NOK</v>
      </c>
      <c r="D231" t="str">
        <f t="shared" si="26"/>
        <v>EURNOK</v>
      </c>
      <c r="E231" t="s">
        <v>16</v>
      </c>
      <c r="F231">
        <v>0.75</v>
      </c>
      <c r="G231" t="s">
        <v>6</v>
      </c>
      <c r="H231" t="str">
        <f t="shared" si="27"/>
        <v>EURNOK_10RR_9M</v>
      </c>
      <c r="I231" s="16">
        <v>331.36</v>
      </c>
      <c r="J231" s="13">
        <v>0.98750000000000004</v>
      </c>
      <c r="K231" s="16">
        <v>163.60900000000001</v>
      </c>
      <c r="L231" s="23" t="str">
        <f>+_xlfn.XLOOKUP(H231,Datos_Tradition!$J$2:$J$89,Datos_Tradition!$I$2:$I$89,"")</f>
        <v/>
      </c>
      <c r="M231" s="24">
        <f t="shared" si="28"/>
        <v>163.60900000000001</v>
      </c>
      <c r="N231" s="25" t="str">
        <f t="shared" si="29"/>
        <v/>
      </c>
      <c r="O231" s="23" t="str">
        <f>+_xlfn.XLOOKUP(H231,Datos_BGC!$J$2:$J$89,Datos_BGC!$I$2:$I$89,"")</f>
        <v/>
      </c>
      <c r="P231" s="24">
        <f t="shared" si="30"/>
        <v>163.60900000000001</v>
      </c>
      <c r="Q231" s="29" t="str">
        <f t="shared" si="31"/>
        <v/>
      </c>
    </row>
    <row r="232" spans="1:17" x14ac:dyDescent="0.35">
      <c r="A232" t="s">
        <v>91</v>
      </c>
      <c r="B232" t="str">
        <f t="shared" si="24"/>
        <v>EUR</v>
      </c>
      <c r="C232" t="str">
        <f t="shared" si="25"/>
        <v>NOK</v>
      </c>
      <c r="D232" t="str">
        <f t="shared" si="26"/>
        <v>EURNOK</v>
      </c>
      <c r="E232" t="s">
        <v>19</v>
      </c>
      <c r="F232">
        <v>0.75</v>
      </c>
      <c r="G232" t="s">
        <v>6</v>
      </c>
      <c r="H232" t="str">
        <f t="shared" si="27"/>
        <v>EURNOK_25FLY_9M</v>
      </c>
      <c r="I232" s="16">
        <v>2839.88</v>
      </c>
      <c r="J232" s="13">
        <v>0.4</v>
      </c>
      <c r="K232" s="16">
        <v>567.976</v>
      </c>
      <c r="L232" s="23" t="str">
        <f>+_xlfn.XLOOKUP(H232,Datos_Tradition!$J$2:$J$89,Datos_Tradition!$I$2:$I$89,"")</f>
        <v/>
      </c>
      <c r="M232" s="24">
        <f t="shared" si="28"/>
        <v>567.976</v>
      </c>
      <c r="N232" s="25" t="str">
        <f t="shared" si="29"/>
        <v/>
      </c>
      <c r="O232" s="23" t="str">
        <f>+_xlfn.XLOOKUP(H232,Datos_BGC!$J$2:$J$89,Datos_BGC!$I$2:$I$89,"")</f>
        <v/>
      </c>
      <c r="P232" s="24">
        <f t="shared" si="30"/>
        <v>567.976</v>
      </c>
      <c r="Q232" s="29" t="str">
        <f t="shared" si="31"/>
        <v/>
      </c>
    </row>
    <row r="233" spans="1:17" x14ac:dyDescent="0.35">
      <c r="A233" t="s">
        <v>91</v>
      </c>
      <c r="B233" t="str">
        <f t="shared" si="24"/>
        <v>EUR</v>
      </c>
      <c r="C233" t="str">
        <f t="shared" si="25"/>
        <v>NOK</v>
      </c>
      <c r="D233" t="str">
        <f t="shared" si="26"/>
        <v>EURNOK</v>
      </c>
      <c r="E233" t="s">
        <v>18</v>
      </c>
      <c r="F233">
        <v>0.75</v>
      </c>
      <c r="G233" t="s">
        <v>6</v>
      </c>
      <c r="H233" t="str">
        <f t="shared" si="27"/>
        <v>EURNOK_25RR_9M</v>
      </c>
      <c r="I233" s="16">
        <v>-802.37</v>
      </c>
      <c r="J233" s="13">
        <v>0.4</v>
      </c>
      <c r="K233" s="16">
        <v>160.47399999999999</v>
      </c>
      <c r="L233" s="23" t="str">
        <f>+_xlfn.XLOOKUP(H233,Datos_Tradition!$J$2:$J$89,Datos_Tradition!$I$2:$I$89,"")</f>
        <v/>
      </c>
      <c r="M233" s="24">
        <f t="shared" si="28"/>
        <v>160.47399999999999</v>
      </c>
      <c r="N233" s="25" t="str">
        <f t="shared" si="29"/>
        <v/>
      </c>
      <c r="O233" s="23" t="str">
        <f>+_xlfn.XLOOKUP(H233,Datos_BGC!$J$2:$J$89,Datos_BGC!$I$2:$I$89,"")</f>
        <v/>
      </c>
      <c r="P233" s="24">
        <f t="shared" si="30"/>
        <v>160.47399999999999</v>
      </c>
      <c r="Q233" s="29" t="str">
        <f t="shared" si="31"/>
        <v/>
      </c>
    </row>
    <row r="234" spans="1:17" x14ac:dyDescent="0.35">
      <c r="A234" t="s">
        <v>91</v>
      </c>
      <c r="B234" t="str">
        <f t="shared" si="24"/>
        <v>EUR</v>
      </c>
      <c r="C234" t="str">
        <f t="shared" si="25"/>
        <v>NOK</v>
      </c>
      <c r="D234" t="str">
        <f t="shared" si="26"/>
        <v>EURNOK</v>
      </c>
      <c r="E234" t="s">
        <v>9</v>
      </c>
      <c r="F234">
        <v>0.75</v>
      </c>
      <c r="G234" t="s">
        <v>6</v>
      </c>
      <c r="H234" t="str">
        <f t="shared" si="27"/>
        <v>EURNOK_ATM_9M</v>
      </c>
      <c r="I234" s="16">
        <v>2677.5987700000001</v>
      </c>
      <c r="J234" s="13">
        <v>0.55000000000000004</v>
      </c>
      <c r="K234" s="16">
        <v>736.33966175</v>
      </c>
      <c r="L234" s="23" t="str">
        <f>+_xlfn.XLOOKUP(H234,Datos_Tradition!$J$2:$J$89,Datos_Tradition!$I$2:$I$89,"")</f>
        <v/>
      </c>
      <c r="M234" s="24">
        <f t="shared" si="28"/>
        <v>736.33966175</v>
      </c>
      <c r="N234" s="25" t="str">
        <f t="shared" si="29"/>
        <v/>
      </c>
      <c r="O234" s="23" t="str">
        <f>+_xlfn.XLOOKUP(H234,Datos_BGC!$J$2:$J$89,Datos_BGC!$I$2:$I$89,"")</f>
        <v/>
      </c>
      <c r="P234" s="24">
        <f t="shared" si="30"/>
        <v>736.33966175</v>
      </c>
      <c r="Q234" s="29" t="str">
        <f t="shared" si="31"/>
        <v/>
      </c>
    </row>
    <row r="235" spans="1:17" x14ac:dyDescent="0.35">
      <c r="A235" t="s">
        <v>91</v>
      </c>
      <c r="B235" t="str">
        <f t="shared" si="24"/>
        <v>EUR</v>
      </c>
      <c r="C235" t="str">
        <f t="shared" si="25"/>
        <v>NOK</v>
      </c>
      <c r="D235" t="str">
        <f t="shared" si="26"/>
        <v>EURNOK</v>
      </c>
      <c r="E235" t="s">
        <v>17</v>
      </c>
      <c r="F235">
        <v>1</v>
      </c>
      <c r="G235" t="s">
        <v>7</v>
      </c>
      <c r="H235" t="str">
        <f t="shared" si="27"/>
        <v>EURNOK_10FLY_1Y</v>
      </c>
      <c r="I235" s="16">
        <v>-532.42999999999995</v>
      </c>
      <c r="J235" s="13">
        <v>0.69769999999999999</v>
      </c>
      <c r="K235" s="16">
        <v>185.73820549999999</v>
      </c>
      <c r="L235" s="23" t="str">
        <f>+_xlfn.XLOOKUP(H235,Datos_Tradition!$J$2:$J$89,Datos_Tradition!$I$2:$I$89,"")</f>
        <v/>
      </c>
      <c r="M235" s="24">
        <f t="shared" si="28"/>
        <v>185.73820549999999</v>
      </c>
      <c r="N235" s="25" t="str">
        <f t="shared" si="29"/>
        <v/>
      </c>
      <c r="O235" s="23" t="str">
        <f>+_xlfn.XLOOKUP(H235,Datos_BGC!$J$2:$J$89,Datos_BGC!$I$2:$I$89,"")</f>
        <v/>
      </c>
      <c r="P235" s="24">
        <f t="shared" si="30"/>
        <v>185.73820549999999</v>
      </c>
      <c r="Q235" s="29" t="str">
        <f t="shared" si="31"/>
        <v/>
      </c>
    </row>
    <row r="236" spans="1:17" x14ac:dyDescent="0.35">
      <c r="A236" t="s">
        <v>91</v>
      </c>
      <c r="B236" t="str">
        <f t="shared" si="24"/>
        <v>EUR</v>
      </c>
      <c r="C236" t="str">
        <f t="shared" si="25"/>
        <v>NOK</v>
      </c>
      <c r="D236" t="str">
        <f t="shared" si="26"/>
        <v>EURNOK</v>
      </c>
      <c r="E236" t="s">
        <v>16</v>
      </c>
      <c r="F236">
        <v>1</v>
      </c>
      <c r="G236" t="s">
        <v>7</v>
      </c>
      <c r="H236" t="str">
        <f t="shared" si="27"/>
        <v>EURNOK_10RR_1Y</v>
      </c>
      <c r="I236" s="16">
        <v>254.32999999999899</v>
      </c>
      <c r="J236" s="13">
        <v>1.0777000000000001</v>
      </c>
      <c r="K236" s="16">
        <v>137.04572049999999</v>
      </c>
      <c r="L236" s="23" t="str">
        <f>+_xlfn.XLOOKUP(H236,Datos_Tradition!$J$2:$J$89,Datos_Tradition!$I$2:$I$89,"")</f>
        <v/>
      </c>
      <c r="M236" s="24">
        <f t="shared" si="28"/>
        <v>137.04572049999999</v>
      </c>
      <c r="N236" s="25" t="str">
        <f t="shared" si="29"/>
        <v/>
      </c>
      <c r="O236" s="23" t="str">
        <f>+_xlfn.XLOOKUP(H236,Datos_BGC!$J$2:$J$89,Datos_BGC!$I$2:$I$89,"")</f>
        <v/>
      </c>
      <c r="P236" s="24">
        <f t="shared" si="30"/>
        <v>137.04572049999999</v>
      </c>
      <c r="Q236" s="29" t="str">
        <f t="shared" si="31"/>
        <v/>
      </c>
    </row>
    <row r="237" spans="1:17" x14ac:dyDescent="0.35">
      <c r="A237" t="s">
        <v>91</v>
      </c>
      <c r="B237" t="str">
        <f t="shared" si="24"/>
        <v>EUR</v>
      </c>
      <c r="C237" t="str">
        <f t="shared" si="25"/>
        <v>NOK</v>
      </c>
      <c r="D237" t="str">
        <f t="shared" si="26"/>
        <v>EURNOK</v>
      </c>
      <c r="E237" t="s">
        <v>19</v>
      </c>
      <c r="F237">
        <v>1</v>
      </c>
      <c r="G237" t="s">
        <v>7</v>
      </c>
      <c r="H237" t="str">
        <f t="shared" si="27"/>
        <v>EURNOK_25FLY_1Y</v>
      </c>
      <c r="I237" s="16">
        <v>1025.7</v>
      </c>
      <c r="J237" s="13">
        <v>0.4</v>
      </c>
      <c r="K237" s="16">
        <v>205.14</v>
      </c>
      <c r="L237" s="23" t="str">
        <f>+_xlfn.XLOOKUP(H237,Datos_Tradition!$J$2:$J$89,Datos_Tradition!$I$2:$I$89,"")</f>
        <v/>
      </c>
      <c r="M237" s="24">
        <f t="shared" si="28"/>
        <v>205.14</v>
      </c>
      <c r="N237" s="25" t="str">
        <f t="shared" si="29"/>
        <v/>
      </c>
      <c r="O237" s="23" t="str">
        <f>+_xlfn.XLOOKUP(H237,Datos_BGC!$J$2:$J$89,Datos_BGC!$I$2:$I$89,"")</f>
        <v/>
      </c>
      <c r="P237" s="24">
        <f t="shared" si="30"/>
        <v>205.14</v>
      </c>
      <c r="Q237" s="29" t="str">
        <f t="shared" si="31"/>
        <v/>
      </c>
    </row>
    <row r="238" spans="1:17" x14ac:dyDescent="0.35">
      <c r="A238" t="s">
        <v>91</v>
      </c>
      <c r="B238" t="str">
        <f t="shared" si="24"/>
        <v>EUR</v>
      </c>
      <c r="C238" t="str">
        <f t="shared" si="25"/>
        <v>NOK</v>
      </c>
      <c r="D238" t="str">
        <f t="shared" si="26"/>
        <v>EURNOK</v>
      </c>
      <c r="E238" t="s">
        <v>18</v>
      </c>
      <c r="F238">
        <v>1</v>
      </c>
      <c r="G238" t="s">
        <v>7</v>
      </c>
      <c r="H238" t="str">
        <f t="shared" si="27"/>
        <v>EURNOK_25RR_1Y</v>
      </c>
      <c r="I238" s="16">
        <v>-325.979999999999</v>
      </c>
      <c r="J238" s="13">
        <v>0.45500000000000002</v>
      </c>
      <c r="K238" s="16">
        <v>74.160449999999997</v>
      </c>
      <c r="L238" s="23" t="str">
        <f>+_xlfn.XLOOKUP(H238,Datos_Tradition!$J$2:$J$89,Datos_Tradition!$I$2:$I$89,"")</f>
        <v/>
      </c>
      <c r="M238" s="24">
        <f t="shared" si="28"/>
        <v>74.160449999999997</v>
      </c>
      <c r="N238" s="25" t="str">
        <f t="shared" si="29"/>
        <v/>
      </c>
      <c r="O238" s="23" t="str">
        <f>+_xlfn.XLOOKUP(H238,Datos_BGC!$J$2:$J$89,Datos_BGC!$I$2:$I$89,"")</f>
        <v/>
      </c>
      <c r="P238" s="24">
        <f t="shared" si="30"/>
        <v>74.160449999999997</v>
      </c>
      <c r="Q238" s="29" t="str">
        <f t="shared" si="31"/>
        <v/>
      </c>
    </row>
    <row r="239" spans="1:17" x14ac:dyDescent="0.35">
      <c r="A239" t="s">
        <v>91</v>
      </c>
      <c r="B239" t="str">
        <f t="shared" si="24"/>
        <v>EUR</v>
      </c>
      <c r="C239" t="str">
        <f t="shared" si="25"/>
        <v>NOK</v>
      </c>
      <c r="D239" t="str">
        <f t="shared" si="26"/>
        <v>EURNOK</v>
      </c>
      <c r="E239" t="s">
        <v>9</v>
      </c>
      <c r="F239">
        <v>1</v>
      </c>
      <c r="G239" t="s">
        <v>7</v>
      </c>
      <c r="H239" t="str">
        <f t="shared" si="27"/>
        <v>EURNOK_ATM_1Y</v>
      </c>
      <c r="I239" s="16">
        <v>2329.9604199999999</v>
      </c>
      <c r="J239" s="13">
        <v>0.65</v>
      </c>
      <c r="K239" s="16">
        <v>757.23713650000002</v>
      </c>
      <c r="L239" s="23" t="str">
        <f>+_xlfn.XLOOKUP(H239,Datos_Tradition!$J$2:$J$89,Datos_Tradition!$I$2:$I$89,"")</f>
        <v/>
      </c>
      <c r="M239" s="24">
        <f t="shared" si="28"/>
        <v>757.23713650000002</v>
      </c>
      <c r="N239" s="25" t="str">
        <f t="shared" si="29"/>
        <v/>
      </c>
      <c r="O239" s="23" t="str">
        <f>+_xlfn.XLOOKUP(H239,Datos_BGC!$J$2:$J$89,Datos_BGC!$I$2:$I$89,"")</f>
        <v/>
      </c>
      <c r="P239" s="24">
        <f t="shared" si="30"/>
        <v>757.23713650000002</v>
      </c>
      <c r="Q239" s="29" t="str">
        <f t="shared" si="31"/>
        <v/>
      </c>
    </row>
    <row r="240" spans="1:17" x14ac:dyDescent="0.35">
      <c r="A240" t="s">
        <v>91</v>
      </c>
      <c r="B240" t="str">
        <f t="shared" si="24"/>
        <v>EUR</v>
      </c>
      <c r="C240" t="str">
        <f t="shared" si="25"/>
        <v>NOK</v>
      </c>
      <c r="D240" t="str">
        <f t="shared" si="26"/>
        <v>EURNOK</v>
      </c>
      <c r="E240" t="s">
        <v>17</v>
      </c>
      <c r="F240">
        <v>2</v>
      </c>
      <c r="G240" t="s">
        <v>8</v>
      </c>
      <c r="H240" t="str">
        <f t="shared" si="27"/>
        <v>EURNOK_10FLY_2Y</v>
      </c>
      <c r="I240" s="16">
        <v>-88.08</v>
      </c>
      <c r="J240" s="13">
        <v>0.85529999999999995</v>
      </c>
      <c r="K240" s="16">
        <v>37.667411999999999</v>
      </c>
      <c r="L240" s="23" t="str">
        <f>+_xlfn.XLOOKUP(H240,Datos_Tradition!$J$2:$J$89,Datos_Tradition!$I$2:$I$89,"")</f>
        <v/>
      </c>
      <c r="M240" s="24">
        <f t="shared" si="28"/>
        <v>37.667411999999999</v>
      </c>
      <c r="N240" s="25" t="str">
        <f t="shared" si="29"/>
        <v/>
      </c>
      <c r="O240" s="23" t="str">
        <f>+_xlfn.XLOOKUP(H240,Datos_BGC!$J$2:$J$89,Datos_BGC!$I$2:$I$89,"")</f>
        <v/>
      </c>
      <c r="P240" s="24">
        <f t="shared" si="30"/>
        <v>37.667411999999999</v>
      </c>
      <c r="Q240" s="29" t="str">
        <f t="shared" si="31"/>
        <v/>
      </c>
    </row>
    <row r="241" spans="1:17" x14ac:dyDescent="0.35">
      <c r="A241" t="s">
        <v>91</v>
      </c>
      <c r="B241" t="str">
        <f t="shared" si="24"/>
        <v>EUR</v>
      </c>
      <c r="C241" t="str">
        <f t="shared" si="25"/>
        <v>NOK</v>
      </c>
      <c r="D241" t="str">
        <f t="shared" si="26"/>
        <v>EURNOK</v>
      </c>
      <c r="E241" t="s">
        <v>16</v>
      </c>
      <c r="F241">
        <v>2</v>
      </c>
      <c r="G241" t="s">
        <v>8</v>
      </c>
      <c r="H241" t="str">
        <f t="shared" si="27"/>
        <v>EURNOK_10RR_2Y</v>
      </c>
      <c r="I241" s="16">
        <v>42.26</v>
      </c>
      <c r="J241" s="13">
        <v>1.2830999999999999</v>
      </c>
      <c r="K241" s="16">
        <v>27.111902999999899</v>
      </c>
      <c r="L241" s="23" t="str">
        <f>+_xlfn.XLOOKUP(H241,Datos_Tradition!$J$2:$J$89,Datos_Tradition!$I$2:$I$89,"")</f>
        <v/>
      </c>
      <c r="M241" s="24">
        <f t="shared" si="28"/>
        <v>27.111902999999899</v>
      </c>
      <c r="N241" s="25" t="str">
        <f t="shared" si="29"/>
        <v/>
      </c>
      <c r="O241" s="23" t="str">
        <f>+_xlfn.XLOOKUP(H241,Datos_BGC!$J$2:$J$89,Datos_BGC!$I$2:$I$89,"")</f>
        <v/>
      </c>
      <c r="P241" s="24">
        <f t="shared" si="30"/>
        <v>27.111902999999899</v>
      </c>
      <c r="Q241" s="29" t="str">
        <f t="shared" si="31"/>
        <v/>
      </c>
    </row>
    <row r="242" spans="1:17" x14ac:dyDescent="0.35">
      <c r="A242" t="s">
        <v>91</v>
      </c>
      <c r="B242" t="str">
        <f t="shared" si="24"/>
        <v>EUR</v>
      </c>
      <c r="C242" t="str">
        <f t="shared" si="25"/>
        <v>NOK</v>
      </c>
      <c r="D242" t="str">
        <f t="shared" si="26"/>
        <v>EURNOK</v>
      </c>
      <c r="E242" t="s">
        <v>19</v>
      </c>
      <c r="F242">
        <v>2</v>
      </c>
      <c r="G242" t="s">
        <v>8</v>
      </c>
      <c r="H242" t="str">
        <f t="shared" si="27"/>
        <v>EURNOK_25FLY_2Y</v>
      </c>
      <c r="I242" s="16">
        <v>100.08999999999899</v>
      </c>
      <c r="J242" s="13">
        <v>0.5</v>
      </c>
      <c r="K242" s="16">
        <v>25.022499999999901</v>
      </c>
      <c r="L242" s="23" t="str">
        <f>+_xlfn.XLOOKUP(H242,Datos_Tradition!$J$2:$J$89,Datos_Tradition!$I$2:$I$89,"")</f>
        <v/>
      </c>
      <c r="M242" s="24">
        <f t="shared" si="28"/>
        <v>25.022499999999901</v>
      </c>
      <c r="N242" s="25" t="str">
        <f t="shared" si="29"/>
        <v/>
      </c>
      <c r="O242" s="23" t="str">
        <f>+_xlfn.XLOOKUP(H242,Datos_BGC!$J$2:$J$89,Datos_BGC!$I$2:$I$89,"")</f>
        <v/>
      </c>
      <c r="P242" s="24">
        <f t="shared" si="30"/>
        <v>25.022499999999901</v>
      </c>
      <c r="Q242" s="29" t="str">
        <f t="shared" si="31"/>
        <v/>
      </c>
    </row>
    <row r="243" spans="1:17" x14ac:dyDescent="0.35">
      <c r="A243" t="s">
        <v>91</v>
      </c>
      <c r="B243" t="str">
        <f t="shared" si="24"/>
        <v>EUR</v>
      </c>
      <c r="C243" t="str">
        <f t="shared" si="25"/>
        <v>NOK</v>
      </c>
      <c r="D243" t="str">
        <f t="shared" si="26"/>
        <v>EURNOK</v>
      </c>
      <c r="E243" t="s">
        <v>18</v>
      </c>
      <c r="F243">
        <v>2</v>
      </c>
      <c r="G243" t="s">
        <v>8</v>
      </c>
      <c r="H243" t="str">
        <f t="shared" si="27"/>
        <v>EURNOK_25RR_2Y</v>
      </c>
      <c r="I243" s="16">
        <v>-19.34</v>
      </c>
      <c r="J243" s="13">
        <v>0.7</v>
      </c>
      <c r="K243" s="16">
        <v>6.7689999999999904</v>
      </c>
      <c r="L243" s="23" t="str">
        <f>+_xlfn.XLOOKUP(H243,Datos_Tradition!$J$2:$J$89,Datos_Tradition!$I$2:$I$89,"")</f>
        <v/>
      </c>
      <c r="M243" s="24">
        <f t="shared" si="28"/>
        <v>6.7689999999999904</v>
      </c>
      <c r="N243" s="25" t="str">
        <f t="shared" si="29"/>
        <v/>
      </c>
      <c r="O243" s="23" t="str">
        <f>+_xlfn.XLOOKUP(H243,Datos_BGC!$J$2:$J$89,Datos_BGC!$I$2:$I$89,"")</f>
        <v/>
      </c>
      <c r="P243" s="24">
        <f t="shared" si="30"/>
        <v>6.7689999999999904</v>
      </c>
      <c r="Q243" s="29" t="str">
        <f t="shared" si="31"/>
        <v/>
      </c>
    </row>
    <row r="244" spans="1:17" x14ac:dyDescent="0.35">
      <c r="A244" t="s">
        <v>91</v>
      </c>
      <c r="B244" t="str">
        <f t="shared" si="24"/>
        <v>EUR</v>
      </c>
      <c r="C244" t="str">
        <f t="shared" si="25"/>
        <v>NOK</v>
      </c>
      <c r="D244" t="str">
        <f t="shared" si="26"/>
        <v>EURNOK</v>
      </c>
      <c r="E244" t="s">
        <v>9</v>
      </c>
      <c r="F244">
        <v>2</v>
      </c>
      <c r="G244" t="s">
        <v>8</v>
      </c>
      <c r="H244" t="str">
        <f t="shared" si="27"/>
        <v>EURNOK_ATM_2Y</v>
      </c>
      <c r="I244" s="16">
        <v>505.24419</v>
      </c>
      <c r="J244" s="13">
        <v>1</v>
      </c>
      <c r="K244" s="16">
        <v>252.622095</v>
      </c>
      <c r="L244" s="23" t="str">
        <f>+_xlfn.XLOOKUP(H244,Datos_Tradition!$J$2:$J$89,Datos_Tradition!$I$2:$I$89,"")</f>
        <v/>
      </c>
      <c r="M244" s="24">
        <f t="shared" si="28"/>
        <v>252.622095</v>
      </c>
      <c r="N244" s="25" t="str">
        <f t="shared" si="29"/>
        <v/>
      </c>
      <c r="O244" s="23" t="str">
        <f>+_xlfn.XLOOKUP(H244,Datos_BGC!$J$2:$J$89,Datos_BGC!$I$2:$I$89,"")</f>
        <v/>
      </c>
      <c r="P244" s="24">
        <f t="shared" si="30"/>
        <v>252.622095</v>
      </c>
      <c r="Q244" s="29" t="str">
        <f t="shared" si="31"/>
        <v/>
      </c>
    </row>
    <row r="245" spans="1:17" x14ac:dyDescent="0.35">
      <c r="A245" t="s">
        <v>92</v>
      </c>
      <c r="B245" t="str">
        <f t="shared" si="24"/>
        <v>EUR</v>
      </c>
      <c r="C245" t="str">
        <f t="shared" si="25"/>
        <v>PLN</v>
      </c>
      <c r="D245" t="str">
        <f t="shared" si="26"/>
        <v>EURPLN</v>
      </c>
      <c r="E245" t="s">
        <v>17</v>
      </c>
      <c r="F245">
        <v>2.7777777777777701E-3</v>
      </c>
      <c r="G245" t="s">
        <v>20</v>
      </c>
      <c r="H245" t="str">
        <f t="shared" si="27"/>
        <v>EURPLN_10FLY_1D</v>
      </c>
      <c r="I245" s="16">
        <v>-759.56999999999903</v>
      </c>
      <c r="J245" s="13">
        <v>2.5306000000000002</v>
      </c>
      <c r="K245" s="16">
        <v>0</v>
      </c>
      <c r="L245" s="23" t="str">
        <f>+_xlfn.XLOOKUP(H245,Datos_Tradition!$J$2:$J$89,Datos_Tradition!$I$2:$I$89,"")</f>
        <v/>
      </c>
      <c r="M245" s="24">
        <f t="shared" si="28"/>
        <v>0</v>
      </c>
      <c r="N245" s="25" t="str">
        <f t="shared" si="29"/>
        <v/>
      </c>
      <c r="O245" s="23" t="str">
        <f>+_xlfn.XLOOKUP(H245,Datos_BGC!$J$2:$J$89,Datos_BGC!$I$2:$I$89,"")</f>
        <v/>
      </c>
      <c r="P245" s="24">
        <f t="shared" si="30"/>
        <v>0</v>
      </c>
      <c r="Q245" s="29" t="str">
        <f t="shared" si="31"/>
        <v/>
      </c>
    </row>
    <row r="246" spans="1:17" x14ac:dyDescent="0.35">
      <c r="A246" t="s">
        <v>92</v>
      </c>
      <c r="B246" t="str">
        <f t="shared" si="24"/>
        <v>EUR</v>
      </c>
      <c r="C246" t="str">
        <f t="shared" si="25"/>
        <v>PLN</v>
      </c>
      <c r="D246" t="str">
        <f t="shared" si="26"/>
        <v>EURPLN</v>
      </c>
      <c r="E246" t="s">
        <v>16</v>
      </c>
      <c r="F246">
        <v>2.7777777777777701E-3</v>
      </c>
      <c r="G246" t="s">
        <v>20</v>
      </c>
      <c r="H246" t="str">
        <f t="shared" si="27"/>
        <v>EURPLN_10RR_1D</v>
      </c>
      <c r="I246" s="16">
        <v>304.14</v>
      </c>
      <c r="J246" s="13">
        <v>4.74</v>
      </c>
      <c r="K246" s="16">
        <v>0</v>
      </c>
      <c r="L246" s="23" t="str">
        <f>+_xlfn.XLOOKUP(H246,Datos_Tradition!$J$2:$J$89,Datos_Tradition!$I$2:$I$89,"")</f>
        <v/>
      </c>
      <c r="M246" s="24">
        <f t="shared" si="28"/>
        <v>0</v>
      </c>
      <c r="N246" s="25" t="str">
        <f t="shared" si="29"/>
        <v/>
      </c>
      <c r="O246" s="23" t="str">
        <f>+_xlfn.XLOOKUP(H246,Datos_BGC!$J$2:$J$89,Datos_BGC!$I$2:$I$89,"")</f>
        <v/>
      </c>
      <c r="P246" s="24">
        <f t="shared" si="30"/>
        <v>0</v>
      </c>
      <c r="Q246" s="29" t="str">
        <f t="shared" si="31"/>
        <v/>
      </c>
    </row>
    <row r="247" spans="1:17" x14ac:dyDescent="0.35">
      <c r="A247" t="s">
        <v>92</v>
      </c>
      <c r="B247" t="str">
        <f t="shared" si="24"/>
        <v>EUR</v>
      </c>
      <c r="C247" t="str">
        <f t="shared" si="25"/>
        <v>PLN</v>
      </c>
      <c r="D247" t="str">
        <f t="shared" si="26"/>
        <v>EURPLN</v>
      </c>
      <c r="E247" t="s">
        <v>19</v>
      </c>
      <c r="F247">
        <v>2.7777777777777701E-3</v>
      </c>
      <c r="G247" t="s">
        <v>20</v>
      </c>
      <c r="H247" t="str">
        <f t="shared" si="27"/>
        <v>EURPLN_25FLY_1D</v>
      </c>
      <c r="I247" s="16">
        <v>2992.86</v>
      </c>
      <c r="J247" s="13">
        <v>1.9750000000000001</v>
      </c>
      <c r="K247" s="16">
        <v>0</v>
      </c>
      <c r="L247" s="23" t="str">
        <f>+_xlfn.XLOOKUP(H247,Datos_Tradition!$J$2:$J$89,Datos_Tradition!$I$2:$I$89,"")</f>
        <v/>
      </c>
      <c r="M247" s="24">
        <f t="shared" si="28"/>
        <v>0</v>
      </c>
      <c r="N247" s="25" t="str">
        <f t="shared" si="29"/>
        <v/>
      </c>
      <c r="O247" s="23" t="str">
        <f>+_xlfn.XLOOKUP(H247,Datos_BGC!$J$2:$J$89,Datos_BGC!$I$2:$I$89,"")</f>
        <v/>
      </c>
      <c r="P247" s="24">
        <f t="shared" si="30"/>
        <v>0</v>
      </c>
      <c r="Q247" s="29" t="str">
        <f t="shared" si="31"/>
        <v/>
      </c>
    </row>
    <row r="248" spans="1:17" x14ac:dyDescent="0.35">
      <c r="A248" t="s">
        <v>92</v>
      </c>
      <c r="B248" t="str">
        <f t="shared" si="24"/>
        <v>EUR</v>
      </c>
      <c r="C248" t="str">
        <f t="shared" si="25"/>
        <v>PLN</v>
      </c>
      <c r="D248" t="str">
        <f t="shared" si="26"/>
        <v>EURPLN</v>
      </c>
      <c r="E248" t="s">
        <v>18</v>
      </c>
      <c r="F248">
        <v>2.7777777777777701E-3</v>
      </c>
      <c r="G248" t="s">
        <v>20</v>
      </c>
      <c r="H248" t="str">
        <f t="shared" si="27"/>
        <v>EURPLN_25RR_1D</v>
      </c>
      <c r="I248" s="16">
        <v>-1105.1199999999999</v>
      </c>
      <c r="J248" s="13">
        <v>2.7650000000000001</v>
      </c>
      <c r="K248" s="16">
        <v>0</v>
      </c>
      <c r="L248" s="23" t="str">
        <f>+_xlfn.XLOOKUP(H248,Datos_Tradition!$J$2:$J$89,Datos_Tradition!$I$2:$I$89,"")</f>
        <v/>
      </c>
      <c r="M248" s="24">
        <f t="shared" si="28"/>
        <v>0</v>
      </c>
      <c r="N248" s="25" t="str">
        <f t="shared" si="29"/>
        <v/>
      </c>
      <c r="O248" s="23" t="str">
        <f>+_xlfn.XLOOKUP(H248,Datos_BGC!$J$2:$J$89,Datos_BGC!$I$2:$I$89,"")</f>
        <v/>
      </c>
      <c r="P248" s="24">
        <f t="shared" si="30"/>
        <v>0</v>
      </c>
      <c r="Q248" s="29" t="str">
        <f t="shared" si="31"/>
        <v/>
      </c>
    </row>
    <row r="249" spans="1:17" x14ac:dyDescent="0.35">
      <c r="A249" t="s">
        <v>92</v>
      </c>
      <c r="B249" t="str">
        <f t="shared" si="24"/>
        <v>EUR</v>
      </c>
      <c r="C249" t="str">
        <f t="shared" si="25"/>
        <v>PLN</v>
      </c>
      <c r="D249" t="str">
        <f t="shared" si="26"/>
        <v>EURPLN</v>
      </c>
      <c r="E249" t="s">
        <v>9</v>
      </c>
      <c r="F249">
        <v>2.7777777777777701E-3</v>
      </c>
      <c r="G249" t="s">
        <v>20</v>
      </c>
      <c r="H249" t="str">
        <f t="shared" si="27"/>
        <v>EURPLN_ATM_1D</v>
      </c>
      <c r="I249" s="16">
        <v>105.43535</v>
      </c>
      <c r="J249" s="13">
        <v>3.95</v>
      </c>
      <c r="K249" s="16">
        <v>0</v>
      </c>
      <c r="L249" s="23" t="str">
        <f>+_xlfn.XLOOKUP(H249,Datos_Tradition!$J$2:$J$89,Datos_Tradition!$I$2:$I$89,"")</f>
        <v/>
      </c>
      <c r="M249" s="24">
        <f t="shared" si="28"/>
        <v>0</v>
      </c>
      <c r="N249" s="25" t="str">
        <f t="shared" si="29"/>
        <v/>
      </c>
      <c r="O249" s="23" t="str">
        <f>+_xlfn.XLOOKUP(H249,Datos_BGC!$J$2:$J$89,Datos_BGC!$I$2:$I$89,"")</f>
        <v/>
      </c>
      <c r="P249" s="24">
        <f t="shared" si="30"/>
        <v>0</v>
      </c>
      <c r="Q249" s="29" t="str">
        <f t="shared" si="31"/>
        <v/>
      </c>
    </row>
    <row r="250" spans="1:17" x14ac:dyDescent="0.35">
      <c r="A250" t="s">
        <v>92</v>
      </c>
      <c r="B250" t="str">
        <f t="shared" si="24"/>
        <v>EUR</v>
      </c>
      <c r="C250" t="str">
        <f t="shared" si="25"/>
        <v>PLN</v>
      </c>
      <c r="D250" t="str">
        <f t="shared" si="26"/>
        <v>EURPLN</v>
      </c>
      <c r="E250" t="s">
        <v>17</v>
      </c>
      <c r="F250">
        <v>0.5</v>
      </c>
      <c r="G250" t="s">
        <v>5</v>
      </c>
      <c r="H250" t="str">
        <f t="shared" si="27"/>
        <v>EURPLN_10FLY_6M</v>
      </c>
      <c r="I250" s="16">
        <v>-8416.77</v>
      </c>
      <c r="J250" s="13">
        <v>0.48</v>
      </c>
      <c r="K250" s="16">
        <v>0</v>
      </c>
      <c r="L250" s="23" t="str">
        <f>+_xlfn.XLOOKUP(H250,Datos_Tradition!$J$2:$J$89,Datos_Tradition!$I$2:$I$89,"")</f>
        <v/>
      </c>
      <c r="M250" s="24">
        <f t="shared" si="28"/>
        <v>0</v>
      </c>
      <c r="N250" s="25" t="str">
        <f t="shared" si="29"/>
        <v/>
      </c>
      <c r="O250" s="23" t="str">
        <f>+_xlfn.XLOOKUP(H250,Datos_BGC!$J$2:$J$89,Datos_BGC!$I$2:$I$89,"")</f>
        <v/>
      </c>
      <c r="P250" s="24">
        <f t="shared" si="30"/>
        <v>0</v>
      </c>
      <c r="Q250" s="29" t="str">
        <f t="shared" si="31"/>
        <v/>
      </c>
    </row>
    <row r="251" spans="1:17" x14ac:dyDescent="0.35">
      <c r="A251" t="s">
        <v>92</v>
      </c>
      <c r="B251" t="str">
        <f t="shared" si="24"/>
        <v>EUR</v>
      </c>
      <c r="C251" t="str">
        <f t="shared" si="25"/>
        <v>PLN</v>
      </c>
      <c r="D251" t="str">
        <f t="shared" si="26"/>
        <v>EURPLN</v>
      </c>
      <c r="E251" t="s">
        <v>16</v>
      </c>
      <c r="F251">
        <v>0.5</v>
      </c>
      <c r="G251" t="s">
        <v>5</v>
      </c>
      <c r="H251" t="str">
        <f t="shared" si="27"/>
        <v>EURPLN_10RR_6M</v>
      </c>
      <c r="I251" s="16">
        <v>17947.990000000002</v>
      </c>
      <c r="J251" s="13">
        <v>0.72</v>
      </c>
      <c r="K251" s="16">
        <v>0</v>
      </c>
      <c r="L251" s="23" t="str">
        <f>+_xlfn.XLOOKUP(H251,Datos_Tradition!$J$2:$J$89,Datos_Tradition!$I$2:$I$89,"")</f>
        <v/>
      </c>
      <c r="M251" s="24">
        <f t="shared" si="28"/>
        <v>0</v>
      </c>
      <c r="N251" s="25" t="str">
        <f t="shared" si="29"/>
        <v/>
      </c>
      <c r="O251" s="23" t="str">
        <f>+_xlfn.XLOOKUP(H251,Datos_BGC!$J$2:$J$89,Datos_BGC!$I$2:$I$89,"")</f>
        <v/>
      </c>
      <c r="P251" s="24">
        <f t="shared" si="30"/>
        <v>0</v>
      </c>
      <c r="Q251" s="29" t="str">
        <f t="shared" si="31"/>
        <v/>
      </c>
    </row>
    <row r="252" spans="1:17" x14ac:dyDescent="0.35">
      <c r="A252" t="s">
        <v>92</v>
      </c>
      <c r="B252" t="str">
        <f t="shared" si="24"/>
        <v>EUR</v>
      </c>
      <c r="C252" t="str">
        <f t="shared" si="25"/>
        <v>PLN</v>
      </c>
      <c r="D252" t="str">
        <f t="shared" si="26"/>
        <v>EURPLN</v>
      </c>
      <c r="E252" t="s">
        <v>19</v>
      </c>
      <c r="F252">
        <v>0.5</v>
      </c>
      <c r="G252" t="s">
        <v>5</v>
      </c>
      <c r="H252" t="str">
        <f t="shared" si="27"/>
        <v>EURPLN_25FLY_6M</v>
      </c>
      <c r="I252" s="16">
        <v>148569.9</v>
      </c>
      <c r="J252" s="13">
        <v>0.28670000000000001</v>
      </c>
      <c r="K252" s="16">
        <v>0</v>
      </c>
      <c r="L252" s="23" t="str">
        <f>+_xlfn.XLOOKUP(H252,Datos_Tradition!$J$2:$J$89,Datos_Tradition!$I$2:$I$89,"")</f>
        <v/>
      </c>
      <c r="M252" s="24">
        <f t="shared" si="28"/>
        <v>0</v>
      </c>
      <c r="N252" s="25" t="str">
        <f t="shared" si="29"/>
        <v/>
      </c>
      <c r="O252" s="23" t="str">
        <f>+_xlfn.XLOOKUP(H252,Datos_BGC!$J$2:$J$89,Datos_BGC!$I$2:$I$89,"")</f>
        <v/>
      </c>
      <c r="P252" s="24">
        <f t="shared" si="30"/>
        <v>0</v>
      </c>
      <c r="Q252" s="29" t="str">
        <f t="shared" si="31"/>
        <v/>
      </c>
    </row>
    <row r="253" spans="1:17" x14ac:dyDescent="0.35">
      <c r="A253" t="s">
        <v>92</v>
      </c>
      <c r="B253" t="str">
        <f t="shared" si="24"/>
        <v>EUR</v>
      </c>
      <c r="C253" t="str">
        <f t="shared" si="25"/>
        <v>PLN</v>
      </c>
      <c r="D253" t="str">
        <f t="shared" si="26"/>
        <v>EURPLN</v>
      </c>
      <c r="E253" t="s">
        <v>18</v>
      </c>
      <c r="F253">
        <v>0.5</v>
      </c>
      <c r="G253" t="s">
        <v>5</v>
      </c>
      <c r="H253" t="str">
        <f t="shared" si="27"/>
        <v>EURPLN_25RR_6M</v>
      </c>
      <c r="I253" s="16">
        <v>-6769.36</v>
      </c>
      <c r="J253" s="13">
        <v>0.42</v>
      </c>
      <c r="K253" s="16">
        <v>0</v>
      </c>
      <c r="L253" s="23" t="str">
        <f>+_xlfn.XLOOKUP(H253,Datos_Tradition!$J$2:$J$89,Datos_Tradition!$I$2:$I$89,"")</f>
        <v/>
      </c>
      <c r="M253" s="24">
        <f t="shared" si="28"/>
        <v>0</v>
      </c>
      <c r="N253" s="25" t="str">
        <f t="shared" si="29"/>
        <v/>
      </c>
      <c r="O253" s="23" t="str">
        <f>+_xlfn.XLOOKUP(H253,Datos_BGC!$J$2:$J$89,Datos_BGC!$I$2:$I$89,"")</f>
        <v/>
      </c>
      <c r="P253" s="24">
        <f t="shared" si="30"/>
        <v>0</v>
      </c>
      <c r="Q253" s="29" t="str">
        <f t="shared" si="31"/>
        <v/>
      </c>
    </row>
    <row r="254" spans="1:17" x14ac:dyDescent="0.35">
      <c r="A254" t="s">
        <v>92</v>
      </c>
      <c r="B254" t="str">
        <f t="shared" si="24"/>
        <v>EUR</v>
      </c>
      <c r="C254" t="str">
        <f t="shared" si="25"/>
        <v>PLN</v>
      </c>
      <c r="D254" t="str">
        <f t="shared" si="26"/>
        <v>EURPLN</v>
      </c>
      <c r="E254" t="s">
        <v>9</v>
      </c>
      <c r="F254">
        <v>0.5</v>
      </c>
      <c r="G254" t="s">
        <v>5</v>
      </c>
      <c r="H254" t="str">
        <f t="shared" si="27"/>
        <v>EURPLN_ATM_6M</v>
      </c>
      <c r="I254" s="16">
        <v>22338.419170000001</v>
      </c>
      <c r="J254" s="13">
        <v>0.65</v>
      </c>
      <c r="K254" s="16">
        <v>0</v>
      </c>
      <c r="L254" s="23" t="str">
        <f>+_xlfn.XLOOKUP(H254,Datos_Tradition!$J$2:$J$89,Datos_Tradition!$I$2:$I$89,"")</f>
        <v/>
      </c>
      <c r="M254" s="24">
        <f t="shared" si="28"/>
        <v>0</v>
      </c>
      <c r="N254" s="25" t="str">
        <f t="shared" si="29"/>
        <v/>
      </c>
      <c r="O254" s="23" t="str">
        <f>+_xlfn.XLOOKUP(H254,Datos_BGC!$J$2:$J$89,Datos_BGC!$I$2:$I$89,"")</f>
        <v/>
      </c>
      <c r="P254" s="24">
        <f t="shared" si="30"/>
        <v>0</v>
      </c>
      <c r="Q254" s="29" t="str">
        <f t="shared" si="31"/>
        <v/>
      </c>
    </row>
    <row r="255" spans="1:17" x14ac:dyDescent="0.35">
      <c r="A255" t="s">
        <v>92</v>
      </c>
      <c r="B255" t="str">
        <f t="shared" si="24"/>
        <v>EUR</v>
      </c>
      <c r="C255" t="str">
        <f t="shared" si="25"/>
        <v>PLN</v>
      </c>
      <c r="D255" t="str">
        <f t="shared" si="26"/>
        <v>EURPLN</v>
      </c>
      <c r="E255" t="s">
        <v>17</v>
      </c>
      <c r="F255">
        <v>1</v>
      </c>
      <c r="G255" t="s">
        <v>7</v>
      </c>
      <c r="H255" t="str">
        <f t="shared" si="27"/>
        <v>EURPLN_10FLY_1Y</v>
      </c>
      <c r="I255" s="16">
        <v>-16943.689999999999</v>
      </c>
      <c r="J255" s="13">
        <v>0.44</v>
      </c>
      <c r="K255" s="16">
        <v>0</v>
      </c>
      <c r="L255" s="23" t="str">
        <f>+_xlfn.XLOOKUP(H255,Datos_Tradition!$J$2:$J$89,Datos_Tradition!$I$2:$I$89,"")</f>
        <v/>
      </c>
      <c r="M255" s="24">
        <f t="shared" si="28"/>
        <v>0</v>
      </c>
      <c r="N255" s="25" t="str">
        <f t="shared" si="29"/>
        <v/>
      </c>
      <c r="O255" s="23" t="str">
        <f>+_xlfn.XLOOKUP(H255,Datos_BGC!$J$2:$J$89,Datos_BGC!$I$2:$I$89,"")</f>
        <v/>
      </c>
      <c r="P255" s="24">
        <f t="shared" si="30"/>
        <v>0</v>
      </c>
      <c r="Q255" s="29" t="str">
        <f t="shared" si="31"/>
        <v/>
      </c>
    </row>
    <row r="256" spans="1:17" x14ac:dyDescent="0.35">
      <c r="A256" t="s">
        <v>92</v>
      </c>
      <c r="B256" t="str">
        <f t="shared" si="24"/>
        <v>EUR</v>
      </c>
      <c r="C256" t="str">
        <f t="shared" si="25"/>
        <v>PLN</v>
      </c>
      <c r="D256" t="str">
        <f t="shared" si="26"/>
        <v>EURPLN</v>
      </c>
      <c r="E256" t="s">
        <v>16</v>
      </c>
      <c r="F256">
        <v>1</v>
      </c>
      <c r="G256" t="s">
        <v>7</v>
      </c>
      <c r="H256" t="str">
        <f t="shared" si="27"/>
        <v>EURPLN_10RR_1Y</v>
      </c>
      <c r="I256" s="16">
        <v>5421.77</v>
      </c>
      <c r="J256" s="13">
        <v>0.66</v>
      </c>
      <c r="K256" s="16">
        <v>0</v>
      </c>
      <c r="L256" s="23" t="str">
        <f>+_xlfn.XLOOKUP(H256,Datos_Tradition!$J$2:$J$89,Datos_Tradition!$I$2:$I$89,"")</f>
        <v/>
      </c>
      <c r="M256" s="24">
        <f t="shared" si="28"/>
        <v>0</v>
      </c>
      <c r="N256" s="25" t="str">
        <f t="shared" si="29"/>
        <v/>
      </c>
      <c r="O256" s="23" t="str">
        <f>+_xlfn.XLOOKUP(H256,Datos_BGC!$J$2:$J$89,Datos_BGC!$I$2:$I$89,"")</f>
        <v/>
      </c>
      <c r="P256" s="24">
        <f t="shared" si="30"/>
        <v>0</v>
      </c>
      <c r="Q256" s="29" t="str">
        <f t="shared" si="31"/>
        <v/>
      </c>
    </row>
    <row r="257" spans="1:17" x14ac:dyDescent="0.35">
      <c r="A257" t="s">
        <v>92</v>
      </c>
      <c r="B257" t="str">
        <f t="shared" si="24"/>
        <v>EUR</v>
      </c>
      <c r="C257" t="str">
        <f t="shared" si="25"/>
        <v>PLN</v>
      </c>
      <c r="D257" t="str">
        <f t="shared" si="26"/>
        <v>EURPLN</v>
      </c>
      <c r="E257" t="s">
        <v>19</v>
      </c>
      <c r="F257">
        <v>1</v>
      </c>
      <c r="G257" t="s">
        <v>7</v>
      </c>
      <c r="H257" t="str">
        <f t="shared" si="27"/>
        <v>EURPLN_25FLY_1Y</v>
      </c>
      <c r="I257" s="16">
        <v>84589.49</v>
      </c>
      <c r="J257" s="13">
        <v>0.27500000000000002</v>
      </c>
      <c r="K257" s="16">
        <v>0</v>
      </c>
      <c r="L257" s="23" t="str">
        <f>+_xlfn.XLOOKUP(H257,Datos_Tradition!$J$2:$J$89,Datos_Tradition!$I$2:$I$89,"")</f>
        <v/>
      </c>
      <c r="M257" s="24">
        <f t="shared" si="28"/>
        <v>0</v>
      </c>
      <c r="N257" s="25" t="str">
        <f t="shared" si="29"/>
        <v/>
      </c>
      <c r="O257" s="23" t="str">
        <f>+_xlfn.XLOOKUP(H257,Datos_BGC!$J$2:$J$89,Datos_BGC!$I$2:$I$89,"")</f>
        <v/>
      </c>
      <c r="P257" s="24">
        <f t="shared" si="30"/>
        <v>0</v>
      </c>
      <c r="Q257" s="29" t="str">
        <f t="shared" si="31"/>
        <v/>
      </c>
    </row>
    <row r="258" spans="1:17" x14ac:dyDescent="0.35">
      <c r="A258" t="s">
        <v>92</v>
      </c>
      <c r="B258" t="str">
        <f t="shared" si="24"/>
        <v>EUR</v>
      </c>
      <c r="C258" t="str">
        <f t="shared" si="25"/>
        <v>PLN</v>
      </c>
      <c r="D258" t="str">
        <f t="shared" si="26"/>
        <v>EURPLN</v>
      </c>
      <c r="E258" t="s">
        <v>18</v>
      </c>
      <c r="F258">
        <v>1</v>
      </c>
      <c r="G258" t="s">
        <v>7</v>
      </c>
      <c r="H258" t="str">
        <f t="shared" si="27"/>
        <v>EURPLN_25RR_1Y</v>
      </c>
      <c r="I258" s="16">
        <v>-83655.12</v>
      </c>
      <c r="J258" s="13">
        <v>0.38500000000000001</v>
      </c>
      <c r="K258" s="16">
        <v>0</v>
      </c>
      <c r="L258" s="23" t="str">
        <f>+_xlfn.XLOOKUP(H258,Datos_Tradition!$J$2:$J$89,Datos_Tradition!$I$2:$I$89,"")</f>
        <v/>
      </c>
      <c r="M258" s="24">
        <f t="shared" si="28"/>
        <v>0</v>
      </c>
      <c r="N258" s="25" t="str">
        <f t="shared" si="29"/>
        <v/>
      </c>
      <c r="O258" s="23" t="str">
        <f>+_xlfn.XLOOKUP(H258,Datos_BGC!$J$2:$J$89,Datos_BGC!$I$2:$I$89,"")</f>
        <v/>
      </c>
      <c r="P258" s="24">
        <f t="shared" si="30"/>
        <v>0</v>
      </c>
      <c r="Q258" s="29" t="str">
        <f t="shared" si="31"/>
        <v/>
      </c>
    </row>
    <row r="259" spans="1:17" x14ac:dyDescent="0.35">
      <c r="A259" t="s">
        <v>92</v>
      </c>
      <c r="B259" t="str">
        <f t="shared" ref="B259:B322" si="32">+LEFT(A259,3)</f>
        <v>EUR</v>
      </c>
      <c r="C259" t="str">
        <f t="shared" ref="C259:C322" si="33">+RIGHT(A259,3)</f>
        <v>PLN</v>
      </c>
      <c r="D259" t="str">
        <f t="shared" ref="D259:D322" si="34">+IF(B259&lt;C259,B259&amp;C259,C259&amp;B259)</f>
        <v>EURPLN</v>
      </c>
      <c r="E259" t="s">
        <v>9</v>
      </c>
      <c r="F259">
        <v>1</v>
      </c>
      <c r="G259" t="s">
        <v>7</v>
      </c>
      <c r="H259" t="str">
        <f t="shared" ref="H259:H322" si="35">+D259&amp;"_"&amp;E259&amp;"_"&amp;G259</f>
        <v>EURPLN_ATM_1Y</v>
      </c>
      <c r="I259" s="16">
        <v>65502.504349999901</v>
      </c>
      <c r="J259" s="13">
        <v>0.6</v>
      </c>
      <c r="K259" s="16">
        <v>0</v>
      </c>
      <c r="L259" s="23" t="str">
        <f>+_xlfn.XLOOKUP(H259,Datos_Tradition!$J$2:$J$89,Datos_Tradition!$I$2:$I$89,"")</f>
        <v/>
      </c>
      <c r="M259" s="24">
        <f t="shared" ref="M259:M322" si="36">+IF(OR(L259="",K259=0),K259,ABS(I259)*L259/2)</f>
        <v>0</v>
      </c>
      <c r="N259" s="25" t="str">
        <f t="shared" ref="N259:N322" si="37">+IF(L259="","",M259&lt;$K259)</f>
        <v/>
      </c>
      <c r="O259" s="23" t="str">
        <f>+_xlfn.XLOOKUP(H259,Datos_BGC!$J$2:$J$89,Datos_BGC!$I$2:$I$89,"")</f>
        <v/>
      </c>
      <c r="P259" s="24">
        <f t="shared" ref="P259:P322" si="38">+IF(OR(O259="",K259=0),K259,ABS(I259)*O259/2)</f>
        <v>0</v>
      </c>
      <c r="Q259" s="29" t="str">
        <f t="shared" ref="Q259:Q322" si="39">+IF(O259="","",P259&lt;$K259)</f>
        <v/>
      </c>
    </row>
    <row r="260" spans="1:17" x14ac:dyDescent="0.35">
      <c r="A260" t="s">
        <v>92</v>
      </c>
      <c r="B260" t="str">
        <f t="shared" si="32"/>
        <v>EUR</v>
      </c>
      <c r="C260" t="str">
        <f t="shared" si="33"/>
        <v>PLN</v>
      </c>
      <c r="D260" t="str">
        <f t="shared" si="34"/>
        <v>EURPLN</v>
      </c>
      <c r="E260" t="s">
        <v>17</v>
      </c>
      <c r="F260">
        <v>2</v>
      </c>
      <c r="G260" t="s">
        <v>8</v>
      </c>
      <c r="H260" t="str">
        <f t="shared" si="35"/>
        <v>EURPLN_10FLY_2Y</v>
      </c>
      <c r="I260" s="16">
        <v>55019.299999999901</v>
      </c>
      <c r="J260" s="13">
        <v>0.60580000000000001</v>
      </c>
      <c r="K260" s="16">
        <v>0</v>
      </c>
      <c r="L260" s="23" t="str">
        <f>+_xlfn.XLOOKUP(H260,Datos_Tradition!$J$2:$J$89,Datos_Tradition!$I$2:$I$89,"")</f>
        <v/>
      </c>
      <c r="M260" s="24">
        <f t="shared" si="36"/>
        <v>0</v>
      </c>
      <c r="N260" s="25" t="str">
        <f t="shared" si="37"/>
        <v/>
      </c>
      <c r="O260" s="23" t="str">
        <f>+_xlfn.XLOOKUP(H260,Datos_BGC!$J$2:$J$89,Datos_BGC!$I$2:$I$89,"")</f>
        <v/>
      </c>
      <c r="P260" s="24">
        <f t="shared" si="38"/>
        <v>0</v>
      </c>
      <c r="Q260" s="29" t="str">
        <f t="shared" si="39"/>
        <v/>
      </c>
    </row>
    <row r="261" spans="1:17" x14ac:dyDescent="0.35">
      <c r="A261" t="s">
        <v>92</v>
      </c>
      <c r="B261" t="str">
        <f t="shared" si="32"/>
        <v>EUR</v>
      </c>
      <c r="C261" t="str">
        <f t="shared" si="33"/>
        <v>PLN</v>
      </c>
      <c r="D261" t="str">
        <f t="shared" si="34"/>
        <v>EURPLN</v>
      </c>
      <c r="E261" t="s">
        <v>16</v>
      </c>
      <c r="F261">
        <v>2</v>
      </c>
      <c r="G261" t="s">
        <v>8</v>
      </c>
      <c r="H261" t="str">
        <f t="shared" si="35"/>
        <v>EURPLN_10RR_2Y</v>
      </c>
      <c r="I261" s="16">
        <v>-29150.01</v>
      </c>
      <c r="J261" s="13">
        <v>0.90880000000000005</v>
      </c>
      <c r="K261" s="16">
        <v>0</v>
      </c>
      <c r="L261" s="23" t="str">
        <f>+_xlfn.XLOOKUP(H261,Datos_Tradition!$J$2:$J$89,Datos_Tradition!$I$2:$I$89,"")</f>
        <v/>
      </c>
      <c r="M261" s="24">
        <f t="shared" si="36"/>
        <v>0</v>
      </c>
      <c r="N261" s="25" t="str">
        <f t="shared" si="37"/>
        <v/>
      </c>
      <c r="O261" s="23" t="str">
        <f>+_xlfn.XLOOKUP(H261,Datos_BGC!$J$2:$J$89,Datos_BGC!$I$2:$I$89,"")</f>
        <v/>
      </c>
      <c r="P261" s="24">
        <f t="shared" si="38"/>
        <v>0</v>
      </c>
      <c r="Q261" s="29" t="str">
        <f t="shared" si="39"/>
        <v/>
      </c>
    </row>
    <row r="262" spans="1:17" x14ac:dyDescent="0.35">
      <c r="A262" t="s">
        <v>92</v>
      </c>
      <c r="B262" t="str">
        <f t="shared" si="32"/>
        <v>EUR</v>
      </c>
      <c r="C262" t="str">
        <f t="shared" si="33"/>
        <v>PLN</v>
      </c>
      <c r="D262" t="str">
        <f t="shared" si="34"/>
        <v>EURPLN</v>
      </c>
      <c r="E262" t="s">
        <v>19</v>
      </c>
      <c r="F262">
        <v>2</v>
      </c>
      <c r="G262" t="s">
        <v>8</v>
      </c>
      <c r="H262" t="str">
        <f t="shared" si="35"/>
        <v>EURPLN_25FLY_2Y</v>
      </c>
      <c r="I262" s="16">
        <v>48367.86</v>
      </c>
      <c r="J262" s="13">
        <v>0.37869999999999998</v>
      </c>
      <c r="K262" s="16">
        <v>0</v>
      </c>
      <c r="L262" s="23" t="str">
        <f>+_xlfn.XLOOKUP(H262,Datos_Tradition!$J$2:$J$89,Datos_Tradition!$I$2:$I$89,"")</f>
        <v/>
      </c>
      <c r="M262" s="24">
        <f t="shared" si="36"/>
        <v>0</v>
      </c>
      <c r="N262" s="25" t="str">
        <f t="shared" si="37"/>
        <v/>
      </c>
      <c r="O262" s="23" t="str">
        <f>+_xlfn.XLOOKUP(H262,Datos_BGC!$J$2:$J$89,Datos_BGC!$I$2:$I$89,"")</f>
        <v/>
      </c>
      <c r="P262" s="24">
        <f t="shared" si="38"/>
        <v>0</v>
      </c>
      <c r="Q262" s="29" t="str">
        <f t="shared" si="39"/>
        <v/>
      </c>
    </row>
    <row r="263" spans="1:17" x14ac:dyDescent="0.35">
      <c r="A263" t="s">
        <v>92</v>
      </c>
      <c r="B263" t="str">
        <f t="shared" si="32"/>
        <v>EUR</v>
      </c>
      <c r="C263" t="str">
        <f t="shared" si="33"/>
        <v>PLN</v>
      </c>
      <c r="D263" t="str">
        <f t="shared" si="34"/>
        <v>EURPLN</v>
      </c>
      <c r="E263" t="s">
        <v>18</v>
      </c>
      <c r="F263">
        <v>2</v>
      </c>
      <c r="G263" t="s">
        <v>8</v>
      </c>
      <c r="H263" t="str">
        <f t="shared" si="35"/>
        <v>EURPLN_25RR_2Y</v>
      </c>
      <c r="I263" s="16">
        <v>-53376.66</v>
      </c>
      <c r="J263" s="13">
        <v>0.53010000000000002</v>
      </c>
      <c r="K263" s="16">
        <v>0</v>
      </c>
      <c r="L263" s="23" t="str">
        <f>+_xlfn.XLOOKUP(H263,Datos_Tradition!$J$2:$J$89,Datos_Tradition!$I$2:$I$89,"")</f>
        <v/>
      </c>
      <c r="M263" s="24">
        <f t="shared" si="36"/>
        <v>0</v>
      </c>
      <c r="N263" s="25" t="str">
        <f t="shared" si="37"/>
        <v/>
      </c>
      <c r="O263" s="23" t="str">
        <f>+_xlfn.XLOOKUP(H263,Datos_BGC!$J$2:$J$89,Datos_BGC!$I$2:$I$89,"")</f>
        <v/>
      </c>
      <c r="P263" s="24">
        <f t="shared" si="38"/>
        <v>0</v>
      </c>
      <c r="Q263" s="29" t="str">
        <f t="shared" si="39"/>
        <v/>
      </c>
    </row>
    <row r="264" spans="1:17" x14ac:dyDescent="0.35">
      <c r="A264" t="s">
        <v>92</v>
      </c>
      <c r="B264" t="str">
        <f t="shared" si="32"/>
        <v>EUR</v>
      </c>
      <c r="C264" t="str">
        <f t="shared" si="33"/>
        <v>PLN</v>
      </c>
      <c r="D264" t="str">
        <f t="shared" si="34"/>
        <v>EURPLN</v>
      </c>
      <c r="E264" t="s">
        <v>9</v>
      </c>
      <c r="F264">
        <v>2</v>
      </c>
      <c r="G264" t="s">
        <v>8</v>
      </c>
      <c r="H264" t="str">
        <f t="shared" si="35"/>
        <v>EURPLN_ATM_2Y</v>
      </c>
      <c r="I264" s="16">
        <v>34246.9258999999</v>
      </c>
      <c r="J264" s="13">
        <v>0.75</v>
      </c>
      <c r="K264" s="16">
        <v>0</v>
      </c>
      <c r="L264" s="23" t="str">
        <f>+_xlfn.XLOOKUP(H264,Datos_Tradition!$J$2:$J$89,Datos_Tradition!$I$2:$I$89,"")</f>
        <v/>
      </c>
      <c r="M264" s="24">
        <f t="shared" si="36"/>
        <v>0</v>
      </c>
      <c r="N264" s="25" t="str">
        <f t="shared" si="37"/>
        <v/>
      </c>
      <c r="O264" s="23" t="str">
        <f>+_xlfn.XLOOKUP(H264,Datos_BGC!$J$2:$J$89,Datos_BGC!$I$2:$I$89,"")</f>
        <v/>
      </c>
      <c r="P264" s="24">
        <f t="shared" si="38"/>
        <v>0</v>
      </c>
      <c r="Q264" s="29" t="str">
        <f t="shared" si="39"/>
        <v/>
      </c>
    </row>
    <row r="265" spans="1:17" x14ac:dyDescent="0.35">
      <c r="A265" t="s">
        <v>92</v>
      </c>
      <c r="B265" t="str">
        <f t="shared" si="32"/>
        <v>EUR</v>
      </c>
      <c r="C265" t="str">
        <f t="shared" si="33"/>
        <v>PLN</v>
      </c>
      <c r="D265" t="str">
        <f t="shared" si="34"/>
        <v>EURPLN</v>
      </c>
      <c r="E265" t="s">
        <v>17</v>
      </c>
      <c r="F265">
        <v>3</v>
      </c>
      <c r="G265" t="s">
        <v>22</v>
      </c>
      <c r="H265" t="str">
        <f t="shared" si="35"/>
        <v>EURPLN_10FLY_3Y</v>
      </c>
      <c r="I265" s="16">
        <v>8696.5400000000009</v>
      </c>
      <c r="J265" s="13">
        <v>0.6</v>
      </c>
      <c r="K265" s="16">
        <v>0</v>
      </c>
      <c r="L265" s="23" t="str">
        <f>+_xlfn.XLOOKUP(H265,Datos_Tradition!$J$2:$J$89,Datos_Tradition!$I$2:$I$89,"")</f>
        <v/>
      </c>
      <c r="M265" s="24">
        <f t="shared" si="36"/>
        <v>0</v>
      </c>
      <c r="N265" s="25" t="str">
        <f t="shared" si="37"/>
        <v/>
      </c>
      <c r="O265" s="23" t="str">
        <f>+_xlfn.XLOOKUP(H265,Datos_BGC!$J$2:$J$89,Datos_BGC!$I$2:$I$89,"")</f>
        <v/>
      </c>
      <c r="P265" s="24">
        <f t="shared" si="38"/>
        <v>0</v>
      </c>
      <c r="Q265" s="29" t="str">
        <f t="shared" si="39"/>
        <v/>
      </c>
    </row>
    <row r="266" spans="1:17" x14ac:dyDescent="0.35">
      <c r="A266" t="s">
        <v>92</v>
      </c>
      <c r="B266" t="str">
        <f t="shared" si="32"/>
        <v>EUR</v>
      </c>
      <c r="C266" t="str">
        <f t="shared" si="33"/>
        <v>PLN</v>
      </c>
      <c r="D266" t="str">
        <f t="shared" si="34"/>
        <v>EURPLN</v>
      </c>
      <c r="E266" t="s">
        <v>16</v>
      </c>
      <c r="F266">
        <v>3</v>
      </c>
      <c r="G266" t="s">
        <v>22</v>
      </c>
      <c r="H266" t="str">
        <f t="shared" si="35"/>
        <v>EURPLN_10RR_3Y</v>
      </c>
      <c r="I266" s="16">
        <v>-4653.78999999999</v>
      </c>
      <c r="J266" s="13">
        <v>0.9</v>
      </c>
      <c r="K266" s="16">
        <v>0</v>
      </c>
      <c r="L266" s="23" t="str">
        <f>+_xlfn.XLOOKUP(H266,Datos_Tradition!$J$2:$J$89,Datos_Tradition!$I$2:$I$89,"")</f>
        <v/>
      </c>
      <c r="M266" s="24">
        <f t="shared" si="36"/>
        <v>0</v>
      </c>
      <c r="N266" s="25" t="str">
        <f t="shared" si="37"/>
        <v/>
      </c>
      <c r="O266" s="23" t="str">
        <f>+_xlfn.XLOOKUP(H266,Datos_BGC!$J$2:$J$89,Datos_BGC!$I$2:$I$89,"")</f>
        <v/>
      </c>
      <c r="P266" s="24">
        <f t="shared" si="38"/>
        <v>0</v>
      </c>
      <c r="Q266" s="29" t="str">
        <f t="shared" si="39"/>
        <v/>
      </c>
    </row>
    <row r="267" spans="1:17" x14ac:dyDescent="0.35">
      <c r="A267" t="s">
        <v>92</v>
      </c>
      <c r="B267" t="str">
        <f t="shared" si="32"/>
        <v>EUR</v>
      </c>
      <c r="C267" t="str">
        <f t="shared" si="33"/>
        <v>PLN</v>
      </c>
      <c r="D267" t="str">
        <f t="shared" si="34"/>
        <v>EURPLN</v>
      </c>
      <c r="E267" t="s">
        <v>19</v>
      </c>
      <c r="F267">
        <v>3</v>
      </c>
      <c r="G267" t="s">
        <v>22</v>
      </c>
      <c r="H267" t="str">
        <f t="shared" si="35"/>
        <v>EURPLN_25FLY_3Y</v>
      </c>
      <c r="I267" s="16">
        <v>4348.3099999999904</v>
      </c>
      <c r="J267" s="13">
        <v>0.47499999999999998</v>
      </c>
      <c r="K267" s="16">
        <v>0</v>
      </c>
      <c r="L267" s="23" t="str">
        <f>+_xlfn.XLOOKUP(H267,Datos_Tradition!$J$2:$J$89,Datos_Tradition!$I$2:$I$89,"")</f>
        <v/>
      </c>
      <c r="M267" s="24">
        <f t="shared" si="36"/>
        <v>0</v>
      </c>
      <c r="N267" s="25" t="str">
        <f t="shared" si="37"/>
        <v/>
      </c>
      <c r="O267" s="23" t="str">
        <f>+_xlfn.XLOOKUP(H267,Datos_BGC!$J$2:$J$89,Datos_BGC!$I$2:$I$89,"")</f>
        <v/>
      </c>
      <c r="P267" s="24">
        <f t="shared" si="38"/>
        <v>0</v>
      </c>
      <c r="Q267" s="29" t="str">
        <f t="shared" si="39"/>
        <v/>
      </c>
    </row>
    <row r="268" spans="1:17" x14ac:dyDescent="0.35">
      <c r="A268" t="s">
        <v>92</v>
      </c>
      <c r="B268" t="str">
        <f t="shared" si="32"/>
        <v>EUR</v>
      </c>
      <c r="C268" t="str">
        <f t="shared" si="33"/>
        <v>PLN</v>
      </c>
      <c r="D268" t="str">
        <f t="shared" si="34"/>
        <v>EURPLN</v>
      </c>
      <c r="E268" t="s">
        <v>18</v>
      </c>
      <c r="F268">
        <v>3</v>
      </c>
      <c r="G268" t="s">
        <v>22</v>
      </c>
      <c r="H268" t="str">
        <f t="shared" si="35"/>
        <v>EURPLN_25RR_3Y</v>
      </c>
      <c r="I268" s="16">
        <v>-1146.25</v>
      </c>
      <c r="J268" s="13">
        <v>0.5</v>
      </c>
      <c r="K268" s="16">
        <v>0</v>
      </c>
      <c r="L268" s="23" t="str">
        <f>+_xlfn.XLOOKUP(H268,Datos_Tradition!$J$2:$J$89,Datos_Tradition!$I$2:$I$89,"")</f>
        <v/>
      </c>
      <c r="M268" s="24">
        <f t="shared" si="36"/>
        <v>0</v>
      </c>
      <c r="N268" s="25" t="str">
        <f t="shared" si="37"/>
        <v/>
      </c>
      <c r="O268" s="23" t="str">
        <f>+_xlfn.XLOOKUP(H268,Datos_BGC!$J$2:$J$89,Datos_BGC!$I$2:$I$89,"")</f>
        <v/>
      </c>
      <c r="P268" s="24">
        <f t="shared" si="38"/>
        <v>0</v>
      </c>
      <c r="Q268" s="29" t="str">
        <f t="shared" si="39"/>
        <v/>
      </c>
    </row>
    <row r="269" spans="1:17" x14ac:dyDescent="0.35">
      <c r="A269" t="s">
        <v>92</v>
      </c>
      <c r="B269" t="str">
        <f t="shared" si="32"/>
        <v>EUR</v>
      </c>
      <c r="C269" t="str">
        <f t="shared" si="33"/>
        <v>PLN</v>
      </c>
      <c r="D269" t="str">
        <f t="shared" si="34"/>
        <v>EURPLN</v>
      </c>
      <c r="E269" t="s">
        <v>9</v>
      </c>
      <c r="F269">
        <v>3</v>
      </c>
      <c r="G269" t="s">
        <v>22</v>
      </c>
      <c r="H269" t="str">
        <f t="shared" si="35"/>
        <v>EURPLN_ATM_3Y</v>
      </c>
      <c r="I269" s="16">
        <v>5027.4218000000001</v>
      </c>
      <c r="J269" s="13">
        <v>1.10365</v>
      </c>
      <c r="K269" s="16">
        <v>0</v>
      </c>
      <c r="L269" s="23" t="str">
        <f>+_xlfn.XLOOKUP(H269,Datos_Tradition!$J$2:$J$89,Datos_Tradition!$I$2:$I$89,"")</f>
        <v/>
      </c>
      <c r="M269" s="24">
        <f t="shared" si="36"/>
        <v>0</v>
      </c>
      <c r="N269" s="25" t="str">
        <f t="shared" si="37"/>
        <v/>
      </c>
      <c r="O269" s="23" t="str">
        <f>+_xlfn.XLOOKUP(H269,Datos_BGC!$J$2:$J$89,Datos_BGC!$I$2:$I$89,"")</f>
        <v/>
      </c>
      <c r="P269" s="24">
        <f t="shared" si="38"/>
        <v>0</v>
      </c>
      <c r="Q269" s="29" t="str">
        <f t="shared" si="39"/>
        <v/>
      </c>
    </row>
    <row r="270" spans="1:17" x14ac:dyDescent="0.35">
      <c r="A270" t="s">
        <v>93</v>
      </c>
      <c r="B270" t="str">
        <f t="shared" si="32"/>
        <v>EUR</v>
      </c>
      <c r="C270" t="str">
        <f t="shared" si="33"/>
        <v>SEK</v>
      </c>
      <c r="D270" t="str">
        <f t="shared" si="34"/>
        <v>EURSEK</v>
      </c>
      <c r="E270" t="s">
        <v>17</v>
      </c>
      <c r="F270">
        <v>1.94444444444444E-2</v>
      </c>
      <c r="G270" t="s">
        <v>0</v>
      </c>
      <c r="H270" t="str">
        <f t="shared" si="35"/>
        <v>EURSEK_10FLY_1W</v>
      </c>
      <c r="I270" s="16">
        <v>9.19</v>
      </c>
      <c r="J270" s="13">
        <v>1.3225</v>
      </c>
      <c r="K270" s="16">
        <v>6.0768874999999998</v>
      </c>
      <c r="L270" s="23" t="str">
        <f>+_xlfn.XLOOKUP(H270,Datos_Tradition!$J$2:$J$89,Datos_Tradition!$I$2:$I$89,"")</f>
        <v/>
      </c>
      <c r="M270" s="24">
        <f t="shared" si="36"/>
        <v>6.0768874999999998</v>
      </c>
      <c r="N270" s="25" t="str">
        <f t="shared" si="37"/>
        <v/>
      </c>
      <c r="O270" s="23" t="str">
        <f>+_xlfn.XLOOKUP(H270,Datos_BGC!$J$2:$J$89,Datos_BGC!$I$2:$I$89,"")</f>
        <v/>
      </c>
      <c r="P270" s="24">
        <f t="shared" si="38"/>
        <v>6.0768874999999998</v>
      </c>
      <c r="Q270" s="29" t="str">
        <f t="shared" si="39"/>
        <v/>
      </c>
    </row>
    <row r="271" spans="1:17" x14ac:dyDescent="0.35">
      <c r="A271" t="s">
        <v>93</v>
      </c>
      <c r="B271" t="str">
        <f t="shared" si="32"/>
        <v>EUR</v>
      </c>
      <c r="C271" t="str">
        <f t="shared" si="33"/>
        <v>SEK</v>
      </c>
      <c r="D271" t="str">
        <f t="shared" si="34"/>
        <v>EURSEK</v>
      </c>
      <c r="E271" t="s">
        <v>16</v>
      </c>
      <c r="F271">
        <v>1.94444444444444E-2</v>
      </c>
      <c r="G271" t="s">
        <v>0</v>
      </c>
      <c r="H271" t="str">
        <f t="shared" si="35"/>
        <v>EURSEK_10RR_1W</v>
      </c>
      <c r="I271" s="16">
        <v>-3.32</v>
      </c>
      <c r="J271" s="13">
        <v>1.56</v>
      </c>
      <c r="K271" s="16">
        <v>2.5895999999999999</v>
      </c>
      <c r="L271" s="23" t="str">
        <f>+_xlfn.XLOOKUP(H271,Datos_Tradition!$J$2:$J$89,Datos_Tradition!$I$2:$I$89,"")</f>
        <v/>
      </c>
      <c r="M271" s="24">
        <f t="shared" si="36"/>
        <v>2.5895999999999999</v>
      </c>
      <c r="N271" s="25" t="str">
        <f t="shared" si="37"/>
        <v/>
      </c>
      <c r="O271" s="23" t="str">
        <f>+_xlfn.XLOOKUP(H271,Datos_BGC!$J$2:$J$89,Datos_BGC!$I$2:$I$89,"")</f>
        <v/>
      </c>
      <c r="P271" s="24">
        <f t="shared" si="38"/>
        <v>2.5895999999999999</v>
      </c>
      <c r="Q271" s="29" t="str">
        <f t="shared" si="39"/>
        <v/>
      </c>
    </row>
    <row r="272" spans="1:17" x14ac:dyDescent="0.35">
      <c r="A272" t="s">
        <v>93</v>
      </c>
      <c r="B272" t="str">
        <f t="shared" si="32"/>
        <v>EUR</v>
      </c>
      <c r="C272" t="str">
        <f t="shared" si="33"/>
        <v>SEK</v>
      </c>
      <c r="D272" t="str">
        <f t="shared" si="34"/>
        <v>EURSEK</v>
      </c>
      <c r="E272" t="s">
        <v>19</v>
      </c>
      <c r="F272">
        <v>1.94444444444444E-2</v>
      </c>
      <c r="G272" t="s">
        <v>0</v>
      </c>
      <c r="H272" t="str">
        <f t="shared" si="35"/>
        <v>EURSEK_25FLY_1W</v>
      </c>
      <c r="I272" s="16">
        <v>-25.86</v>
      </c>
      <c r="J272" s="13">
        <v>0.81</v>
      </c>
      <c r="K272" s="16">
        <v>10.4733</v>
      </c>
      <c r="L272" s="23" t="str">
        <f>+_xlfn.XLOOKUP(H272,Datos_Tradition!$J$2:$J$89,Datos_Tradition!$I$2:$I$89,"")</f>
        <v/>
      </c>
      <c r="M272" s="24">
        <f t="shared" si="36"/>
        <v>10.4733</v>
      </c>
      <c r="N272" s="25" t="str">
        <f t="shared" si="37"/>
        <v/>
      </c>
      <c r="O272" s="23" t="str">
        <f>+_xlfn.XLOOKUP(H272,Datos_BGC!$J$2:$J$89,Datos_BGC!$I$2:$I$89,"")</f>
        <v/>
      </c>
      <c r="P272" s="24">
        <f t="shared" si="38"/>
        <v>10.4733</v>
      </c>
      <c r="Q272" s="29" t="str">
        <f t="shared" si="39"/>
        <v/>
      </c>
    </row>
    <row r="273" spans="1:17" x14ac:dyDescent="0.35">
      <c r="A273" t="s">
        <v>93</v>
      </c>
      <c r="B273" t="str">
        <f t="shared" si="32"/>
        <v>EUR</v>
      </c>
      <c r="C273" t="str">
        <f t="shared" si="33"/>
        <v>SEK</v>
      </c>
      <c r="D273" t="str">
        <f t="shared" si="34"/>
        <v>EURSEK</v>
      </c>
      <c r="E273" t="s">
        <v>18</v>
      </c>
      <c r="F273">
        <v>1.94444444444444E-2</v>
      </c>
      <c r="G273" t="s">
        <v>0</v>
      </c>
      <c r="H273" t="str">
        <f t="shared" si="35"/>
        <v>EURSEK_25RR_1W</v>
      </c>
      <c r="I273" s="16">
        <v>9.61</v>
      </c>
      <c r="J273" s="13">
        <v>1.3472</v>
      </c>
      <c r="K273" s="16">
        <v>6.4732959999999897</v>
      </c>
      <c r="L273" s="23" t="str">
        <f>+_xlfn.XLOOKUP(H273,Datos_Tradition!$J$2:$J$89,Datos_Tradition!$I$2:$I$89,"")</f>
        <v/>
      </c>
      <c r="M273" s="24">
        <f t="shared" si="36"/>
        <v>6.4732959999999897</v>
      </c>
      <c r="N273" s="25" t="str">
        <f t="shared" si="37"/>
        <v/>
      </c>
      <c r="O273" s="23" t="str">
        <f>+_xlfn.XLOOKUP(H273,Datos_BGC!$J$2:$J$89,Datos_BGC!$I$2:$I$89,"")</f>
        <v/>
      </c>
      <c r="P273" s="24">
        <f t="shared" si="38"/>
        <v>6.4732959999999897</v>
      </c>
      <c r="Q273" s="29" t="str">
        <f t="shared" si="39"/>
        <v/>
      </c>
    </row>
    <row r="274" spans="1:17" x14ac:dyDescent="0.35">
      <c r="A274" t="s">
        <v>93</v>
      </c>
      <c r="B274" t="str">
        <f t="shared" si="32"/>
        <v>EUR</v>
      </c>
      <c r="C274" t="str">
        <f t="shared" si="33"/>
        <v>SEK</v>
      </c>
      <c r="D274" t="str">
        <f t="shared" si="34"/>
        <v>EURSEK</v>
      </c>
      <c r="E274" t="s">
        <v>9</v>
      </c>
      <c r="F274">
        <v>1.94444444444444E-2</v>
      </c>
      <c r="G274" t="s">
        <v>0</v>
      </c>
      <c r="H274" t="str">
        <f t="shared" si="35"/>
        <v>EURSEK_ATM_1W</v>
      </c>
      <c r="I274" s="16">
        <v>-6.61951</v>
      </c>
      <c r="J274" s="13">
        <v>1.5</v>
      </c>
      <c r="K274" s="16">
        <v>4.9646324999999996</v>
      </c>
      <c r="L274" s="23" t="str">
        <f>+_xlfn.XLOOKUP(H274,Datos_Tradition!$J$2:$J$89,Datos_Tradition!$I$2:$I$89,"")</f>
        <v/>
      </c>
      <c r="M274" s="24">
        <f t="shared" si="36"/>
        <v>4.9646324999999996</v>
      </c>
      <c r="N274" s="25" t="str">
        <f t="shared" si="37"/>
        <v/>
      </c>
      <c r="O274" s="23" t="str">
        <f>+_xlfn.XLOOKUP(H274,Datos_BGC!$J$2:$J$89,Datos_BGC!$I$2:$I$89,"")</f>
        <v/>
      </c>
      <c r="P274" s="24">
        <f t="shared" si="38"/>
        <v>4.9646324999999996</v>
      </c>
      <c r="Q274" s="29" t="str">
        <f t="shared" si="39"/>
        <v/>
      </c>
    </row>
    <row r="275" spans="1:17" x14ac:dyDescent="0.35">
      <c r="A275" t="s">
        <v>93</v>
      </c>
      <c r="B275" t="str">
        <f t="shared" si="32"/>
        <v>EUR</v>
      </c>
      <c r="C275" t="str">
        <f t="shared" si="33"/>
        <v>SEK</v>
      </c>
      <c r="D275" t="str">
        <f t="shared" si="34"/>
        <v>EURSEK</v>
      </c>
      <c r="E275" t="s">
        <v>17</v>
      </c>
      <c r="F275">
        <v>3.8888888888888799E-2</v>
      </c>
      <c r="G275" t="s">
        <v>1</v>
      </c>
      <c r="H275" t="str">
        <f t="shared" si="35"/>
        <v>EURSEK_10FLY_2W</v>
      </c>
      <c r="I275" s="16">
        <v>21.83</v>
      </c>
      <c r="J275" s="13">
        <v>1.1025</v>
      </c>
      <c r="K275" s="16">
        <v>12.033787499999899</v>
      </c>
      <c r="L275" s="23" t="str">
        <f>+_xlfn.XLOOKUP(H275,Datos_Tradition!$J$2:$J$89,Datos_Tradition!$I$2:$I$89,"")</f>
        <v/>
      </c>
      <c r="M275" s="24">
        <f t="shared" si="36"/>
        <v>12.033787499999899</v>
      </c>
      <c r="N275" s="25" t="str">
        <f t="shared" si="37"/>
        <v/>
      </c>
      <c r="O275" s="23" t="str">
        <f>+_xlfn.XLOOKUP(H275,Datos_BGC!$J$2:$J$89,Datos_BGC!$I$2:$I$89,"")</f>
        <v/>
      </c>
      <c r="P275" s="24">
        <f t="shared" si="38"/>
        <v>12.033787499999899</v>
      </c>
      <c r="Q275" s="29" t="str">
        <f t="shared" si="39"/>
        <v/>
      </c>
    </row>
    <row r="276" spans="1:17" x14ac:dyDescent="0.35">
      <c r="A276" t="s">
        <v>93</v>
      </c>
      <c r="B276" t="str">
        <f t="shared" si="32"/>
        <v>EUR</v>
      </c>
      <c r="C276" t="str">
        <f t="shared" si="33"/>
        <v>SEK</v>
      </c>
      <c r="D276" t="str">
        <f t="shared" si="34"/>
        <v>EURSEK</v>
      </c>
      <c r="E276" t="s">
        <v>16</v>
      </c>
      <c r="F276">
        <v>3.8888888888888799E-2</v>
      </c>
      <c r="G276" t="s">
        <v>1</v>
      </c>
      <c r="H276" t="str">
        <f t="shared" si="35"/>
        <v>EURSEK_10RR_2W</v>
      </c>
      <c r="I276" s="16">
        <v>-10.2099999999999</v>
      </c>
      <c r="J276" s="13">
        <v>2.2799999999999998</v>
      </c>
      <c r="K276" s="16">
        <v>11.639399999999901</v>
      </c>
      <c r="L276" s="23" t="str">
        <f>+_xlfn.XLOOKUP(H276,Datos_Tradition!$J$2:$J$89,Datos_Tradition!$I$2:$I$89,"")</f>
        <v/>
      </c>
      <c r="M276" s="24">
        <f t="shared" si="36"/>
        <v>11.639399999999901</v>
      </c>
      <c r="N276" s="25" t="str">
        <f t="shared" si="37"/>
        <v/>
      </c>
      <c r="O276" s="23" t="str">
        <f>+_xlfn.XLOOKUP(H276,Datos_BGC!$J$2:$J$89,Datos_BGC!$I$2:$I$89,"")</f>
        <v/>
      </c>
      <c r="P276" s="24">
        <f t="shared" si="38"/>
        <v>11.639399999999901</v>
      </c>
      <c r="Q276" s="29" t="str">
        <f t="shared" si="39"/>
        <v/>
      </c>
    </row>
    <row r="277" spans="1:17" x14ac:dyDescent="0.35">
      <c r="A277" t="s">
        <v>93</v>
      </c>
      <c r="B277" t="str">
        <f t="shared" si="32"/>
        <v>EUR</v>
      </c>
      <c r="C277" t="str">
        <f t="shared" si="33"/>
        <v>SEK</v>
      </c>
      <c r="D277" t="str">
        <f t="shared" si="34"/>
        <v>EURSEK</v>
      </c>
      <c r="E277" t="s">
        <v>19</v>
      </c>
      <c r="F277">
        <v>3.8888888888888799E-2</v>
      </c>
      <c r="G277" t="s">
        <v>1</v>
      </c>
      <c r="H277" t="str">
        <f t="shared" si="35"/>
        <v>EURSEK_25FLY_2W</v>
      </c>
      <c r="I277" s="16">
        <v>-44.22</v>
      </c>
      <c r="J277" s="13">
        <v>0.8</v>
      </c>
      <c r="K277" s="16">
        <v>17.687999999999999</v>
      </c>
      <c r="L277" s="23" t="str">
        <f>+_xlfn.XLOOKUP(H277,Datos_Tradition!$J$2:$J$89,Datos_Tradition!$I$2:$I$89,"")</f>
        <v/>
      </c>
      <c r="M277" s="24">
        <f t="shared" si="36"/>
        <v>17.687999999999999</v>
      </c>
      <c r="N277" s="25" t="str">
        <f t="shared" si="37"/>
        <v/>
      </c>
      <c r="O277" s="23" t="str">
        <f>+_xlfn.XLOOKUP(H277,Datos_BGC!$J$2:$J$89,Datos_BGC!$I$2:$I$89,"")</f>
        <v/>
      </c>
      <c r="P277" s="24">
        <f t="shared" si="38"/>
        <v>17.687999999999999</v>
      </c>
      <c r="Q277" s="29" t="str">
        <f t="shared" si="39"/>
        <v/>
      </c>
    </row>
    <row r="278" spans="1:17" x14ac:dyDescent="0.35">
      <c r="A278" t="s">
        <v>93</v>
      </c>
      <c r="B278" t="str">
        <f t="shared" si="32"/>
        <v>EUR</v>
      </c>
      <c r="C278" t="str">
        <f t="shared" si="33"/>
        <v>SEK</v>
      </c>
      <c r="D278" t="str">
        <f t="shared" si="34"/>
        <v>EURSEK</v>
      </c>
      <c r="E278" t="s">
        <v>18</v>
      </c>
      <c r="F278">
        <v>3.8888888888888799E-2</v>
      </c>
      <c r="G278" t="s">
        <v>1</v>
      </c>
      <c r="H278" t="str">
        <f t="shared" si="35"/>
        <v>EURSEK_25RR_2W</v>
      </c>
      <c r="I278" s="16">
        <v>18.14</v>
      </c>
      <c r="J278" s="13">
        <v>1.33</v>
      </c>
      <c r="K278" s="16">
        <v>12.0631</v>
      </c>
      <c r="L278" s="23" t="str">
        <f>+_xlfn.XLOOKUP(H278,Datos_Tradition!$J$2:$J$89,Datos_Tradition!$I$2:$I$89,"")</f>
        <v/>
      </c>
      <c r="M278" s="24">
        <f t="shared" si="36"/>
        <v>12.0631</v>
      </c>
      <c r="N278" s="25" t="str">
        <f t="shared" si="37"/>
        <v/>
      </c>
      <c r="O278" s="23" t="str">
        <f>+_xlfn.XLOOKUP(H278,Datos_BGC!$J$2:$J$89,Datos_BGC!$I$2:$I$89,"")</f>
        <v/>
      </c>
      <c r="P278" s="24">
        <f t="shared" si="38"/>
        <v>12.0631</v>
      </c>
      <c r="Q278" s="29" t="str">
        <f t="shared" si="39"/>
        <v/>
      </c>
    </row>
    <row r="279" spans="1:17" x14ac:dyDescent="0.35">
      <c r="A279" t="s">
        <v>93</v>
      </c>
      <c r="B279" t="str">
        <f t="shared" si="32"/>
        <v>EUR</v>
      </c>
      <c r="C279" t="str">
        <f t="shared" si="33"/>
        <v>SEK</v>
      </c>
      <c r="D279" t="str">
        <f t="shared" si="34"/>
        <v>EURSEK</v>
      </c>
      <c r="E279" t="s">
        <v>9</v>
      </c>
      <c r="F279">
        <v>3.8888888888888799E-2</v>
      </c>
      <c r="G279" t="s">
        <v>1</v>
      </c>
      <c r="H279" t="str">
        <f t="shared" si="35"/>
        <v>EURSEK_ATM_2W</v>
      </c>
      <c r="I279" s="16">
        <v>-9.8379600000000007</v>
      </c>
      <c r="J279" s="13">
        <v>0.93428550133112098</v>
      </c>
      <c r="K279" s="16">
        <v>4.5957316953377498</v>
      </c>
      <c r="L279" s="23" t="str">
        <f>+_xlfn.XLOOKUP(H279,Datos_Tradition!$J$2:$J$89,Datos_Tradition!$I$2:$I$89,"")</f>
        <v/>
      </c>
      <c r="M279" s="24">
        <f t="shared" si="36"/>
        <v>4.5957316953377498</v>
      </c>
      <c r="N279" s="25" t="str">
        <f t="shared" si="37"/>
        <v/>
      </c>
      <c r="O279" s="23" t="str">
        <f>+_xlfn.XLOOKUP(H279,Datos_BGC!$J$2:$J$89,Datos_BGC!$I$2:$I$89,"")</f>
        <v/>
      </c>
      <c r="P279" s="24">
        <f t="shared" si="38"/>
        <v>4.5957316953377498</v>
      </c>
      <c r="Q279" s="29" t="str">
        <f t="shared" si="39"/>
        <v/>
      </c>
    </row>
    <row r="280" spans="1:17" x14ac:dyDescent="0.35">
      <c r="A280" t="s">
        <v>93</v>
      </c>
      <c r="B280" t="str">
        <f t="shared" si="32"/>
        <v>EUR</v>
      </c>
      <c r="C280" t="str">
        <f t="shared" si="33"/>
        <v>SEK</v>
      </c>
      <c r="D280" t="str">
        <f t="shared" si="34"/>
        <v>EURSEK</v>
      </c>
      <c r="E280" t="s">
        <v>17</v>
      </c>
      <c r="F280">
        <v>5.83333333333333E-2</v>
      </c>
      <c r="G280" t="s">
        <v>21</v>
      </c>
      <c r="H280" t="str">
        <f t="shared" si="35"/>
        <v>EURSEK_10FLY_3W</v>
      </c>
      <c r="I280" s="16">
        <v>38.089999999999897</v>
      </c>
      <c r="J280" s="13">
        <v>0.74865000000000004</v>
      </c>
      <c r="K280" s="16">
        <v>14.258039249999999</v>
      </c>
      <c r="L280" s="23" t="str">
        <f>+_xlfn.XLOOKUP(H280,Datos_Tradition!$J$2:$J$89,Datos_Tradition!$I$2:$I$89,"")</f>
        <v/>
      </c>
      <c r="M280" s="24">
        <f t="shared" si="36"/>
        <v>14.258039249999999</v>
      </c>
      <c r="N280" s="25" t="str">
        <f t="shared" si="37"/>
        <v/>
      </c>
      <c r="O280" s="23" t="str">
        <f>+_xlfn.XLOOKUP(H280,Datos_BGC!$J$2:$J$89,Datos_BGC!$I$2:$I$89,"")</f>
        <v/>
      </c>
      <c r="P280" s="24">
        <f t="shared" si="38"/>
        <v>14.258039249999999</v>
      </c>
      <c r="Q280" s="29" t="str">
        <f t="shared" si="39"/>
        <v/>
      </c>
    </row>
    <row r="281" spans="1:17" x14ac:dyDescent="0.35">
      <c r="A281" t="s">
        <v>93</v>
      </c>
      <c r="B281" t="str">
        <f t="shared" si="32"/>
        <v>EUR</v>
      </c>
      <c r="C281" t="str">
        <f t="shared" si="33"/>
        <v>SEK</v>
      </c>
      <c r="D281" t="str">
        <f t="shared" si="34"/>
        <v>EURSEK</v>
      </c>
      <c r="E281" t="s">
        <v>16</v>
      </c>
      <c r="F281">
        <v>5.83333333333333E-2</v>
      </c>
      <c r="G281" t="s">
        <v>21</v>
      </c>
      <c r="H281" t="str">
        <f t="shared" si="35"/>
        <v>EURSEK_10RR_3W</v>
      </c>
      <c r="I281" s="16">
        <v>-21.39</v>
      </c>
      <c r="J281" s="13">
        <v>1.8074999999999899</v>
      </c>
      <c r="K281" s="16">
        <v>19.3312124999999</v>
      </c>
      <c r="L281" s="23" t="str">
        <f>+_xlfn.XLOOKUP(H281,Datos_Tradition!$J$2:$J$89,Datos_Tradition!$I$2:$I$89,"")</f>
        <v/>
      </c>
      <c r="M281" s="24">
        <f t="shared" si="36"/>
        <v>19.3312124999999</v>
      </c>
      <c r="N281" s="25" t="str">
        <f t="shared" si="37"/>
        <v/>
      </c>
      <c r="O281" s="23" t="str">
        <f>+_xlfn.XLOOKUP(H281,Datos_BGC!$J$2:$J$89,Datos_BGC!$I$2:$I$89,"")</f>
        <v/>
      </c>
      <c r="P281" s="24">
        <f t="shared" si="38"/>
        <v>19.3312124999999</v>
      </c>
      <c r="Q281" s="29" t="str">
        <f t="shared" si="39"/>
        <v/>
      </c>
    </row>
    <row r="282" spans="1:17" x14ac:dyDescent="0.35">
      <c r="A282" t="s">
        <v>93</v>
      </c>
      <c r="B282" t="str">
        <f t="shared" si="32"/>
        <v>EUR</v>
      </c>
      <c r="C282" t="str">
        <f t="shared" si="33"/>
        <v>SEK</v>
      </c>
      <c r="D282" t="str">
        <f t="shared" si="34"/>
        <v>EURSEK</v>
      </c>
      <c r="E282" t="s">
        <v>19</v>
      </c>
      <c r="F282">
        <v>5.83333333333333E-2</v>
      </c>
      <c r="G282" t="s">
        <v>21</v>
      </c>
      <c r="H282" t="str">
        <f t="shared" si="35"/>
        <v>EURSEK_25FLY_3W</v>
      </c>
      <c r="I282" s="16">
        <v>-4.84</v>
      </c>
      <c r="J282" s="13">
        <v>0.54239999999999999</v>
      </c>
      <c r="K282" s="16">
        <v>1.312608</v>
      </c>
      <c r="L282" s="23" t="str">
        <f>+_xlfn.XLOOKUP(H282,Datos_Tradition!$J$2:$J$89,Datos_Tradition!$I$2:$I$89,"")</f>
        <v/>
      </c>
      <c r="M282" s="24">
        <f t="shared" si="36"/>
        <v>1.312608</v>
      </c>
      <c r="N282" s="25" t="str">
        <f t="shared" si="37"/>
        <v/>
      </c>
      <c r="O282" s="23" t="str">
        <f>+_xlfn.XLOOKUP(H282,Datos_BGC!$J$2:$J$89,Datos_BGC!$I$2:$I$89,"")</f>
        <v/>
      </c>
      <c r="P282" s="24">
        <f t="shared" si="38"/>
        <v>1.312608</v>
      </c>
      <c r="Q282" s="29" t="str">
        <f t="shared" si="39"/>
        <v/>
      </c>
    </row>
    <row r="283" spans="1:17" x14ac:dyDescent="0.35">
      <c r="A283" t="s">
        <v>93</v>
      </c>
      <c r="B283" t="str">
        <f t="shared" si="32"/>
        <v>EUR</v>
      </c>
      <c r="C283" t="str">
        <f t="shared" si="33"/>
        <v>SEK</v>
      </c>
      <c r="D283" t="str">
        <f t="shared" si="34"/>
        <v>EURSEK</v>
      </c>
      <c r="E283" t="s">
        <v>18</v>
      </c>
      <c r="F283">
        <v>5.83333333333333E-2</v>
      </c>
      <c r="G283" t="s">
        <v>21</v>
      </c>
      <c r="H283" t="str">
        <f t="shared" si="35"/>
        <v>EURSEK_25RR_3W</v>
      </c>
      <c r="I283" s="16">
        <v>16.079999999999998</v>
      </c>
      <c r="J283" s="13">
        <v>0.60060000000000002</v>
      </c>
      <c r="K283" s="16">
        <v>4.828824</v>
      </c>
      <c r="L283" s="23" t="str">
        <f>+_xlfn.XLOOKUP(H283,Datos_Tradition!$J$2:$J$89,Datos_Tradition!$I$2:$I$89,"")</f>
        <v/>
      </c>
      <c r="M283" s="24">
        <f t="shared" si="36"/>
        <v>4.828824</v>
      </c>
      <c r="N283" s="25" t="str">
        <f t="shared" si="37"/>
        <v/>
      </c>
      <c r="O283" s="23" t="str">
        <f>+_xlfn.XLOOKUP(H283,Datos_BGC!$J$2:$J$89,Datos_BGC!$I$2:$I$89,"")</f>
        <v/>
      </c>
      <c r="P283" s="24">
        <f t="shared" si="38"/>
        <v>4.828824</v>
      </c>
      <c r="Q283" s="29" t="str">
        <f t="shared" si="39"/>
        <v/>
      </c>
    </row>
    <row r="284" spans="1:17" x14ac:dyDescent="0.35">
      <c r="A284" t="s">
        <v>93</v>
      </c>
      <c r="B284" t="str">
        <f t="shared" si="32"/>
        <v>EUR</v>
      </c>
      <c r="C284" t="str">
        <f t="shared" si="33"/>
        <v>SEK</v>
      </c>
      <c r="D284" t="str">
        <f t="shared" si="34"/>
        <v>EURSEK</v>
      </c>
      <c r="E284" t="s">
        <v>9</v>
      </c>
      <c r="F284">
        <v>5.83333333333333E-2</v>
      </c>
      <c r="G284" t="s">
        <v>21</v>
      </c>
      <c r="H284" t="str">
        <f t="shared" si="35"/>
        <v>EURSEK_ATM_3W</v>
      </c>
      <c r="I284" s="16">
        <v>-9.50319</v>
      </c>
      <c r="J284" s="13">
        <v>0.72632495261597696</v>
      </c>
      <c r="K284" s="16">
        <v>3.4512020132253101</v>
      </c>
      <c r="L284" s="23" t="str">
        <f>+_xlfn.XLOOKUP(H284,Datos_Tradition!$J$2:$J$89,Datos_Tradition!$I$2:$I$89,"")</f>
        <v/>
      </c>
      <c r="M284" s="24">
        <f t="shared" si="36"/>
        <v>3.4512020132253101</v>
      </c>
      <c r="N284" s="25" t="str">
        <f t="shared" si="37"/>
        <v/>
      </c>
      <c r="O284" s="23" t="str">
        <f>+_xlfn.XLOOKUP(H284,Datos_BGC!$J$2:$J$89,Datos_BGC!$I$2:$I$89,"")</f>
        <v/>
      </c>
      <c r="P284" s="24">
        <f t="shared" si="38"/>
        <v>3.4512020132253101</v>
      </c>
      <c r="Q284" s="29" t="str">
        <f t="shared" si="39"/>
        <v/>
      </c>
    </row>
    <row r="285" spans="1:17" x14ac:dyDescent="0.35">
      <c r="A285" t="s">
        <v>94</v>
      </c>
      <c r="B285" t="str">
        <f t="shared" si="32"/>
        <v>EUR</v>
      </c>
      <c r="C285" t="str">
        <f t="shared" si="33"/>
        <v>SGD</v>
      </c>
      <c r="D285" t="str">
        <f t="shared" si="34"/>
        <v>EURSGD</v>
      </c>
      <c r="E285" t="s">
        <v>17</v>
      </c>
      <c r="F285">
        <v>0.5</v>
      </c>
      <c r="G285" t="s">
        <v>5</v>
      </c>
      <c r="H285" t="str">
        <f t="shared" si="35"/>
        <v>EURSGD_10FLY_6M</v>
      </c>
      <c r="I285" s="16">
        <v>7138.99</v>
      </c>
      <c r="J285" s="13">
        <v>0.86</v>
      </c>
      <c r="K285" s="16">
        <v>3069.7656999999999</v>
      </c>
      <c r="L285" s="23" t="str">
        <f>+_xlfn.XLOOKUP(H285,Datos_Tradition!$J$2:$J$89,Datos_Tradition!$I$2:$I$89,"")</f>
        <v/>
      </c>
      <c r="M285" s="24">
        <f t="shared" si="36"/>
        <v>3069.7656999999999</v>
      </c>
      <c r="N285" s="25" t="str">
        <f t="shared" si="37"/>
        <v/>
      </c>
      <c r="O285" s="23" t="str">
        <f>+_xlfn.XLOOKUP(H285,Datos_BGC!$J$2:$J$89,Datos_BGC!$I$2:$I$89,"")</f>
        <v/>
      </c>
      <c r="P285" s="24">
        <f t="shared" si="38"/>
        <v>3069.7656999999999</v>
      </c>
      <c r="Q285" s="29" t="str">
        <f t="shared" si="39"/>
        <v/>
      </c>
    </row>
    <row r="286" spans="1:17" x14ac:dyDescent="0.35">
      <c r="A286" t="s">
        <v>94</v>
      </c>
      <c r="B286" t="str">
        <f t="shared" si="32"/>
        <v>EUR</v>
      </c>
      <c r="C286" t="str">
        <f t="shared" si="33"/>
        <v>SGD</v>
      </c>
      <c r="D286" t="str">
        <f t="shared" si="34"/>
        <v>EURSGD</v>
      </c>
      <c r="E286" t="s">
        <v>16</v>
      </c>
      <c r="F286">
        <v>0.5</v>
      </c>
      <c r="G286" t="s">
        <v>5</v>
      </c>
      <c r="H286" t="str">
        <f t="shared" si="35"/>
        <v>EURSGD_10RR_6M</v>
      </c>
      <c r="I286" s="16">
        <v>5249.72</v>
      </c>
      <c r="J286" s="13">
        <v>1.29</v>
      </c>
      <c r="K286" s="16">
        <v>3386.0693999999999</v>
      </c>
      <c r="L286" s="23" t="str">
        <f>+_xlfn.XLOOKUP(H286,Datos_Tradition!$J$2:$J$89,Datos_Tradition!$I$2:$I$89,"")</f>
        <v/>
      </c>
      <c r="M286" s="24">
        <f t="shared" si="36"/>
        <v>3386.0693999999999</v>
      </c>
      <c r="N286" s="25" t="str">
        <f t="shared" si="37"/>
        <v/>
      </c>
      <c r="O286" s="23" t="str">
        <f>+_xlfn.XLOOKUP(H286,Datos_BGC!$J$2:$J$89,Datos_BGC!$I$2:$I$89,"")</f>
        <v/>
      </c>
      <c r="P286" s="24">
        <f t="shared" si="38"/>
        <v>3386.0693999999999</v>
      </c>
      <c r="Q286" s="29" t="str">
        <f t="shared" si="39"/>
        <v/>
      </c>
    </row>
    <row r="287" spans="1:17" x14ac:dyDescent="0.35">
      <c r="A287" t="s">
        <v>94</v>
      </c>
      <c r="B287" t="str">
        <f t="shared" si="32"/>
        <v>EUR</v>
      </c>
      <c r="C287" t="str">
        <f t="shared" si="33"/>
        <v>SGD</v>
      </c>
      <c r="D287" t="str">
        <f t="shared" si="34"/>
        <v>EURSGD</v>
      </c>
      <c r="E287" t="s">
        <v>19</v>
      </c>
      <c r="F287">
        <v>0.5</v>
      </c>
      <c r="G287" t="s">
        <v>5</v>
      </c>
      <c r="H287" t="str">
        <f t="shared" si="35"/>
        <v>EURSGD_25FLY_6M</v>
      </c>
      <c r="I287" s="16">
        <v>-4127.6899999999896</v>
      </c>
      <c r="J287" s="13">
        <v>0.53500000000000003</v>
      </c>
      <c r="K287" s="16">
        <v>1104.1570749999901</v>
      </c>
      <c r="L287" s="23" t="str">
        <f>+_xlfn.XLOOKUP(H287,Datos_Tradition!$J$2:$J$89,Datos_Tradition!$I$2:$I$89,"")</f>
        <v/>
      </c>
      <c r="M287" s="24">
        <f t="shared" si="36"/>
        <v>1104.1570749999901</v>
      </c>
      <c r="N287" s="25" t="str">
        <f t="shared" si="37"/>
        <v/>
      </c>
      <c r="O287" s="23" t="str">
        <f>+_xlfn.XLOOKUP(H287,Datos_BGC!$J$2:$J$89,Datos_BGC!$I$2:$I$89,"")</f>
        <v/>
      </c>
      <c r="P287" s="24">
        <f t="shared" si="38"/>
        <v>1104.1570749999901</v>
      </c>
      <c r="Q287" s="29" t="str">
        <f t="shared" si="39"/>
        <v/>
      </c>
    </row>
    <row r="288" spans="1:17" x14ac:dyDescent="0.35">
      <c r="A288" t="s">
        <v>94</v>
      </c>
      <c r="B288" t="str">
        <f t="shared" si="32"/>
        <v>EUR</v>
      </c>
      <c r="C288" t="str">
        <f t="shared" si="33"/>
        <v>SGD</v>
      </c>
      <c r="D288" t="str">
        <f t="shared" si="34"/>
        <v>EURSGD</v>
      </c>
      <c r="E288" t="s">
        <v>18</v>
      </c>
      <c r="F288">
        <v>0.5</v>
      </c>
      <c r="G288" t="s">
        <v>5</v>
      </c>
      <c r="H288" t="str">
        <f t="shared" si="35"/>
        <v>EURSGD_25RR_6M</v>
      </c>
      <c r="I288" s="16">
        <v>-8054.4</v>
      </c>
      <c r="J288" s="13">
        <v>0.755</v>
      </c>
      <c r="K288" s="16">
        <v>3040.5360000000001</v>
      </c>
      <c r="L288" s="23" t="str">
        <f>+_xlfn.XLOOKUP(H288,Datos_Tradition!$J$2:$J$89,Datos_Tradition!$I$2:$I$89,"")</f>
        <v/>
      </c>
      <c r="M288" s="24">
        <f t="shared" si="36"/>
        <v>3040.5360000000001</v>
      </c>
      <c r="N288" s="25" t="str">
        <f t="shared" si="37"/>
        <v/>
      </c>
      <c r="O288" s="23" t="str">
        <f>+_xlfn.XLOOKUP(H288,Datos_BGC!$J$2:$J$89,Datos_BGC!$I$2:$I$89,"")</f>
        <v/>
      </c>
      <c r="P288" s="24">
        <f t="shared" si="38"/>
        <v>3040.5360000000001</v>
      </c>
      <c r="Q288" s="29" t="str">
        <f t="shared" si="39"/>
        <v/>
      </c>
    </row>
    <row r="289" spans="1:17" x14ac:dyDescent="0.35">
      <c r="A289" t="s">
        <v>94</v>
      </c>
      <c r="B289" t="str">
        <f t="shared" si="32"/>
        <v>EUR</v>
      </c>
      <c r="C289" t="str">
        <f t="shared" si="33"/>
        <v>SGD</v>
      </c>
      <c r="D289" t="str">
        <f t="shared" si="34"/>
        <v>EURSGD</v>
      </c>
      <c r="E289" t="s">
        <v>9</v>
      </c>
      <c r="F289">
        <v>0.5</v>
      </c>
      <c r="G289" t="s">
        <v>5</v>
      </c>
      <c r="H289" t="str">
        <f t="shared" si="35"/>
        <v>EURSGD_ATM_6M</v>
      </c>
      <c r="I289" s="16">
        <v>15129.808939999901</v>
      </c>
      <c r="J289" s="13">
        <v>0.55000000000000004</v>
      </c>
      <c r="K289" s="16">
        <v>4160.6974584999998</v>
      </c>
      <c r="L289" s="23" t="str">
        <f>+_xlfn.XLOOKUP(H289,Datos_Tradition!$J$2:$J$89,Datos_Tradition!$I$2:$I$89,"")</f>
        <v/>
      </c>
      <c r="M289" s="24">
        <f t="shared" si="36"/>
        <v>4160.6974584999998</v>
      </c>
      <c r="N289" s="25" t="str">
        <f t="shared" si="37"/>
        <v/>
      </c>
      <c r="O289" s="23" t="str">
        <f>+_xlfn.XLOOKUP(H289,Datos_BGC!$J$2:$J$89,Datos_BGC!$I$2:$I$89,"")</f>
        <v/>
      </c>
      <c r="P289" s="24">
        <f t="shared" si="38"/>
        <v>4160.6974584999998</v>
      </c>
      <c r="Q289" s="29" t="str">
        <f t="shared" si="39"/>
        <v/>
      </c>
    </row>
    <row r="290" spans="1:17" x14ac:dyDescent="0.35">
      <c r="A290" t="s">
        <v>94</v>
      </c>
      <c r="B290" t="str">
        <f t="shared" si="32"/>
        <v>EUR</v>
      </c>
      <c r="C290" t="str">
        <f t="shared" si="33"/>
        <v>SGD</v>
      </c>
      <c r="D290" t="str">
        <f t="shared" si="34"/>
        <v>EURSGD</v>
      </c>
      <c r="E290" t="s">
        <v>17</v>
      </c>
      <c r="F290">
        <v>1</v>
      </c>
      <c r="G290" t="s">
        <v>7</v>
      </c>
      <c r="H290" t="str">
        <f t="shared" si="35"/>
        <v>EURSGD_10FLY_1Y</v>
      </c>
      <c r="I290" s="16">
        <v>592.08999999999901</v>
      </c>
      <c r="J290" s="13">
        <v>0.84</v>
      </c>
      <c r="K290" s="16">
        <v>248.677799999999</v>
      </c>
      <c r="L290" s="23" t="str">
        <f>+_xlfn.XLOOKUP(H290,Datos_Tradition!$J$2:$J$89,Datos_Tradition!$I$2:$I$89,"")</f>
        <v/>
      </c>
      <c r="M290" s="24">
        <f t="shared" si="36"/>
        <v>248.677799999999</v>
      </c>
      <c r="N290" s="25" t="str">
        <f t="shared" si="37"/>
        <v/>
      </c>
      <c r="O290" s="23" t="str">
        <f>+_xlfn.XLOOKUP(H290,Datos_BGC!$J$2:$J$89,Datos_BGC!$I$2:$I$89,"")</f>
        <v/>
      </c>
      <c r="P290" s="24">
        <f t="shared" si="38"/>
        <v>248.677799999999</v>
      </c>
      <c r="Q290" s="29" t="str">
        <f t="shared" si="39"/>
        <v/>
      </c>
    </row>
    <row r="291" spans="1:17" x14ac:dyDescent="0.35">
      <c r="A291" t="s">
        <v>94</v>
      </c>
      <c r="B291" t="str">
        <f t="shared" si="32"/>
        <v>EUR</v>
      </c>
      <c r="C291" t="str">
        <f t="shared" si="33"/>
        <v>SGD</v>
      </c>
      <c r="D291" t="str">
        <f t="shared" si="34"/>
        <v>EURSGD</v>
      </c>
      <c r="E291" t="s">
        <v>16</v>
      </c>
      <c r="F291">
        <v>1</v>
      </c>
      <c r="G291" t="s">
        <v>7</v>
      </c>
      <c r="H291" t="str">
        <f t="shared" si="35"/>
        <v>EURSGD_10RR_1Y</v>
      </c>
      <c r="I291" s="16">
        <v>2761.77</v>
      </c>
      <c r="J291" s="13">
        <v>1.26</v>
      </c>
      <c r="K291" s="16">
        <v>1739.9150999999999</v>
      </c>
      <c r="L291" s="23" t="str">
        <f>+_xlfn.XLOOKUP(H291,Datos_Tradition!$J$2:$J$89,Datos_Tradition!$I$2:$I$89,"")</f>
        <v/>
      </c>
      <c r="M291" s="24">
        <f t="shared" si="36"/>
        <v>1739.9150999999999</v>
      </c>
      <c r="N291" s="25" t="str">
        <f t="shared" si="37"/>
        <v/>
      </c>
      <c r="O291" s="23" t="str">
        <f>+_xlfn.XLOOKUP(H291,Datos_BGC!$J$2:$J$89,Datos_BGC!$I$2:$I$89,"")</f>
        <v/>
      </c>
      <c r="P291" s="24">
        <f t="shared" si="38"/>
        <v>1739.9150999999999</v>
      </c>
      <c r="Q291" s="29" t="str">
        <f t="shared" si="39"/>
        <v/>
      </c>
    </row>
    <row r="292" spans="1:17" x14ac:dyDescent="0.35">
      <c r="A292" t="s">
        <v>94</v>
      </c>
      <c r="B292" t="str">
        <f t="shared" si="32"/>
        <v>EUR</v>
      </c>
      <c r="C292" t="str">
        <f t="shared" si="33"/>
        <v>SGD</v>
      </c>
      <c r="D292" t="str">
        <f t="shared" si="34"/>
        <v>EURSGD</v>
      </c>
      <c r="E292" t="s">
        <v>19</v>
      </c>
      <c r="F292">
        <v>1</v>
      </c>
      <c r="G292" t="s">
        <v>7</v>
      </c>
      <c r="H292" t="str">
        <f t="shared" si="35"/>
        <v>EURSGD_25FLY_1Y</v>
      </c>
      <c r="I292" s="16">
        <v>-9121.51</v>
      </c>
      <c r="J292" s="13">
        <v>0.52500000000000002</v>
      </c>
      <c r="K292" s="16">
        <v>2394.3963749999998</v>
      </c>
      <c r="L292" s="23" t="str">
        <f>+_xlfn.XLOOKUP(H292,Datos_Tradition!$J$2:$J$89,Datos_Tradition!$I$2:$I$89,"")</f>
        <v/>
      </c>
      <c r="M292" s="24">
        <f t="shared" si="36"/>
        <v>2394.3963749999998</v>
      </c>
      <c r="N292" s="25" t="str">
        <f t="shared" si="37"/>
        <v/>
      </c>
      <c r="O292" s="23" t="str">
        <f>+_xlfn.XLOOKUP(H292,Datos_BGC!$J$2:$J$89,Datos_BGC!$I$2:$I$89,"")</f>
        <v/>
      </c>
      <c r="P292" s="24">
        <f t="shared" si="38"/>
        <v>2394.3963749999998</v>
      </c>
      <c r="Q292" s="29" t="str">
        <f t="shared" si="39"/>
        <v/>
      </c>
    </row>
    <row r="293" spans="1:17" x14ac:dyDescent="0.35">
      <c r="A293" t="s">
        <v>94</v>
      </c>
      <c r="B293" t="str">
        <f t="shared" si="32"/>
        <v>EUR</v>
      </c>
      <c r="C293" t="str">
        <f t="shared" si="33"/>
        <v>SGD</v>
      </c>
      <c r="D293" t="str">
        <f t="shared" si="34"/>
        <v>EURSGD</v>
      </c>
      <c r="E293" t="s">
        <v>18</v>
      </c>
      <c r="F293">
        <v>1</v>
      </c>
      <c r="G293" t="s">
        <v>7</v>
      </c>
      <c r="H293" t="str">
        <f t="shared" si="35"/>
        <v>EURSGD_25RR_1Y</v>
      </c>
      <c r="I293" s="16">
        <v>-13850.89</v>
      </c>
      <c r="J293" s="13">
        <v>0.73499999999999999</v>
      </c>
      <c r="K293" s="16">
        <v>5090.2020750000001</v>
      </c>
      <c r="L293" s="23" t="str">
        <f>+_xlfn.XLOOKUP(H293,Datos_Tradition!$J$2:$J$89,Datos_Tradition!$I$2:$I$89,"")</f>
        <v/>
      </c>
      <c r="M293" s="24">
        <f t="shared" si="36"/>
        <v>5090.2020750000001</v>
      </c>
      <c r="N293" s="25" t="str">
        <f t="shared" si="37"/>
        <v/>
      </c>
      <c r="O293" s="23" t="str">
        <f>+_xlfn.XLOOKUP(H293,Datos_BGC!$J$2:$J$89,Datos_BGC!$I$2:$I$89,"")</f>
        <v/>
      </c>
      <c r="P293" s="24">
        <f t="shared" si="38"/>
        <v>5090.2020750000001</v>
      </c>
      <c r="Q293" s="29" t="str">
        <f t="shared" si="39"/>
        <v/>
      </c>
    </row>
    <row r="294" spans="1:17" x14ac:dyDescent="0.35">
      <c r="A294" t="s">
        <v>94</v>
      </c>
      <c r="B294" t="str">
        <f t="shared" si="32"/>
        <v>EUR</v>
      </c>
      <c r="C294" t="str">
        <f t="shared" si="33"/>
        <v>SGD</v>
      </c>
      <c r="D294" t="str">
        <f t="shared" si="34"/>
        <v>EURSGD</v>
      </c>
      <c r="E294" t="s">
        <v>9</v>
      </c>
      <c r="F294">
        <v>1</v>
      </c>
      <c r="G294" t="s">
        <v>7</v>
      </c>
      <c r="H294" t="str">
        <f t="shared" si="35"/>
        <v>EURSGD_ATM_1Y</v>
      </c>
      <c r="I294" s="16">
        <v>-4453.7805500000004</v>
      </c>
      <c r="J294" s="13">
        <v>0.5</v>
      </c>
      <c r="K294" s="16">
        <v>1113.4451375000001</v>
      </c>
      <c r="L294" s="23" t="str">
        <f>+_xlfn.XLOOKUP(H294,Datos_Tradition!$J$2:$J$89,Datos_Tradition!$I$2:$I$89,"")</f>
        <v/>
      </c>
      <c r="M294" s="24">
        <f t="shared" si="36"/>
        <v>1113.4451375000001</v>
      </c>
      <c r="N294" s="25" t="str">
        <f t="shared" si="37"/>
        <v/>
      </c>
      <c r="O294" s="23" t="str">
        <f>+_xlfn.XLOOKUP(H294,Datos_BGC!$J$2:$J$89,Datos_BGC!$I$2:$I$89,"")</f>
        <v/>
      </c>
      <c r="P294" s="24">
        <f t="shared" si="38"/>
        <v>1113.4451375000001</v>
      </c>
      <c r="Q294" s="29" t="str">
        <f t="shared" si="39"/>
        <v/>
      </c>
    </row>
    <row r="295" spans="1:17" x14ac:dyDescent="0.35">
      <c r="A295" t="s">
        <v>94</v>
      </c>
      <c r="B295" t="str">
        <f t="shared" si="32"/>
        <v>EUR</v>
      </c>
      <c r="C295" t="str">
        <f t="shared" si="33"/>
        <v>SGD</v>
      </c>
      <c r="D295" t="str">
        <f t="shared" si="34"/>
        <v>EURSGD</v>
      </c>
      <c r="E295" t="s">
        <v>17</v>
      </c>
      <c r="F295">
        <v>2</v>
      </c>
      <c r="G295" t="s">
        <v>8</v>
      </c>
      <c r="H295" t="str">
        <f t="shared" si="35"/>
        <v>EURSGD_10FLY_2Y</v>
      </c>
      <c r="I295" s="16">
        <v>156.41</v>
      </c>
      <c r="J295" s="13">
        <v>0.4602</v>
      </c>
      <c r="K295" s="16">
        <v>35.989941000000002</v>
      </c>
      <c r="L295" s="23" t="str">
        <f>+_xlfn.XLOOKUP(H295,Datos_Tradition!$J$2:$J$89,Datos_Tradition!$I$2:$I$89,"")</f>
        <v/>
      </c>
      <c r="M295" s="24">
        <f t="shared" si="36"/>
        <v>35.989941000000002</v>
      </c>
      <c r="N295" s="25" t="str">
        <f t="shared" si="37"/>
        <v/>
      </c>
      <c r="O295" s="23" t="str">
        <f>+_xlfn.XLOOKUP(H295,Datos_BGC!$J$2:$J$89,Datos_BGC!$I$2:$I$89,"")</f>
        <v/>
      </c>
      <c r="P295" s="24">
        <f t="shared" si="38"/>
        <v>35.989941000000002</v>
      </c>
      <c r="Q295" s="29" t="str">
        <f t="shared" si="39"/>
        <v/>
      </c>
    </row>
    <row r="296" spans="1:17" x14ac:dyDescent="0.35">
      <c r="A296" t="s">
        <v>94</v>
      </c>
      <c r="B296" t="str">
        <f t="shared" si="32"/>
        <v>EUR</v>
      </c>
      <c r="C296" t="str">
        <f t="shared" si="33"/>
        <v>SGD</v>
      </c>
      <c r="D296" t="str">
        <f t="shared" si="34"/>
        <v>EURSGD</v>
      </c>
      <c r="E296" t="s">
        <v>16</v>
      </c>
      <c r="F296">
        <v>2</v>
      </c>
      <c r="G296" t="s">
        <v>8</v>
      </c>
      <c r="H296" t="str">
        <f t="shared" si="35"/>
        <v>EURSGD_10RR_2Y</v>
      </c>
      <c r="I296" s="16">
        <v>777.01</v>
      </c>
      <c r="J296" s="13">
        <v>0.69030000000000002</v>
      </c>
      <c r="K296" s="16">
        <v>268.1850015</v>
      </c>
      <c r="L296" s="23" t="str">
        <f>+_xlfn.XLOOKUP(H296,Datos_Tradition!$J$2:$J$89,Datos_Tradition!$I$2:$I$89,"")</f>
        <v/>
      </c>
      <c r="M296" s="24">
        <f t="shared" si="36"/>
        <v>268.1850015</v>
      </c>
      <c r="N296" s="25" t="str">
        <f t="shared" si="37"/>
        <v/>
      </c>
      <c r="O296" s="23" t="str">
        <f>+_xlfn.XLOOKUP(H296,Datos_BGC!$J$2:$J$89,Datos_BGC!$I$2:$I$89,"")</f>
        <v/>
      </c>
      <c r="P296" s="24">
        <f t="shared" si="38"/>
        <v>268.1850015</v>
      </c>
      <c r="Q296" s="29" t="str">
        <f t="shared" si="39"/>
        <v/>
      </c>
    </row>
    <row r="297" spans="1:17" x14ac:dyDescent="0.35">
      <c r="A297" t="s">
        <v>94</v>
      </c>
      <c r="B297" t="str">
        <f t="shared" si="32"/>
        <v>EUR</v>
      </c>
      <c r="C297" t="str">
        <f t="shared" si="33"/>
        <v>SGD</v>
      </c>
      <c r="D297" t="str">
        <f t="shared" si="34"/>
        <v>EURSGD</v>
      </c>
      <c r="E297" t="s">
        <v>19</v>
      </c>
      <c r="F297">
        <v>2</v>
      </c>
      <c r="G297" t="s">
        <v>8</v>
      </c>
      <c r="H297" t="str">
        <f t="shared" si="35"/>
        <v>EURSGD_25FLY_2Y</v>
      </c>
      <c r="I297" s="16">
        <v>-2978.38</v>
      </c>
      <c r="J297" s="13">
        <v>0.28760000000000002</v>
      </c>
      <c r="K297" s="16">
        <v>428.291044</v>
      </c>
      <c r="L297" s="23" t="str">
        <f>+_xlfn.XLOOKUP(H297,Datos_Tradition!$J$2:$J$89,Datos_Tradition!$I$2:$I$89,"")</f>
        <v/>
      </c>
      <c r="M297" s="24">
        <f t="shared" si="36"/>
        <v>428.291044</v>
      </c>
      <c r="N297" s="25" t="str">
        <f t="shared" si="37"/>
        <v/>
      </c>
      <c r="O297" s="23" t="str">
        <f>+_xlfn.XLOOKUP(H297,Datos_BGC!$J$2:$J$89,Datos_BGC!$I$2:$I$89,"")</f>
        <v/>
      </c>
      <c r="P297" s="24">
        <f t="shared" si="38"/>
        <v>428.291044</v>
      </c>
      <c r="Q297" s="29" t="str">
        <f t="shared" si="39"/>
        <v/>
      </c>
    </row>
    <row r="298" spans="1:17" x14ac:dyDescent="0.35">
      <c r="A298" t="s">
        <v>94</v>
      </c>
      <c r="B298" t="str">
        <f t="shared" si="32"/>
        <v>EUR</v>
      </c>
      <c r="C298" t="str">
        <f t="shared" si="33"/>
        <v>SGD</v>
      </c>
      <c r="D298" t="str">
        <f t="shared" si="34"/>
        <v>EURSGD</v>
      </c>
      <c r="E298" t="s">
        <v>18</v>
      </c>
      <c r="F298">
        <v>2</v>
      </c>
      <c r="G298" t="s">
        <v>8</v>
      </c>
      <c r="H298" t="str">
        <f t="shared" si="35"/>
        <v>EURSGD_25RR_2Y</v>
      </c>
      <c r="I298" s="16">
        <v>-4010</v>
      </c>
      <c r="J298" s="13">
        <v>0.40260000000000001</v>
      </c>
      <c r="K298" s="16">
        <v>807.21299999999997</v>
      </c>
      <c r="L298" s="23" t="str">
        <f>+_xlfn.XLOOKUP(H298,Datos_Tradition!$J$2:$J$89,Datos_Tradition!$I$2:$I$89,"")</f>
        <v/>
      </c>
      <c r="M298" s="24">
        <f t="shared" si="36"/>
        <v>807.21299999999997</v>
      </c>
      <c r="N298" s="25" t="str">
        <f t="shared" si="37"/>
        <v/>
      </c>
      <c r="O298" s="23" t="str">
        <f>+_xlfn.XLOOKUP(H298,Datos_BGC!$J$2:$J$89,Datos_BGC!$I$2:$I$89,"")</f>
        <v/>
      </c>
      <c r="P298" s="24">
        <f t="shared" si="38"/>
        <v>807.21299999999997</v>
      </c>
      <c r="Q298" s="29" t="str">
        <f t="shared" si="39"/>
        <v/>
      </c>
    </row>
    <row r="299" spans="1:17" x14ac:dyDescent="0.35">
      <c r="A299" t="s">
        <v>94</v>
      </c>
      <c r="B299" t="str">
        <f t="shared" si="32"/>
        <v>EUR</v>
      </c>
      <c r="C299" t="str">
        <f t="shared" si="33"/>
        <v>SGD</v>
      </c>
      <c r="D299" t="str">
        <f t="shared" si="34"/>
        <v>EURSGD</v>
      </c>
      <c r="E299" t="s">
        <v>9</v>
      </c>
      <c r="F299">
        <v>2</v>
      </c>
      <c r="G299" t="s">
        <v>8</v>
      </c>
      <c r="H299" t="str">
        <f t="shared" si="35"/>
        <v>EURSGD_ATM_2Y</v>
      </c>
      <c r="I299" s="16">
        <v>-2103.6144800000002</v>
      </c>
      <c r="J299" s="13">
        <v>0.35</v>
      </c>
      <c r="K299" s="16">
        <v>368.13253400000002</v>
      </c>
      <c r="L299" s="23" t="str">
        <f>+_xlfn.XLOOKUP(H299,Datos_Tradition!$J$2:$J$89,Datos_Tradition!$I$2:$I$89,"")</f>
        <v/>
      </c>
      <c r="M299" s="24">
        <f t="shared" si="36"/>
        <v>368.13253400000002</v>
      </c>
      <c r="N299" s="25" t="str">
        <f t="shared" si="37"/>
        <v/>
      </c>
      <c r="O299" s="23" t="str">
        <f>+_xlfn.XLOOKUP(H299,Datos_BGC!$J$2:$J$89,Datos_BGC!$I$2:$I$89,"")</f>
        <v/>
      </c>
      <c r="P299" s="24">
        <f t="shared" si="38"/>
        <v>368.13253400000002</v>
      </c>
      <c r="Q299" s="29" t="str">
        <f t="shared" si="39"/>
        <v/>
      </c>
    </row>
    <row r="300" spans="1:17" x14ac:dyDescent="0.35">
      <c r="A300" t="s">
        <v>78</v>
      </c>
      <c r="B300" t="str">
        <f t="shared" si="32"/>
        <v>EUR</v>
      </c>
      <c r="C300" t="str">
        <f t="shared" si="33"/>
        <v>USD</v>
      </c>
      <c r="D300" t="str">
        <f t="shared" si="34"/>
        <v>EURUSD</v>
      </c>
      <c r="E300" t="s">
        <v>17</v>
      </c>
      <c r="F300">
        <v>8.3333333333333301E-2</v>
      </c>
      <c r="G300" t="s">
        <v>2</v>
      </c>
      <c r="H300" t="str">
        <f t="shared" si="35"/>
        <v>EURUSD_10FLY_1M</v>
      </c>
      <c r="I300" s="16">
        <v>-119202.92</v>
      </c>
      <c r="J300" s="13">
        <v>0.32500000000000001</v>
      </c>
      <c r="K300" s="16">
        <v>0</v>
      </c>
      <c r="L300" s="23" t="str">
        <f>+_xlfn.XLOOKUP(H300,Datos_Tradition!$J$2:$J$89,Datos_Tradition!$I$2:$I$89,"")</f>
        <v/>
      </c>
      <c r="M300" s="24">
        <f t="shared" si="36"/>
        <v>0</v>
      </c>
      <c r="N300" s="25" t="str">
        <f t="shared" si="37"/>
        <v/>
      </c>
      <c r="O300" s="23" t="str">
        <f>+_xlfn.XLOOKUP(H300,Datos_BGC!$J$2:$J$89,Datos_BGC!$I$2:$I$89,"")</f>
        <v/>
      </c>
      <c r="P300" s="24">
        <f t="shared" si="38"/>
        <v>0</v>
      </c>
      <c r="Q300" s="29" t="str">
        <f t="shared" si="39"/>
        <v/>
      </c>
    </row>
    <row r="301" spans="1:17" x14ac:dyDescent="0.35">
      <c r="A301" t="s">
        <v>78</v>
      </c>
      <c r="B301" t="str">
        <f t="shared" si="32"/>
        <v>EUR</v>
      </c>
      <c r="C301" t="str">
        <f t="shared" si="33"/>
        <v>USD</v>
      </c>
      <c r="D301" t="str">
        <f t="shared" si="34"/>
        <v>EURUSD</v>
      </c>
      <c r="E301" t="s">
        <v>16</v>
      </c>
      <c r="F301">
        <v>8.3333333333333301E-2</v>
      </c>
      <c r="G301" t="s">
        <v>2</v>
      </c>
      <c r="H301" t="str">
        <f t="shared" si="35"/>
        <v>EURUSD_10RR_1M</v>
      </c>
      <c r="I301" s="16">
        <v>-55826.75</v>
      </c>
      <c r="J301" s="13">
        <v>0.7</v>
      </c>
      <c r="K301" s="16">
        <v>0</v>
      </c>
      <c r="L301" s="23" t="str">
        <f>+_xlfn.XLOOKUP(H301,Datos_Tradition!$J$2:$J$89,Datos_Tradition!$I$2:$I$89,"")</f>
        <v/>
      </c>
      <c r="M301" s="24">
        <f t="shared" si="36"/>
        <v>0</v>
      </c>
      <c r="N301" s="25" t="str">
        <f t="shared" si="37"/>
        <v/>
      </c>
      <c r="O301" s="23" t="str">
        <f>+_xlfn.XLOOKUP(H301,Datos_BGC!$J$2:$J$89,Datos_BGC!$I$2:$I$89,"")</f>
        <v/>
      </c>
      <c r="P301" s="24">
        <f t="shared" si="38"/>
        <v>0</v>
      </c>
      <c r="Q301" s="29" t="str">
        <f t="shared" si="39"/>
        <v/>
      </c>
    </row>
    <row r="302" spans="1:17" x14ac:dyDescent="0.35">
      <c r="A302" t="s">
        <v>78</v>
      </c>
      <c r="B302" t="str">
        <f t="shared" si="32"/>
        <v>EUR</v>
      </c>
      <c r="C302" t="str">
        <f t="shared" si="33"/>
        <v>USD</v>
      </c>
      <c r="D302" t="str">
        <f t="shared" si="34"/>
        <v>EURUSD</v>
      </c>
      <c r="E302" t="s">
        <v>19</v>
      </c>
      <c r="F302">
        <v>8.3333333333333301E-2</v>
      </c>
      <c r="G302" t="s">
        <v>2</v>
      </c>
      <c r="H302" t="str">
        <f t="shared" si="35"/>
        <v>EURUSD_25FLY_1M</v>
      </c>
      <c r="I302" s="16">
        <v>-47777.859999999899</v>
      </c>
      <c r="J302" s="13">
        <v>0.13500000000000001</v>
      </c>
      <c r="K302" s="16">
        <v>0</v>
      </c>
      <c r="L302" s="23" t="str">
        <f>+_xlfn.XLOOKUP(H302,Datos_Tradition!$J$2:$J$89,Datos_Tradition!$I$2:$I$89,"")</f>
        <v/>
      </c>
      <c r="M302" s="24">
        <f t="shared" si="36"/>
        <v>0</v>
      </c>
      <c r="N302" s="25" t="str">
        <f t="shared" si="37"/>
        <v/>
      </c>
      <c r="O302" s="23" t="str">
        <f>+_xlfn.XLOOKUP(H302,Datos_BGC!$J$2:$J$89,Datos_BGC!$I$2:$I$89,"")</f>
        <v/>
      </c>
      <c r="P302" s="24">
        <f t="shared" si="38"/>
        <v>0</v>
      </c>
      <c r="Q302" s="29" t="str">
        <f t="shared" si="39"/>
        <v/>
      </c>
    </row>
    <row r="303" spans="1:17" x14ac:dyDescent="0.35">
      <c r="A303" t="s">
        <v>78</v>
      </c>
      <c r="B303" t="str">
        <f t="shared" si="32"/>
        <v>EUR</v>
      </c>
      <c r="C303" t="str">
        <f t="shared" si="33"/>
        <v>USD</v>
      </c>
      <c r="D303" t="str">
        <f t="shared" si="34"/>
        <v>EURUSD</v>
      </c>
      <c r="E303" t="s">
        <v>18</v>
      </c>
      <c r="F303">
        <v>8.3333333333333301E-2</v>
      </c>
      <c r="G303" t="s">
        <v>2</v>
      </c>
      <c r="H303" t="str">
        <f t="shared" si="35"/>
        <v>EURUSD_25RR_1M</v>
      </c>
      <c r="I303" s="16">
        <v>112306.13</v>
      </c>
      <c r="J303" s="13">
        <v>0.35</v>
      </c>
      <c r="K303" s="16">
        <v>0</v>
      </c>
      <c r="L303" s="23" t="str">
        <f>+_xlfn.XLOOKUP(H303,Datos_Tradition!$J$2:$J$89,Datos_Tradition!$I$2:$I$89,"")</f>
        <v/>
      </c>
      <c r="M303" s="24">
        <f t="shared" si="36"/>
        <v>0</v>
      </c>
      <c r="N303" s="25" t="str">
        <f t="shared" si="37"/>
        <v/>
      </c>
      <c r="O303" s="23" t="str">
        <f>+_xlfn.XLOOKUP(H303,Datos_BGC!$J$2:$J$89,Datos_BGC!$I$2:$I$89,"")</f>
        <v/>
      </c>
      <c r="P303" s="24">
        <f t="shared" si="38"/>
        <v>0</v>
      </c>
      <c r="Q303" s="29" t="str">
        <f t="shared" si="39"/>
        <v/>
      </c>
    </row>
    <row r="304" spans="1:17" x14ac:dyDescent="0.35">
      <c r="A304" t="s">
        <v>78</v>
      </c>
      <c r="B304" t="str">
        <f t="shared" si="32"/>
        <v>EUR</v>
      </c>
      <c r="C304" t="str">
        <f t="shared" si="33"/>
        <v>USD</v>
      </c>
      <c r="D304" t="str">
        <f t="shared" si="34"/>
        <v>EURUSD</v>
      </c>
      <c r="E304" t="s">
        <v>9</v>
      </c>
      <c r="F304">
        <v>8.3333333333333301E-2</v>
      </c>
      <c r="G304" t="s">
        <v>2</v>
      </c>
      <c r="H304" t="str">
        <f t="shared" si="35"/>
        <v>EURUSD_ATM_1M</v>
      </c>
      <c r="I304" s="16">
        <v>393391.81205999898</v>
      </c>
      <c r="J304" s="13">
        <v>0.4385</v>
      </c>
      <c r="K304" s="16">
        <v>0</v>
      </c>
      <c r="L304" s="23" t="str">
        <f>+_xlfn.XLOOKUP(H304,Datos_Tradition!$J$2:$J$89,Datos_Tradition!$I$2:$I$89,"")</f>
        <v/>
      </c>
      <c r="M304" s="24">
        <f t="shared" si="36"/>
        <v>0</v>
      </c>
      <c r="N304" s="25" t="str">
        <f t="shared" si="37"/>
        <v/>
      </c>
      <c r="O304" s="23" t="str">
        <f>+_xlfn.XLOOKUP(H304,Datos_BGC!$J$2:$J$89,Datos_BGC!$I$2:$I$89,"")</f>
        <v/>
      </c>
      <c r="P304" s="24">
        <f t="shared" si="38"/>
        <v>0</v>
      </c>
      <c r="Q304" s="29" t="str">
        <f t="shared" si="39"/>
        <v/>
      </c>
    </row>
    <row r="305" spans="1:17" x14ac:dyDescent="0.35">
      <c r="A305" t="s">
        <v>78</v>
      </c>
      <c r="B305" t="str">
        <f t="shared" si="32"/>
        <v>EUR</v>
      </c>
      <c r="C305" t="str">
        <f t="shared" si="33"/>
        <v>USD</v>
      </c>
      <c r="D305" t="str">
        <f t="shared" si="34"/>
        <v>EURUSD</v>
      </c>
      <c r="E305" t="s">
        <v>17</v>
      </c>
      <c r="F305">
        <v>0.16666666666666599</v>
      </c>
      <c r="G305" t="s">
        <v>3</v>
      </c>
      <c r="H305" t="str">
        <f t="shared" si="35"/>
        <v>EURUSD_10FLY_2M</v>
      </c>
      <c r="I305" s="16">
        <v>369237.61</v>
      </c>
      <c r="J305" s="13">
        <v>0.32500000000000001</v>
      </c>
      <c r="K305" s="16">
        <v>0</v>
      </c>
      <c r="L305" s="23" t="str">
        <f>+_xlfn.XLOOKUP(H305,Datos_Tradition!$J$2:$J$89,Datos_Tradition!$I$2:$I$89,"")</f>
        <v/>
      </c>
      <c r="M305" s="24">
        <f t="shared" si="36"/>
        <v>0</v>
      </c>
      <c r="N305" s="25" t="str">
        <f t="shared" si="37"/>
        <v/>
      </c>
      <c r="O305" s="23" t="str">
        <f>+_xlfn.XLOOKUP(H305,Datos_BGC!$J$2:$J$89,Datos_BGC!$I$2:$I$89,"")</f>
        <v/>
      </c>
      <c r="P305" s="24">
        <f t="shared" si="38"/>
        <v>0</v>
      </c>
      <c r="Q305" s="29" t="str">
        <f t="shared" si="39"/>
        <v/>
      </c>
    </row>
    <row r="306" spans="1:17" x14ac:dyDescent="0.35">
      <c r="A306" t="s">
        <v>78</v>
      </c>
      <c r="B306" t="str">
        <f t="shared" si="32"/>
        <v>EUR</v>
      </c>
      <c r="C306" t="str">
        <f t="shared" si="33"/>
        <v>USD</v>
      </c>
      <c r="D306" t="str">
        <f t="shared" si="34"/>
        <v>EURUSD</v>
      </c>
      <c r="E306" t="s">
        <v>16</v>
      </c>
      <c r="F306">
        <v>0.16666666666666599</v>
      </c>
      <c r="G306" t="s">
        <v>3</v>
      </c>
      <c r="H306" t="str">
        <f t="shared" si="35"/>
        <v>EURUSD_10RR_2M</v>
      </c>
      <c r="I306" s="16">
        <v>27911.1699999999</v>
      </c>
      <c r="J306" s="13">
        <v>0.66320000000000001</v>
      </c>
      <c r="K306" s="16">
        <v>0</v>
      </c>
      <c r="L306" s="23" t="str">
        <f>+_xlfn.XLOOKUP(H306,Datos_Tradition!$J$2:$J$89,Datos_Tradition!$I$2:$I$89,"")</f>
        <v/>
      </c>
      <c r="M306" s="24">
        <f t="shared" si="36"/>
        <v>0</v>
      </c>
      <c r="N306" s="25" t="str">
        <f t="shared" si="37"/>
        <v/>
      </c>
      <c r="O306" s="23" t="str">
        <f>+_xlfn.XLOOKUP(H306,Datos_BGC!$J$2:$J$89,Datos_BGC!$I$2:$I$89,"")</f>
        <v/>
      </c>
      <c r="P306" s="24">
        <f t="shared" si="38"/>
        <v>0</v>
      </c>
      <c r="Q306" s="29" t="str">
        <f t="shared" si="39"/>
        <v/>
      </c>
    </row>
    <row r="307" spans="1:17" x14ac:dyDescent="0.35">
      <c r="A307" t="s">
        <v>78</v>
      </c>
      <c r="B307" t="str">
        <f t="shared" si="32"/>
        <v>EUR</v>
      </c>
      <c r="C307" t="str">
        <f t="shared" si="33"/>
        <v>USD</v>
      </c>
      <c r="D307" t="str">
        <f t="shared" si="34"/>
        <v>EURUSD</v>
      </c>
      <c r="E307" t="s">
        <v>19</v>
      </c>
      <c r="F307">
        <v>0.16666666666666599</v>
      </c>
      <c r="G307" t="s">
        <v>3</v>
      </c>
      <c r="H307" t="str">
        <f t="shared" si="35"/>
        <v>EURUSD_25FLY_2M</v>
      </c>
      <c r="I307" s="16">
        <v>-913778.76</v>
      </c>
      <c r="J307" s="13">
        <v>0.125</v>
      </c>
      <c r="K307" s="16">
        <v>0</v>
      </c>
      <c r="L307" s="23" t="str">
        <f>+_xlfn.XLOOKUP(H307,Datos_Tradition!$J$2:$J$89,Datos_Tradition!$I$2:$I$89,"")</f>
        <v/>
      </c>
      <c r="M307" s="24">
        <f t="shared" si="36"/>
        <v>0</v>
      </c>
      <c r="N307" s="25" t="str">
        <f t="shared" si="37"/>
        <v/>
      </c>
      <c r="O307" s="23" t="str">
        <f>+_xlfn.XLOOKUP(H307,Datos_BGC!$J$2:$J$89,Datos_BGC!$I$2:$I$89,"")</f>
        <v/>
      </c>
      <c r="P307" s="24">
        <f t="shared" si="38"/>
        <v>0</v>
      </c>
      <c r="Q307" s="29" t="str">
        <f t="shared" si="39"/>
        <v/>
      </c>
    </row>
    <row r="308" spans="1:17" x14ac:dyDescent="0.35">
      <c r="A308" t="s">
        <v>78</v>
      </c>
      <c r="B308" t="str">
        <f t="shared" si="32"/>
        <v>EUR</v>
      </c>
      <c r="C308" t="str">
        <f t="shared" si="33"/>
        <v>USD</v>
      </c>
      <c r="D308" t="str">
        <f t="shared" si="34"/>
        <v>EURUSD</v>
      </c>
      <c r="E308" t="s">
        <v>18</v>
      </c>
      <c r="F308">
        <v>0.16666666666666599</v>
      </c>
      <c r="G308" t="s">
        <v>3</v>
      </c>
      <c r="H308" t="str">
        <f t="shared" si="35"/>
        <v>EURUSD_25RR_2M</v>
      </c>
      <c r="I308" s="16">
        <v>-275613.99</v>
      </c>
      <c r="J308" s="13">
        <v>0.34350000000000003</v>
      </c>
      <c r="K308" s="16">
        <v>0</v>
      </c>
      <c r="L308" s="23" t="str">
        <f>+_xlfn.XLOOKUP(H308,Datos_Tradition!$J$2:$J$89,Datos_Tradition!$I$2:$I$89,"")</f>
        <v/>
      </c>
      <c r="M308" s="24">
        <f t="shared" si="36"/>
        <v>0</v>
      </c>
      <c r="N308" s="25" t="str">
        <f t="shared" si="37"/>
        <v/>
      </c>
      <c r="O308" s="23" t="str">
        <f>+_xlfn.XLOOKUP(H308,Datos_BGC!$J$2:$J$89,Datos_BGC!$I$2:$I$89,"")</f>
        <v/>
      </c>
      <c r="P308" s="24">
        <f t="shared" si="38"/>
        <v>0</v>
      </c>
      <c r="Q308" s="29" t="str">
        <f t="shared" si="39"/>
        <v/>
      </c>
    </row>
    <row r="309" spans="1:17" x14ac:dyDescent="0.35">
      <c r="A309" t="s">
        <v>78</v>
      </c>
      <c r="B309" t="str">
        <f t="shared" si="32"/>
        <v>EUR</v>
      </c>
      <c r="C309" t="str">
        <f t="shared" si="33"/>
        <v>USD</v>
      </c>
      <c r="D309" t="str">
        <f t="shared" si="34"/>
        <v>EURUSD</v>
      </c>
      <c r="E309" t="s">
        <v>9</v>
      </c>
      <c r="F309">
        <v>0.16666666666666599</v>
      </c>
      <c r="G309" t="s">
        <v>3</v>
      </c>
      <c r="H309" t="str">
        <f t="shared" si="35"/>
        <v>EURUSD_ATM_2M</v>
      </c>
      <c r="I309" s="16">
        <v>-304746.36956000002</v>
      </c>
      <c r="J309" s="13">
        <v>0.43890000000000001</v>
      </c>
      <c r="K309" s="16">
        <v>0</v>
      </c>
      <c r="L309" s="23" t="str">
        <f>+_xlfn.XLOOKUP(H309,Datos_Tradition!$J$2:$J$89,Datos_Tradition!$I$2:$I$89,"")</f>
        <v/>
      </c>
      <c r="M309" s="24">
        <f t="shared" si="36"/>
        <v>0</v>
      </c>
      <c r="N309" s="25" t="str">
        <f t="shared" si="37"/>
        <v/>
      </c>
      <c r="O309" s="23" t="str">
        <f>+_xlfn.XLOOKUP(H309,Datos_BGC!$J$2:$J$89,Datos_BGC!$I$2:$I$89,"")</f>
        <v/>
      </c>
      <c r="P309" s="24">
        <f t="shared" si="38"/>
        <v>0</v>
      </c>
      <c r="Q309" s="29" t="str">
        <f t="shared" si="39"/>
        <v/>
      </c>
    </row>
    <row r="310" spans="1:17" x14ac:dyDescent="0.35">
      <c r="A310" t="s">
        <v>78</v>
      </c>
      <c r="B310" t="str">
        <f t="shared" si="32"/>
        <v>EUR</v>
      </c>
      <c r="C310" t="str">
        <f t="shared" si="33"/>
        <v>USD</v>
      </c>
      <c r="D310" t="str">
        <f t="shared" si="34"/>
        <v>EURUSD</v>
      </c>
      <c r="E310" t="s">
        <v>17</v>
      </c>
      <c r="F310">
        <v>0.25</v>
      </c>
      <c r="G310" t="s">
        <v>4</v>
      </c>
      <c r="H310" t="str">
        <f t="shared" si="35"/>
        <v>EURUSD_10FLY_3M</v>
      </c>
      <c r="I310" s="16">
        <v>148618.65999999901</v>
      </c>
      <c r="J310" s="13">
        <v>0.31759999999999999</v>
      </c>
      <c r="K310" s="16">
        <v>0</v>
      </c>
      <c r="L310" s="23" t="str">
        <f>+_xlfn.XLOOKUP(H310,Datos_Tradition!$J$2:$J$89,Datos_Tradition!$I$2:$I$89,"")</f>
        <v/>
      </c>
      <c r="M310" s="24">
        <f t="shared" si="36"/>
        <v>0</v>
      </c>
      <c r="N310" s="25" t="str">
        <f t="shared" si="37"/>
        <v/>
      </c>
      <c r="O310" s="23" t="str">
        <f>+_xlfn.XLOOKUP(H310,Datos_BGC!$J$2:$J$89,Datos_BGC!$I$2:$I$89,"")</f>
        <v/>
      </c>
      <c r="P310" s="24">
        <f t="shared" si="38"/>
        <v>0</v>
      </c>
      <c r="Q310" s="29" t="str">
        <f t="shared" si="39"/>
        <v/>
      </c>
    </row>
    <row r="311" spans="1:17" x14ac:dyDescent="0.35">
      <c r="A311" t="s">
        <v>78</v>
      </c>
      <c r="B311" t="str">
        <f t="shared" si="32"/>
        <v>EUR</v>
      </c>
      <c r="C311" t="str">
        <f t="shared" si="33"/>
        <v>USD</v>
      </c>
      <c r="D311" t="str">
        <f t="shared" si="34"/>
        <v>EURUSD</v>
      </c>
      <c r="E311" t="s">
        <v>16</v>
      </c>
      <c r="F311">
        <v>0.25</v>
      </c>
      <c r="G311" t="s">
        <v>4</v>
      </c>
      <c r="H311" t="str">
        <f t="shared" si="35"/>
        <v>EURUSD_10RR_3M</v>
      </c>
      <c r="I311" s="16">
        <v>22595.769999999899</v>
      </c>
      <c r="J311" s="13">
        <v>0.57779999999999998</v>
      </c>
      <c r="K311" s="16">
        <v>0</v>
      </c>
      <c r="L311" s="23" t="str">
        <f>+_xlfn.XLOOKUP(H311,Datos_Tradition!$J$2:$J$89,Datos_Tradition!$I$2:$I$89,"")</f>
        <v/>
      </c>
      <c r="M311" s="24">
        <f t="shared" si="36"/>
        <v>0</v>
      </c>
      <c r="N311" s="25" t="str">
        <f t="shared" si="37"/>
        <v/>
      </c>
      <c r="O311" s="23" t="str">
        <f>+_xlfn.XLOOKUP(H311,Datos_BGC!$J$2:$J$89,Datos_BGC!$I$2:$I$89,"")</f>
        <v/>
      </c>
      <c r="P311" s="24">
        <f t="shared" si="38"/>
        <v>0</v>
      </c>
      <c r="Q311" s="29" t="str">
        <f t="shared" si="39"/>
        <v/>
      </c>
    </row>
    <row r="312" spans="1:17" x14ac:dyDescent="0.35">
      <c r="A312" t="s">
        <v>78</v>
      </c>
      <c r="B312" t="str">
        <f t="shared" si="32"/>
        <v>EUR</v>
      </c>
      <c r="C312" t="str">
        <f t="shared" si="33"/>
        <v>USD</v>
      </c>
      <c r="D312" t="str">
        <f t="shared" si="34"/>
        <v>EURUSD</v>
      </c>
      <c r="E312" t="s">
        <v>19</v>
      </c>
      <c r="F312">
        <v>0.25</v>
      </c>
      <c r="G312" t="s">
        <v>4</v>
      </c>
      <c r="H312" t="str">
        <f t="shared" si="35"/>
        <v>EURUSD_25FLY_3M</v>
      </c>
      <c r="I312" s="16">
        <v>-1268820.8600000001</v>
      </c>
      <c r="J312" s="13">
        <v>0.1125</v>
      </c>
      <c r="K312" s="16">
        <v>0</v>
      </c>
      <c r="L312" s="23" t="str">
        <f>+_xlfn.XLOOKUP(H312,Datos_Tradition!$J$2:$J$89,Datos_Tradition!$I$2:$I$89,"")</f>
        <v/>
      </c>
      <c r="M312" s="24">
        <f t="shared" si="36"/>
        <v>0</v>
      </c>
      <c r="N312" s="25" t="str">
        <f t="shared" si="37"/>
        <v/>
      </c>
      <c r="O312" s="23" t="str">
        <f>+_xlfn.XLOOKUP(H312,Datos_BGC!$J$2:$J$89,Datos_BGC!$I$2:$I$89,"")</f>
        <v/>
      </c>
      <c r="P312" s="24">
        <f t="shared" si="38"/>
        <v>0</v>
      </c>
      <c r="Q312" s="29" t="str">
        <f t="shared" si="39"/>
        <v/>
      </c>
    </row>
    <row r="313" spans="1:17" x14ac:dyDescent="0.35">
      <c r="A313" t="s">
        <v>78</v>
      </c>
      <c r="B313" t="str">
        <f t="shared" si="32"/>
        <v>EUR</v>
      </c>
      <c r="C313" t="str">
        <f t="shared" si="33"/>
        <v>USD</v>
      </c>
      <c r="D313" t="str">
        <f t="shared" si="34"/>
        <v>EURUSD</v>
      </c>
      <c r="E313" t="s">
        <v>18</v>
      </c>
      <c r="F313">
        <v>0.25</v>
      </c>
      <c r="G313" t="s">
        <v>4</v>
      </c>
      <c r="H313" t="str">
        <f t="shared" si="35"/>
        <v>EURUSD_25RR_3M</v>
      </c>
      <c r="I313" s="16">
        <v>-206339.03</v>
      </c>
      <c r="J313" s="13">
        <v>0.31850000000000001</v>
      </c>
      <c r="K313" s="16">
        <v>0</v>
      </c>
      <c r="L313" s="23" t="str">
        <f>+_xlfn.XLOOKUP(H313,Datos_Tradition!$J$2:$J$89,Datos_Tradition!$I$2:$I$89,"")</f>
        <v/>
      </c>
      <c r="M313" s="24">
        <f t="shared" si="36"/>
        <v>0</v>
      </c>
      <c r="N313" s="25" t="str">
        <f t="shared" si="37"/>
        <v/>
      </c>
      <c r="O313" s="23" t="str">
        <f>+_xlfn.XLOOKUP(H313,Datos_BGC!$J$2:$J$89,Datos_BGC!$I$2:$I$89,"")</f>
        <v/>
      </c>
      <c r="P313" s="24">
        <f t="shared" si="38"/>
        <v>0</v>
      </c>
      <c r="Q313" s="29" t="str">
        <f t="shared" si="39"/>
        <v/>
      </c>
    </row>
    <row r="314" spans="1:17" x14ac:dyDescent="0.35">
      <c r="A314" t="s">
        <v>78</v>
      </c>
      <c r="B314" t="str">
        <f t="shared" si="32"/>
        <v>EUR</v>
      </c>
      <c r="C314" t="str">
        <f t="shared" si="33"/>
        <v>USD</v>
      </c>
      <c r="D314" t="str">
        <f t="shared" si="34"/>
        <v>EURUSD</v>
      </c>
      <c r="E314" t="s">
        <v>9</v>
      </c>
      <c r="F314">
        <v>0.25</v>
      </c>
      <c r="G314" t="s">
        <v>4</v>
      </c>
      <c r="H314" t="str">
        <f t="shared" si="35"/>
        <v>EURUSD_ATM_3M</v>
      </c>
      <c r="I314" s="16">
        <v>-702204.76248999895</v>
      </c>
      <c r="J314" s="13">
        <v>0.37830000000000003</v>
      </c>
      <c r="K314" s="16">
        <v>0</v>
      </c>
      <c r="L314" s="23" t="str">
        <f>+_xlfn.XLOOKUP(H314,Datos_Tradition!$J$2:$J$89,Datos_Tradition!$I$2:$I$89,"")</f>
        <v/>
      </c>
      <c r="M314" s="24">
        <f t="shared" si="36"/>
        <v>0</v>
      </c>
      <c r="N314" s="25" t="str">
        <f t="shared" si="37"/>
        <v/>
      </c>
      <c r="O314" s="23" t="str">
        <f>+_xlfn.XLOOKUP(H314,Datos_BGC!$J$2:$J$89,Datos_BGC!$I$2:$I$89,"")</f>
        <v/>
      </c>
      <c r="P314" s="24">
        <f t="shared" si="38"/>
        <v>0</v>
      </c>
      <c r="Q314" s="29" t="str">
        <f t="shared" si="39"/>
        <v/>
      </c>
    </row>
    <row r="315" spans="1:17" x14ac:dyDescent="0.35">
      <c r="A315" t="s">
        <v>78</v>
      </c>
      <c r="B315" t="str">
        <f t="shared" si="32"/>
        <v>EUR</v>
      </c>
      <c r="C315" t="str">
        <f t="shared" si="33"/>
        <v>USD</v>
      </c>
      <c r="D315" t="str">
        <f t="shared" si="34"/>
        <v>EURUSD</v>
      </c>
      <c r="E315" t="s">
        <v>17</v>
      </c>
      <c r="F315">
        <v>0.5</v>
      </c>
      <c r="G315" t="s">
        <v>5</v>
      </c>
      <c r="H315" t="str">
        <f t="shared" si="35"/>
        <v>EURUSD_10FLY_6M</v>
      </c>
      <c r="I315" s="16">
        <v>210635.72</v>
      </c>
      <c r="J315" s="13">
        <v>0.29310000000000003</v>
      </c>
      <c r="K315" s="16">
        <v>0</v>
      </c>
      <c r="L315" s="23" t="str">
        <f>+_xlfn.XLOOKUP(H315,Datos_Tradition!$J$2:$J$89,Datos_Tradition!$I$2:$I$89,"")</f>
        <v/>
      </c>
      <c r="M315" s="24">
        <f t="shared" si="36"/>
        <v>0</v>
      </c>
      <c r="N315" s="25" t="str">
        <f t="shared" si="37"/>
        <v/>
      </c>
      <c r="O315" s="23" t="str">
        <f>+_xlfn.XLOOKUP(H315,Datos_BGC!$J$2:$J$89,Datos_BGC!$I$2:$I$89,"")</f>
        <v/>
      </c>
      <c r="P315" s="24">
        <f t="shared" si="38"/>
        <v>0</v>
      </c>
      <c r="Q315" s="29" t="str">
        <f t="shared" si="39"/>
        <v/>
      </c>
    </row>
    <row r="316" spans="1:17" x14ac:dyDescent="0.35">
      <c r="A316" t="s">
        <v>78</v>
      </c>
      <c r="B316" t="str">
        <f t="shared" si="32"/>
        <v>EUR</v>
      </c>
      <c r="C316" t="str">
        <f t="shared" si="33"/>
        <v>USD</v>
      </c>
      <c r="D316" t="str">
        <f t="shared" si="34"/>
        <v>EURUSD</v>
      </c>
      <c r="E316" t="s">
        <v>16</v>
      </c>
      <c r="F316">
        <v>0.5</v>
      </c>
      <c r="G316" t="s">
        <v>5</v>
      </c>
      <c r="H316" t="str">
        <f t="shared" si="35"/>
        <v>EURUSD_10RR_6M</v>
      </c>
      <c r="I316" s="16">
        <v>121382.989999999</v>
      </c>
      <c r="J316" s="13">
        <v>0.50439999999999996</v>
      </c>
      <c r="K316" s="16">
        <v>0</v>
      </c>
      <c r="L316" s="23" t="str">
        <f>+_xlfn.XLOOKUP(H316,Datos_Tradition!$J$2:$J$89,Datos_Tradition!$I$2:$I$89,"")</f>
        <v/>
      </c>
      <c r="M316" s="24">
        <f t="shared" si="36"/>
        <v>0</v>
      </c>
      <c r="N316" s="25" t="str">
        <f t="shared" si="37"/>
        <v/>
      </c>
      <c r="O316" s="23" t="str">
        <f>+_xlfn.XLOOKUP(H316,Datos_BGC!$J$2:$J$89,Datos_BGC!$I$2:$I$89,"")</f>
        <v/>
      </c>
      <c r="P316" s="24">
        <f t="shared" si="38"/>
        <v>0</v>
      </c>
      <c r="Q316" s="29" t="str">
        <f t="shared" si="39"/>
        <v/>
      </c>
    </row>
    <row r="317" spans="1:17" x14ac:dyDescent="0.35">
      <c r="A317" t="s">
        <v>78</v>
      </c>
      <c r="B317" t="str">
        <f t="shared" si="32"/>
        <v>EUR</v>
      </c>
      <c r="C317" t="str">
        <f t="shared" si="33"/>
        <v>USD</v>
      </c>
      <c r="D317" t="str">
        <f t="shared" si="34"/>
        <v>EURUSD</v>
      </c>
      <c r="E317" t="s">
        <v>19</v>
      </c>
      <c r="F317">
        <v>0.5</v>
      </c>
      <c r="G317" t="s">
        <v>5</v>
      </c>
      <c r="H317" t="str">
        <f t="shared" si="35"/>
        <v>EURUSD_25FLY_6M</v>
      </c>
      <c r="I317" s="16">
        <v>-1360932.96</v>
      </c>
      <c r="J317" s="13">
        <v>0.1125</v>
      </c>
      <c r="K317" s="16">
        <v>0</v>
      </c>
      <c r="L317" s="23" t="str">
        <f>+_xlfn.XLOOKUP(H317,Datos_Tradition!$J$2:$J$89,Datos_Tradition!$I$2:$I$89,"")</f>
        <v/>
      </c>
      <c r="M317" s="24">
        <f t="shared" si="36"/>
        <v>0</v>
      </c>
      <c r="N317" s="25" t="str">
        <f t="shared" si="37"/>
        <v/>
      </c>
      <c r="O317" s="23" t="str">
        <f>+_xlfn.XLOOKUP(H317,Datos_BGC!$J$2:$J$89,Datos_BGC!$I$2:$I$89,"")</f>
        <v/>
      </c>
      <c r="P317" s="24">
        <f t="shared" si="38"/>
        <v>0</v>
      </c>
      <c r="Q317" s="29" t="str">
        <f t="shared" si="39"/>
        <v/>
      </c>
    </row>
    <row r="318" spans="1:17" x14ac:dyDescent="0.35">
      <c r="A318" t="s">
        <v>78</v>
      </c>
      <c r="B318" t="str">
        <f t="shared" si="32"/>
        <v>EUR</v>
      </c>
      <c r="C318" t="str">
        <f t="shared" si="33"/>
        <v>USD</v>
      </c>
      <c r="D318" t="str">
        <f t="shared" si="34"/>
        <v>EURUSD</v>
      </c>
      <c r="E318" t="s">
        <v>18</v>
      </c>
      <c r="F318">
        <v>0.5</v>
      </c>
      <c r="G318" t="s">
        <v>5</v>
      </c>
      <c r="H318" t="str">
        <f t="shared" si="35"/>
        <v>EURUSD_25RR_6M</v>
      </c>
      <c r="I318" s="16">
        <v>-307548.69</v>
      </c>
      <c r="J318" s="13">
        <v>0.13750000000000001</v>
      </c>
      <c r="K318" s="16">
        <v>0</v>
      </c>
      <c r="L318" s="23" t="str">
        <f>+_xlfn.XLOOKUP(H318,Datos_Tradition!$J$2:$J$89,Datos_Tradition!$I$2:$I$89,"")</f>
        <v/>
      </c>
      <c r="M318" s="24">
        <f t="shared" si="36"/>
        <v>0</v>
      </c>
      <c r="N318" s="25" t="str">
        <f t="shared" si="37"/>
        <v/>
      </c>
      <c r="O318" s="23" t="str">
        <f>+_xlfn.XLOOKUP(H318,Datos_BGC!$J$2:$J$89,Datos_BGC!$I$2:$I$89,"")</f>
        <v/>
      </c>
      <c r="P318" s="24">
        <f t="shared" si="38"/>
        <v>0</v>
      </c>
      <c r="Q318" s="29" t="str">
        <f t="shared" si="39"/>
        <v/>
      </c>
    </row>
    <row r="319" spans="1:17" x14ac:dyDescent="0.35">
      <c r="A319" t="s">
        <v>78</v>
      </c>
      <c r="B319" t="str">
        <f t="shared" si="32"/>
        <v>EUR</v>
      </c>
      <c r="C319" t="str">
        <f t="shared" si="33"/>
        <v>USD</v>
      </c>
      <c r="D319" t="str">
        <f t="shared" si="34"/>
        <v>EURUSD</v>
      </c>
      <c r="E319" t="s">
        <v>9</v>
      </c>
      <c r="F319">
        <v>0.5</v>
      </c>
      <c r="G319" t="s">
        <v>5</v>
      </c>
      <c r="H319" t="str">
        <f t="shared" si="35"/>
        <v>EURUSD_ATM_6M</v>
      </c>
      <c r="I319" s="16">
        <v>491734.79275000002</v>
      </c>
      <c r="J319" s="13">
        <v>0.3352</v>
      </c>
      <c r="K319" s="16">
        <v>0</v>
      </c>
      <c r="L319" s="23" t="str">
        <f>+_xlfn.XLOOKUP(H319,Datos_Tradition!$J$2:$J$89,Datos_Tradition!$I$2:$I$89,"")</f>
        <v/>
      </c>
      <c r="M319" s="24">
        <f t="shared" si="36"/>
        <v>0</v>
      </c>
      <c r="N319" s="25" t="str">
        <f t="shared" si="37"/>
        <v/>
      </c>
      <c r="O319" s="23" t="str">
        <f>+_xlfn.XLOOKUP(H319,Datos_BGC!$J$2:$J$89,Datos_BGC!$I$2:$I$89,"")</f>
        <v/>
      </c>
      <c r="P319" s="24">
        <f t="shared" si="38"/>
        <v>0</v>
      </c>
      <c r="Q319" s="29" t="str">
        <f t="shared" si="39"/>
        <v/>
      </c>
    </row>
    <row r="320" spans="1:17" x14ac:dyDescent="0.35">
      <c r="A320" t="s">
        <v>78</v>
      </c>
      <c r="B320" t="str">
        <f t="shared" si="32"/>
        <v>EUR</v>
      </c>
      <c r="C320" t="str">
        <f t="shared" si="33"/>
        <v>USD</v>
      </c>
      <c r="D320" t="str">
        <f t="shared" si="34"/>
        <v>EURUSD</v>
      </c>
      <c r="E320" t="s">
        <v>17</v>
      </c>
      <c r="F320">
        <v>1</v>
      </c>
      <c r="G320" t="s">
        <v>7</v>
      </c>
      <c r="H320" t="str">
        <f t="shared" si="35"/>
        <v>EURUSD_10FLY_1Y</v>
      </c>
      <c r="I320" s="16">
        <v>54653.33</v>
      </c>
      <c r="J320" s="13">
        <v>0.25750000000000001</v>
      </c>
      <c r="K320" s="16">
        <v>0</v>
      </c>
      <c r="L320" s="23" t="str">
        <f>+_xlfn.XLOOKUP(H320,Datos_Tradition!$J$2:$J$89,Datos_Tradition!$I$2:$I$89,"")</f>
        <v/>
      </c>
      <c r="M320" s="24">
        <f t="shared" si="36"/>
        <v>0</v>
      </c>
      <c r="N320" s="25" t="str">
        <f t="shared" si="37"/>
        <v/>
      </c>
      <c r="O320" s="23" t="str">
        <f>+_xlfn.XLOOKUP(H320,Datos_BGC!$J$2:$J$89,Datos_BGC!$I$2:$I$89,"")</f>
        <v/>
      </c>
      <c r="P320" s="24">
        <f t="shared" si="38"/>
        <v>0</v>
      </c>
      <c r="Q320" s="29" t="str">
        <f t="shared" si="39"/>
        <v/>
      </c>
    </row>
    <row r="321" spans="1:17" x14ac:dyDescent="0.35">
      <c r="A321" t="s">
        <v>78</v>
      </c>
      <c r="B321" t="str">
        <f t="shared" si="32"/>
        <v>EUR</v>
      </c>
      <c r="C321" t="str">
        <f t="shared" si="33"/>
        <v>USD</v>
      </c>
      <c r="D321" t="str">
        <f t="shared" si="34"/>
        <v>EURUSD</v>
      </c>
      <c r="E321" t="s">
        <v>16</v>
      </c>
      <c r="F321">
        <v>1</v>
      </c>
      <c r="G321" t="s">
        <v>7</v>
      </c>
      <c r="H321" t="str">
        <f t="shared" si="35"/>
        <v>EURUSD_10RR_1Y</v>
      </c>
      <c r="I321" s="16">
        <v>139746.56999999899</v>
      </c>
      <c r="J321" s="13">
        <v>0.47239999999999999</v>
      </c>
      <c r="K321" s="16">
        <v>0</v>
      </c>
      <c r="L321" s="23" t="str">
        <f>+_xlfn.XLOOKUP(H321,Datos_Tradition!$J$2:$J$89,Datos_Tradition!$I$2:$I$89,"")</f>
        <v/>
      </c>
      <c r="M321" s="24">
        <f t="shared" si="36"/>
        <v>0</v>
      </c>
      <c r="N321" s="25" t="str">
        <f t="shared" si="37"/>
        <v/>
      </c>
      <c r="O321" s="23" t="str">
        <f>+_xlfn.XLOOKUP(H321,Datos_BGC!$J$2:$J$89,Datos_BGC!$I$2:$I$89,"")</f>
        <v/>
      </c>
      <c r="P321" s="24">
        <f t="shared" si="38"/>
        <v>0</v>
      </c>
      <c r="Q321" s="29" t="str">
        <f t="shared" si="39"/>
        <v/>
      </c>
    </row>
    <row r="322" spans="1:17" x14ac:dyDescent="0.35">
      <c r="A322" t="s">
        <v>78</v>
      </c>
      <c r="B322" t="str">
        <f t="shared" si="32"/>
        <v>EUR</v>
      </c>
      <c r="C322" t="str">
        <f t="shared" si="33"/>
        <v>USD</v>
      </c>
      <c r="D322" t="str">
        <f t="shared" si="34"/>
        <v>EURUSD</v>
      </c>
      <c r="E322" t="s">
        <v>19</v>
      </c>
      <c r="F322">
        <v>1</v>
      </c>
      <c r="G322" t="s">
        <v>7</v>
      </c>
      <c r="H322" t="str">
        <f t="shared" si="35"/>
        <v>EURUSD_25FLY_1Y</v>
      </c>
      <c r="I322" s="16">
        <v>-549550.18000000005</v>
      </c>
      <c r="J322" s="13">
        <v>0.125</v>
      </c>
      <c r="K322" s="16">
        <v>0</v>
      </c>
      <c r="L322" s="23" t="str">
        <f>+_xlfn.XLOOKUP(H322,Datos_Tradition!$J$2:$J$89,Datos_Tradition!$I$2:$I$89,"")</f>
        <v/>
      </c>
      <c r="M322" s="24">
        <f t="shared" si="36"/>
        <v>0</v>
      </c>
      <c r="N322" s="25" t="str">
        <f t="shared" si="37"/>
        <v/>
      </c>
      <c r="O322" s="23" t="str">
        <f>+_xlfn.XLOOKUP(H322,Datos_BGC!$J$2:$J$89,Datos_BGC!$I$2:$I$89,"")</f>
        <v/>
      </c>
      <c r="P322" s="24">
        <f t="shared" si="38"/>
        <v>0</v>
      </c>
      <c r="Q322" s="29" t="str">
        <f t="shared" si="39"/>
        <v/>
      </c>
    </row>
    <row r="323" spans="1:17" x14ac:dyDescent="0.35">
      <c r="A323" t="s">
        <v>78</v>
      </c>
      <c r="B323" t="str">
        <f t="shared" ref="B323:B386" si="40">+LEFT(A323,3)</f>
        <v>EUR</v>
      </c>
      <c r="C323" t="str">
        <f t="shared" ref="C323:C386" si="41">+RIGHT(A323,3)</f>
        <v>USD</v>
      </c>
      <c r="D323" t="str">
        <f t="shared" ref="D323:D386" si="42">+IF(B323&lt;C323,B323&amp;C323,C323&amp;B323)</f>
        <v>EURUSD</v>
      </c>
      <c r="E323" t="s">
        <v>18</v>
      </c>
      <c r="F323">
        <v>1</v>
      </c>
      <c r="G323" t="s">
        <v>7</v>
      </c>
      <c r="H323" t="str">
        <f t="shared" ref="H323:H386" si="43">+D323&amp;"_"&amp;E323&amp;"_"&amp;G323</f>
        <v>EURUSD_25RR_1Y</v>
      </c>
      <c r="I323" s="16">
        <v>-367495.97</v>
      </c>
      <c r="J323" s="13">
        <v>0.13750000000000001</v>
      </c>
      <c r="K323" s="16">
        <v>0</v>
      </c>
      <c r="L323" s="23" t="str">
        <f>+_xlfn.XLOOKUP(H323,Datos_Tradition!$J$2:$J$89,Datos_Tradition!$I$2:$I$89,"")</f>
        <v/>
      </c>
      <c r="M323" s="24">
        <f t="shared" ref="M323:M386" si="44">+IF(OR(L323="",K323=0),K323,ABS(I323)*L323/2)</f>
        <v>0</v>
      </c>
      <c r="N323" s="25" t="str">
        <f t="shared" ref="N323:N386" si="45">+IF(L323="","",M323&lt;$K323)</f>
        <v/>
      </c>
      <c r="O323" s="23" t="str">
        <f>+_xlfn.XLOOKUP(H323,Datos_BGC!$J$2:$J$89,Datos_BGC!$I$2:$I$89,"")</f>
        <v/>
      </c>
      <c r="P323" s="24">
        <f t="shared" ref="P323:P386" si="46">+IF(OR(O323="",K323=0),K323,ABS(I323)*O323/2)</f>
        <v>0</v>
      </c>
      <c r="Q323" s="29" t="str">
        <f t="shared" ref="Q323:Q386" si="47">+IF(O323="","",P323&lt;$K323)</f>
        <v/>
      </c>
    </row>
    <row r="324" spans="1:17" x14ac:dyDescent="0.35">
      <c r="A324" t="s">
        <v>78</v>
      </c>
      <c r="B324" t="str">
        <f t="shared" si="40"/>
        <v>EUR</v>
      </c>
      <c r="C324" t="str">
        <f t="shared" si="41"/>
        <v>USD</v>
      </c>
      <c r="D324" t="str">
        <f t="shared" si="42"/>
        <v>EURUSD</v>
      </c>
      <c r="E324" t="s">
        <v>9</v>
      </c>
      <c r="F324">
        <v>1</v>
      </c>
      <c r="G324" t="s">
        <v>7</v>
      </c>
      <c r="H324" t="str">
        <f t="shared" si="43"/>
        <v>EURUSD_ATM_1Y</v>
      </c>
      <c r="I324" s="16">
        <v>412033.77673999901</v>
      </c>
      <c r="J324" s="13">
        <v>0.3594</v>
      </c>
      <c r="K324" s="16">
        <v>0</v>
      </c>
      <c r="L324" s="23" t="str">
        <f>+_xlfn.XLOOKUP(H324,Datos_Tradition!$J$2:$J$89,Datos_Tradition!$I$2:$I$89,"")</f>
        <v/>
      </c>
      <c r="M324" s="24">
        <f t="shared" si="44"/>
        <v>0</v>
      </c>
      <c r="N324" s="25" t="str">
        <f t="shared" si="45"/>
        <v/>
      </c>
      <c r="O324" s="23" t="str">
        <f>+_xlfn.XLOOKUP(H324,Datos_BGC!$J$2:$J$89,Datos_BGC!$I$2:$I$89,"")</f>
        <v/>
      </c>
      <c r="P324" s="24">
        <f t="shared" si="46"/>
        <v>0</v>
      </c>
      <c r="Q324" s="29" t="str">
        <f t="shared" si="47"/>
        <v/>
      </c>
    </row>
    <row r="325" spans="1:17" x14ac:dyDescent="0.35">
      <c r="A325" t="s">
        <v>78</v>
      </c>
      <c r="B325" t="str">
        <f t="shared" si="40"/>
        <v>EUR</v>
      </c>
      <c r="C325" t="str">
        <f t="shared" si="41"/>
        <v>USD</v>
      </c>
      <c r="D325" t="str">
        <f t="shared" si="42"/>
        <v>EURUSD</v>
      </c>
      <c r="E325" t="s">
        <v>17</v>
      </c>
      <c r="F325">
        <v>2</v>
      </c>
      <c r="G325" t="s">
        <v>8</v>
      </c>
      <c r="H325" t="str">
        <f t="shared" si="43"/>
        <v>EURUSD_10FLY_2Y</v>
      </c>
      <c r="I325" s="16">
        <v>389707.79</v>
      </c>
      <c r="J325" s="13">
        <v>0.26</v>
      </c>
      <c r="K325" s="16">
        <v>0</v>
      </c>
      <c r="L325" s="23" t="str">
        <f>+_xlfn.XLOOKUP(H325,Datos_Tradition!$J$2:$J$89,Datos_Tradition!$I$2:$I$89,"")</f>
        <v/>
      </c>
      <c r="M325" s="24">
        <f t="shared" si="44"/>
        <v>0</v>
      </c>
      <c r="N325" s="25" t="str">
        <f t="shared" si="45"/>
        <v/>
      </c>
      <c r="O325" s="23" t="str">
        <f>+_xlfn.XLOOKUP(H325,Datos_BGC!$J$2:$J$89,Datos_BGC!$I$2:$I$89,"")</f>
        <v/>
      </c>
      <c r="P325" s="24">
        <f t="shared" si="46"/>
        <v>0</v>
      </c>
      <c r="Q325" s="29" t="str">
        <f t="shared" si="47"/>
        <v/>
      </c>
    </row>
    <row r="326" spans="1:17" x14ac:dyDescent="0.35">
      <c r="A326" t="s">
        <v>78</v>
      </c>
      <c r="B326" t="str">
        <f t="shared" si="40"/>
        <v>EUR</v>
      </c>
      <c r="C326" t="str">
        <f t="shared" si="41"/>
        <v>USD</v>
      </c>
      <c r="D326" t="str">
        <f t="shared" si="42"/>
        <v>EURUSD</v>
      </c>
      <c r="E326" t="s">
        <v>16</v>
      </c>
      <c r="F326">
        <v>2</v>
      </c>
      <c r="G326" t="s">
        <v>8</v>
      </c>
      <c r="H326" t="str">
        <f t="shared" si="43"/>
        <v>EURUSD_10RR_2Y</v>
      </c>
      <c r="I326" s="16">
        <v>227403.34</v>
      </c>
      <c r="J326" s="13">
        <v>0.55659999999999998</v>
      </c>
      <c r="K326" s="16">
        <v>0</v>
      </c>
      <c r="L326" s="23" t="str">
        <f>+_xlfn.XLOOKUP(H326,Datos_Tradition!$J$2:$J$89,Datos_Tradition!$I$2:$I$89,"")</f>
        <v/>
      </c>
      <c r="M326" s="24">
        <f t="shared" si="44"/>
        <v>0</v>
      </c>
      <c r="N326" s="25" t="str">
        <f t="shared" si="45"/>
        <v/>
      </c>
      <c r="O326" s="23" t="str">
        <f>+_xlfn.XLOOKUP(H326,Datos_BGC!$J$2:$J$89,Datos_BGC!$I$2:$I$89,"")</f>
        <v/>
      </c>
      <c r="P326" s="24">
        <f t="shared" si="46"/>
        <v>0</v>
      </c>
      <c r="Q326" s="29" t="str">
        <f t="shared" si="47"/>
        <v/>
      </c>
    </row>
    <row r="327" spans="1:17" x14ac:dyDescent="0.35">
      <c r="A327" t="s">
        <v>78</v>
      </c>
      <c r="B327" t="str">
        <f t="shared" si="40"/>
        <v>EUR</v>
      </c>
      <c r="C327" t="str">
        <f t="shared" si="41"/>
        <v>USD</v>
      </c>
      <c r="D327" t="str">
        <f t="shared" si="42"/>
        <v>EURUSD</v>
      </c>
      <c r="E327" t="s">
        <v>19</v>
      </c>
      <c r="F327">
        <v>2</v>
      </c>
      <c r="G327" t="s">
        <v>8</v>
      </c>
      <c r="H327" t="str">
        <f t="shared" si="43"/>
        <v>EURUSD_25FLY_2Y</v>
      </c>
      <c r="I327" s="16">
        <v>-5633.3399999999901</v>
      </c>
      <c r="J327" s="13">
        <v>0.16500000000000001</v>
      </c>
      <c r="K327" s="16">
        <v>0</v>
      </c>
      <c r="L327" s="23" t="str">
        <f>+_xlfn.XLOOKUP(H327,Datos_Tradition!$J$2:$J$89,Datos_Tradition!$I$2:$I$89,"")</f>
        <v/>
      </c>
      <c r="M327" s="24">
        <f t="shared" si="44"/>
        <v>0</v>
      </c>
      <c r="N327" s="25" t="str">
        <f t="shared" si="45"/>
        <v/>
      </c>
      <c r="O327" s="23" t="str">
        <f>+_xlfn.XLOOKUP(H327,Datos_BGC!$J$2:$J$89,Datos_BGC!$I$2:$I$89,"")</f>
        <v/>
      </c>
      <c r="P327" s="24">
        <f t="shared" si="46"/>
        <v>0</v>
      </c>
      <c r="Q327" s="29" t="str">
        <f t="shared" si="47"/>
        <v/>
      </c>
    </row>
    <row r="328" spans="1:17" x14ac:dyDescent="0.35">
      <c r="A328" t="s">
        <v>78</v>
      </c>
      <c r="B328" t="str">
        <f t="shared" si="40"/>
        <v>EUR</v>
      </c>
      <c r="C328" t="str">
        <f t="shared" si="41"/>
        <v>USD</v>
      </c>
      <c r="D328" t="str">
        <f t="shared" si="42"/>
        <v>EURUSD</v>
      </c>
      <c r="E328" t="s">
        <v>18</v>
      </c>
      <c r="F328">
        <v>2</v>
      </c>
      <c r="G328" t="s">
        <v>8</v>
      </c>
      <c r="H328" t="str">
        <f t="shared" si="43"/>
        <v>EURUSD_25RR_2Y</v>
      </c>
      <c r="I328" s="16">
        <v>53650.47</v>
      </c>
      <c r="J328" s="13">
        <v>0.32469999999999999</v>
      </c>
      <c r="K328" s="16">
        <v>0</v>
      </c>
      <c r="L328" s="23" t="str">
        <f>+_xlfn.XLOOKUP(H328,Datos_Tradition!$J$2:$J$89,Datos_Tradition!$I$2:$I$89,"")</f>
        <v/>
      </c>
      <c r="M328" s="24">
        <f t="shared" si="44"/>
        <v>0</v>
      </c>
      <c r="N328" s="25" t="str">
        <f t="shared" si="45"/>
        <v/>
      </c>
      <c r="O328" s="23" t="str">
        <f>+_xlfn.XLOOKUP(H328,Datos_BGC!$J$2:$J$89,Datos_BGC!$I$2:$I$89,"")</f>
        <v/>
      </c>
      <c r="P328" s="24">
        <f t="shared" si="46"/>
        <v>0</v>
      </c>
      <c r="Q328" s="29" t="str">
        <f t="shared" si="47"/>
        <v/>
      </c>
    </row>
    <row r="329" spans="1:17" x14ac:dyDescent="0.35">
      <c r="A329" t="s">
        <v>78</v>
      </c>
      <c r="B329" t="str">
        <f t="shared" si="40"/>
        <v>EUR</v>
      </c>
      <c r="C329" t="str">
        <f t="shared" si="41"/>
        <v>USD</v>
      </c>
      <c r="D329" t="str">
        <f t="shared" si="42"/>
        <v>EURUSD</v>
      </c>
      <c r="E329" t="s">
        <v>9</v>
      </c>
      <c r="F329">
        <v>2</v>
      </c>
      <c r="G329" t="s">
        <v>8</v>
      </c>
      <c r="H329" t="str">
        <f t="shared" si="43"/>
        <v>EURUSD_ATM_2Y</v>
      </c>
      <c r="I329" s="16">
        <v>514857.30236999999</v>
      </c>
      <c r="J329" s="13">
        <v>0.32500000000000001</v>
      </c>
      <c r="K329" s="16">
        <v>0</v>
      </c>
      <c r="L329" s="23" t="str">
        <f>+_xlfn.XLOOKUP(H329,Datos_Tradition!$J$2:$J$89,Datos_Tradition!$I$2:$I$89,"")</f>
        <v/>
      </c>
      <c r="M329" s="24">
        <f t="shared" si="44"/>
        <v>0</v>
      </c>
      <c r="N329" s="25" t="str">
        <f t="shared" si="45"/>
        <v/>
      </c>
      <c r="O329" s="23" t="str">
        <f>+_xlfn.XLOOKUP(H329,Datos_BGC!$J$2:$J$89,Datos_BGC!$I$2:$I$89,"")</f>
        <v/>
      </c>
      <c r="P329" s="24">
        <f t="shared" si="46"/>
        <v>0</v>
      </c>
      <c r="Q329" s="29" t="str">
        <f t="shared" si="47"/>
        <v/>
      </c>
    </row>
    <row r="330" spans="1:17" x14ac:dyDescent="0.35">
      <c r="A330" t="s">
        <v>78</v>
      </c>
      <c r="B330" t="str">
        <f t="shared" si="40"/>
        <v>EUR</v>
      </c>
      <c r="C330" t="str">
        <f t="shared" si="41"/>
        <v>USD</v>
      </c>
      <c r="D330" t="str">
        <f t="shared" si="42"/>
        <v>EURUSD</v>
      </c>
      <c r="E330" t="s">
        <v>9</v>
      </c>
      <c r="F330">
        <v>10</v>
      </c>
      <c r="G330" t="s">
        <v>26</v>
      </c>
      <c r="H330" t="str">
        <f t="shared" si="43"/>
        <v>EURUSD_ATM_10Y</v>
      </c>
      <c r="I330" s="16">
        <v>6.1746099999999897</v>
      </c>
      <c r="J330" s="13">
        <v>0.8</v>
      </c>
      <c r="K330" s="16">
        <v>0</v>
      </c>
      <c r="L330" s="23" t="str">
        <f>+_xlfn.XLOOKUP(H330,Datos_Tradition!$J$2:$J$89,Datos_Tradition!$I$2:$I$89,"")</f>
        <v/>
      </c>
      <c r="M330" s="24">
        <f t="shared" si="44"/>
        <v>0</v>
      </c>
      <c r="N330" s="25" t="str">
        <f t="shared" si="45"/>
        <v/>
      </c>
      <c r="O330" s="23" t="str">
        <f>+_xlfn.XLOOKUP(H330,Datos_BGC!$J$2:$J$89,Datos_BGC!$I$2:$I$89,"")</f>
        <v/>
      </c>
      <c r="P330" s="24">
        <f t="shared" si="46"/>
        <v>0</v>
      </c>
      <c r="Q330" s="29" t="str">
        <f t="shared" si="47"/>
        <v/>
      </c>
    </row>
    <row r="331" spans="1:17" x14ac:dyDescent="0.35">
      <c r="A331" t="s">
        <v>95</v>
      </c>
      <c r="B331" t="str">
        <f t="shared" si="40"/>
        <v>GBP</v>
      </c>
      <c r="C331" t="str">
        <f t="shared" si="41"/>
        <v>AUD</v>
      </c>
      <c r="D331" t="str">
        <f t="shared" si="42"/>
        <v>AUDGBP</v>
      </c>
      <c r="E331" t="s">
        <v>9</v>
      </c>
      <c r="F331">
        <v>8.3333333333333301E-2</v>
      </c>
      <c r="G331" t="s">
        <v>2</v>
      </c>
      <c r="H331" t="str">
        <f t="shared" si="43"/>
        <v>AUDGBP_ATM_1M</v>
      </c>
      <c r="I331" s="16">
        <v>-9.1E-4</v>
      </c>
      <c r="J331" s="13">
        <v>0.75</v>
      </c>
      <c r="K331" s="16">
        <v>3.4124999999999997E-4</v>
      </c>
      <c r="L331" s="23" t="str">
        <f>+_xlfn.XLOOKUP(H331,Datos_Tradition!$J$2:$J$89,Datos_Tradition!$I$2:$I$89,"")</f>
        <v/>
      </c>
      <c r="M331" s="24">
        <f t="shared" si="44"/>
        <v>3.4124999999999997E-4</v>
      </c>
      <c r="N331" s="25" t="str">
        <f t="shared" si="45"/>
        <v/>
      </c>
      <c r="O331" s="23" t="str">
        <f>+_xlfn.XLOOKUP(H331,Datos_BGC!$J$2:$J$89,Datos_BGC!$I$2:$I$89,"")</f>
        <v/>
      </c>
      <c r="P331" s="24">
        <f t="shared" si="46"/>
        <v>3.4124999999999997E-4</v>
      </c>
      <c r="Q331" s="29" t="str">
        <f t="shared" si="47"/>
        <v/>
      </c>
    </row>
    <row r="332" spans="1:17" x14ac:dyDescent="0.35">
      <c r="A332" t="s">
        <v>95</v>
      </c>
      <c r="B332" t="str">
        <f t="shared" si="40"/>
        <v>GBP</v>
      </c>
      <c r="C332" t="str">
        <f t="shared" si="41"/>
        <v>AUD</v>
      </c>
      <c r="D332" t="str">
        <f t="shared" si="42"/>
        <v>AUDGBP</v>
      </c>
      <c r="E332" t="s">
        <v>9</v>
      </c>
      <c r="F332">
        <v>0.16666666666666599</v>
      </c>
      <c r="G332" t="s">
        <v>3</v>
      </c>
      <c r="H332" t="str">
        <f t="shared" si="43"/>
        <v>AUDGBP_ATM_2M</v>
      </c>
      <c r="I332" s="16">
        <v>-2.0310000000000002E-2</v>
      </c>
      <c r="J332" s="13">
        <v>0.77500000000000002</v>
      </c>
      <c r="K332" s="16">
        <v>7.8701250000000004E-3</v>
      </c>
      <c r="L332" s="23" t="str">
        <f>+_xlfn.XLOOKUP(H332,Datos_Tradition!$J$2:$J$89,Datos_Tradition!$I$2:$I$89,"")</f>
        <v/>
      </c>
      <c r="M332" s="24">
        <f t="shared" si="44"/>
        <v>7.8701250000000004E-3</v>
      </c>
      <c r="N332" s="25" t="str">
        <f t="shared" si="45"/>
        <v/>
      </c>
      <c r="O332" s="23" t="str">
        <f>+_xlfn.XLOOKUP(H332,Datos_BGC!$J$2:$J$89,Datos_BGC!$I$2:$I$89,"")</f>
        <v/>
      </c>
      <c r="P332" s="24">
        <f t="shared" si="46"/>
        <v>7.8701250000000004E-3</v>
      </c>
      <c r="Q332" s="29" t="str">
        <f t="shared" si="47"/>
        <v/>
      </c>
    </row>
    <row r="333" spans="1:17" x14ac:dyDescent="0.35">
      <c r="A333" t="s">
        <v>95</v>
      </c>
      <c r="B333" t="str">
        <f t="shared" si="40"/>
        <v>GBP</v>
      </c>
      <c r="C333" t="str">
        <f t="shared" si="41"/>
        <v>AUD</v>
      </c>
      <c r="D333" t="str">
        <f t="shared" si="42"/>
        <v>AUDGBP</v>
      </c>
      <c r="E333" t="s">
        <v>9</v>
      </c>
      <c r="F333">
        <v>0.25</v>
      </c>
      <c r="G333" t="s">
        <v>4</v>
      </c>
      <c r="H333" t="str">
        <f t="shared" si="43"/>
        <v>AUDGBP_ATM_3M</v>
      </c>
      <c r="I333" s="16">
        <v>-0.80517000000000005</v>
      </c>
      <c r="J333" s="13">
        <v>0.77500000000000002</v>
      </c>
      <c r="K333" s="16">
        <v>0.31200337500000003</v>
      </c>
      <c r="L333" s="23" t="str">
        <f>+_xlfn.XLOOKUP(H333,Datos_Tradition!$J$2:$J$89,Datos_Tradition!$I$2:$I$89,"")</f>
        <v/>
      </c>
      <c r="M333" s="24">
        <f t="shared" si="44"/>
        <v>0.31200337500000003</v>
      </c>
      <c r="N333" s="25" t="str">
        <f t="shared" si="45"/>
        <v/>
      </c>
      <c r="O333" s="23" t="str">
        <f>+_xlfn.XLOOKUP(H333,Datos_BGC!$J$2:$J$89,Datos_BGC!$I$2:$I$89,"")</f>
        <v/>
      </c>
      <c r="P333" s="24">
        <f t="shared" si="46"/>
        <v>0.31200337500000003</v>
      </c>
      <c r="Q333" s="29" t="str">
        <f t="shared" si="47"/>
        <v/>
      </c>
    </row>
    <row r="334" spans="1:17" x14ac:dyDescent="0.35">
      <c r="A334" t="s">
        <v>95</v>
      </c>
      <c r="B334" t="str">
        <f t="shared" si="40"/>
        <v>GBP</v>
      </c>
      <c r="C334" t="str">
        <f t="shared" si="41"/>
        <v>AUD</v>
      </c>
      <c r="D334" t="str">
        <f t="shared" si="42"/>
        <v>AUDGBP</v>
      </c>
      <c r="E334" t="s">
        <v>9</v>
      </c>
      <c r="F334">
        <v>0.5</v>
      </c>
      <c r="G334" t="s">
        <v>5</v>
      </c>
      <c r="H334" t="str">
        <f t="shared" si="43"/>
        <v>AUDGBP_ATM_6M</v>
      </c>
      <c r="I334" s="16">
        <v>-12.41142</v>
      </c>
      <c r="J334" s="13">
        <v>0.77500000000000002</v>
      </c>
      <c r="K334" s="16">
        <v>4.8094252500000003</v>
      </c>
      <c r="L334" s="23" t="str">
        <f>+_xlfn.XLOOKUP(H334,Datos_Tradition!$J$2:$J$89,Datos_Tradition!$I$2:$I$89,"")</f>
        <v/>
      </c>
      <c r="M334" s="24">
        <f t="shared" si="44"/>
        <v>4.8094252500000003</v>
      </c>
      <c r="N334" s="25" t="str">
        <f t="shared" si="45"/>
        <v/>
      </c>
      <c r="O334" s="23" t="str">
        <f>+_xlfn.XLOOKUP(H334,Datos_BGC!$J$2:$J$89,Datos_BGC!$I$2:$I$89,"")</f>
        <v/>
      </c>
      <c r="P334" s="24">
        <f t="shared" si="46"/>
        <v>4.8094252500000003</v>
      </c>
      <c r="Q334" s="29" t="str">
        <f t="shared" si="47"/>
        <v/>
      </c>
    </row>
    <row r="335" spans="1:17" x14ac:dyDescent="0.35">
      <c r="A335" t="s">
        <v>95</v>
      </c>
      <c r="B335" t="str">
        <f t="shared" si="40"/>
        <v>GBP</v>
      </c>
      <c r="C335" t="str">
        <f t="shared" si="41"/>
        <v>AUD</v>
      </c>
      <c r="D335" t="str">
        <f t="shared" si="42"/>
        <v>AUDGBP</v>
      </c>
      <c r="E335" t="s">
        <v>9</v>
      </c>
      <c r="F335">
        <v>0.75</v>
      </c>
      <c r="G335" t="s">
        <v>6</v>
      </c>
      <c r="H335" t="str">
        <f t="shared" si="43"/>
        <v>AUDGBP_ATM_9M</v>
      </c>
      <c r="I335" s="16">
        <v>-31.807169999999999</v>
      </c>
      <c r="J335" s="13">
        <v>0.75</v>
      </c>
      <c r="K335" s="16">
        <v>11.92768875</v>
      </c>
      <c r="L335" s="23" t="str">
        <f>+_xlfn.XLOOKUP(H335,Datos_Tradition!$J$2:$J$89,Datos_Tradition!$I$2:$I$89,"")</f>
        <v/>
      </c>
      <c r="M335" s="24">
        <f t="shared" si="44"/>
        <v>11.92768875</v>
      </c>
      <c r="N335" s="25" t="str">
        <f t="shared" si="45"/>
        <v/>
      </c>
      <c r="O335" s="23" t="str">
        <f>+_xlfn.XLOOKUP(H335,Datos_BGC!$J$2:$J$89,Datos_BGC!$I$2:$I$89,"")</f>
        <v/>
      </c>
      <c r="P335" s="24">
        <f t="shared" si="46"/>
        <v>11.92768875</v>
      </c>
      <c r="Q335" s="29" t="str">
        <f t="shared" si="47"/>
        <v/>
      </c>
    </row>
    <row r="336" spans="1:17" x14ac:dyDescent="0.35">
      <c r="A336" t="s">
        <v>95</v>
      </c>
      <c r="B336" t="str">
        <f t="shared" si="40"/>
        <v>GBP</v>
      </c>
      <c r="C336" t="str">
        <f t="shared" si="41"/>
        <v>AUD</v>
      </c>
      <c r="D336" t="str">
        <f t="shared" si="42"/>
        <v>AUDGBP</v>
      </c>
      <c r="E336" t="s">
        <v>9</v>
      </c>
      <c r="F336">
        <v>1</v>
      </c>
      <c r="G336" t="s">
        <v>7</v>
      </c>
      <c r="H336" t="str">
        <f t="shared" si="43"/>
        <v>AUDGBP_ATM_1Y</v>
      </c>
      <c r="I336" s="16">
        <v>-78.359390000000005</v>
      </c>
      <c r="J336" s="13">
        <v>0.75</v>
      </c>
      <c r="K336" s="16">
        <v>29.38477125</v>
      </c>
      <c r="L336" s="23" t="str">
        <f>+_xlfn.XLOOKUP(H336,Datos_Tradition!$J$2:$J$89,Datos_Tradition!$I$2:$I$89,"")</f>
        <v/>
      </c>
      <c r="M336" s="24">
        <f t="shared" si="44"/>
        <v>29.38477125</v>
      </c>
      <c r="N336" s="25" t="str">
        <f t="shared" si="45"/>
        <v/>
      </c>
      <c r="O336" s="23" t="str">
        <f>+_xlfn.XLOOKUP(H336,Datos_BGC!$J$2:$J$89,Datos_BGC!$I$2:$I$89,"")</f>
        <v/>
      </c>
      <c r="P336" s="24">
        <f t="shared" si="46"/>
        <v>29.38477125</v>
      </c>
      <c r="Q336" s="29" t="str">
        <f t="shared" si="47"/>
        <v/>
      </c>
    </row>
    <row r="337" spans="1:17" x14ac:dyDescent="0.35">
      <c r="A337" t="s">
        <v>95</v>
      </c>
      <c r="B337" t="str">
        <f t="shared" si="40"/>
        <v>GBP</v>
      </c>
      <c r="C337" t="str">
        <f t="shared" si="41"/>
        <v>AUD</v>
      </c>
      <c r="D337" t="str">
        <f t="shared" si="42"/>
        <v>AUDGBP</v>
      </c>
      <c r="E337" t="s">
        <v>9</v>
      </c>
      <c r="F337">
        <v>2</v>
      </c>
      <c r="G337" t="s">
        <v>8</v>
      </c>
      <c r="H337" t="str">
        <f t="shared" si="43"/>
        <v>AUDGBP_ATM_2Y</v>
      </c>
      <c r="I337" s="16">
        <v>-38.082169999999998</v>
      </c>
      <c r="J337" s="13">
        <v>0.45</v>
      </c>
      <c r="K337" s="16">
        <v>8.5684882499999997</v>
      </c>
      <c r="L337" s="23" t="str">
        <f>+_xlfn.XLOOKUP(H337,Datos_Tradition!$J$2:$J$89,Datos_Tradition!$I$2:$I$89,"")</f>
        <v/>
      </c>
      <c r="M337" s="24">
        <f t="shared" si="44"/>
        <v>8.5684882499999997</v>
      </c>
      <c r="N337" s="25" t="str">
        <f t="shared" si="45"/>
        <v/>
      </c>
      <c r="O337" s="23" t="str">
        <f>+_xlfn.XLOOKUP(H337,Datos_BGC!$J$2:$J$89,Datos_BGC!$I$2:$I$89,"")</f>
        <v/>
      </c>
      <c r="P337" s="24">
        <f t="shared" si="46"/>
        <v>8.5684882499999997</v>
      </c>
      <c r="Q337" s="29" t="str">
        <f t="shared" si="47"/>
        <v/>
      </c>
    </row>
    <row r="338" spans="1:17" x14ac:dyDescent="0.35">
      <c r="A338" t="s">
        <v>96</v>
      </c>
      <c r="B338" t="str">
        <f t="shared" si="40"/>
        <v>GBP</v>
      </c>
      <c r="C338" t="str">
        <f t="shared" si="41"/>
        <v>CHF</v>
      </c>
      <c r="D338" t="str">
        <f t="shared" si="42"/>
        <v>CHFGBP</v>
      </c>
      <c r="E338" t="s">
        <v>17</v>
      </c>
      <c r="F338">
        <v>2.7777777777777701E-3</v>
      </c>
      <c r="G338" t="s">
        <v>20</v>
      </c>
      <c r="H338" t="str">
        <f t="shared" si="43"/>
        <v>CHFGBP_10FLY_1D</v>
      </c>
      <c r="I338" s="16">
        <v>1855.48</v>
      </c>
      <c r="J338" s="13">
        <v>1.9613</v>
      </c>
      <c r="K338" s="16">
        <v>1819.576462</v>
      </c>
      <c r="L338" s="23" t="str">
        <f>+_xlfn.XLOOKUP(H338,Datos_Tradition!$J$2:$J$89,Datos_Tradition!$I$2:$I$89,"")</f>
        <v/>
      </c>
      <c r="M338" s="24">
        <f t="shared" si="44"/>
        <v>1819.576462</v>
      </c>
      <c r="N338" s="25" t="str">
        <f t="shared" si="45"/>
        <v/>
      </c>
      <c r="O338" s="23" t="str">
        <f>+_xlfn.XLOOKUP(H338,Datos_BGC!$J$2:$J$89,Datos_BGC!$I$2:$I$89,"")</f>
        <v/>
      </c>
      <c r="P338" s="24">
        <f t="shared" si="46"/>
        <v>1819.576462</v>
      </c>
      <c r="Q338" s="29" t="str">
        <f t="shared" si="47"/>
        <v/>
      </c>
    </row>
    <row r="339" spans="1:17" x14ac:dyDescent="0.35">
      <c r="A339" t="s">
        <v>96</v>
      </c>
      <c r="B339" t="str">
        <f t="shared" si="40"/>
        <v>GBP</v>
      </c>
      <c r="C339" t="str">
        <f t="shared" si="41"/>
        <v>CHF</v>
      </c>
      <c r="D339" t="str">
        <f t="shared" si="42"/>
        <v>CHFGBP</v>
      </c>
      <c r="E339" t="s">
        <v>16</v>
      </c>
      <c r="F339">
        <v>2.7777777777777701E-3</v>
      </c>
      <c r="G339" t="s">
        <v>20</v>
      </c>
      <c r="H339" t="str">
        <f t="shared" si="43"/>
        <v>CHFGBP_10RR_1D</v>
      </c>
      <c r="I339" s="16">
        <v>738.36</v>
      </c>
      <c r="J339" s="13">
        <v>2.9419</v>
      </c>
      <c r="K339" s="16">
        <v>1086.0906419999999</v>
      </c>
      <c r="L339" s="23" t="str">
        <f>+_xlfn.XLOOKUP(H339,Datos_Tradition!$J$2:$J$89,Datos_Tradition!$I$2:$I$89,"")</f>
        <v/>
      </c>
      <c r="M339" s="24">
        <f t="shared" si="44"/>
        <v>1086.0906419999999</v>
      </c>
      <c r="N339" s="25" t="str">
        <f t="shared" si="45"/>
        <v/>
      </c>
      <c r="O339" s="23" t="str">
        <f>+_xlfn.XLOOKUP(H339,Datos_BGC!$J$2:$J$89,Datos_BGC!$I$2:$I$89,"")</f>
        <v/>
      </c>
      <c r="P339" s="24">
        <f t="shared" si="46"/>
        <v>1086.0906419999999</v>
      </c>
      <c r="Q339" s="29" t="str">
        <f t="shared" si="47"/>
        <v/>
      </c>
    </row>
    <row r="340" spans="1:17" x14ac:dyDescent="0.35">
      <c r="A340" t="s">
        <v>96</v>
      </c>
      <c r="B340" t="str">
        <f t="shared" si="40"/>
        <v>GBP</v>
      </c>
      <c r="C340" t="str">
        <f t="shared" si="41"/>
        <v>CHF</v>
      </c>
      <c r="D340" t="str">
        <f t="shared" si="42"/>
        <v>CHFGBP</v>
      </c>
      <c r="E340" t="s">
        <v>19</v>
      </c>
      <c r="F340">
        <v>2.7777777777777701E-3</v>
      </c>
      <c r="G340" t="s">
        <v>20</v>
      </c>
      <c r="H340" t="str">
        <f t="shared" si="43"/>
        <v>CHFGBP_25FLY_1D</v>
      </c>
      <c r="I340" s="16">
        <v>-5990.03</v>
      </c>
      <c r="J340" s="13">
        <v>1.2258</v>
      </c>
      <c r="K340" s="16">
        <v>3671.2893869999998</v>
      </c>
      <c r="L340" s="23" t="str">
        <f>+_xlfn.XLOOKUP(H340,Datos_Tradition!$J$2:$J$89,Datos_Tradition!$I$2:$I$89,"")</f>
        <v/>
      </c>
      <c r="M340" s="24">
        <f t="shared" si="44"/>
        <v>3671.2893869999998</v>
      </c>
      <c r="N340" s="25" t="str">
        <f t="shared" si="45"/>
        <v/>
      </c>
      <c r="O340" s="23" t="str">
        <f>+_xlfn.XLOOKUP(H340,Datos_BGC!$J$2:$J$89,Datos_BGC!$I$2:$I$89,"")</f>
        <v/>
      </c>
      <c r="P340" s="24">
        <f t="shared" si="46"/>
        <v>3671.2893869999998</v>
      </c>
      <c r="Q340" s="29" t="str">
        <f t="shared" si="47"/>
        <v/>
      </c>
    </row>
    <row r="341" spans="1:17" x14ac:dyDescent="0.35">
      <c r="A341" t="s">
        <v>96</v>
      </c>
      <c r="B341" t="str">
        <f t="shared" si="40"/>
        <v>GBP</v>
      </c>
      <c r="C341" t="str">
        <f t="shared" si="41"/>
        <v>CHF</v>
      </c>
      <c r="D341" t="str">
        <f t="shared" si="42"/>
        <v>CHFGBP</v>
      </c>
      <c r="E341" t="s">
        <v>18</v>
      </c>
      <c r="F341">
        <v>2.7777777777777701E-3</v>
      </c>
      <c r="G341" t="s">
        <v>20</v>
      </c>
      <c r="H341" t="str">
        <f t="shared" si="43"/>
        <v>CHFGBP_25RR_1D</v>
      </c>
      <c r="I341" s="16">
        <v>-1844.78</v>
      </c>
      <c r="J341" s="13">
        <v>1.7161</v>
      </c>
      <c r="K341" s="16">
        <v>1582.9134790000001</v>
      </c>
      <c r="L341" s="23" t="str">
        <f>+_xlfn.XLOOKUP(H341,Datos_Tradition!$J$2:$J$89,Datos_Tradition!$I$2:$I$89,"")</f>
        <v/>
      </c>
      <c r="M341" s="24">
        <f t="shared" si="44"/>
        <v>1582.9134790000001</v>
      </c>
      <c r="N341" s="25" t="str">
        <f t="shared" si="45"/>
        <v/>
      </c>
      <c r="O341" s="23" t="str">
        <f>+_xlfn.XLOOKUP(H341,Datos_BGC!$J$2:$J$89,Datos_BGC!$I$2:$I$89,"")</f>
        <v/>
      </c>
      <c r="P341" s="24">
        <f t="shared" si="46"/>
        <v>1582.9134790000001</v>
      </c>
      <c r="Q341" s="29" t="str">
        <f t="shared" si="47"/>
        <v/>
      </c>
    </row>
    <row r="342" spans="1:17" x14ac:dyDescent="0.35">
      <c r="A342" t="s">
        <v>96</v>
      </c>
      <c r="B342" t="str">
        <f t="shared" si="40"/>
        <v>GBP</v>
      </c>
      <c r="C342" t="str">
        <f t="shared" si="41"/>
        <v>CHF</v>
      </c>
      <c r="D342" t="str">
        <f t="shared" si="42"/>
        <v>CHFGBP</v>
      </c>
      <c r="E342" t="s">
        <v>9</v>
      </c>
      <c r="F342">
        <v>2.7777777777777701E-3</v>
      </c>
      <c r="G342" t="s">
        <v>20</v>
      </c>
      <c r="H342" t="str">
        <f t="shared" si="43"/>
        <v>CHFGBP_ATM_1D</v>
      </c>
      <c r="I342" s="16">
        <v>-590.86780999999996</v>
      </c>
      <c r="J342" s="13">
        <v>2.4</v>
      </c>
      <c r="K342" s="16">
        <v>709.04137200000002</v>
      </c>
      <c r="L342" s="23" t="str">
        <f>+_xlfn.XLOOKUP(H342,Datos_Tradition!$J$2:$J$89,Datos_Tradition!$I$2:$I$89,"")</f>
        <v/>
      </c>
      <c r="M342" s="24">
        <f t="shared" si="44"/>
        <v>709.04137200000002</v>
      </c>
      <c r="N342" s="25" t="str">
        <f t="shared" si="45"/>
        <v/>
      </c>
      <c r="O342" s="23" t="str">
        <f>+_xlfn.XLOOKUP(H342,Datos_BGC!$J$2:$J$89,Datos_BGC!$I$2:$I$89,"")</f>
        <v/>
      </c>
      <c r="P342" s="24">
        <f t="shared" si="46"/>
        <v>709.04137200000002</v>
      </c>
      <c r="Q342" s="29" t="str">
        <f t="shared" si="47"/>
        <v/>
      </c>
    </row>
    <row r="343" spans="1:17" x14ac:dyDescent="0.35">
      <c r="A343" t="s">
        <v>96</v>
      </c>
      <c r="B343" t="str">
        <f t="shared" si="40"/>
        <v>GBP</v>
      </c>
      <c r="C343" t="str">
        <f t="shared" si="41"/>
        <v>CHF</v>
      </c>
      <c r="D343" t="str">
        <f t="shared" si="42"/>
        <v>CHFGBP</v>
      </c>
      <c r="E343" t="s">
        <v>17</v>
      </c>
      <c r="F343">
        <v>1.94444444444444E-2</v>
      </c>
      <c r="G343" t="s">
        <v>0</v>
      </c>
      <c r="H343" t="str">
        <f t="shared" si="43"/>
        <v>CHFGBP_10FLY_1W</v>
      </c>
      <c r="I343" s="16">
        <v>6504.53</v>
      </c>
      <c r="J343" s="13">
        <v>1.34</v>
      </c>
      <c r="K343" s="16">
        <v>4358.0351000000001</v>
      </c>
      <c r="L343" s="23" t="str">
        <f>+_xlfn.XLOOKUP(H343,Datos_Tradition!$J$2:$J$89,Datos_Tradition!$I$2:$I$89,"")</f>
        <v/>
      </c>
      <c r="M343" s="24">
        <f t="shared" si="44"/>
        <v>4358.0351000000001</v>
      </c>
      <c r="N343" s="25" t="str">
        <f t="shared" si="45"/>
        <v/>
      </c>
      <c r="O343" s="23" t="str">
        <f>+_xlfn.XLOOKUP(H343,Datos_BGC!$J$2:$J$89,Datos_BGC!$I$2:$I$89,"")</f>
        <v/>
      </c>
      <c r="P343" s="24">
        <f t="shared" si="46"/>
        <v>4358.0351000000001</v>
      </c>
      <c r="Q343" s="29" t="str">
        <f t="shared" si="47"/>
        <v/>
      </c>
    </row>
    <row r="344" spans="1:17" x14ac:dyDescent="0.35">
      <c r="A344" t="s">
        <v>96</v>
      </c>
      <c r="B344" t="str">
        <f t="shared" si="40"/>
        <v>GBP</v>
      </c>
      <c r="C344" t="str">
        <f t="shared" si="41"/>
        <v>CHF</v>
      </c>
      <c r="D344" t="str">
        <f t="shared" si="42"/>
        <v>CHFGBP</v>
      </c>
      <c r="E344" t="s">
        <v>16</v>
      </c>
      <c r="F344">
        <v>1.94444444444444E-2</v>
      </c>
      <c r="G344" t="s">
        <v>0</v>
      </c>
      <c r="H344" t="str">
        <f t="shared" si="43"/>
        <v>CHFGBP_10RR_1W</v>
      </c>
      <c r="I344" s="16">
        <v>2888.77</v>
      </c>
      <c r="J344" s="13">
        <v>1.5</v>
      </c>
      <c r="K344" s="16">
        <v>2166.5774999999999</v>
      </c>
      <c r="L344" s="23" t="str">
        <f>+_xlfn.XLOOKUP(H344,Datos_Tradition!$J$2:$J$89,Datos_Tradition!$I$2:$I$89,"")</f>
        <v/>
      </c>
      <c r="M344" s="24">
        <f t="shared" si="44"/>
        <v>2166.5774999999999</v>
      </c>
      <c r="N344" s="25" t="str">
        <f t="shared" si="45"/>
        <v/>
      </c>
      <c r="O344" s="23" t="str">
        <f>+_xlfn.XLOOKUP(H344,Datos_BGC!$J$2:$J$89,Datos_BGC!$I$2:$I$89,"")</f>
        <v/>
      </c>
      <c r="P344" s="24">
        <f t="shared" si="46"/>
        <v>2166.5774999999999</v>
      </c>
      <c r="Q344" s="29" t="str">
        <f t="shared" si="47"/>
        <v/>
      </c>
    </row>
    <row r="345" spans="1:17" x14ac:dyDescent="0.35">
      <c r="A345" t="s">
        <v>96</v>
      </c>
      <c r="B345" t="str">
        <f t="shared" si="40"/>
        <v>GBP</v>
      </c>
      <c r="C345" t="str">
        <f t="shared" si="41"/>
        <v>CHF</v>
      </c>
      <c r="D345" t="str">
        <f t="shared" si="42"/>
        <v>CHFGBP</v>
      </c>
      <c r="E345" t="s">
        <v>19</v>
      </c>
      <c r="F345">
        <v>1.94444444444444E-2</v>
      </c>
      <c r="G345" t="s">
        <v>0</v>
      </c>
      <c r="H345" t="str">
        <f t="shared" si="43"/>
        <v>CHFGBP_25FLY_1W</v>
      </c>
      <c r="I345" s="16">
        <v>-11363.76</v>
      </c>
      <c r="J345" s="13">
        <v>0.46339999999999998</v>
      </c>
      <c r="K345" s="16">
        <v>2632.9831920000001</v>
      </c>
      <c r="L345" s="23" t="str">
        <f>+_xlfn.XLOOKUP(H345,Datos_Tradition!$J$2:$J$89,Datos_Tradition!$I$2:$I$89,"")</f>
        <v/>
      </c>
      <c r="M345" s="24">
        <f t="shared" si="44"/>
        <v>2632.9831920000001</v>
      </c>
      <c r="N345" s="25" t="str">
        <f t="shared" si="45"/>
        <v/>
      </c>
      <c r="O345" s="23" t="str">
        <f>+_xlfn.XLOOKUP(H345,Datos_BGC!$J$2:$J$89,Datos_BGC!$I$2:$I$89,"")</f>
        <v/>
      </c>
      <c r="P345" s="24">
        <f t="shared" si="46"/>
        <v>2632.9831920000001</v>
      </c>
      <c r="Q345" s="29" t="str">
        <f t="shared" si="47"/>
        <v/>
      </c>
    </row>
    <row r="346" spans="1:17" x14ac:dyDescent="0.35">
      <c r="A346" t="s">
        <v>96</v>
      </c>
      <c r="B346" t="str">
        <f t="shared" si="40"/>
        <v>GBP</v>
      </c>
      <c r="C346" t="str">
        <f t="shared" si="41"/>
        <v>CHF</v>
      </c>
      <c r="D346" t="str">
        <f t="shared" si="42"/>
        <v>CHFGBP</v>
      </c>
      <c r="E346" t="s">
        <v>18</v>
      </c>
      <c r="F346">
        <v>1.94444444444444E-2</v>
      </c>
      <c r="G346" t="s">
        <v>0</v>
      </c>
      <c r="H346" t="str">
        <f t="shared" si="43"/>
        <v>CHFGBP_25RR_1W</v>
      </c>
      <c r="I346" s="16">
        <v>-3715.92</v>
      </c>
      <c r="J346" s="13">
        <v>1</v>
      </c>
      <c r="K346" s="16">
        <v>1857.96</v>
      </c>
      <c r="L346" s="23" t="str">
        <f>+_xlfn.XLOOKUP(H346,Datos_Tradition!$J$2:$J$89,Datos_Tradition!$I$2:$I$89,"")</f>
        <v/>
      </c>
      <c r="M346" s="24">
        <f t="shared" si="44"/>
        <v>1857.96</v>
      </c>
      <c r="N346" s="25" t="str">
        <f t="shared" si="45"/>
        <v/>
      </c>
      <c r="O346" s="23" t="str">
        <f>+_xlfn.XLOOKUP(H346,Datos_BGC!$J$2:$J$89,Datos_BGC!$I$2:$I$89,"")</f>
        <v/>
      </c>
      <c r="P346" s="24">
        <f t="shared" si="46"/>
        <v>1857.96</v>
      </c>
      <c r="Q346" s="29" t="str">
        <f t="shared" si="47"/>
        <v/>
      </c>
    </row>
    <row r="347" spans="1:17" x14ac:dyDescent="0.35">
      <c r="A347" t="s">
        <v>96</v>
      </c>
      <c r="B347" t="str">
        <f t="shared" si="40"/>
        <v>GBP</v>
      </c>
      <c r="C347" t="str">
        <f t="shared" si="41"/>
        <v>CHF</v>
      </c>
      <c r="D347" t="str">
        <f t="shared" si="42"/>
        <v>CHFGBP</v>
      </c>
      <c r="E347" t="s">
        <v>9</v>
      </c>
      <c r="F347">
        <v>1.94444444444444E-2</v>
      </c>
      <c r="G347" t="s">
        <v>0</v>
      </c>
      <c r="H347" t="str">
        <f t="shared" si="43"/>
        <v>CHFGBP_ATM_1W</v>
      </c>
      <c r="I347" s="16">
        <v>1121.6346599999999</v>
      </c>
      <c r="J347" s="13">
        <v>1.65</v>
      </c>
      <c r="K347" s="16">
        <v>925.34859449999897</v>
      </c>
      <c r="L347" s="23" t="str">
        <f>+_xlfn.XLOOKUP(H347,Datos_Tradition!$J$2:$J$89,Datos_Tradition!$I$2:$I$89,"")</f>
        <v/>
      </c>
      <c r="M347" s="24">
        <f t="shared" si="44"/>
        <v>925.34859449999897</v>
      </c>
      <c r="N347" s="25" t="str">
        <f t="shared" si="45"/>
        <v/>
      </c>
      <c r="O347" s="23" t="str">
        <f>+_xlfn.XLOOKUP(H347,Datos_BGC!$J$2:$J$89,Datos_BGC!$I$2:$I$89,"")</f>
        <v/>
      </c>
      <c r="P347" s="24">
        <f t="shared" si="46"/>
        <v>925.34859449999897</v>
      </c>
      <c r="Q347" s="29" t="str">
        <f t="shared" si="47"/>
        <v/>
      </c>
    </row>
    <row r="348" spans="1:17" x14ac:dyDescent="0.35">
      <c r="A348" t="s">
        <v>97</v>
      </c>
      <c r="B348" t="str">
        <f t="shared" si="40"/>
        <v>GBP</v>
      </c>
      <c r="C348" t="str">
        <f t="shared" si="41"/>
        <v>JPY</v>
      </c>
      <c r="D348" t="str">
        <f t="shared" si="42"/>
        <v>GBPJPY</v>
      </c>
      <c r="E348" t="s">
        <v>9</v>
      </c>
      <c r="F348">
        <v>2.7777777777777701E-3</v>
      </c>
      <c r="G348" t="s">
        <v>20</v>
      </c>
      <c r="H348" t="str">
        <f t="shared" si="43"/>
        <v>GBPJPY_ATM_1D</v>
      </c>
      <c r="I348" s="16">
        <v>-1.4190700000000001</v>
      </c>
      <c r="J348" s="13">
        <v>3.25</v>
      </c>
      <c r="K348" s="16">
        <v>2.30598875</v>
      </c>
      <c r="L348" s="23" t="str">
        <f>+_xlfn.XLOOKUP(H348,Datos_Tradition!$J$2:$J$89,Datos_Tradition!$I$2:$I$89,"")</f>
        <v/>
      </c>
      <c r="M348" s="24">
        <f t="shared" si="44"/>
        <v>2.30598875</v>
      </c>
      <c r="N348" s="25" t="str">
        <f t="shared" si="45"/>
        <v/>
      </c>
      <c r="O348" s="23" t="str">
        <f>+_xlfn.XLOOKUP(H348,Datos_BGC!$J$2:$J$89,Datos_BGC!$I$2:$I$89,"")</f>
        <v/>
      </c>
      <c r="P348" s="24">
        <f t="shared" si="46"/>
        <v>2.30598875</v>
      </c>
      <c r="Q348" s="29" t="str">
        <f t="shared" si="47"/>
        <v/>
      </c>
    </row>
    <row r="349" spans="1:17" x14ac:dyDescent="0.35">
      <c r="A349" t="s">
        <v>97</v>
      </c>
      <c r="B349" t="str">
        <f t="shared" si="40"/>
        <v>GBP</v>
      </c>
      <c r="C349" t="str">
        <f t="shared" si="41"/>
        <v>JPY</v>
      </c>
      <c r="D349" t="str">
        <f t="shared" si="42"/>
        <v>GBPJPY</v>
      </c>
      <c r="E349" t="s">
        <v>9</v>
      </c>
      <c r="F349">
        <v>1.94444444444444E-2</v>
      </c>
      <c r="G349" t="s">
        <v>0</v>
      </c>
      <c r="H349" t="str">
        <f t="shared" si="43"/>
        <v>GBPJPY_ATM_1W</v>
      </c>
      <c r="I349" s="16">
        <v>-3.75983</v>
      </c>
      <c r="J349" s="13">
        <v>1.95</v>
      </c>
      <c r="K349" s="16">
        <v>3.6658342500000001</v>
      </c>
      <c r="L349" s="23" t="str">
        <f>+_xlfn.XLOOKUP(H349,Datos_Tradition!$J$2:$J$89,Datos_Tradition!$I$2:$I$89,"")</f>
        <v/>
      </c>
      <c r="M349" s="24">
        <f t="shared" si="44"/>
        <v>3.6658342500000001</v>
      </c>
      <c r="N349" s="25" t="str">
        <f t="shared" si="45"/>
        <v/>
      </c>
      <c r="O349" s="23" t="str">
        <f>+_xlfn.XLOOKUP(H349,Datos_BGC!$J$2:$J$89,Datos_BGC!$I$2:$I$89,"")</f>
        <v/>
      </c>
      <c r="P349" s="24">
        <f t="shared" si="46"/>
        <v>3.6658342500000001</v>
      </c>
      <c r="Q349" s="29" t="str">
        <f t="shared" si="47"/>
        <v/>
      </c>
    </row>
    <row r="350" spans="1:17" x14ac:dyDescent="0.35">
      <c r="A350" t="s">
        <v>97</v>
      </c>
      <c r="B350" t="str">
        <f t="shared" si="40"/>
        <v>GBP</v>
      </c>
      <c r="C350" t="str">
        <f t="shared" si="41"/>
        <v>JPY</v>
      </c>
      <c r="D350" t="str">
        <f t="shared" si="42"/>
        <v>GBPJPY</v>
      </c>
      <c r="E350" t="s">
        <v>9</v>
      </c>
      <c r="F350">
        <v>8.3333333333333301E-2</v>
      </c>
      <c r="G350" t="s">
        <v>2</v>
      </c>
      <c r="H350" t="str">
        <f t="shared" si="43"/>
        <v>GBPJPY_ATM_1M</v>
      </c>
      <c r="I350" s="16">
        <v>-32.724150000000002</v>
      </c>
      <c r="J350" s="13">
        <v>0.46250000000000002</v>
      </c>
      <c r="K350" s="16">
        <v>7.5674596875000004</v>
      </c>
      <c r="L350" s="23" t="str">
        <f>+_xlfn.XLOOKUP(H350,Datos_Tradition!$J$2:$J$89,Datos_Tradition!$I$2:$I$89,"")</f>
        <v/>
      </c>
      <c r="M350" s="24">
        <f t="shared" si="44"/>
        <v>7.5674596875000004</v>
      </c>
      <c r="N350" s="25" t="str">
        <f t="shared" si="45"/>
        <v/>
      </c>
      <c r="O350" s="23" t="str">
        <f>+_xlfn.XLOOKUP(H350,Datos_BGC!$J$2:$J$89,Datos_BGC!$I$2:$I$89,"")</f>
        <v/>
      </c>
      <c r="P350" s="24">
        <f t="shared" si="46"/>
        <v>7.5674596875000004</v>
      </c>
      <c r="Q350" s="29" t="str">
        <f t="shared" si="47"/>
        <v/>
      </c>
    </row>
    <row r="351" spans="1:17" x14ac:dyDescent="0.35">
      <c r="A351" t="s">
        <v>97</v>
      </c>
      <c r="B351" t="str">
        <f t="shared" si="40"/>
        <v>GBP</v>
      </c>
      <c r="C351" t="str">
        <f t="shared" si="41"/>
        <v>JPY</v>
      </c>
      <c r="D351" t="str">
        <f t="shared" si="42"/>
        <v>GBPJPY</v>
      </c>
      <c r="E351" t="s">
        <v>9</v>
      </c>
      <c r="F351">
        <v>0.5</v>
      </c>
      <c r="G351" t="s">
        <v>5</v>
      </c>
      <c r="H351" t="str">
        <f t="shared" si="43"/>
        <v>GBPJPY_ATM_6M</v>
      </c>
      <c r="I351" s="16">
        <v>59.884469999999901</v>
      </c>
      <c r="J351" s="13">
        <v>0.6</v>
      </c>
      <c r="K351" s="16">
        <v>17.965340999999999</v>
      </c>
      <c r="L351" s="23" t="str">
        <f>+_xlfn.XLOOKUP(H351,Datos_Tradition!$J$2:$J$89,Datos_Tradition!$I$2:$I$89,"")</f>
        <v/>
      </c>
      <c r="M351" s="24">
        <f t="shared" si="44"/>
        <v>17.965340999999999</v>
      </c>
      <c r="N351" s="25" t="str">
        <f t="shared" si="45"/>
        <v/>
      </c>
      <c r="O351" s="23" t="str">
        <f>+_xlfn.XLOOKUP(H351,Datos_BGC!$J$2:$J$89,Datos_BGC!$I$2:$I$89,"")</f>
        <v/>
      </c>
      <c r="P351" s="24">
        <f t="shared" si="46"/>
        <v>17.965340999999999</v>
      </c>
      <c r="Q351" s="29" t="str">
        <f t="shared" si="47"/>
        <v/>
      </c>
    </row>
    <row r="352" spans="1:17" x14ac:dyDescent="0.35">
      <c r="A352" t="s">
        <v>97</v>
      </c>
      <c r="B352" t="str">
        <f t="shared" si="40"/>
        <v>GBP</v>
      </c>
      <c r="C352" t="str">
        <f t="shared" si="41"/>
        <v>JPY</v>
      </c>
      <c r="D352" t="str">
        <f t="shared" si="42"/>
        <v>GBPJPY</v>
      </c>
      <c r="E352" t="s">
        <v>9</v>
      </c>
      <c r="F352">
        <v>1</v>
      </c>
      <c r="G352" t="s">
        <v>7</v>
      </c>
      <c r="H352" t="str">
        <f t="shared" si="43"/>
        <v>GBPJPY_ATM_1Y</v>
      </c>
      <c r="I352" s="16">
        <v>-40.902119999999996</v>
      </c>
      <c r="J352" s="13">
        <v>0.52500000000000002</v>
      </c>
      <c r="K352" s="16">
        <v>10.7368065</v>
      </c>
      <c r="L352" s="23" t="str">
        <f>+_xlfn.XLOOKUP(H352,Datos_Tradition!$J$2:$J$89,Datos_Tradition!$I$2:$I$89,"")</f>
        <v/>
      </c>
      <c r="M352" s="24">
        <f t="shared" si="44"/>
        <v>10.7368065</v>
      </c>
      <c r="N352" s="25" t="str">
        <f t="shared" si="45"/>
        <v/>
      </c>
      <c r="O352" s="23" t="str">
        <f>+_xlfn.XLOOKUP(H352,Datos_BGC!$J$2:$J$89,Datos_BGC!$I$2:$I$89,"")</f>
        <v/>
      </c>
      <c r="P352" s="24">
        <f t="shared" si="46"/>
        <v>10.7368065</v>
      </c>
      <c r="Q352" s="29" t="str">
        <f t="shared" si="47"/>
        <v/>
      </c>
    </row>
    <row r="353" spans="1:17" x14ac:dyDescent="0.35">
      <c r="A353" t="s">
        <v>97</v>
      </c>
      <c r="B353" t="str">
        <f t="shared" si="40"/>
        <v>GBP</v>
      </c>
      <c r="C353" t="str">
        <f t="shared" si="41"/>
        <v>JPY</v>
      </c>
      <c r="D353" t="str">
        <f t="shared" si="42"/>
        <v>GBPJPY</v>
      </c>
      <c r="E353" t="s">
        <v>9</v>
      </c>
      <c r="F353">
        <v>2</v>
      </c>
      <c r="G353" t="s">
        <v>8</v>
      </c>
      <c r="H353" t="str">
        <f t="shared" si="43"/>
        <v>GBPJPY_ATM_2Y</v>
      </c>
      <c r="I353" s="16">
        <v>-197.86125000000001</v>
      </c>
      <c r="J353" s="13">
        <v>0.6</v>
      </c>
      <c r="K353" s="16">
        <v>59.358375000000002</v>
      </c>
      <c r="L353" s="23" t="str">
        <f>+_xlfn.XLOOKUP(H353,Datos_Tradition!$J$2:$J$89,Datos_Tradition!$I$2:$I$89,"")</f>
        <v/>
      </c>
      <c r="M353" s="24">
        <f t="shared" si="44"/>
        <v>59.358375000000002</v>
      </c>
      <c r="N353" s="25" t="str">
        <f t="shared" si="45"/>
        <v/>
      </c>
      <c r="O353" s="23" t="str">
        <f>+_xlfn.XLOOKUP(H353,Datos_BGC!$J$2:$J$89,Datos_BGC!$I$2:$I$89,"")</f>
        <v/>
      </c>
      <c r="P353" s="24">
        <f t="shared" si="46"/>
        <v>59.358375000000002</v>
      </c>
      <c r="Q353" s="29" t="str">
        <f t="shared" si="47"/>
        <v/>
      </c>
    </row>
    <row r="354" spans="1:17" x14ac:dyDescent="0.35">
      <c r="A354" t="s">
        <v>97</v>
      </c>
      <c r="B354" t="str">
        <f t="shared" si="40"/>
        <v>GBP</v>
      </c>
      <c r="C354" t="str">
        <f t="shared" si="41"/>
        <v>JPY</v>
      </c>
      <c r="D354" t="str">
        <f t="shared" si="42"/>
        <v>GBPJPY</v>
      </c>
      <c r="E354" t="s">
        <v>9</v>
      </c>
      <c r="F354">
        <v>3</v>
      </c>
      <c r="G354" t="s">
        <v>22</v>
      </c>
      <c r="H354" t="str">
        <f t="shared" si="43"/>
        <v>GBPJPY_ATM_3Y</v>
      </c>
      <c r="I354" s="16">
        <v>-7.6279599999999999</v>
      </c>
      <c r="J354" s="13">
        <v>0.7</v>
      </c>
      <c r="K354" s="16">
        <v>2.66978599999999</v>
      </c>
      <c r="L354" s="23" t="str">
        <f>+_xlfn.XLOOKUP(H354,Datos_Tradition!$J$2:$J$89,Datos_Tradition!$I$2:$I$89,"")</f>
        <v/>
      </c>
      <c r="M354" s="24">
        <f t="shared" si="44"/>
        <v>2.66978599999999</v>
      </c>
      <c r="N354" s="25" t="str">
        <f t="shared" si="45"/>
        <v/>
      </c>
      <c r="O354" s="23" t="str">
        <f>+_xlfn.XLOOKUP(H354,Datos_BGC!$J$2:$J$89,Datos_BGC!$I$2:$I$89,"")</f>
        <v/>
      </c>
      <c r="P354" s="24">
        <f t="shared" si="46"/>
        <v>2.66978599999999</v>
      </c>
      <c r="Q354" s="29" t="str">
        <f t="shared" si="47"/>
        <v/>
      </c>
    </row>
    <row r="355" spans="1:17" x14ac:dyDescent="0.35">
      <c r="A355" t="s">
        <v>97</v>
      </c>
      <c r="B355" t="str">
        <f t="shared" si="40"/>
        <v>GBP</v>
      </c>
      <c r="C355" t="str">
        <f t="shared" si="41"/>
        <v>JPY</v>
      </c>
      <c r="D355" t="str">
        <f t="shared" si="42"/>
        <v>GBPJPY</v>
      </c>
      <c r="E355" t="s">
        <v>9</v>
      </c>
      <c r="F355">
        <v>4</v>
      </c>
      <c r="G355" t="s">
        <v>23</v>
      </c>
      <c r="H355" t="str">
        <f t="shared" si="43"/>
        <v>GBPJPY_ATM_4Y</v>
      </c>
      <c r="I355" s="16">
        <v>-4.9639999999999997E-2</v>
      </c>
      <c r="J355" s="13">
        <v>0.7</v>
      </c>
      <c r="K355" s="16">
        <v>1.7374000000000001E-2</v>
      </c>
      <c r="L355" s="23" t="str">
        <f>+_xlfn.XLOOKUP(H355,Datos_Tradition!$J$2:$J$89,Datos_Tradition!$I$2:$I$89,"")</f>
        <v/>
      </c>
      <c r="M355" s="24">
        <f t="shared" si="44"/>
        <v>1.7374000000000001E-2</v>
      </c>
      <c r="N355" s="25" t="str">
        <f t="shared" si="45"/>
        <v/>
      </c>
      <c r="O355" s="23" t="str">
        <f>+_xlfn.XLOOKUP(H355,Datos_BGC!$J$2:$J$89,Datos_BGC!$I$2:$I$89,"")</f>
        <v/>
      </c>
      <c r="P355" s="24">
        <f t="shared" si="46"/>
        <v>1.7374000000000001E-2</v>
      </c>
      <c r="Q355" s="29" t="str">
        <f t="shared" si="47"/>
        <v/>
      </c>
    </row>
    <row r="356" spans="1:17" x14ac:dyDescent="0.35">
      <c r="A356" t="s">
        <v>97</v>
      </c>
      <c r="B356" t="str">
        <f t="shared" si="40"/>
        <v>GBP</v>
      </c>
      <c r="C356" t="str">
        <f t="shared" si="41"/>
        <v>JPY</v>
      </c>
      <c r="D356" t="str">
        <f t="shared" si="42"/>
        <v>GBPJPY</v>
      </c>
      <c r="E356" t="s">
        <v>9</v>
      </c>
      <c r="F356">
        <v>5</v>
      </c>
      <c r="G356" t="s">
        <v>24</v>
      </c>
      <c r="H356" t="str">
        <f t="shared" si="43"/>
        <v>GBPJPY_ATM_5Y</v>
      </c>
      <c r="I356" s="16">
        <v>-7.109E-2</v>
      </c>
      <c r="J356" s="13">
        <v>0.75</v>
      </c>
      <c r="K356" s="16">
        <v>2.6658749999999998E-2</v>
      </c>
      <c r="L356" s="23" t="str">
        <f>+_xlfn.XLOOKUP(H356,Datos_Tradition!$J$2:$J$89,Datos_Tradition!$I$2:$I$89,"")</f>
        <v/>
      </c>
      <c r="M356" s="24">
        <f t="shared" si="44"/>
        <v>2.6658749999999998E-2</v>
      </c>
      <c r="N356" s="25" t="str">
        <f t="shared" si="45"/>
        <v/>
      </c>
      <c r="O356" s="23" t="str">
        <f>+_xlfn.XLOOKUP(H356,Datos_BGC!$J$2:$J$89,Datos_BGC!$I$2:$I$89,"")</f>
        <v/>
      </c>
      <c r="P356" s="24">
        <f t="shared" si="46"/>
        <v>2.6658749999999998E-2</v>
      </c>
      <c r="Q356" s="29" t="str">
        <f t="shared" si="47"/>
        <v/>
      </c>
    </row>
    <row r="357" spans="1:17" x14ac:dyDescent="0.35">
      <c r="A357" t="s">
        <v>98</v>
      </c>
      <c r="B357" t="str">
        <f t="shared" si="40"/>
        <v>GBP</v>
      </c>
      <c r="C357" t="str">
        <f t="shared" si="41"/>
        <v>PLN</v>
      </c>
      <c r="D357" t="str">
        <f t="shared" si="42"/>
        <v>GBPPLN</v>
      </c>
      <c r="E357" t="s">
        <v>17</v>
      </c>
      <c r="F357">
        <v>0.5</v>
      </c>
      <c r="G357" t="s">
        <v>5</v>
      </c>
      <c r="H357" t="str">
        <f t="shared" si="43"/>
        <v>GBPPLN_10FLY_6M</v>
      </c>
      <c r="I357" s="16">
        <v>-153.76999999999899</v>
      </c>
      <c r="J357" s="13">
        <v>0.53</v>
      </c>
      <c r="K357" s="16">
        <v>40.749049999999897</v>
      </c>
      <c r="L357" s="23" t="str">
        <f>+_xlfn.XLOOKUP(H357,Datos_Tradition!$J$2:$J$89,Datos_Tradition!$I$2:$I$89,"")</f>
        <v/>
      </c>
      <c r="M357" s="24">
        <f t="shared" si="44"/>
        <v>40.749049999999897</v>
      </c>
      <c r="N357" s="25" t="str">
        <f t="shared" si="45"/>
        <v/>
      </c>
      <c r="O357" s="23" t="str">
        <f>+_xlfn.XLOOKUP(H357,Datos_BGC!$J$2:$J$89,Datos_BGC!$I$2:$I$89,"")</f>
        <v/>
      </c>
      <c r="P357" s="24">
        <f t="shared" si="46"/>
        <v>40.749049999999897</v>
      </c>
      <c r="Q357" s="29" t="str">
        <f t="shared" si="47"/>
        <v/>
      </c>
    </row>
    <row r="358" spans="1:17" x14ac:dyDescent="0.35">
      <c r="A358" t="s">
        <v>98</v>
      </c>
      <c r="B358" t="str">
        <f t="shared" si="40"/>
        <v>GBP</v>
      </c>
      <c r="C358" t="str">
        <f t="shared" si="41"/>
        <v>PLN</v>
      </c>
      <c r="D358" t="str">
        <f t="shared" si="42"/>
        <v>GBPPLN</v>
      </c>
      <c r="E358" t="s">
        <v>16</v>
      </c>
      <c r="F358">
        <v>0.5</v>
      </c>
      <c r="G358" t="s">
        <v>5</v>
      </c>
      <c r="H358" t="str">
        <f t="shared" si="43"/>
        <v>GBPPLN_10RR_6M</v>
      </c>
      <c r="I358" s="16">
        <v>270.13</v>
      </c>
      <c r="J358" s="13">
        <v>0.89154888893387196</v>
      </c>
      <c r="K358" s="16">
        <v>120.41705068385301</v>
      </c>
      <c r="L358" s="23" t="str">
        <f>+_xlfn.XLOOKUP(H358,Datos_Tradition!$J$2:$J$89,Datos_Tradition!$I$2:$I$89,"")</f>
        <v/>
      </c>
      <c r="M358" s="24">
        <f t="shared" si="44"/>
        <v>120.41705068385301</v>
      </c>
      <c r="N358" s="25" t="str">
        <f t="shared" si="45"/>
        <v/>
      </c>
      <c r="O358" s="23" t="str">
        <f>+_xlfn.XLOOKUP(H358,Datos_BGC!$J$2:$J$89,Datos_BGC!$I$2:$I$89,"")</f>
        <v/>
      </c>
      <c r="P358" s="24">
        <f t="shared" si="46"/>
        <v>120.41705068385301</v>
      </c>
      <c r="Q358" s="29" t="str">
        <f t="shared" si="47"/>
        <v/>
      </c>
    </row>
    <row r="359" spans="1:17" x14ac:dyDescent="0.35">
      <c r="A359" t="s">
        <v>98</v>
      </c>
      <c r="B359" t="str">
        <f t="shared" si="40"/>
        <v>GBP</v>
      </c>
      <c r="C359" t="str">
        <f t="shared" si="41"/>
        <v>PLN</v>
      </c>
      <c r="D359" t="str">
        <f t="shared" si="42"/>
        <v>GBPPLN</v>
      </c>
      <c r="E359" t="s">
        <v>19</v>
      </c>
      <c r="F359">
        <v>0.5</v>
      </c>
      <c r="G359" t="s">
        <v>5</v>
      </c>
      <c r="H359" t="str">
        <f t="shared" si="43"/>
        <v>GBPPLN_25FLY_6M</v>
      </c>
      <c r="I359" s="16">
        <v>-5089.3599999999997</v>
      </c>
      <c r="J359" s="13">
        <v>0.28466843940764303</v>
      </c>
      <c r="K359" s="16">
        <v>724.39008439184204</v>
      </c>
      <c r="L359" s="23" t="str">
        <f>+_xlfn.XLOOKUP(H359,Datos_Tradition!$J$2:$J$89,Datos_Tradition!$I$2:$I$89,"")</f>
        <v/>
      </c>
      <c r="M359" s="24">
        <f t="shared" si="44"/>
        <v>724.39008439184204</v>
      </c>
      <c r="N359" s="25" t="str">
        <f t="shared" si="45"/>
        <v/>
      </c>
      <c r="O359" s="23" t="str">
        <f>+_xlfn.XLOOKUP(H359,Datos_BGC!$J$2:$J$89,Datos_BGC!$I$2:$I$89,"")</f>
        <v/>
      </c>
      <c r="P359" s="24">
        <f t="shared" si="46"/>
        <v>724.39008439184204</v>
      </c>
      <c r="Q359" s="29" t="str">
        <f t="shared" si="47"/>
        <v/>
      </c>
    </row>
    <row r="360" spans="1:17" x14ac:dyDescent="0.35">
      <c r="A360" t="s">
        <v>98</v>
      </c>
      <c r="B360" t="str">
        <f t="shared" si="40"/>
        <v>GBP</v>
      </c>
      <c r="C360" t="str">
        <f t="shared" si="41"/>
        <v>PLN</v>
      </c>
      <c r="D360" t="str">
        <f t="shared" si="42"/>
        <v>GBPPLN</v>
      </c>
      <c r="E360" t="s">
        <v>18</v>
      </c>
      <c r="F360">
        <v>0.5</v>
      </c>
      <c r="G360" t="s">
        <v>5</v>
      </c>
      <c r="H360" t="str">
        <f t="shared" si="43"/>
        <v>GBPPLN_25RR_6M</v>
      </c>
      <c r="I360" s="16">
        <v>-1310.4299999999901</v>
      </c>
      <c r="J360" s="13">
        <v>0.52197482619233304</v>
      </c>
      <c r="K360" s="16">
        <v>342.00573574360902</v>
      </c>
      <c r="L360" s="23" t="str">
        <f>+_xlfn.XLOOKUP(H360,Datos_Tradition!$J$2:$J$89,Datos_Tradition!$I$2:$I$89,"")</f>
        <v/>
      </c>
      <c r="M360" s="24">
        <f t="shared" si="44"/>
        <v>342.00573574360902</v>
      </c>
      <c r="N360" s="25" t="str">
        <f t="shared" si="45"/>
        <v/>
      </c>
      <c r="O360" s="23" t="str">
        <f>+_xlfn.XLOOKUP(H360,Datos_BGC!$J$2:$J$89,Datos_BGC!$I$2:$I$89,"")</f>
        <v/>
      </c>
      <c r="P360" s="24">
        <f t="shared" si="46"/>
        <v>342.00573574360902</v>
      </c>
      <c r="Q360" s="29" t="str">
        <f t="shared" si="47"/>
        <v/>
      </c>
    </row>
    <row r="361" spans="1:17" x14ac:dyDescent="0.35">
      <c r="A361" t="s">
        <v>98</v>
      </c>
      <c r="B361" t="str">
        <f t="shared" si="40"/>
        <v>GBP</v>
      </c>
      <c r="C361" t="str">
        <f t="shared" si="41"/>
        <v>PLN</v>
      </c>
      <c r="D361" t="str">
        <f t="shared" si="42"/>
        <v>GBPPLN</v>
      </c>
      <c r="E361" t="s">
        <v>9</v>
      </c>
      <c r="F361">
        <v>0.5</v>
      </c>
      <c r="G361" t="s">
        <v>5</v>
      </c>
      <c r="H361" t="str">
        <f t="shared" si="43"/>
        <v>GBPPLN_ATM_6M</v>
      </c>
      <c r="I361" s="16">
        <v>3158.7058900000002</v>
      </c>
      <c r="J361" s="13">
        <v>0.8</v>
      </c>
      <c r="K361" s="16">
        <v>1263.482356</v>
      </c>
      <c r="L361" s="23" t="str">
        <f>+_xlfn.XLOOKUP(H361,Datos_Tradition!$J$2:$J$89,Datos_Tradition!$I$2:$I$89,"")</f>
        <v/>
      </c>
      <c r="M361" s="24">
        <f t="shared" si="44"/>
        <v>1263.482356</v>
      </c>
      <c r="N361" s="25" t="str">
        <f t="shared" si="45"/>
        <v/>
      </c>
      <c r="O361" s="23" t="str">
        <f>+_xlfn.XLOOKUP(H361,Datos_BGC!$J$2:$J$89,Datos_BGC!$I$2:$I$89,"")</f>
        <v/>
      </c>
      <c r="P361" s="24">
        <f t="shared" si="46"/>
        <v>1263.482356</v>
      </c>
      <c r="Q361" s="29" t="str">
        <f t="shared" si="47"/>
        <v/>
      </c>
    </row>
    <row r="362" spans="1:17" x14ac:dyDescent="0.35">
      <c r="A362" t="s">
        <v>98</v>
      </c>
      <c r="B362" t="str">
        <f t="shared" si="40"/>
        <v>GBP</v>
      </c>
      <c r="C362" t="str">
        <f t="shared" si="41"/>
        <v>PLN</v>
      </c>
      <c r="D362" t="str">
        <f t="shared" si="42"/>
        <v>GBPPLN</v>
      </c>
      <c r="E362" t="s">
        <v>17</v>
      </c>
      <c r="F362">
        <v>1</v>
      </c>
      <c r="G362" t="s">
        <v>7</v>
      </c>
      <c r="H362" t="str">
        <f t="shared" si="43"/>
        <v>GBPPLN_10FLY_1Y</v>
      </c>
      <c r="I362" s="16">
        <v>-619.84</v>
      </c>
      <c r="J362" s="13">
        <v>0.55339774781658801</v>
      </c>
      <c r="K362" s="16">
        <v>171.50903000331701</v>
      </c>
      <c r="L362" s="23" t="str">
        <f>+_xlfn.XLOOKUP(H362,Datos_Tradition!$J$2:$J$89,Datos_Tradition!$I$2:$I$89,"")</f>
        <v/>
      </c>
      <c r="M362" s="24">
        <f t="shared" si="44"/>
        <v>171.50903000331701</v>
      </c>
      <c r="N362" s="25" t="str">
        <f t="shared" si="45"/>
        <v/>
      </c>
      <c r="O362" s="23" t="str">
        <f>+_xlfn.XLOOKUP(H362,Datos_BGC!$J$2:$J$89,Datos_BGC!$I$2:$I$89,"")</f>
        <v/>
      </c>
      <c r="P362" s="24">
        <f t="shared" si="46"/>
        <v>171.50903000331701</v>
      </c>
      <c r="Q362" s="29" t="str">
        <f t="shared" si="47"/>
        <v/>
      </c>
    </row>
    <row r="363" spans="1:17" x14ac:dyDescent="0.35">
      <c r="A363" t="s">
        <v>98</v>
      </c>
      <c r="B363" t="str">
        <f t="shared" si="40"/>
        <v>GBP</v>
      </c>
      <c r="C363" t="str">
        <f t="shared" si="41"/>
        <v>PLN</v>
      </c>
      <c r="D363" t="str">
        <f t="shared" si="42"/>
        <v>GBPPLN</v>
      </c>
      <c r="E363" t="s">
        <v>16</v>
      </c>
      <c r="F363">
        <v>1</v>
      </c>
      <c r="G363" t="s">
        <v>7</v>
      </c>
      <c r="H363" t="str">
        <f t="shared" si="43"/>
        <v>GBPPLN_10RR_1Y</v>
      </c>
      <c r="I363" s="16">
        <v>670.42</v>
      </c>
      <c r="J363" s="13">
        <v>0.81532238928140499</v>
      </c>
      <c r="K363" s="16">
        <v>273.304218111019</v>
      </c>
      <c r="L363" s="23" t="str">
        <f>+_xlfn.XLOOKUP(H363,Datos_Tradition!$J$2:$J$89,Datos_Tradition!$I$2:$I$89,"")</f>
        <v/>
      </c>
      <c r="M363" s="24">
        <f t="shared" si="44"/>
        <v>273.304218111019</v>
      </c>
      <c r="N363" s="25" t="str">
        <f t="shared" si="45"/>
        <v/>
      </c>
      <c r="O363" s="23" t="str">
        <f>+_xlfn.XLOOKUP(H363,Datos_BGC!$J$2:$J$89,Datos_BGC!$I$2:$I$89,"")</f>
        <v/>
      </c>
      <c r="P363" s="24">
        <f t="shared" si="46"/>
        <v>273.304218111019</v>
      </c>
      <c r="Q363" s="29" t="str">
        <f t="shared" si="47"/>
        <v/>
      </c>
    </row>
    <row r="364" spans="1:17" x14ac:dyDescent="0.35">
      <c r="A364" t="s">
        <v>98</v>
      </c>
      <c r="B364" t="str">
        <f t="shared" si="40"/>
        <v>GBP</v>
      </c>
      <c r="C364" t="str">
        <f t="shared" si="41"/>
        <v>PLN</v>
      </c>
      <c r="D364" t="str">
        <f t="shared" si="42"/>
        <v>GBPPLN</v>
      </c>
      <c r="E364" t="s">
        <v>19</v>
      </c>
      <c r="F364">
        <v>1</v>
      </c>
      <c r="G364" t="s">
        <v>7</v>
      </c>
      <c r="H364" t="str">
        <f t="shared" si="43"/>
        <v>GBPPLN_25FLY_1Y</v>
      </c>
      <c r="I364" s="16">
        <v>-292.099999999999</v>
      </c>
      <c r="J364" s="13">
        <v>0.27636552661075497</v>
      </c>
      <c r="K364" s="16">
        <v>40.363185161500802</v>
      </c>
      <c r="L364" s="23" t="str">
        <f>+_xlfn.XLOOKUP(H364,Datos_Tradition!$J$2:$J$89,Datos_Tradition!$I$2:$I$89,"")</f>
        <v/>
      </c>
      <c r="M364" s="24">
        <f t="shared" si="44"/>
        <v>40.363185161500802</v>
      </c>
      <c r="N364" s="25" t="str">
        <f t="shared" si="45"/>
        <v/>
      </c>
      <c r="O364" s="23" t="str">
        <f>+_xlfn.XLOOKUP(H364,Datos_BGC!$J$2:$J$89,Datos_BGC!$I$2:$I$89,"")</f>
        <v/>
      </c>
      <c r="P364" s="24">
        <f t="shared" si="46"/>
        <v>40.363185161500802</v>
      </c>
      <c r="Q364" s="29" t="str">
        <f t="shared" si="47"/>
        <v/>
      </c>
    </row>
    <row r="365" spans="1:17" x14ac:dyDescent="0.35">
      <c r="A365" t="s">
        <v>98</v>
      </c>
      <c r="B365" t="str">
        <f t="shared" si="40"/>
        <v>GBP</v>
      </c>
      <c r="C365" t="str">
        <f t="shared" si="41"/>
        <v>PLN</v>
      </c>
      <c r="D365" t="str">
        <f t="shared" si="42"/>
        <v>GBPPLN</v>
      </c>
      <c r="E365" t="s">
        <v>18</v>
      </c>
      <c r="F365">
        <v>1</v>
      </c>
      <c r="G365" t="s">
        <v>7</v>
      </c>
      <c r="H365" t="str">
        <f t="shared" si="43"/>
        <v>GBPPLN_25RR_1Y</v>
      </c>
      <c r="I365" s="16">
        <v>-1712.3</v>
      </c>
      <c r="J365" s="13">
        <v>0.47622523737498501</v>
      </c>
      <c r="K365" s="16">
        <v>407.72023697859299</v>
      </c>
      <c r="L365" s="23" t="str">
        <f>+_xlfn.XLOOKUP(H365,Datos_Tradition!$J$2:$J$89,Datos_Tradition!$I$2:$I$89,"")</f>
        <v/>
      </c>
      <c r="M365" s="24">
        <f t="shared" si="44"/>
        <v>407.72023697859299</v>
      </c>
      <c r="N365" s="25" t="str">
        <f t="shared" si="45"/>
        <v/>
      </c>
      <c r="O365" s="23" t="str">
        <f>+_xlfn.XLOOKUP(H365,Datos_BGC!$J$2:$J$89,Datos_BGC!$I$2:$I$89,"")</f>
        <v/>
      </c>
      <c r="P365" s="24">
        <f t="shared" si="46"/>
        <v>407.72023697859299</v>
      </c>
      <c r="Q365" s="29" t="str">
        <f t="shared" si="47"/>
        <v/>
      </c>
    </row>
    <row r="366" spans="1:17" x14ac:dyDescent="0.35">
      <c r="A366" t="s">
        <v>98</v>
      </c>
      <c r="B366" t="str">
        <f t="shared" si="40"/>
        <v>GBP</v>
      </c>
      <c r="C366" t="str">
        <f t="shared" si="41"/>
        <v>PLN</v>
      </c>
      <c r="D366" t="str">
        <f t="shared" si="42"/>
        <v>GBPPLN</v>
      </c>
      <c r="E366" t="s">
        <v>9</v>
      </c>
      <c r="F366">
        <v>1</v>
      </c>
      <c r="G366" t="s">
        <v>7</v>
      </c>
      <c r="H366" t="str">
        <f t="shared" si="43"/>
        <v>GBPPLN_ATM_1Y</v>
      </c>
      <c r="I366" s="16">
        <v>606.23041000000001</v>
      </c>
      <c r="J366" s="13">
        <v>0.75</v>
      </c>
      <c r="K366" s="16">
        <v>227.33640374999999</v>
      </c>
      <c r="L366" s="23" t="str">
        <f>+_xlfn.XLOOKUP(H366,Datos_Tradition!$J$2:$J$89,Datos_Tradition!$I$2:$I$89,"")</f>
        <v/>
      </c>
      <c r="M366" s="24">
        <f t="shared" si="44"/>
        <v>227.33640374999999</v>
      </c>
      <c r="N366" s="25" t="str">
        <f t="shared" si="45"/>
        <v/>
      </c>
      <c r="O366" s="23" t="str">
        <f>+_xlfn.XLOOKUP(H366,Datos_BGC!$J$2:$J$89,Datos_BGC!$I$2:$I$89,"")</f>
        <v/>
      </c>
      <c r="P366" s="24">
        <f t="shared" si="46"/>
        <v>227.33640374999999</v>
      </c>
      <c r="Q366" s="29" t="str">
        <f t="shared" si="47"/>
        <v/>
      </c>
    </row>
    <row r="367" spans="1:17" x14ac:dyDescent="0.35">
      <c r="A367" t="s">
        <v>98</v>
      </c>
      <c r="B367" t="str">
        <f t="shared" si="40"/>
        <v>GBP</v>
      </c>
      <c r="C367" t="str">
        <f t="shared" si="41"/>
        <v>PLN</v>
      </c>
      <c r="D367" t="str">
        <f t="shared" si="42"/>
        <v>GBPPLN</v>
      </c>
      <c r="E367" t="s">
        <v>17</v>
      </c>
      <c r="F367">
        <v>2</v>
      </c>
      <c r="G367" t="s">
        <v>8</v>
      </c>
      <c r="H367" t="str">
        <f t="shared" si="43"/>
        <v>GBPPLN_10FLY_2Y</v>
      </c>
      <c r="I367" s="16">
        <v>-155.22</v>
      </c>
      <c r="J367" s="13">
        <v>0.51500000000000001</v>
      </c>
      <c r="K367" s="16">
        <v>39.969149999999999</v>
      </c>
      <c r="L367" s="23" t="str">
        <f>+_xlfn.XLOOKUP(H367,Datos_Tradition!$J$2:$J$89,Datos_Tradition!$I$2:$I$89,"")</f>
        <v/>
      </c>
      <c r="M367" s="24">
        <f t="shared" si="44"/>
        <v>39.969149999999999</v>
      </c>
      <c r="N367" s="25" t="str">
        <f t="shared" si="45"/>
        <v/>
      </c>
      <c r="O367" s="23" t="str">
        <f>+_xlfn.XLOOKUP(H367,Datos_BGC!$J$2:$J$89,Datos_BGC!$I$2:$I$89,"")</f>
        <v/>
      </c>
      <c r="P367" s="24">
        <f t="shared" si="46"/>
        <v>39.969149999999999</v>
      </c>
      <c r="Q367" s="29" t="str">
        <f t="shared" si="47"/>
        <v/>
      </c>
    </row>
    <row r="368" spans="1:17" x14ac:dyDescent="0.35">
      <c r="A368" t="s">
        <v>98</v>
      </c>
      <c r="B368" t="str">
        <f t="shared" si="40"/>
        <v>GBP</v>
      </c>
      <c r="C368" t="str">
        <f t="shared" si="41"/>
        <v>PLN</v>
      </c>
      <c r="D368" t="str">
        <f t="shared" si="42"/>
        <v>GBPPLN</v>
      </c>
      <c r="E368" t="s">
        <v>16</v>
      </c>
      <c r="F368">
        <v>2</v>
      </c>
      <c r="G368" t="s">
        <v>8</v>
      </c>
      <c r="H368" t="str">
        <f t="shared" si="43"/>
        <v>GBPPLN_10RR_2Y</v>
      </c>
      <c r="I368" s="16">
        <v>155.06</v>
      </c>
      <c r="J368" s="13">
        <v>0.77410000000000001</v>
      </c>
      <c r="K368" s="16">
        <v>60.015973000000002</v>
      </c>
      <c r="L368" s="23" t="str">
        <f>+_xlfn.XLOOKUP(H368,Datos_Tradition!$J$2:$J$89,Datos_Tradition!$I$2:$I$89,"")</f>
        <v/>
      </c>
      <c r="M368" s="24">
        <f t="shared" si="44"/>
        <v>60.015973000000002</v>
      </c>
      <c r="N368" s="25" t="str">
        <f t="shared" si="45"/>
        <v/>
      </c>
      <c r="O368" s="23" t="str">
        <f>+_xlfn.XLOOKUP(H368,Datos_BGC!$J$2:$J$89,Datos_BGC!$I$2:$I$89,"")</f>
        <v/>
      </c>
      <c r="P368" s="24">
        <f t="shared" si="46"/>
        <v>60.015973000000002</v>
      </c>
      <c r="Q368" s="29" t="str">
        <f t="shared" si="47"/>
        <v/>
      </c>
    </row>
    <row r="369" spans="1:17" x14ac:dyDescent="0.35">
      <c r="A369" t="s">
        <v>98</v>
      </c>
      <c r="B369" t="str">
        <f t="shared" si="40"/>
        <v>GBP</v>
      </c>
      <c r="C369" t="str">
        <f t="shared" si="41"/>
        <v>PLN</v>
      </c>
      <c r="D369" t="str">
        <f t="shared" si="42"/>
        <v>GBPPLN</v>
      </c>
      <c r="E369" t="s">
        <v>19</v>
      </c>
      <c r="F369">
        <v>2</v>
      </c>
      <c r="G369" t="s">
        <v>8</v>
      </c>
      <c r="H369" t="str">
        <f t="shared" si="43"/>
        <v>GBPPLN_25FLY_2Y</v>
      </c>
      <c r="I369" s="16">
        <v>350.81</v>
      </c>
      <c r="J369" s="13">
        <v>0.32</v>
      </c>
      <c r="K369" s="16">
        <v>56.129600000000003</v>
      </c>
      <c r="L369" s="23" t="str">
        <f>+_xlfn.XLOOKUP(H369,Datos_Tradition!$J$2:$J$89,Datos_Tradition!$I$2:$I$89,"")</f>
        <v/>
      </c>
      <c r="M369" s="24">
        <f t="shared" si="44"/>
        <v>56.129600000000003</v>
      </c>
      <c r="N369" s="25" t="str">
        <f t="shared" si="45"/>
        <v/>
      </c>
      <c r="O369" s="23" t="str">
        <f>+_xlfn.XLOOKUP(H369,Datos_BGC!$J$2:$J$89,Datos_BGC!$I$2:$I$89,"")</f>
        <v/>
      </c>
      <c r="P369" s="24">
        <f t="shared" si="46"/>
        <v>56.129600000000003</v>
      </c>
      <c r="Q369" s="29" t="str">
        <f t="shared" si="47"/>
        <v/>
      </c>
    </row>
    <row r="370" spans="1:17" x14ac:dyDescent="0.35">
      <c r="A370" t="s">
        <v>98</v>
      </c>
      <c r="B370" t="str">
        <f t="shared" si="40"/>
        <v>GBP</v>
      </c>
      <c r="C370" t="str">
        <f t="shared" si="41"/>
        <v>PLN</v>
      </c>
      <c r="D370" t="str">
        <f t="shared" si="42"/>
        <v>GBPPLN</v>
      </c>
      <c r="E370" t="s">
        <v>18</v>
      </c>
      <c r="F370">
        <v>2</v>
      </c>
      <c r="G370" t="s">
        <v>8</v>
      </c>
      <c r="H370" t="str">
        <f t="shared" si="43"/>
        <v>GBPPLN_25RR_2Y</v>
      </c>
      <c r="I370" s="16">
        <v>-577.55999999999995</v>
      </c>
      <c r="J370" s="13">
        <v>0.45150000000000001</v>
      </c>
      <c r="K370" s="16">
        <v>130.38416999999899</v>
      </c>
      <c r="L370" s="23" t="str">
        <f>+_xlfn.XLOOKUP(H370,Datos_Tradition!$J$2:$J$89,Datos_Tradition!$I$2:$I$89,"")</f>
        <v/>
      </c>
      <c r="M370" s="24">
        <f t="shared" si="44"/>
        <v>130.38416999999899</v>
      </c>
      <c r="N370" s="25" t="str">
        <f t="shared" si="45"/>
        <v/>
      </c>
      <c r="O370" s="23" t="str">
        <f>+_xlfn.XLOOKUP(H370,Datos_BGC!$J$2:$J$89,Datos_BGC!$I$2:$I$89,"")</f>
        <v/>
      </c>
      <c r="P370" s="24">
        <f t="shared" si="46"/>
        <v>130.38416999999899</v>
      </c>
      <c r="Q370" s="29" t="str">
        <f t="shared" si="47"/>
        <v/>
      </c>
    </row>
    <row r="371" spans="1:17" x14ac:dyDescent="0.35">
      <c r="A371" t="s">
        <v>98</v>
      </c>
      <c r="B371" t="str">
        <f t="shared" si="40"/>
        <v>GBP</v>
      </c>
      <c r="C371" t="str">
        <f t="shared" si="41"/>
        <v>PLN</v>
      </c>
      <c r="D371" t="str">
        <f t="shared" si="42"/>
        <v>GBPPLN</v>
      </c>
      <c r="E371" t="s">
        <v>9</v>
      </c>
      <c r="F371">
        <v>2</v>
      </c>
      <c r="G371" t="s">
        <v>8</v>
      </c>
      <c r="H371" t="str">
        <f t="shared" si="43"/>
        <v>GBPPLN_ATM_2Y</v>
      </c>
      <c r="I371" s="16">
        <v>419.47658999999999</v>
      </c>
      <c r="J371" s="13">
        <v>0.64500000000000002</v>
      </c>
      <c r="K371" s="16">
        <v>135.281200275</v>
      </c>
      <c r="L371" s="23" t="str">
        <f>+_xlfn.XLOOKUP(H371,Datos_Tradition!$J$2:$J$89,Datos_Tradition!$I$2:$I$89,"")</f>
        <v/>
      </c>
      <c r="M371" s="24">
        <f t="shared" si="44"/>
        <v>135.281200275</v>
      </c>
      <c r="N371" s="25" t="str">
        <f t="shared" si="45"/>
        <v/>
      </c>
      <c r="O371" s="23" t="str">
        <f>+_xlfn.XLOOKUP(H371,Datos_BGC!$J$2:$J$89,Datos_BGC!$I$2:$I$89,"")</f>
        <v/>
      </c>
      <c r="P371" s="24">
        <f t="shared" si="46"/>
        <v>135.281200275</v>
      </c>
      <c r="Q371" s="29" t="str">
        <f t="shared" si="47"/>
        <v/>
      </c>
    </row>
    <row r="372" spans="1:17" x14ac:dyDescent="0.35">
      <c r="A372" t="s">
        <v>99</v>
      </c>
      <c r="B372" t="str">
        <f t="shared" si="40"/>
        <v>GBP</v>
      </c>
      <c r="C372" t="str">
        <f t="shared" si="41"/>
        <v>USD</v>
      </c>
      <c r="D372" t="str">
        <f t="shared" si="42"/>
        <v>GBPUSD</v>
      </c>
      <c r="E372" t="s">
        <v>17</v>
      </c>
      <c r="F372">
        <v>3.8888888888888799E-2</v>
      </c>
      <c r="G372" t="s">
        <v>1</v>
      </c>
      <c r="H372" t="str">
        <f t="shared" si="43"/>
        <v>GBPUSD_10FLY_2W</v>
      </c>
      <c r="I372" s="16">
        <v>-43963.64</v>
      </c>
      <c r="J372" s="13">
        <v>1.2</v>
      </c>
      <c r="K372" s="16">
        <v>0</v>
      </c>
      <c r="L372" s="23" t="str">
        <f>+_xlfn.XLOOKUP(H372,Datos_Tradition!$J$2:$J$89,Datos_Tradition!$I$2:$I$89,"")</f>
        <v/>
      </c>
      <c r="M372" s="24">
        <f t="shared" si="44"/>
        <v>0</v>
      </c>
      <c r="N372" s="25" t="str">
        <f t="shared" si="45"/>
        <v/>
      </c>
      <c r="O372" s="23" t="str">
        <f>+_xlfn.XLOOKUP(H372,Datos_BGC!$J$2:$J$89,Datos_BGC!$I$2:$I$89,"")</f>
        <v/>
      </c>
      <c r="P372" s="24">
        <f t="shared" si="46"/>
        <v>0</v>
      </c>
      <c r="Q372" s="29" t="str">
        <f t="shared" si="47"/>
        <v/>
      </c>
    </row>
    <row r="373" spans="1:17" x14ac:dyDescent="0.35">
      <c r="A373" t="s">
        <v>99</v>
      </c>
      <c r="B373" t="str">
        <f t="shared" si="40"/>
        <v>GBP</v>
      </c>
      <c r="C373" t="str">
        <f t="shared" si="41"/>
        <v>USD</v>
      </c>
      <c r="D373" t="str">
        <f t="shared" si="42"/>
        <v>GBPUSD</v>
      </c>
      <c r="E373" t="s">
        <v>16</v>
      </c>
      <c r="F373">
        <v>3.8888888888888799E-2</v>
      </c>
      <c r="G373" t="s">
        <v>1</v>
      </c>
      <c r="H373" t="str">
        <f t="shared" si="43"/>
        <v>GBPUSD_10RR_2W</v>
      </c>
      <c r="I373" s="16">
        <v>-19934.96</v>
      </c>
      <c r="J373" s="13">
        <v>2.2273000000000001</v>
      </c>
      <c r="K373" s="16">
        <v>0</v>
      </c>
      <c r="L373" s="23" t="str">
        <f>+_xlfn.XLOOKUP(H373,Datos_Tradition!$J$2:$J$89,Datos_Tradition!$I$2:$I$89,"")</f>
        <v/>
      </c>
      <c r="M373" s="24">
        <f t="shared" si="44"/>
        <v>0</v>
      </c>
      <c r="N373" s="25" t="str">
        <f t="shared" si="45"/>
        <v/>
      </c>
      <c r="O373" s="23" t="str">
        <f>+_xlfn.XLOOKUP(H373,Datos_BGC!$J$2:$J$89,Datos_BGC!$I$2:$I$89,"")</f>
        <v/>
      </c>
      <c r="P373" s="24">
        <f t="shared" si="46"/>
        <v>0</v>
      </c>
      <c r="Q373" s="29" t="str">
        <f t="shared" si="47"/>
        <v/>
      </c>
    </row>
    <row r="374" spans="1:17" x14ac:dyDescent="0.35">
      <c r="A374" t="s">
        <v>99</v>
      </c>
      <c r="B374" t="str">
        <f t="shared" si="40"/>
        <v>GBP</v>
      </c>
      <c r="C374" t="str">
        <f t="shared" si="41"/>
        <v>USD</v>
      </c>
      <c r="D374" t="str">
        <f t="shared" si="42"/>
        <v>GBPUSD</v>
      </c>
      <c r="E374" t="s">
        <v>19</v>
      </c>
      <c r="F374">
        <v>3.8888888888888799E-2</v>
      </c>
      <c r="G374" t="s">
        <v>1</v>
      </c>
      <c r="H374" t="str">
        <f t="shared" si="43"/>
        <v>GBPUSD_25FLY_2W</v>
      </c>
      <c r="I374" s="16">
        <v>27454.84</v>
      </c>
      <c r="J374" s="13">
        <v>0.6</v>
      </c>
      <c r="K374" s="16">
        <v>0</v>
      </c>
      <c r="L374" s="23" t="str">
        <f>+_xlfn.XLOOKUP(H374,Datos_Tradition!$J$2:$J$89,Datos_Tradition!$I$2:$I$89,"")</f>
        <v/>
      </c>
      <c r="M374" s="24">
        <f t="shared" si="44"/>
        <v>0</v>
      </c>
      <c r="N374" s="25" t="str">
        <f t="shared" si="45"/>
        <v/>
      </c>
      <c r="O374" s="23" t="str">
        <f>+_xlfn.XLOOKUP(H374,Datos_BGC!$J$2:$J$89,Datos_BGC!$I$2:$I$89,"")</f>
        <v/>
      </c>
      <c r="P374" s="24">
        <f t="shared" si="46"/>
        <v>0</v>
      </c>
      <c r="Q374" s="29" t="str">
        <f t="shared" si="47"/>
        <v/>
      </c>
    </row>
    <row r="375" spans="1:17" x14ac:dyDescent="0.35">
      <c r="A375" t="s">
        <v>99</v>
      </c>
      <c r="B375" t="str">
        <f t="shared" si="40"/>
        <v>GBP</v>
      </c>
      <c r="C375" t="str">
        <f t="shared" si="41"/>
        <v>USD</v>
      </c>
      <c r="D375" t="str">
        <f t="shared" si="42"/>
        <v>GBPUSD</v>
      </c>
      <c r="E375" t="s">
        <v>18</v>
      </c>
      <c r="F375">
        <v>3.8888888888888799E-2</v>
      </c>
      <c r="G375" t="s">
        <v>1</v>
      </c>
      <c r="H375" t="str">
        <f t="shared" si="43"/>
        <v>GBPUSD_25RR_2W</v>
      </c>
      <c r="I375" s="16">
        <v>41015.959999999897</v>
      </c>
      <c r="J375" s="13">
        <v>1.2</v>
      </c>
      <c r="K375" s="16">
        <v>0</v>
      </c>
      <c r="L375" s="23" t="str">
        <f>+_xlfn.XLOOKUP(H375,Datos_Tradition!$J$2:$J$89,Datos_Tradition!$I$2:$I$89,"")</f>
        <v/>
      </c>
      <c r="M375" s="24">
        <f t="shared" si="44"/>
        <v>0</v>
      </c>
      <c r="N375" s="25" t="str">
        <f t="shared" si="45"/>
        <v/>
      </c>
      <c r="O375" s="23" t="str">
        <f>+_xlfn.XLOOKUP(H375,Datos_BGC!$J$2:$J$89,Datos_BGC!$I$2:$I$89,"")</f>
        <v/>
      </c>
      <c r="P375" s="24">
        <f t="shared" si="46"/>
        <v>0</v>
      </c>
      <c r="Q375" s="29" t="str">
        <f t="shared" si="47"/>
        <v/>
      </c>
    </row>
    <row r="376" spans="1:17" x14ac:dyDescent="0.35">
      <c r="A376" t="s">
        <v>99</v>
      </c>
      <c r="B376" t="str">
        <f t="shared" si="40"/>
        <v>GBP</v>
      </c>
      <c r="C376" t="str">
        <f t="shared" si="41"/>
        <v>USD</v>
      </c>
      <c r="D376" t="str">
        <f t="shared" si="42"/>
        <v>GBPUSD</v>
      </c>
      <c r="E376" t="s">
        <v>9</v>
      </c>
      <c r="F376">
        <v>3.8888888888888799E-2</v>
      </c>
      <c r="G376" t="s">
        <v>1</v>
      </c>
      <c r="H376" t="str">
        <f t="shared" si="43"/>
        <v>GBPUSD_ATM_2W</v>
      </c>
      <c r="I376" s="16">
        <v>-12156.795029999999</v>
      </c>
      <c r="J376" s="13">
        <v>0.77500000000000002</v>
      </c>
      <c r="K376" s="16">
        <v>0</v>
      </c>
      <c r="L376" s="23" t="str">
        <f>+_xlfn.XLOOKUP(H376,Datos_Tradition!$J$2:$J$89,Datos_Tradition!$I$2:$I$89,"")</f>
        <v/>
      </c>
      <c r="M376" s="24">
        <f t="shared" si="44"/>
        <v>0</v>
      </c>
      <c r="N376" s="25" t="str">
        <f t="shared" si="45"/>
        <v/>
      </c>
      <c r="O376" s="23" t="str">
        <f>+_xlfn.XLOOKUP(H376,Datos_BGC!$J$2:$J$89,Datos_BGC!$I$2:$I$89,"")</f>
        <v/>
      </c>
      <c r="P376" s="24">
        <f t="shared" si="46"/>
        <v>0</v>
      </c>
      <c r="Q376" s="29" t="str">
        <f t="shared" si="47"/>
        <v/>
      </c>
    </row>
    <row r="377" spans="1:17" x14ac:dyDescent="0.35">
      <c r="A377" t="s">
        <v>99</v>
      </c>
      <c r="B377" t="str">
        <f t="shared" si="40"/>
        <v>GBP</v>
      </c>
      <c r="C377" t="str">
        <f t="shared" si="41"/>
        <v>USD</v>
      </c>
      <c r="D377" t="str">
        <f t="shared" si="42"/>
        <v>GBPUSD</v>
      </c>
      <c r="E377" t="s">
        <v>17</v>
      </c>
      <c r="F377">
        <v>5.83333333333333E-2</v>
      </c>
      <c r="G377" t="s">
        <v>21</v>
      </c>
      <c r="H377" t="str">
        <f t="shared" si="43"/>
        <v>GBPUSD_10FLY_3W</v>
      </c>
      <c r="I377" s="16">
        <v>4211.68</v>
      </c>
      <c r="J377" s="13">
        <v>1.0249999999999999</v>
      </c>
      <c r="K377" s="16">
        <v>0</v>
      </c>
      <c r="L377" s="23" t="str">
        <f>+_xlfn.XLOOKUP(H377,Datos_Tradition!$J$2:$J$89,Datos_Tradition!$I$2:$I$89,"")</f>
        <v/>
      </c>
      <c r="M377" s="24">
        <f t="shared" si="44"/>
        <v>0</v>
      </c>
      <c r="N377" s="25" t="str">
        <f t="shared" si="45"/>
        <v/>
      </c>
      <c r="O377" s="23" t="str">
        <f>+_xlfn.XLOOKUP(H377,Datos_BGC!$J$2:$J$89,Datos_BGC!$I$2:$I$89,"")</f>
        <v/>
      </c>
      <c r="P377" s="24">
        <f t="shared" si="46"/>
        <v>0</v>
      </c>
      <c r="Q377" s="29" t="str">
        <f t="shared" si="47"/>
        <v/>
      </c>
    </row>
    <row r="378" spans="1:17" x14ac:dyDescent="0.35">
      <c r="A378" t="s">
        <v>99</v>
      </c>
      <c r="B378" t="str">
        <f t="shared" si="40"/>
        <v>GBP</v>
      </c>
      <c r="C378" t="str">
        <f t="shared" si="41"/>
        <v>USD</v>
      </c>
      <c r="D378" t="str">
        <f t="shared" si="42"/>
        <v>GBPUSD</v>
      </c>
      <c r="E378" t="s">
        <v>16</v>
      </c>
      <c r="F378">
        <v>5.83333333333333E-2</v>
      </c>
      <c r="G378" t="s">
        <v>21</v>
      </c>
      <c r="H378" t="str">
        <f t="shared" si="43"/>
        <v>GBPUSD_10RR_3W</v>
      </c>
      <c r="I378" s="16">
        <v>10363.450000000001</v>
      </c>
      <c r="J378" s="13">
        <v>0.72</v>
      </c>
      <c r="K378" s="16">
        <v>0</v>
      </c>
      <c r="L378" s="23" t="str">
        <f>+_xlfn.XLOOKUP(H378,Datos_Tradition!$J$2:$J$89,Datos_Tradition!$I$2:$I$89,"")</f>
        <v/>
      </c>
      <c r="M378" s="24">
        <f t="shared" si="44"/>
        <v>0</v>
      </c>
      <c r="N378" s="25" t="str">
        <f t="shared" si="45"/>
        <v/>
      </c>
      <c r="O378" s="23" t="str">
        <f>+_xlfn.XLOOKUP(H378,Datos_BGC!$J$2:$J$89,Datos_BGC!$I$2:$I$89,"")</f>
        <v/>
      </c>
      <c r="P378" s="24">
        <f t="shared" si="46"/>
        <v>0</v>
      </c>
      <c r="Q378" s="29" t="str">
        <f t="shared" si="47"/>
        <v/>
      </c>
    </row>
    <row r="379" spans="1:17" x14ac:dyDescent="0.35">
      <c r="A379" t="s">
        <v>99</v>
      </c>
      <c r="B379" t="str">
        <f t="shared" si="40"/>
        <v>GBP</v>
      </c>
      <c r="C379" t="str">
        <f t="shared" si="41"/>
        <v>USD</v>
      </c>
      <c r="D379" t="str">
        <f t="shared" si="42"/>
        <v>GBPUSD</v>
      </c>
      <c r="E379" t="s">
        <v>19</v>
      </c>
      <c r="F379">
        <v>5.83333333333333E-2</v>
      </c>
      <c r="G379" t="s">
        <v>21</v>
      </c>
      <c r="H379" t="str">
        <f t="shared" si="43"/>
        <v>GBPUSD_25FLY_3W</v>
      </c>
      <c r="I379" s="16">
        <v>34393.89</v>
      </c>
      <c r="J379" s="13">
        <v>0.4607</v>
      </c>
      <c r="K379" s="16">
        <v>0</v>
      </c>
      <c r="L379" s="23" t="str">
        <f>+_xlfn.XLOOKUP(H379,Datos_Tradition!$J$2:$J$89,Datos_Tradition!$I$2:$I$89,"")</f>
        <v/>
      </c>
      <c r="M379" s="24">
        <f t="shared" si="44"/>
        <v>0</v>
      </c>
      <c r="N379" s="25" t="str">
        <f t="shared" si="45"/>
        <v/>
      </c>
      <c r="O379" s="23" t="str">
        <f>+_xlfn.XLOOKUP(H379,Datos_BGC!$J$2:$J$89,Datos_BGC!$I$2:$I$89,"")</f>
        <v/>
      </c>
      <c r="P379" s="24">
        <f t="shared" si="46"/>
        <v>0</v>
      </c>
      <c r="Q379" s="29" t="str">
        <f t="shared" si="47"/>
        <v/>
      </c>
    </row>
    <row r="380" spans="1:17" x14ac:dyDescent="0.35">
      <c r="A380" t="s">
        <v>99</v>
      </c>
      <c r="B380" t="str">
        <f t="shared" si="40"/>
        <v>GBP</v>
      </c>
      <c r="C380" t="str">
        <f t="shared" si="41"/>
        <v>USD</v>
      </c>
      <c r="D380" t="str">
        <f t="shared" si="42"/>
        <v>GBPUSD</v>
      </c>
      <c r="E380" t="s">
        <v>18</v>
      </c>
      <c r="F380">
        <v>5.83333333333333E-2</v>
      </c>
      <c r="G380" t="s">
        <v>21</v>
      </c>
      <c r="H380" t="str">
        <f t="shared" si="43"/>
        <v>GBPUSD_25RR_3W</v>
      </c>
      <c r="I380" s="16">
        <v>9398.28999999999</v>
      </c>
      <c r="J380" s="13">
        <v>0.57946412830321903</v>
      </c>
      <c r="K380" s="16">
        <v>0</v>
      </c>
      <c r="L380" s="23" t="str">
        <f>+_xlfn.XLOOKUP(H380,Datos_Tradition!$J$2:$J$89,Datos_Tradition!$I$2:$I$89,"")</f>
        <v/>
      </c>
      <c r="M380" s="24">
        <f t="shared" si="44"/>
        <v>0</v>
      </c>
      <c r="N380" s="25" t="str">
        <f t="shared" si="45"/>
        <v/>
      </c>
      <c r="O380" s="23" t="str">
        <f>+_xlfn.XLOOKUP(H380,Datos_BGC!$J$2:$J$89,Datos_BGC!$I$2:$I$89,"")</f>
        <v/>
      </c>
      <c r="P380" s="24">
        <f t="shared" si="46"/>
        <v>0</v>
      </c>
      <c r="Q380" s="29" t="str">
        <f t="shared" si="47"/>
        <v/>
      </c>
    </row>
    <row r="381" spans="1:17" x14ac:dyDescent="0.35">
      <c r="A381" t="s">
        <v>99</v>
      </c>
      <c r="B381" t="str">
        <f t="shared" si="40"/>
        <v>GBP</v>
      </c>
      <c r="C381" t="str">
        <f t="shared" si="41"/>
        <v>USD</v>
      </c>
      <c r="D381" t="str">
        <f t="shared" si="42"/>
        <v>GBPUSD</v>
      </c>
      <c r="E381" t="s">
        <v>9</v>
      </c>
      <c r="F381">
        <v>5.83333333333333E-2</v>
      </c>
      <c r="G381" t="s">
        <v>21</v>
      </c>
      <c r="H381" t="str">
        <f t="shared" si="43"/>
        <v>GBPUSD_ATM_3W</v>
      </c>
      <c r="I381" s="16">
        <v>48632.411829999997</v>
      </c>
      <c r="J381" s="13">
        <v>0.8</v>
      </c>
      <c r="K381" s="16">
        <v>0</v>
      </c>
      <c r="L381" s="23" t="str">
        <f>+_xlfn.XLOOKUP(H381,Datos_Tradition!$J$2:$J$89,Datos_Tradition!$I$2:$I$89,"")</f>
        <v/>
      </c>
      <c r="M381" s="24">
        <f t="shared" si="44"/>
        <v>0</v>
      </c>
      <c r="N381" s="25" t="str">
        <f t="shared" si="45"/>
        <v/>
      </c>
      <c r="O381" s="23" t="str">
        <f>+_xlfn.XLOOKUP(H381,Datos_BGC!$J$2:$J$89,Datos_BGC!$I$2:$I$89,"")</f>
        <v/>
      </c>
      <c r="P381" s="24">
        <f t="shared" si="46"/>
        <v>0</v>
      </c>
      <c r="Q381" s="29" t="str">
        <f t="shared" si="47"/>
        <v/>
      </c>
    </row>
    <row r="382" spans="1:17" x14ac:dyDescent="0.35">
      <c r="A382" t="s">
        <v>99</v>
      </c>
      <c r="B382" t="str">
        <f t="shared" si="40"/>
        <v>GBP</v>
      </c>
      <c r="C382" t="str">
        <f t="shared" si="41"/>
        <v>USD</v>
      </c>
      <c r="D382" t="str">
        <f t="shared" si="42"/>
        <v>GBPUSD</v>
      </c>
      <c r="E382" t="s">
        <v>17</v>
      </c>
      <c r="F382">
        <v>8.3333333333333301E-2</v>
      </c>
      <c r="G382" t="s">
        <v>2</v>
      </c>
      <c r="H382" t="str">
        <f t="shared" si="43"/>
        <v>GBPUSD_10FLY_1M</v>
      </c>
      <c r="I382" s="16">
        <v>22022.07</v>
      </c>
      <c r="J382" s="13">
        <v>0.8</v>
      </c>
      <c r="K382" s="16">
        <v>0</v>
      </c>
      <c r="L382" s="23" t="str">
        <f>+_xlfn.XLOOKUP(H382,Datos_Tradition!$J$2:$J$89,Datos_Tradition!$I$2:$I$89,"")</f>
        <v/>
      </c>
      <c r="M382" s="24">
        <f t="shared" si="44"/>
        <v>0</v>
      </c>
      <c r="N382" s="25" t="str">
        <f t="shared" si="45"/>
        <v/>
      </c>
      <c r="O382" s="23" t="str">
        <f>+_xlfn.XLOOKUP(H382,Datos_BGC!$J$2:$J$89,Datos_BGC!$I$2:$I$89,"")</f>
        <v/>
      </c>
      <c r="P382" s="24">
        <f t="shared" si="46"/>
        <v>0</v>
      </c>
      <c r="Q382" s="29" t="str">
        <f t="shared" si="47"/>
        <v/>
      </c>
    </row>
    <row r="383" spans="1:17" x14ac:dyDescent="0.35">
      <c r="A383" t="s">
        <v>99</v>
      </c>
      <c r="B383" t="str">
        <f t="shared" si="40"/>
        <v>GBP</v>
      </c>
      <c r="C383" t="str">
        <f t="shared" si="41"/>
        <v>USD</v>
      </c>
      <c r="D383" t="str">
        <f t="shared" si="42"/>
        <v>GBPUSD</v>
      </c>
      <c r="E383" t="s">
        <v>16</v>
      </c>
      <c r="F383">
        <v>8.3333333333333301E-2</v>
      </c>
      <c r="G383" t="s">
        <v>2</v>
      </c>
      <c r="H383" t="str">
        <f t="shared" si="43"/>
        <v>GBPUSD_10RR_1M</v>
      </c>
      <c r="I383" s="16">
        <v>4199.3999999999996</v>
      </c>
      <c r="J383" s="13">
        <v>1.3753</v>
      </c>
      <c r="K383" s="16">
        <v>0</v>
      </c>
      <c r="L383" s="23" t="str">
        <f>+_xlfn.XLOOKUP(H383,Datos_Tradition!$J$2:$J$89,Datos_Tradition!$I$2:$I$89,"")</f>
        <v/>
      </c>
      <c r="M383" s="24">
        <f t="shared" si="44"/>
        <v>0</v>
      </c>
      <c r="N383" s="25" t="str">
        <f t="shared" si="45"/>
        <v/>
      </c>
      <c r="O383" s="23" t="str">
        <f>+_xlfn.XLOOKUP(H383,Datos_BGC!$J$2:$J$89,Datos_BGC!$I$2:$I$89,"")</f>
        <v/>
      </c>
      <c r="P383" s="24">
        <f t="shared" si="46"/>
        <v>0</v>
      </c>
      <c r="Q383" s="29" t="str">
        <f t="shared" si="47"/>
        <v/>
      </c>
    </row>
    <row r="384" spans="1:17" x14ac:dyDescent="0.35">
      <c r="A384" t="s">
        <v>99</v>
      </c>
      <c r="B384" t="str">
        <f t="shared" si="40"/>
        <v>GBP</v>
      </c>
      <c r="C384" t="str">
        <f t="shared" si="41"/>
        <v>USD</v>
      </c>
      <c r="D384" t="str">
        <f t="shared" si="42"/>
        <v>GBPUSD</v>
      </c>
      <c r="E384" t="s">
        <v>19</v>
      </c>
      <c r="F384">
        <v>8.3333333333333301E-2</v>
      </c>
      <c r="G384" t="s">
        <v>2</v>
      </c>
      <c r="H384" t="str">
        <f t="shared" si="43"/>
        <v>GBPUSD_25FLY_1M</v>
      </c>
      <c r="I384" s="16">
        <v>23080.720000000001</v>
      </c>
      <c r="J384" s="13">
        <v>0.4</v>
      </c>
      <c r="K384" s="16">
        <v>0</v>
      </c>
      <c r="L384" s="23" t="str">
        <f>+_xlfn.XLOOKUP(H384,Datos_Tradition!$J$2:$J$89,Datos_Tradition!$I$2:$I$89,"")</f>
        <v/>
      </c>
      <c r="M384" s="24">
        <f t="shared" si="44"/>
        <v>0</v>
      </c>
      <c r="N384" s="25" t="str">
        <f t="shared" si="45"/>
        <v/>
      </c>
      <c r="O384" s="23" t="str">
        <f>+_xlfn.XLOOKUP(H384,Datos_BGC!$J$2:$J$89,Datos_BGC!$I$2:$I$89,"")</f>
        <v/>
      </c>
      <c r="P384" s="24">
        <f t="shared" si="46"/>
        <v>0</v>
      </c>
      <c r="Q384" s="29" t="str">
        <f t="shared" si="47"/>
        <v/>
      </c>
    </row>
    <row r="385" spans="1:17" x14ac:dyDescent="0.35">
      <c r="A385" t="s">
        <v>99</v>
      </c>
      <c r="B385" t="str">
        <f t="shared" si="40"/>
        <v>GBP</v>
      </c>
      <c r="C385" t="str">
        <f t="shared" si="41"/>
        <v>USD</v>
      </c>
      <c r="D385" t="str">
        <f t="shared" si="42"/>
        <v>GBPUSD</v>
      </c>
      <c r="E385" t="s">
        <v>18</v>
      </c>
      <c r="F385">
        <v>8.3333333333333301E-2</v>
      </c>
      <c r="G385" t="s">
        <v>2</v>
      </c>
      <c r="H385" t="str">
        <f t="shared" si="43"/>
        <v>GBPUSD_25RR_1M</v>
      </c>
      <c r="I385" s="16">
        <v>-17219.409999999902</v>
      </c>
      <c r="J385" s="13">
        <v>0.4</v>
      </c>
      <c r="K385" s="16">
        <v>0</v>
      </c>
      <c r="L385" s="23" t="str">
        <f>+_xlfn.XLOOKUP(H385,Datos_Tradition!$J$2:$J$89,Datos_Tradition!$I$2:$I$89,"")</f>
        <v/>
      </c>
      <c r="M385" s="24">
        <f t="shared" si="44"/>
        <v>0</v>
      </c>
      <c r="N385" s="25" t="str">
        <f t="shared" si="45"/>
        <v/>
      </c>
      <c r="O385" s="23" t="str">
        <f>+_xlfn.XLOOKUP(H385,Datos_BGC!$J$2:$J$89,Datos_BGC!$I$2:$I$89,"")</f>
        <v/>
      </c>
      <c r="P385" s="24">
        <f t="shared" si="46"/>
        <v>0</v>
      </c>
      <c r="Q385" s="29" t="str">
        <f t="shared" si="47"/>
        <v/>
      </c>
    </row>
    <row r="386" spans="1:17" x14ac:dyDescent="0.35">
      <c r="A386" t="s">
        <v>99</v>
      </c>
      <c r="B386" t="str">
        <f t="shared" si="40"/>
        <v>GBP</v>
      </c>
      <c r="C386" t="str">
        <f t="shared" si="41"/>
        <v>USD</v>
      </c>
      <c r="D386" t="str">
        <f t="shared" si="42"/>
        <v>GBPUSD</v>
      </c>
      <c r="E386" t="s">
        <v>9</v>
      </c>
      <c r="F386">
        <v>8.3333333333333301E-2</v>
      </c>
      <c r="G386" t="s">
        <v>2</v>
      </c>
      <c r="H386" t="str">
        <f t="shared" si="43"/>
        <v>GBPUSD_ATM_1M</v>
      </c>
      <c r="I386" s="16">
        <v>112456.74165</v>
      </c>
      <c r="J386" s="13">
        <v>0.45</v>
      </c>
      <c r="K386" s="16">
        <v>0</v>
      </c>
      <c r="L386" s="23" t="str">
        <f>+_xlfn.XLOOKUP(H386,Datos_Tradition!$J$2:$J$89,Datos_Tradition!$I$2:$I$89,"")</f>
        <v/>
      </c>
      <c r="M386" s="24">
        <f t="shared" si="44"/>
        <v>0</v>
      </c>
      <c r="N386" s="25" t="str">
        <f t="shared" si="45"/>
        <v/>
      </c>
      <c r="O386" s="23" t="str">
        <f>+_xlfn.XLOOKUP(H386,Datos_BGC!$J$2:$J$89,Datos_BGC!$I$2:$I$89,"")</f>
        <v/>
      </c>
      <c r="P386" s="24">
        <f t="shared" si="46"/>
        <v>0</v>
      </c>
      <c r="Q386" s="29" t="str">
        <f t="shared" si="47"/>
        <v/>
      </c>
    </row>
    <row r="387" spans="1:17" x14ac:dyDescent="0.35">
      <c r="A387" t="s">
        <v>99</v>
      </c>
      <c r="B387" t="str">
        <f t="shared" ref="B387:B450" si="48">+LEFT(A387,3)</f>
        <v>GBP</v>
      </c>
      <c r="C387" t="str">
        <f t="shared" ref="C387:C450" si="49">+RIGHT(A387,3)</f>
        <v>USD</v>
      </c>
      <c r="D387" t="str">
        <f t="shared" ref="D387:D450" si="50">+IF(B387&lt;C387,B387&amp;C387,C387&amp;B387)</f>
        <v>GBPUSD</v>
      </c>
      <c r="E387" t="s">
        <v>17</v>
      </c>
      <c r="F387">
        <v>0.5</v>
      </c>
      <c r="G387" t="s">
        <v>5</v>
      </c>
      <c r="H387" t="str">
        <f t="shared" ref="H387:H450" si="51">+D387&amp;"_"&amp;E387&amp;"_"&amp;G387</f>
        <v>GBPUSD_10FLY_6M</v>
      </c>
      <c r="I387" s="16">
        <v>2398.81</v>
      </c>
      <c r="J387" s="13">
        <v>0.63690000000000002</v>
      </c>
      <c r="K387" s="16">
        <v>0</v>
      </c>
      <c r="L387" s="23" t="str">
        <f>+_xlfn.XLOOKUP(H387,Datos_Tradition!$J$2:$J$89,Datos_Tradition!$I$2:$I$89,"")</f>
        <v/>
      </c>
      <c r="M387" s="24">
        <f t="shared" ref="M387:M450" si="52">+IF(OR(L387="",K387=0),K387,ABS(I387)*L387/2)</f>
        <v>0</v>
      </c>
      <c r="N387" s="25" t="str">
        <f t="shared" ref="N387:N450" si="53">+IF(L387="","",M387&lt;$K387)</f>
        <v/>
      </c>
      <c r="O387" s="23" t="str">
        <f>+_xlfn.XLOOKUP(H387,Datos_BGC!$J$2:$J$89,Datos_BGC!$I$2:$I$89,"")</f>
        <v/>
      </c>
      <c r="P387" s="24">
        <f t="shared" ref="P387:P450" si="54">+IF(OR(O387="",K387=0),K387,ABS(I387)*O387/2)</f>
        <v>0</v>
      </c>
      <c r="Q387" s="29" t="str">
        <f t="shared" ref="Q387:Q450" si="55">+IF(O387="","",P387&lt;$K387)</f>
        <v/>
      </c>
    </row>
    <row r="388" spans="1:17" x14ac:dyDescent="0.35">
      <c r="A388" t="s">
        <v>99</v>
      </c>
      <c r="B388" t="str">
        <f t="shared" si="48"/>
        <v>GBP</v>
      </c>
      <c r="C388" t="str">
        <f t="shared" si="49"/>
        <v>USD</v>
      </c>
      <c r="D388" t="str">
        <f t="shared" si="50"/>
        <v>GBPUSD</v>
      </c>
      <c r="E388" t="s">
        <v>16</v>
      </c>
      <c r="F388">
        <v>0.5</v>
      </c>
      <c r="G388" t="s">
        <v>5</v>
      </c>
      <c r="H388" t="str">
        <f t="shared" si="51"/>
        <v>GBPUSD_10RR_6M</v>
      </c>
      <c r="I388" s="16">
        <v>12267.7499999999</v>
      </c>
      <c r="J388" s="13">
        <v>0.95530000000000004</v>
      </c>
      <c r="K388" s="16">
        <v>0</v>
      </c>
      <c r="L388" s="23" t="str">
        <f>+_xlfn.XLOOKUP(H388,Datos_Tradition!$J$2:$J$89,Datos_Tradition!$I$2:$I$89,"")</f>
        <v/>
      </c>
      <c r="M388" s="24">
        <f t="shared" si="52"/>
        <v>0</v>
      </c>
      <c r="N388" s="25" t="str">
        <f t="shared" si="53"/>
        <v/>
      </c>
      <c r="O388" s="23" t="str">
        <f>+_xlfn.XLOOKUP(H388,Datos_BGC!$J$2:$J$89,Datos_BGC!$I$2:$I$89,"")</f>
        <v/>
      </c>
      <c r="P388" s="24">
        <f t="shared" si="54"/>
        <v>0</v>
      </c>
      <c r="Q388" s="29" t="str">
        <f t="shared" si="55"/>
        <v/>
      </c>
    </row>
    <row r="389" spans="1:17" x14ac:dyDescent="0.35">
      <c r="A389" t="s">
        <v>99</v>
      </c>
      <c r="B389" t="str">
        <f t="shared" si="48"/>
        <v>GBP</v>
      </c>
      <c r="C389" t="str">
        <f t="shared" si="49"/>
        <v>USD</v>
      </c>
      <c r="D389" t="str">
        <f t="shared" si="50"/>
        <v>GBPUSD</v>
      </c>
      <c r="E389" t="s">
        <v>19</v>
      </c>
      <c r="F389">
        <v>0.5</v>
      </c>
      <c r="G389" t="s">
        <v>5</v>
      </c>
      <c r="H389" t="str">
        <f t="shared" si="51"/>
        <v>GBPUSD_25FLY_6M</v>
      </c>
      <c r="I389" s="16">
        <v>14310.4899999999</v>
      </c>
      <c r="J389" s="13">
        <v>0.39810000000000001</v>
      </c>
      <c r="K389" s="16">
        <v>0</v>
      </c>
      <c r="L389" s="23" t="str">
        <f>+_xlfn.XLOOKUP(H389,Datos_Tradition!$J$2:$J$89,Datos_Tradition!$I$2:$I$89,"")</f>
        <v/>
      </c>
      <c r="M389" s="24">
        <f t="shared" si="52"/>
        <v>0</v>
      </c>
      <c r="N389" s="25" t="str">
        <f t="shared" si="53"/>
        <v/>
      </c>
      <c r="O389" s="23" t="str">
        <f>+_xlfn.XLOOKUP(H389,Datos_BGC!$J$2:$J$89,Datos_BGC!$I$2:$I$89,"")</f>
        <v/>
      </c>
      <c r="P389" s="24">
        <f t="shared" si="54"/>
        <v>0</v>
      </c>
      <c r="Q389" s="29" t="str">
        <f t="shared" si="55"/>
        <v/>
      </c>
    </row>
    <row r="390" spans="1:17" x14ac:dyDescent="0.35">
      <c r="A390" t="s">
        <v>99</v>
      </c>
      <c r="B390" t="str">
        <f t="shared" si="48"/>
        <v>GBP</v>
      </c>
      <c r="C390" t="str">
        <f t="shared" si="49"/>
        <v>USD</v>
      </c>
      <c r="D390" t="str">
        <f t="shared" si="50"/>
        <v>GBPUSD</v>
      </c>
      <c r="E390" t="s">
        <v>18</v>
      </c>
      <c r="F390">
        <v>0.5</v>
      </c>
      <c r="G390" t="s">
        <v>5</v>
      </c>
      <c r="H390" t="str">
        <f t="shared" si="51"/>
        <v>GBPUSD_25RR_6M</v>
      </c>
      <c r="I390" s="16">
        <v>-33235.03</v>
      </c>
      <c r="J390" s="13">
        <v>0.3075</v>
      </c>
      <c r="K390" s="16">
        <v>0</v>
      </c>
      <c r="L390" s="23" t="str">
        <f>+_xlfn.XLOOKUP(H390,Datos_Tradition!$J$2:$J$89,Datos_Tradition!$I$2:$I$89,"")</f>
        <v/>
      </c>
      <c r="M390" s="24">
        <f t="shared" si="52"/>
        <v>0</v>
      </c>
      <c r="N390" s="25" t="str">
        <f t="shared" si="53"/>
        <v/>
      </c>
      <c r="O390" s="23" t="str">
        <f>+_xlfn.XLOOKUP(H390,Datos_BGC!$J$2:$J$89,Datos_BGC!$I$2:$I$89,"")</f>
        <v/>
      </c>
      <c r="P390" s="24">
        <f t="shared" si="54"/>
        <v>0</v>
      </c>
      <c r="Q390" s="29" t="str">
        <f t="shared" si="55"/>
        <v/>
      </c>
    </row>
    <row r="391" spans="1:17" x14ac:dyDescent="0.35">
      <c r="A391" t="s">
        <v>99</v>
      </c>
      <c r="B391" t="str">
        <f t="shared" si="48"/>
        <v>GBP</v>
      </c>
      <c r="C391" t="str">
        <f t="shared" si="49"/>
        <v>USD</v>
      </c>
      <c r="D391" t="str">
        <f t="shared" si="50"/>
        <v>GBPUSD</v>
      </c>
      <c r="E391" t="s">
        <v>9</v>
      </c>
      <c r="F391">
        <v>0.5</v>
      </c>
      <c r="G391" t="s">
        <v>5</v>
      </c>
      <c r="H391" t="str">
        <f t="shared" si="51"/>
        <v>GBPUSD_ATM_6M</v>
      </c>
      <c r="I391" s="16">
        <v>45084.706559999897</v>
      </c>
      <c r="J391" s="13">
        <v>0.32750000000000001</v>
      </c>
      <c r="K391" s="16">
        <v>0</v>
      </c>
      <c r="L391" s="23" t="str">
        <f>+_xlfn.XLOOKUP(H391,Datos_Tradition!$J$2:$J$89,Datos_Tradition!$I$2:$I$89,"")</f>
        <v/>
      </c>
      <c r="M391" s="24">
        <f t="shared" si="52"/>
        <v>0</v>
      </c>
      <c r="N391" s="25" t="str">
        <f t="shared" si="53"/>
        <v/>
      </c>
      <c r="O391" s="23" t="str">
        <f>+_xlfn.XLOOKUP(H391,Datos_BGC!$J$2:$J$89,Datos_BGC!$I$2:$I$89,"")</f>
        <v/>
      </c>
      <c r="P391" s="24">
        <f t="shared" si="54"/>
        <v>0</v>
      </c>
      <c r="Q391" s="29" t="str">
        <f t="shared" si="55"/>
        <v/>
      </c>
    </row>
    <row r="392" spans="1:17" x14ac:dyDescent="0.35">
      <c r="A392" t="s">
        <v>99</v>
      </c>
      <c r="B392" t="str">
        <f t="shared" si="48"/>
        <v>GBP</v>
      </c>
      <c r="C392" t="str">
        <f t="shared" si="49"/>
        <v>USD</v>
      </c>
      <c r="D392" t="str">
        <f t="shared" si="50"/>
        <v>GBPUSD</v>
      </c>
      <c r="E392" t="s">
        <v>17</v>
      </c>
      <c r="F392">
        <v>1</v>
      </c>
      <c r="G392" t="s">
        <v>7</v>
      </c>
      <c r="H392" t="str">
        <f t="shared" si="51"/>
        <v>GBPUSD_10FLY_1Y</v>
      </c>
      <c r="I392" s="16">
        <v>78618.990000000005</v>
      </c>
      <c r="J392" s="13">
        <v>0.40100000000000002</v>
      </c>
      <c r="K392" s="16">
        <v>0</v>
      </c>
      <c r="L392" s="23" t="str">
        <f>+_xlfn.XLOOKUP(H392,Datos_Tradition!$J$2:$J$89,Datos_Tradition!$I$2:$I$89,"")</f>
        <v/>
      </c>
      <c r="M392" s="24">
        <f t="shared" si="52"/>
        <v>0</v>
      </c>
      <c r="N392" s="25" t="str">
        <f t="shared" si="53"/>
        <v/>
      </c>
      <c r="O392" s="23" t="str">
        <f>+_xlfn.XLOOKUP(H392,Datos_BGC!$J$2:$J$89,Datos_BGC!$I$2:$I$89,"")</f>
        <v/>
      </c>
      <c r="P392" s="24">
        <f t="shared" si="54"/>
        <v>0</v>
      </c>
      <c r="Q392" s="29" t="str">
        <f t="shared" si="55"/>
        <v/>
      </c>
    </row>
    <row r="393" spans="1:17" x14ac:dyDescent="0.35">
      <c r="A393" t="s">
        <v>99</v>
      </c>
      <c r="B393" t="str">
        <f t="shared" si="48"/>
        <v>GBP</v>
      </c>
      <c r="C393" t="str">
        <f t="shared" si="49"/>
        <v>USD</v>
      </c>
      <c r="D393" t="str">
        <f t="shared" si="50"/>
        <v>GBPUSD</v>
      </c>
      <c r="E393" t="s">
        <v>16</v>
      </c>
      <c r="F393">
        <v>1</v>
      </c>
      <c r="G393" t="s">
        <v>7</v>
      </c>
      <c r="H393" t="str">
        <f t="shared" si="51"/>
        <v>GBPUSD_10RR_1Y</v>
      </c>
      <c r="I393" s="16">
        <v>53722.549999999901</v>
      </c>
      <c r="J393" s="13">
        <v>0.91210000000000002</v>
      </c>
      <c r="K393" s="16">
        <v>0</v>
      </c>
      <c r="L393" s="23" t="str">
        <f>+_xlfn.XLOOKUP(H393,Datos_Tradition!$J$2:$J$89,Datos_Tradition!$I$2:$I$89,"")</f>
        <v/>
      </c>
      <c r="M393" s="24">
        <f t="shared" si="52"/>
        <v>0</v>
      </c>
      <c r="N393" s="25" t="str">
        <f t="shared" si="53"/>
        <v/>
      </c>
      <c r="O393" s="23" t="str">
        <f>+_xlfn.XLOOKUP(H393,Datos_BGC!$J$2:$J$89,Datos_BGC!$I$2:$I$89,"")</f>
        <v/>
      </c>
      <c r="P393" s="24">
        <f t="shared" si="54"/>
        <v>0</v>
      </c>
      <c r="Q393" s="29" t="str">
        <f t="shared" si="55"/>
        <v/>
      </c>
    </row>
    <row r="394" spans="1:17" x14ac:dyDescent="0.35">
      <c r="A394" t="s">
        <v>99</v>
      </c>
      <c r="B394" t="str">
        <f t="shared" si="48"/>
        <v>GBP</v>
      </c>
      <c r="C394" t="str">
        <f t="shared" si="49"/>
        <v>USD</v>
      </c>
      <c r="D394" t="str">
        <f t="shared" si="50"/>
        <v>GBPUSD</v>
      </c>
      <c r="E394" t="s">
        <v>19</v>
      </c>
      <c r="F394">
        <v>1</v>
      </c>
      <c r="G394" t="s">
        <v>7</v>
      </c>
      <c r="H394" t="str">
        <f t="shared" si="51"/>
        <v>GBPUSD_25FLY_1Y</v>
      </c>
      <c r="I394" s="16">
        <v>3018.08</v>
      </c>
      <c r="J394" s="13">
        <v>0.38</v>
      </c>
      <c r="K394" s="16">
        <v>0</v>
      </c>
      <c r="L394" s="23" t="str">
        <f>+_xlfn.XLOOKUP(H394,Datos_Tradition!$J$2:$J$89,Datos_Tradition!$I$2:$I$89,"")</f>
        <v/>
      </c>
      <c r="M394" s="24">
        <f t="shared" si="52"/>
        <v>0</v>
      </c>
      <c r="N394" s="25" t="str">
        <f t="shared" si="53"/>
        <v/>
      </c>
      <c r="O394" s="23" t="str">
        <f>+_xlfn.XLOOKUP(H394,Datos_BGC!$J$2:$J$89,Datos_BGC!$I$2:$I$89,"")</f>
        <v/>
      </c>
      <c r="P394" s="24">
        <f t="shared" si="54"/>
        <v>0</v>
      </c>
      <c r="Q394" s="29" t="str">
        <f t="shared" si="55"/>
        <v/>
      </c>
    </row>
    <row r="395" spans="1:17" x14ac:dyDescent="0.35">
      <c r="A395" t="s">
        <v>99</v>
      </c>
      <c r="B395" t="str">
        <f t="shared" si="48"/>
        <v>GBP</v>
      </c>
      <c r="C395" t="str">
        <f t="shared" si="49"/>
        <v>USD</v>
      </c>
      <c r="D395" t="str">
        <f t="shared" si="50"/>
        <v>GBPUSD</v>
      </c>
      <c r="E395" t="s">
        <v>18</v>
      </c>
      <c r="F395">
        <v>1</v>
      </c>
      <c r="G395" t="s">
        <v>7</v>
      </c>
      <c r="H395" t="str">
        <f t="shared" si="51"/>
        <v>GBPUSD_25RR_1Y</v>
      </c>
      <c r="I395" s="16">
        <v>-169995.22</v>
      </c>
      <c r="J395" s="13">
        <v>0.4</v>
      </c>
      <c r="K395" s="16">
        <v>0</v>
      </c>
      <c r="L395" s="23" t="str">
        <f>+_xlfn.XLOOKUP(H395,Datos_Tradition!$J$2:$J$89,Datos_Tradition!$I$2:$I$89,"")</f>
        <v/>
      </c>
      <c r="M395" s="24">
        <f t="shared" si="52"/>
        <v>0</v>
      </c>
      <c r="N395" s="25" t="str">
        <f t="shared" si="53"/>
        <v/>
      </c>
      <c r="O395" s="23" t="str">
        <f>+_xlfn.XLOOKUP(H395,Datos_BGC!$J$2:$J$89,Datos_BGC!$I$2:$I$89,"")</f>
        <v/>
      </c>
      <c r="P395" s="24">
        <f t="shared" si="54"/>
        <v>0</v>
      </c>
      <c r="Q395" s="29" t="str">
        <f t="shared" si="55"/>
        <v/>
      </c>
    </row>
    <row r="396" spans="1:17" x14ac:dyDescent="0.35">
      <c r="A396" t="s">
        <v>99</v>
      </c>
      <c r="B396" t="str">
        <f t="shared" si="48"/>
        <v>GBP</v>
      </c>
      <c r="C396" t="str">
        <f t="shared" si="49"/>
        <v>USD</v>
      </c>
      <c r="D396" t="str">
        <f t="shared" si="50"/>
        <v>GBPUSD</v>
      </c>
      <c r="E396" t="s">
        <v>9</v>
      </c>
      <c r="F396">
        <v>1</v>
      </c>
      <c r="G396" t="s">
        <v>7</v>
      </c>
      <c r="H396" t="str">
        <f t="shared" si="51"/>
        <v>GBPUSD_ATM_1Y</v>
      </c>
      <c r="I396" s="16">
        <v>-102966.47104999999</v>
      </c>
      <c r="J396" s="13">
        <v>0.4</v>
      </c>
      <c r="K396" s="16">
        <v>0</v>
      </c>
      <c r="L396" s="23" t="str">
        <f>+_xlfn.XLOOKUP(H396,Datos_Tradition!$J$2:$J$89,Datos_Tradition!$I$2:$I$89,"")</f>
        <v/>
      </c>
      <c r="M396" s="24">
        <f t="shared" si="52"/>
        <v>0</v>
      </c>
      <c r="N396" s="25" t="str">
        <f t="shared" si="53"/>
        <v/>
      </c>
      <c r="O396" s="23" t="str">
        <f>+_xlfn.XLOOKUP(H396,Datos_BGC!$J$2:$J$89,Datos_BGC!$I$2:$I$89,"")</f>
        <v/>
      </c>
      <c r="P396" s="24">
        <f t="shared" si="54"/>
        <v>0</v>
      </c>
      <c r="Q396" s="29" t="str">
        <f t="shared" si="55"/>
        <v/>
      </c>
    </row>
    <row r="397" spans="1:17" x14ac:dyDescent="0.35">
      <c r="A397" t="s">
        <v>99</v>
      </c>
      <c r="B397" t="str">
        <f t="shared" si="48"/>
        <v>GBP</v>
      </c>
      <c r="C397" t="str">
        <f t="shared" si="49"/>
        <v>USD</v>
      </c>
      <c r="D397" t="str">
        <f t="shared" si="50"/>
        <v>GBPUSD</v>
      </c>
      <c r="E397" t="s">
        <v>17</v>
      </c>
      <c r="F397">
        <v>2</v>
      </c>
      <c r="G397" t="s">
        <v>8</v>
      </c>
      <c r="H397" t="str">
        <f t="shared" si="51"/>
        <v>GBPUSD_10FLY_2Y</v>
      </c>
      <c r="I397" s="16">
        <v>30084.880000000001</v>
      </c>
      <c r="J397" s="13">
        <v>0.79879999999999995</v>
      </c>
      <c r="K397" s="16">
        <v>0</v>
      </c>
      <c r="L397" s="23" t="str">
        <f>+_xlfn.XLOOKUP(H397,Datos_Tradition!$J$2:$J$89,Datos_Tradition!$I$2:$I$89,"")</f>
        <v/>
      </c>
      <c r="M397" s="24">
        <f t="shared" si="52"/>
        <v>0</v>
      </c>
      <c r="N397" s="25" t="str">
        <f t="shared" si="53"/>
        <v/>
      </c>
      <c r="O397" s="23" t="str">
        <f>+_xlfn.XLOOKUP(H397,Datos_BGC!$J$2:$J$89,Datos_BGC!$I$2:$I$89,"")</f>
        <v/>
      </c>
      <c r="P397" s="24">
        <f t="shared" si="54"/>
        <v>0</v>
      </c>
      <c r="Q397" s="29" t="str">
        <f t="shared" si="55"/>
        <v/>
      </c>
    </row>
    <row r="398" spans="1:17" x14ac:dyDescent="0.35">
      <c r="A398" t="s">
        <v>99</v>
      </c>
      <c r="B398" t="str">
        <f t="shared" si="48"/>
        <v>GBP</v>
      </c>
      <c r="C398" t="str">
        <f t="shared" si="49"/>
        <v>USD</v>
      </c>
      <c r="D398" t="str">
        <f t="shared" si="50"/>
        <v>GBPUSD</v>
      </c>
      <c r="E398" t="s">
        <v>16</v>
      </c>
      <c r="F398">
        <v>2</v>
      </c>
      <c r="G398" t="s">
        <v>8</v>
      </c>
      <c r="H398" t="str">
        <f t="shared" si="51"/>
        <v>GBPUSD_10RR_2Y</v>
      </c>
      <c r="I398" s="16">
        <v>20052.129999999899</v>
      </c>
      <c r="J398" s="13">
        <v>1.1982999999999999</v>
      </c>
      <c r="K398" s="16">
        <v>0</v>
      </c>
      <c r="L398" s="23" t="str">
        <f>+_xlfn.XLOOKUP(H398,Datos_Tradition!$J$2:$J$89,Datos_Tradition!$I$2:$I$89,"")</f>
        <v/>
      </c>
      <c r="M398" s="24">
        <f t="shared" si="52"/>
        <v>0</v>
      </c>
      <c r="N398" s="25" t="str">
        <f t="shared" si="53"/>
        <v/>
      </c>
      <c r="O398" s="23" t="str">
        <f>+_xlfn.XLOOKUP(H398,Datos_BGC!$J$2:$J$89,Datos_BGC!$I$2:$I$89,"")</f>
        <v/>
      </c>
      <c r="P398" s="24">
        <f t="shared" si="54"/>
        <v>0</v>
      </c>
      <c r="Q398" s="29" t="str">
        <f t="shared" si="55"/>
        <v/>
      </c>
    </row>
    <row r="399" spans="1:17" x14ac:dyDescent="0.35">
      <c r="A399" t="s">
        <v>99</v>
      </c>
      <c r="B399" t="str">
        <f t="shared" si="48"/>
        <v>GBP</v>
      </c>
      <c r="C399" t="str">
        <f t="shared" si="49"/>
        <v>USD</v>
      </c>
      <c r="D399" t="str">
        <f t="shared" si="50"/>
        <v>GBPUSD</v>
      </c>
      <c r="E399" t="s">
        <v>19</v>
      </c>
      <c r="F399">
        <v>2</v>
      </c>
      <c r="G399" t="s">
        <v>8</v>
      </c>
      <c r="H399" t="str">
        <f t="shared" si="51"/>
        <v>GBPUSD_25FLY_2Y</v>
      </c>
      <c r="I399" s="16">
        <v>-581.14000000000306</v>
      </c>
      <c r="J399" s="13">
        <v>0.49930000000000002</v>
      </c>
      <c r="K399" s="16">
        <v>0</v>
      </c>
      <c r="L399" s="23" t="str">
        <f>+_xlfn.XLOOKUP(H399,Datos_Tradition!$J$2:$J$89,Datos_Tradition!$I$2:$I$89,"")</f>
        <v/>
      </c>
      <c r="M399" s="24">
        <f t="shared" si="52"/>
        <v>0</v>
      </c>
      <c r="N399" s="25" t="str">
        <f t="shared" si="53"/>
        <v/>
      </c>
      <c r="O399" s="23" t="str">
        <f>+_xlfn.XLOOKUP(H399,Datos_BGC!$J$2:$J$89,Datos_BGC!$I$2:$I$89,"")</f>
        <v/>
      </c>
      <c r="P399" s="24">
        <f t="shared" si="54"/>
        <v>0</v>
      </c>
      <c r="Q399" s="29" t="str">
        <f t="shared" si="55"/>
        <v/>
      </c>
    </row>
    <row r="400" spans="1:17" x14ac:dyDescent="0.35">
      <c r="A400" t="s">
        <v>99</v>
      </c>
      <c r="B400" t="str">
        <f t="shared" si="48"/>
        <v>GBP</v>
      </c>
      <c r="C400" t="str">
        <f t="shared" si="49"/>
        <v>USD</v>
      </c>
      <c r="D400" t="str">
        <f t="shared" si="50"/>
        <v>GBPUSD</v>
      </c>
      <c r="E400" t="s">
        <v>18</v>
      </c>
      <c r="F400">
        <v>2</v>
      </c>
      <c r="G400" t="s">
        <v>8</v>
      </c>
      <c r="H400" t="str">
        <f t="shared" si="51"/>
        <v>GBPUSD_25RR_2Y</v>
      </c>
      <c r="I400" s="16">
        <v>-1602.93</v>
      </c>
      <c r="J400" s="13">
        <v>0.69899999999999995</v>
      </c>
      <c r="K400" s="16">
        <v>0</v>
      </c>
      <c r="L400" s="23" t="str">
        <f>+_xlfn.XLOOKUP(H400,Datos_Tradition!$J$2:$J$89,Datos_Tradition!$I$2:$I$89,"")</f>
        <v/>
      </c>
      <c r="M400" s="24">
        <f t="shared" si="52"/>
        <v>0</v>
      </c>
      <c r="N400" s="25" t="str">
        <f t="shared" si="53"/>
        <v/>
      </c>
      <c r="O400" s="23" t="str">
        <f>+_xlfn.XLOOKUP(H400,Datos_BGC!$J$2:$J$89,Datos_BGC!$I$2:$I$89,"")</f>
        <v/>
      </c>
      <c r="P400" s="24">
        <f t="shared" si="54"/>
        <v>0</v>
      </c>
      <c r="Q400" s="29" t="str">
        <f t="shared" si="55"/>
        <v/>
      </c>
    </row>
    <row r="401" spans="1:17" x14ac:dyDescent="0.35">
      <c r="A401" t="s">
        <v>99</v>
      </c>
      <c r="B401" t="str">
        <f t="shared" si="48"/>
        <v>GBP</v>
      </c>
      <c r="C401" t="str">
        <f t="shared" si="49"/>
        <v>USD</v>
      </c>
      <c r="D401" t="str">
        <f t="shared" si="50"/>
        <v>GBPUSD</v>
      </c>
      <c r="E401" t="s">
        <v>9</v>
      </c>
      <c r="F401">
        <v>2</v>
      </c>
      <c r="G401" t="s">
        <v>8</v>
      </c>
      <c r="H401" t="str">
        <f t="shared" si="51"/>
        <v>GBPUSD_ATM_2Y</v>
      </c>
      <c r="I401" s="16">
        <v>-29025.452389999999</v>
      </c>
      <c r="J401" s="13">
        <v>0.4</v>
      </c>
      <c r="K401" s="16">
        <v>0</v>
      </c>
      <c r="L401" s="23" t="str">
        <f>+_xlfn.XLOOKUP(H401,Datos_Tradition!$J$2:$J$89,Datos_Tradition!$I$2:$I$89,"")</f>
        <v/>
      </c>
      <c r="M401" s="24">
        <f t="shared" si="52"/>
        <v>0</v>
      </c>
      <c r="N401" s="25" t="str">
        <f t="shared" si="53"/>
        <v/>
      </c>
      <c r="O401" s="23" t="str">
        <f>+_xlfn.XLOOKUP(H401,Datos_BGC!$J$2:$J$89,Datos_BGC!$I$2:$I$89,"")</f>
        <v/>
      </c>
      <c r="P401" s="24">
        <f t="shared" si="54"/>
        <v>0</v>
      </c>
      <c r="Q401" s="29" t="str">
        <f t="shared" si="55"/>
        <v/>
      </c>
    </row>
    <row r="402" spans="1:17" x14ac:dyDescent="0.35">
      <c r="A402" t="s">
        <v>99</v>
      </c>
      <c r="B402" t="str">
        <f t="shared" si="48"/>
        <v>GBP</v>
      </c>
      <c r="C402" t="str">
        <f t="shared" si="49"/>
        <v>USD</v>
      </c>
      <c r="D402" t="str">
        <f t="shared" si="50"/>
        <v>GBPUSD</v>
      </c>
      <c r="E402" t="s">
        <v>9</v>
      </c>
      <c r="F402">
        <v>7</v>
      </c>
      <c r="G402" t="s">
        <v>25</v>
      </c>
      <c r="H402" t="str">
        <f t="shared" si="51"/>
        <v>GBPUSD_ATM_7Y</v>
      </c>
      <c r="I402" s="16">
        <v>-313.03217999999998</v>
      </c>
      <c r="J402" s="13">
        <v>1</v>
      </c>
      <c r="K402" s="16">
        <v>0</v>
      </c>
      <c r="L402" s="23" t="str">
        <f>+_xlfn.XLOOKUP(H402,Datos_Tradition!$J$2:$J$89,Datos_Tradition!$I$2:$I$89,"")</f>
        <v/>
      </c>
      <c r="M402" s="24">
        <f t="shared" si="52"/>
        <v>0</v>
      </c>
      <c r="N402" s="25" t="str">
        <f t="shared" si="53"/>
        <v/>
      </c>
      <c r="O402" s="23" t="str">
        <f>+_xlfn.XLOOKUP(H402,Datos_BGC!$J$2:$J$89,Datos_BGC!$I$2:$I$89,"")</f>
        <v/>
      </c>
      <c r="P402" s="24">
        <f t="shared" si="54"/>
        <v>0</v>
      </c>
      <c r="Q402" s="29" t="str">
        <f t="shared" si="55"/>
        <v/>
      </c>
    </row>
    <row r="403" spans="1:17" x14ac:dyDescent="0.35">
      <c r="A403" t="s">
        <v>99</v>
      </c>
      <c r="B403" t="str">
        <f t="shared" si="48"/>
        <v>GBP</v>
      </c>
      <c r="C403" t="str">
        <f t="shared" si="49"/>
        <v>USD</v>
      </c>
      <c r="D403" t="str">
        <f t="shared" si="50"/>
        <v>GBPUSD</v>
      </c>
      <c r="E403" t="s">
        <v>9</v>
      </c>
      <c r="F403">
        <v>10</v>
      </c>
      <c r="G403" t="s">
        <v>26</v>
      </c>
      <c r="H403" t="str">
        <f t="shared" si="51"/>
        <v>GBPUSD_ATM_10Y</v>
      </c>
      <c r="I403" s="16">
        <v>-0.442769999999999</v>
      </c>
      <c r="J403" s="13">
        <v>1</v>
      </c>
      <c r="K403" s="16">
        <v>0</v>
      </c>
      <c r="L403" s="23" t="str">
        <f>+_xlfn.XLOOKUP(H403,Datos_Tradition!$J$2:$J$89,Datos_Tradition!$I$2:$I$89,"")</f>
        <v/>
      </c>
      <c r="M403" s="24">
        <f t="shared" si="52"/>
        <v>0</v>
      </c>
      <c r="N403" s="25" t="str">
        <f t="shared" si="53"/>
        <v/>
      </c>
      <c r="O403" s="23" t="str">
        <f>+_xlfn.XLOOKUP(H403,Datos_BGC!$J$2:$J$89,Datos_BGC!$I$2:$I$89,"")</f>
        <v/>
      </c>
      <c r="P403" s="24">
        <f t="shared" si="54"/>
        <v>0</v>
      </c>
      <c r="Q403" s="29" t="str">
        <f t="shared" si="55"/>
        <v/>
      </c>
    </row>
    <row r="404" spans="1:17" x14ac:dyDescent="0.35">
      <c r="A404" t="s">
        <v>100</v>
      </c>
      <c r="B404" t="str">
        <f t="shared" si="48"/>
        <v>NOK</v>
      </c>
      <c r="C404" t="str">
        <f t="shared" si="49"/>
        <v>SEK</v>
      </c>
      <c r="D404" t="str">
        <f t="shared" si="50"/>
        <v>NOKSEK</v>
      </c>
      <c r="E404" t="s">
        <v>17</v>
      </c>
      <c r="F404">
        <v>3.8888888888888799E-2</v>
      </c>
      <c r="G404" t="s">
        <v>1</v>
      </c>
      <c r="H404" t="str">
        <f t="shared" si="51"/>
        <v>NOKSEK_10FLY_2W</v>
      </c>
      <c r="I404" s="16">
        <v>-105.329999999999</v>
      </c>
      <c r="J404" s="13">
        <v>2.16</v>
      </c>
      <c r="K404" s="16">
        <v>113.756399999999</v>
      </c>
      <c r="L404" s="23" t="str">
        <f>+_xlfn.XLOOKUP(H404,Datos_Tradition!$J$2:$J$89,Datos_Tradition!$I$2:$I$89,"")</f>
        <v/>
      </c>
      <c r="M404" s="24">
        <f t="shared" si="52"/>
        <v>113.756399999999</v>
      </c>
      <c r="N404" s="25" t="str">
        <f t="shared" si="53"/>
        <v/>
      </c>
      <c r="O404" s="23" t="str">
        <f>+_xlfn.XLOOKUP(H404,Datos_BGC!$J$2:$J$89,Datos_BGC!$I$2:$I$89,"")</f>
        <v/>
      </c>
      <c r="P404" s="24">
        <f t="shared" si="54"/>
        <v>113.756399999999</v>
      </c>
      <c r="Q404" s="29" t="str">
        <f t="shared" si="55"/>
        <v/>
      </c>
    </row>
    <row r="405" spans="1:17" x14ac:dyDescent="0.35">
      <c r="A405" t="s">
        <v>100</v>
      </c>
      <c r="B405" t="str">
        <f t="shared" si="48"/>
        <v>NOK</v>
      </c>
      <c r="C405" t="str">
        <f t="shared" si="49"/>
        <v>SEK</v>
      </c>
      <c r="D405" t="str">
        <f t="shared" si="50"/>
        <v>NOKSEK</v>
      </c>
      <c r="E405" t="s">
        <v>16</v>
      </c>
      <c r="F405">
        <v>3.8888888888888799E-2</v>
      </c>
      <c r="G405" t="s">
        <v>1</v>
      </c>
      <c r="H405" t="str">
        <f t="shared" si="51"/>
        <v>NOKSEK_10RR_2W</v>
      </c>
      <c r="I405" s="16">
        <v>-576.21</v>
      </c>
      <c r="J405" s="13">
        <v>3.18</v>
      </c>
      <c r="K405" s="16">
        <v>916.1739</v>
      </c>
      <c r="L405" s="23" t="str">
        <f>+_xlfn.XLOOKUP(H405,Datos_Tradition!$J$2:$J$89,Datos_Tradition!$I$2:$I$89,"")</f>
        <v/>
      </c>
      <c r="M405" s="24">
        <f t="shared" si="52"/>
        <v>916.1739</v>
      </c>
      <c r="N405" s="25" t="str">
        <f t="shared" si="53"/>
        <v/>
      </c>
      <c r="O405" s="23" t="str">
        <f>+_xlfn.XLOOKUP(H405,Datos_BGC!$J$2:$J$89,Datos_BGC!$I$2:$I$89,"")</f>
        <v/>
      </c>
      <c r="P405" s="24">
        <f t="shared" si="54"/>
        <v>916.1739</v>
      </c>
      <c r="Q405" s="29" t="str">
        <f t="shared" si="55"/>
        <v/>
      </c>
    </row>
    <row r="406" spans="1:17" x14ac:dyDescent="0.35">
      <c r="A406" t="s">
        <v>100</v>
      </c>
      <c r="B406" t="str">
        <f t="shared" si="48"/>
        <v>NOK</v>
      </c>
      <c r="C406" t="str">
        <f t="shared" si="49"/>
        <v>SEK</v>
      </c>
      <c r="D406" t="str">
        <f t="shared" si="50"/>
        <v>NOKSEK</v>
      </c>
      <c r="E406" t="s">
        <v>19</v>
      </c>
      <c r="F406">
        <v>3.8888888888888799E-2</v>
      </c>
      <c r="G406" t="s">
        <v>1</v>
      </c>
      <c r="H406" t="str">
        <f t="shared" si="51"/>
        <v>NOKSEK_25FLY_2W</v>
      </c>
      <c r="I406" s="16">
        <v>845.43999999999903</v>
      </c>
      <c r="J406" s="13">
        <v>0.95979999999999999</v>
      </c>
      <c r="K406" s="16">
        <v>405.72665599999999</v>
      </c>
      <c r="L406" s="23" t="str">
        <f>+_xlfn.XLOOKUP(H406,Datos_Tradition!$J$2:$J$89,Datos_Tradition!$I$2:$I$89,"")</f>
        <v/>
      </c>
      <c r="M406" s="24">
        <f t="shared" si="52"/>
        <v>405.72665599999999</v>
      </c>
      <c r="N406" s="25" t="str">
        <f t="shared" si="53"/>
        <v/>
      </c>
      <c r="O406" s="23" t="str">
        <f>+_xlfn.XLOOKUP(H406,Datos_BGC!$J$2:$J$89,Datos_BGC!$I$2:$I$89,"")</f>
        <v/>
      </c>
      <c r="P406" s="24">
        <f t="shared" si="54"/>
        <v>405.72665599999999</v>
      </c>
      <c r="Q406" s="29" t="str">
        <f t="shared" si="55"/>
        <v/>
      </c>
    </row>
    <row r="407" spans="1:17" x14ac:dyDescent="0.35">
      <c r="A407" t="s">
        <v>100</v>
      </c>
      <c r="B407" t="str">
        <f t="shared" si="48"/>
        <v>NOK</v>
      </c>
      <c r="C407" t="str">
        <f t="shared" si="49"/>
        <v>SEK</v>
      </c>
      <c r="D407" t="str">
        <f t="shared" si="50"/>
        <v>NOKSEK</v>
      </c>
      <c r="E407" t="s">
        <v>18</v>
      </c>
      <c r="F407">
        <v>3.8888888888888799E-2</v>
      </c>
      <c r="G407" t="s">
        <v>1</v>
      </c>
      <c r="H407" t="str">
        <f t="shared" si="51"/>
        <v>NOKSEK_25RR_2W</v>
      </c>
      <c r="I407" s="16">
        <v>2416.4</v>
      </c>
      <c r="J407" s="13">
        <v>1.6</v>
      </c>
      <c r="K407" s="16">
        <v>1933.12</v>
      </c>
      <c r="L407" s="23" t="str">
        <f>+_xlfn.XLOOKUP(H407,Datos_Tradition!$J$2:$J$89,Datos_Tradition!$I$2:$I$89,"")</f>
        <v/>
      </c>
      <c r="M407" s="24">
        <f t="shared" si="52"/>
        <v>1933.12</v>
      </c>
      <c r="N407" s="25" t="str">
        <f t="shared" si="53"/>
        <v/>
      </c>
      <c r="O407" s="23" t="str">
        <f>+_xlfn.XLOOKUP(H407,Datos_BGC!$J$2:$J$89,Datos_BGC!$I$2:$I$89,"")</f>
        <v/>
      </c>
      <c r="P407" s="24">
        <f t="shared" si="54"/>
        <v>1933.12</v>
      </c>
      <c r="Q407" s="29" t="str">
        <f t="shared" si="55"/>
        <v/>
      </c>
    </row>
    <row r="408" spans="1:17" x14ac:dyDescent="0.35">
      <c r="A408" t="s">
        <v>100</v>
      </c>
      <c r="B408" t="str">
        <f t="shared" si="48"/>
        <v>NOK</v>
      </c>
      <c r="C408" t="str">
        <f t="shared" si="49"/>
        <v>SEK</v>
      </c>
      <c r="D408" t="str">
        <f t="shared" si="50"/>
        <v>NOKSEK</v>
      </c>
      <c r="E408" t="s">
        <v>9</v>
      </c>
      <c r="F408">
        <v>3.8888888888888799E-2</v>
      </c>
      <c r="G408" t="s">
        <v>1</v>
      </c>
      <c r="H408" t="str">
        <f t="shared" si="51"/>
        <v>NOKSEK_ATM_2W</v>
      </c>
      <c r="I408" s="16">
        <v>13854.588830000001</v>
      </c>
      <c r="J408" s="13">
        <v>2.65</v>
      </c>
      <c r="K408" s="16">
        <v>18357.330199749998</v>
      </c>
      <c r="L408" s="23" t="str">
        <f>+_xlfn.XLOOKUP(H408,Datos_Tradition!$J$2:$J$89,Datos_Tradition!$I$2:$I$89,"")</f>
        <v/>
      </c>
      <c r="M408" s="24">
        <f t="shared" si="52"/>
        <v>18357.330199749998</v>
      </c>
      <c r="N408" s="25" t="str">
        <f t="shared" si="53"/>
        <v/>
      </c>
      <c r="O408" s="23" t="str">
        <f>+_xlfn.XLOOKUP(H408,Datos_BGC!$J$2:$J$89,Datos_BGC!$I$2:$I$89,"")</f>
        <v/>
      </c>
      <c r="P408" s="24">
        <f t="shared" si="54"/>
        <v>18357.330199749998</v>
      </c>
      <c r="Q408" s="29" t="str">
        <f t="shared" si="55"/>
        <v/>
      </c>
    </row>
    <row r="409" spans="1:17" x14ac:dyDescent="0.35">
      <c r="A409" t="s">
        <v>100</v>
      </c>
      <c r="B409" t="str">
        <f t="shared" si="48"/>
        <v>NOK</v>
      </c>
      <c r="C409" t="str">
        <f t="shared" si="49"/>
        <v>SEK</v>
      </c>
      <c r="D409" t="str">
        <f t="shared" si="50"/>
        <v>NOKSEK</v>
      </c>
      <c r="E409" t="s">
        <v>17</v>
      </c>
      <c r="F409">
        <v>5.83333333333333E-2</v>
      </c>
      <c r="G409" t="s">
        <v>21</v>
      </c>
      <c r="H409" t="str">
        <f t="shared" si="51"/>
        <v>NOKSEK_10FLY_3W</v>
      </c>
      <c r="I409" s="16">
        <v>-16.8</v>
      </c>
      <c r="J409" s="13">
        <v>1.88</v>
      </c>
      <c r="K409" s="16">
        <v>15.792</v>
      </c>
      <c r="L409" s="23" t="str">
        <f>+_xlfn.XLOOKUP(H409,Datos_Tradition!$J$2:$J$89,Datos_Tradition!$I$2:$I$89,"")</f>
        <v/>
      </c>
      <c r="M409" s="24">
        <f t="shared" si="52"/>
        <v>15.792</v>
      </c>
      <c r="N409" s="25" t="str">
        <f t="shared" si="53"/>
        <v/>
      </c>
      <c r="O409" s="23" t="str">
        <f>+_xlfn.XLOOKUP(H409,Datos_BGC!$J$2:$J$89,Datos_BGC!$I$2:$I$89,"")</f>
        <v/>
      </c>
      <c r="P409" s="24">
        <f t="shared" si="54"/>
        <v>15.792</v>
      </c>
      <c r="Q409" s="29" t="str">
        <f t="shared" si="55"/>
        <v/>
      </c>
    </row>
    <row r="410" spans="1:17" x14ac:dyDescent="0.35">
      <c r="A410" t="s">
        <v>100</v>
      </c>
      <c r="B410" t="str">
        <f t="shared" si="48"/>
        <v>NOK</v>
      </c>
      <c r="C410" t="str">
        <f t="shared" si="49"/>
        <v>SEK</v>
      </c>
      <c r="D410" t="str">
        <f t="shared" si="50"/>
        <v>NOKSEK</v>
      </c>
      <c r="E410" t="s">
        <v>16</v>
      </c>
      <c r="F410">
        <v>5.83333333333333E-2</v>
      </c>
      <c r="G410" t="s">
        <v>21</v>
      </c>
      <c r="H410" t="str">
        <f t="shared" si="51"/>
        <v>NOKSEK_10RR_3W</v>
      </c>
      <c r="I410" s="16">
        <v>-98.8</v>
      </c>
      <c r="J410" s="13">
        <v>2.3925000000000001</v>
      </c>
      <c r="K410" s="16">
        <v>118.1895</v>
      </c>
      <c r="L410" s="23" t="str">
        <f>+_xlfn.XLOOKUP(H410,Datos_Tradition!$J$2:$J$89,Datos_Tradition!$I$2:$I$89,"")</f>
        <v/>
      </c>
      <c r="M410" s="24">
        <f t="shared" si="52"/>
        <v>118.1895</v>
      </c>
      <c r="N410" s="25" t="str">
        <f t="shared" si="53"/>
        <v/>
      </c>
      <c r="O410" s="23" t="str">
        <f>+_xlfn.XLOOKUP(H410,Datos_BGC!$J$2:$J$89,Datos_BGC!$I$2:$I$89,"")</f>
        <v/>
      </c>
      <c r="P410" s="24">
        <f t="shared" si="54"/>
        <v>118.1895</v>
      </c>
      <c r="Q410" s="29" t="str">
        <f t="shared" si="55"/>
        <v/>
      </c>
    </row>
    <row r="411" spans="1:17" x14ac:dyDescent="0.35">
      <c r="A411" t="s">
        <v>100</v>
      </c>
      <c r="B411" t="str">
        <f t="shared" si="48"/>
        <v>NOK</v>
      </c>
      <c r="C411" t="str">
        <f t="shared" si="49"/>
        <v>SEK</v>
      </c>
      <c r="D411" t="str">
        <f t="shared" si="50"/>
        <v>NOKSEK</v>
      </c>
      <c r="E411" t="s">
        <v>19</v>
      </c>
      <c r="F411">
        <v>5.83333333333333E-2</v>
      </c>
      <c r="G411" t="s">
        <v>21</v>
      </c>
      <c r="H411" t="str">
        <f t="shared" si="51"/>
        <v>NOKSEK_25FLY_3W</v>
      </c>
      <c r="I411" s="16">
        <v>142.12</v>
      </c>
      <c r="J411" s="13">
        <v>0.79144999999999999</v>
      </c>
      <c r="K411" s="16">
        <v>56.240437</v>
      </c>
      <c r="L411" s="23" t="str">
        <f>+_xlfn.XLOOKUP(H411,Datos_Tradition!$J$2:$J$89,Datos_Tradition!$I$2:$I$89,"")</f>
        <v/>
      </c>
      <c r="M411" s="24">
        <f t="shared" si="52"/>
        <v>56.240437</v>
      </c>
      <c r="N411" s="25" t="str">
        <f t="shared" si="53"/>
        <v/>
      </c>
      <c r="O411" s="23" t="str">
        <f>+_xlfn.XLOOKUP(H411,Datos_BGC!$J$2:$J$89,Datos_BGC!$I$2:$I$89,"")</f>
        <v/>
      </c>
      <c r="P411" s="24">
        <f t="shared" si="54"/>
        <v>56.240437</v>
      </c>
      <c r="Q411" s="29" t="str">
        <f t="shared" si="55"/>
        <v/>
      </c>
    </row>
    <row r="412" spans="1:17" x14ac:dyDescent="0.35">
      <c r="A412" t="s">
        <v>100</v>
      </c>
      <c r="B412" t="str">
        <f t="shared" si="48"/>
        <v>NOK</v>
      </c>
      <c r="C412" t="str">
        <f t="shared" si="49"/>
        <v>SEK</v>
      </c>
      <c r="D412" t="str">
        <f t="shared" si="50"/>
        <v>NOKSEK</v>
      </c>
      <c r="E412" t="s">
        <v>18</v>
      </c>
      <c r="F412">
        <v>5.83333333333333E-2</v>
      </c>
      <c r="G412" t="s">
        <v>21</v>
      </c>
      <c r="H412" t="str">
        <f t="shared" si="51"/>
        <v>NOKSEK_25RR_3W</v>
      </c>
      <c r="I412" s="16">
        <v>414.33</v>
      </c>
      <c r="J412" s="13">
        <v>1.1625000000000001</v>
      </c>
      <c r="K412" s="16">
        <v>240.82931249999999</v>
      </c>
      <c r="L412" s="23" t="str">
        <f>+_xlfn.XLOOKUP(H412,Datos_Tradition!$J$2:$J$89,Datos_Tradition!$I$2:$I$89,"")</f>
        <v/>
      </c>
      <c r="M412" s="24">
        <f t="shared" si="52"/>
        <v>240.82931249999999</v>
      </c>
      <c r="N412" s="25" t="str">
        <f t="shared" si="53"/>
        <v/>
      </c>
      <c r="O412" s="23" t="str">
        <f>+_xlfn.XLOOKUP(H412,Datos_BGC!$J$2:$J$89,Datos_BGC!$I$2:$I$89,"")</f>
        <v/>
      </c>
      <c r="P412" s="24">
        <f t="shared" si="54"/>
        <v>240.82931249999999</v>
      </c>
      <c r="Q412" s="29" t="str">
        <f t="shared" si="55"/>
        <v/>
      </c>
    </row>
    <row r="413" spans="1:17" x14ac:dyDescent="0.35">
      <c r="A413" t="s">
        <v>100</v>
      </c>
      <c r="B413" t="str">
        <f t="shared" si="48"/>
        <v>NOK</v>
      </c>
      <c r="C413" t="str">
        <f t="shared" si="49"/>
        <v>SEK</v>
      </c>
      <c r="D413" t="str">
        <f t="shared" si="50"/>
        <v>NOKSEK</v>
      </c>
      <c r="E413" t="s">
        <v>9</v>
      </c>
      <c r="F413">
        <v>5.83333333333333E-2</v>
      </c>
      <c r="G413" t="s">
        <v>21</v>
      </c>
      <c r="H413" t="str">
        <f t="shared" si="51"/>
        <v>NOKSEK_ATM_3W</v>
      </c>
      <c r="I413" s="16">
        <v>2309.0981400000001</v>
      </c>
      <c r="J413" s="13">
        <v>1.6956866484775801</v>
      </c>
      <c r="K413" s="16">
        <v>1957.75344301121</v>
      </c>
      <c r="L413" s="23" t="str">
        <f>+_xlfn.XLOOKUP(H413,Datos_Tradition!$J$2:$J$89,Datos_Tradition!$I$2:$I$89,"")</f>
        <v/>
      </c>
      <c r="M413" s="24">
        <f t="shared" si="52"/>
        <v>1957.75344301121</v>
      </c>
      <c r="N413" s="25" t="str">
        <f t="shared" si="53"/>
        <v/>
      </c>
      <c r="O413" s="23" t="str">
        <f>+_xlfn.XLOOKUP(H413,Datos_BGC!$J$2:$J$89,Datos_BGC!$I$2:$I$89,"")</f>
        <v/>
      </c>
      <c r="P413" s="24">
        <f t="shared" si="54"/>
        <v>1957.75344301121</v>
      </c>
      <c r="Q413" s="29" t="str">
        <f t="shared" si="55"/>
        <v/>
      </c>
    </row>
    <row r="414" spans="1:17" x14ac:dyDescent="0.35">
      <c r="A414" t="s">
        <v>31</v>
      </c>
      <c r="B414" t="str">
        <f t="shared" si="48"/>
        <v>USD</v>
      </c>
      <c r="C414" t="str">
        <f t="shared" si="49"/>
        <v>BRL</v>
      </c>
      <c r="D414" t="str">
        <f t="shared" si="50"/>
        <v>BRLUSD</v>
      </c>
      <c r="E414" t="s">
        <v>17</v>
      </c>
      <c r="F414">
        <v>8.3333333333333301E-2</v>
      </c>
      <c r="G414" t="s">
        <v>2</v>
      </c>
      <c r="H414" t="str">
        <f t="shared" si="51"/>
        <v>BRLUSD_10FLY_1M</v>
      </c>
      <c r="I414" s="16">
        <v>3471.47</v>
      </c>
      <c r="J414" s="13">
        <v>0.8</v>
      </c>
      <c r="K414" s="16">
        <v>1388.588</v>
      </c>
      <c r="L414" s="23">
        <f>+_xlfn.XLOOKUP(H414,Datos_Tradition!$J$2:$J$89,Datos_Tradition!$I$2:$I$89,"")</f>
        <v>0.90000000000000013</v>
      </c>
      <c r="M414" s="24">
        <f t="shared" si="52"/>
        <v>1562.1615000000002</v>
      </c>
      <c r="N414" s="25" t="b">
        <f t="shared" si="53"/>
        <v>0</v>
      </c>
      <c r="O414" s="23" t="str">
        <f>+_xlfn.XLOOKUP(H414,Datos_BGC!$J$2:$J$89,Datos_BGC!$I$2:$I$89,"")</f>
        <v/>
      </c>
      <c r="P414" s="24">
        <f t="shared" si="54"/>
        <v>1388.588</v>
      </c>
      <c r="Q414" s="29" t="str">
        <f t="shared" si="55"/>
        <v/>
      </c>
    </row>
    <row r="415" spans="1:17" x14ac:dyDescent="0.35">
      <c r="A415" t="s">
        <v>31</v>
      </c>
      <c r="B415" t="str">
        <f t="shared" si="48"/>
        <v>USD</v>
      </c>
      <c r="C415" t="str">
        <f t="shared" si="49"/>
        <v>BRL</v>
      </c>
      <c r="D415" t="str">
        <f t="shared" si="50"/>
        <v>BRLUSD</v>
      </c>
      <c r="E415" t="s">
        <v>16</v>
      </c>
      <c r="F415">
        <v>8.3333333333333301E-2</v>
      </c>
      <c r="G415" t="s">
        <v>2</v>
      </c>
      <c r="H415" t="str">
        <f t="shared" si="51"/>
        <v>BRLUSD_10RR_1M</v>
      </c>
      <c r="I415" s="16">
        <v>13511.529999999901</v>
      </c>
      <c r="J415" s="13">
        <v>2.2200000000000002</v>
      </c>
      <c r="K415" s="16">
        <v>14997.7983</v>
      </c>
      <c r="L415" s="23" t="str">
        <f>+_xlfn.XLOOKUP(H415,Datos_Tradition!$J$2:$J$89,Datos_Tradition!$I$2:$I$89,"")</f>
        <v/>
      </c>
      <c r="M415" s="24">
        <f t="shared" si="52"/>
        <v>14997.7983</v>
      </c>
      <c r="N415" s="25" t="str">
        <f t="shared" si="53"/>
        <v/>
      </c>
      <c r="O415" s="23" t="str">
        <f>+_xlfn.XLOOKUP(H415,Datos_BGC!$J$2:$J$89,Datos_BGC!$I$2:$I$89,"")</f>
        <v/>
      </c>
      <c r="P415" s="24">
        <f t="shared" si="54"/>
        <v>14997.7983</v>
      </c>
      <c r="Q415" s="29" t="str">
        <f t="shared" si="55"/>
        <v/>
      </c>
    </row>
    <row r="416" spans="1:17" x14ac:dyDescent="0.35">
      <c r="A416" t="s">
        <v>31</v>
      </c>
      <c r="B416" t="str">
        <f t="shared" si="48"/>
        <v>USD</v>
      </c>
      <c r="C416" t="str">
        <f t="shared" si="49"/>
        <v>BRL</v>
      </c>
      <c r="D416" t="str">
        <f t="shared" si="50"/>
        <v>BRLUSD</v>
      </c>
      <c r="E416" t="s">
        <v>19</v>
      </c>
      <c r="F416">
        <v>8.3333333333333301E-2</v>
      </c>
      <c r="G416" t="s">
        <v>2</v>
      </c>
      <c r="H416" t="str">
        <f t="shared" si="51"/>
        <v>BRLUSD_25FLY_1M</v>
      </c>
      <c r="I416" s="16">
        <v>34640.959999999999</v>
      </c>
      <c r="J416" s="13">
        <v>0.4</v>
      </c>
      <c r="K416" s="16">
        <v>6928.192</v>
      </c>
      <c r="L416" s="23" t="str">
        <f>+_xlfn.XLOOKUP(H416,Datos_Tradition!$J$2:$J$89,Datos_Tradition!$I$2:$I$89,"")</f>
        <v/>
      </c>
      <c r="M416" s="24">
        <f t="shared" si="52"/>
        <v>6928.192</v>
      </c>
      <c r="N416" s="25" t="str">
        <f t="shared" si="53"/>
        <v/>
      </c>
      <c r="O416" s="23" t="str">
        <f>+_xlfn.XLOOKUP(H416,Datos_BGC!$J$2:$J$89,Datos_BGC!$I$2:$I$89,"")</f>
        <v/>
      </c>
      <c r="P416" s="24">
        <f t="shared" si="54"/>
        <v>6928.192</v>
      </c>
      <c r="Q416" s="29" t="str">
        <f t="shared" si="55"/>
        <v/>
      </c>
    </row>
    <row r="417" spans="1:17" x14ac:dyDescent="0.35">
      <c r="A417" t="s">
        <v>31</v>
      </c>
      <c r="B417" t="str">
        <f t="shared" si="48"/>
        <v>USD</v>
      </c>
      <c r="C417" t="str">
        <f t="shared" si="49"/>
        <v>BRL</v>
      </c>
      <c r="D417" t="str">
        <f t="shared" si="50"/>
        <v>BRLUSD</v>
      </c>
      <c r="E417" t="s">
        <v>18</v>
      </c>
      <c r="F417">
        <v>8.3333333333333301E-2</v>
      </c>
      <c r="G417" t="s">
        <v>2</v>
      </c>
      <c r="H417" t="str">
        <f t="shared" si="51"/>
        <v>BRLUSD_25RR_1M</v>
      </c>
      <c r="I417" s="16">
        <v>-47013.120000000003</v>
      </c>
      <c r="J417" s="13">
        <v>0.96740000000000004</v>
      </c>
      <c r="K417" s="16">
        <v>22740.246144000001</v>
      </c>
      <c r="L417" s="23">
        <f>+_xlfn.XLOOKUP(H417,Datos_Tradition!$J$2:$J$89,Datos_Tradition!$I$2:$I$89,"")</f>
        <v>1</v>
      </c>
      <c r="M417" s="24">
        <f t="shared" si="52"/>
        <v>23506.560000000001</v>
      </c>
      <c r="N417" s="25" t="b">
        <f t="shared" si="53"/>
        <v>0</v>
      </c>
      <c r="O417" s="23">
        <f>+_xlfn.XLOOKUP(H417,Datos_BGC!$J$2:$J$89,Datos_BGC!$I$2:$I$89,"")</f>
        <v>0.8</v>
      </c>
      <c r="P417" s="24">
        <f t="shared" si="54"/>
        <v>18805.248000000003</v>
      </c>
      <c r="Q417" s="29" t="b">
        <f t="shared" si="55"/>
        <v>1</v>
      </c>
    </row>
    <row r="418" spans="1:17" x14ac:dyDescent="0.35">
      <c r="A418" t="s">
        <v>31</v>
      </c>
      <c r="B418" t="str">
        <f t="shared" si="48"/>
        <v>USD</v>
      </c>
      <c r="C418" t="str">
        <f t="shared" si="49"/>
        <v>BRL</v>
      </c>
      <c r="D418" t="str">
        <f t="shared" si="50"/>
        <v>BRLUSD</v>
      </c>
      <c r="E418" t="s">
        <v>9</v>
      </c>
      <c r="F418">
        <v>8.3333333333333301E-2</v>
      </c>
      <c r="G418" t="s">
        <v>2</v>
      </c>
      <c r="H418" t="str">
        <f t="shared" si="51"/>
        <v>BRLUSD_ATM_1M</v>
      </c>
      <c r="I418" s="16">
        <v>95079.112108000001</v>
      </c>
      <c r="J418" s="13">
        <v>1.3</v>
      </c>
      <c r="K418" s="16">
        <v>61801.422870199996</v>
      </c>
      <c r="L418" s="23" t="str">
        <f>+_xlfn.XLOOKUP(H418,Datos_Tradition!$J$2:$J$89,Datos_Tradition!$I$2:$I$89,"")</f>
        <v/>
      </c>
      <c r="M418" s="24">
        <f t="shared" si="52"/>
        <v>61801.422870199996</v>
      </c>
      <c r="N418" s="25" t="str">
        <f t="shared" si="53"/>
        <v/>
      </c>
      <c r="O418" s="23">
        <f>+_xlfn.XLOOKUP(H418,Datos_BGC!$J$2:$J$89,Datos_BGC!$I$2:$I$89,"")</f>
        <v>1</v>
      </c>
      <c r="P418" s="24">
        <f t="shared" si="54"/>
        <v>47539.556054000001</v>
      </c>
      <c r="Q418" s="29" t="b">
        <f t="shared" si="55"/>
        <v>1</v>
      </c>
    </row>
    <row r="419" spans="1:17" x14ac:dyDescent="0.35">
      <c r="A419" t="s">
        <v>31</v>
      </c>
      <c r="B419" t="str">
        <f t="shared" si="48"/>
        <v>USD</v>
      </c>
      <c r="C419" t="str">
        <f t="shared" si="49"/>
        <v>BRL</v>
      </c>
      <c r="D419" t="str">
        <f t="shared" si="50"/>
        <v>BRLUSD</v>
      </c>
      <c r="E419" t="s">
        <v>17</v>
      </c>
      <c r="F419">
        <v>0.16666666666666599</v>
      </c>
      <c r="G419" t="s">
        <v>3</v>
      </c>
      <c r="H419" t="str">
        <f t="shared" si="51"/>
        <v>BRLUSD_10FLY_2M</v>
      </c>
      <c r="I419" s="16">
        <v>-3758.2999999999902</v>
      </c>
      <c r="J419" s="13">
        <v>0.66805000000000003</v>
      </c>
      <c r="K419" s="16">
        <v>1255.3661574999901</v>
      </c>
      <c r="L419" s="23">
        <f>+_xlfn.XLOOKUP(H419,Datos_Tradition!$J$2:$J$89,Datos_Tradition!$I$2:$I$89,"")</f>
        <v>0.89999999999999991</v>
      </c>
      <c r="M419" s="24">
        <f t="shared" si="52"/>
        <v>1691.2349999999954</v>
      </c>
      <c r="N419" s="25" t="b">
        <f t="shared" si="53"/>
        <v>0</v>
      </c>
      <c r="O419" s="23" t="str">
        <f>+_xlfn.XLOOKUP(H419,Datos_BGC!$J$2:$J$89,Datos_BGC!$I$2:$I$89,"")</f>
        <v/>
      </c>
      <c r="P419" s="24">
        <f t="shared" si="54"/>
        <v>1255.3661574999901</v>
      </c>
      <c r="Q419" s="29" t="str">
        <f t="shared" si="55"/>
        <v/>
      </c>
    </row>
    <row r="420" spans="1:17" x14ac:dyDescent="0.35">
      <c r="A420" t="s">
        <v>31</v>
      </c>
      <c r="B420" t="str">
        <f t="shared" si="48"/>
        <v>USD</v>
      </c>
      <c r="C420" t="str">
        <f t="shared" si="49"/>
        <v>BRL</v>
      </c>
      <c r="D420" t="str">
        <f t="shared" si="50"/>
        <v>BRLUSD</v>
      </c>
      <c r="E420" t="s">
        <v>16</v>
      </c>
      <c r="F420">
        <v>0.16666666666666599</v>
      </c>
      <c r="G420" t="s">
        <v>3</v>
      </c>
      <c r="H420" t="str">
        <f t="shared" si="51"/>
        <v>BRLUSD_10RR_2M</v>
      </c>
      <c r="I420" s="16">
        <v>2098.9699999999998</v>
      </c>
      <c r="J420" s="13">
        <v>2.1</v>
      </c>
      <c r="K420" s="16">
        <v>2203.9185000000002</v>
      </c>
      <c r="L420" s="23">
        <f>+_xlfn.XLOOKUP(H420,Datos_Tradition!$J$2:$J$89,Datos_Tradition!$I$2:$I$89,"")</f>
        <v>0.79999999999999982</v>
      </c>
      <c r="M420" s="24">
        <f t="shared" si="52"/>
        <v>839.58799999999974</v>
      </c>
      <c r="N420" s="25" t="b">
        <f t="shared" si="53"/>
        <v>1</v>
      </c>
      <c r="O420" s="23" t="str">
        <f>+_xlfn.XLOOKUP(H420,Datos_BGC!$J$2:$J$89,Datos_BGC!$I$2:$I$89,"")</f>
        <v/>
      </c>
      <c r="P420" s="24">
        <f t="shared" si="54"/>
        <v>2203.9185000000002</v>
      </c>
      <c r="Q420" s="29" t="str">
        <f t="shared" si="55"/>
        <v/>
      </c>
    </row>
    <row r="421" spans="1:17" x14ac:dyDescent="0.35">
      <c r="A421" t="s">
        <v>31</v>
      </c>
      <c r="B421" t="str">
        <f t="shared" si="48"/>
        <v>USD</v>
      </c>
      <c r="C421" t="str">
        <f t="shared" si="49"/>
        <v>BRL</v>
      </c>
      <c r="D421" t="str">
        <f t="shared" si="50"/>
        <v>BRLUSD</v>
      </c>
      <c r="E421" t="s">
        <v>19</v>
      </c>
      <c r="F421">
        <v>0.16666666666666599</v>
      </c>
      <c r="G421" t="s">
        <v>3</v>
      </c>
      <c r="H421" t="str">
        <f t="shared" si="51"/>
        <v>BRLUSD_25FLY_2M</v>
      </c>
      <c r="I421" s="16">
        <v>45584.17</v>
      </c>
      <c r="J421" s="13">
        <v>0.505</v>
      </c>
      <c r="K421" s="16">
        <v>11510.002924999901</v>
      </c>
      <c r="L421" s="23" t="str">
        <f>+_xlfn.XLOOKUP(H421,Datos_Tradition!$J$2:$J$89,Datos_Tradition!$I$2:$I$89,"")</f>
        <v/>
      </c>
      <c r="M421" s="24">
        <f t="shared" si="52"/>
        <v>11510.002924999901</v>
      </c>
      <c r="N421" s="25" t="str">
        <f t="shared" si="53"/>
        <v/>
      </c>
      <c r="O421" s="23" t="str">
        <f>+_xlfn.XLOOKUP(H421,Datos_BGC!$J$2:$J$89,Datos_BGC!$I$2:$I$89,"")</f>
        <v/>
      </c>
      <c r="P421" s="24">
        <f t="shared" si="54"/>
        <v>11510.002924999901</v>
      </c>
      <c r="Q421" s="29" t="str">
        <f t="shared" si="55"/>
        <v/>
      </c>
    </row>
    <row r="422" spans="1:17" x14ac:dyDescent="0.35">
      <c r="A422" t="s">
        <v>31</v>
      </c>
      <c r="B422" t="str">
        <f t="shared" si="48"/>
        <v>USD</v>
      </c>
      <c r="C422" t="str">
        <f t="shared" si="49"/>
        <v>BRL</v>
      </c>
      <c r="D422" t="str">
        <f t="shared" si="50"/>
        <v>BRLUSD</v>
      </c>
      <c r="E422" t="s">
        <v>18</v>
      </c>
      <c r="F422">
        <v>0.16666666666666599</v>
      </c>
      <c r="G422" t="s">
        <v>3</v>
      </c>
      <c r="H422" t="str">
        <f t="shared" si="51"/>
        <v>BRLUSD_25RR_2M</v>
      </c>
      <c r="I422" s="16">
        <v>-7528.8399999999901</v>
      </c>
      <c r="J422" s="13">
        <v>1.0039</v>
      </c>
      <c r="K422" s="16">
        <v>3779.1012379999902</v>
      </c>
      <c r="L422" s="23">
        <f>+_xlfn.XLOOKUP(H422,Datos_Tradition!$J$2:$J$89,Datos_Tradition!$I$2:$I$89,"")</f>
        <v>0.79999999999999982</v>
      </c>
      <c r="M422" s="24">
        <f t="shared" si="52"/>
        <v>3011.5359999999955</v>
      </c>
      <c r="N422" s="25" t="b">
        <f t="shared" si="53"/>
        <v>1</v>
      </c>
      <c r="O422" s="23">
        <f>+_xlfn.XLOOKUP(H422,Datos_BGC!$J$2:$J$89,Datos_BGC!$I$2:$I$89,"")</f>
        <v>0.84999999999999987</v>
      </c>
      <c r="P422" s="24">
        <f t="shared" si="54"/>
        <v>3199.7569999999955</v>
      </c>
      <c r="Q422" s="29" t="b">
        <f t="shared" si="55"/>
        <v>1</v>
      </c>
    </row>
    <row r="423" spans="1:17" x14ac:dyDescent="0.35">
      <c r="A423" t="s">
        <v>31</v>
      </c>
      <c r="B423" t="str">
        <f t="shared" si="48"/>
        <v>USD</v>
      </c>
      <c r="C423" t="str">
        <f t="shared" si="49"/>
        <v>BRL</v>
      </c>
      <c r="D423" t="str">
        <f t="shared" si="50"/>
        <v>BRLUSD</v>
      </c>
      <c r="E423" t="s">
        <v>9</v>
      </c>
      <c r="F423">
        <v>0.16666666666666599</v>
      </c>
      <c r="G423" t="s">
        <v>3</v>
      </c>
      <c r="H423" t="str">
        <f t="shared" si="51"/>
        <v>BRLUSD_ATM_2M</v>
      </c>
      <c r="I423" s="16">
        <v>73008.791601999998</v>
      </c>
      <c r="J423" s="13">
        <v>1.0049999999999999</v>
      </c>
      <c r="K423" s="16">
        <v>36686.9177800049</v>
      </c>
      <c r="L423" s="23" t="str">
        <f>+_xlfn.XLOOKUP(H423,Datos_Tradition!$J$2:$J$89,Datos_Tradition!$I$2:$I$89,"")</f>
        <v/>
      </c>
      <c r="M423" s="24">
        <f t="shared" si="52"/>
        <v>36686.9177800049</v>
      </c>
      <c r="N423" s="25" t="str">
        <f t="shared" si="53"/>
        <v/>
      </c>
      <c r="O423" s="23">
        <f>+_xlfn.XLOOKUP(H423,Datos_BGC!$J$2:$J$89,Datos_BGC!$I$2:$I$89,"")</f>
        <v>0.95000000000000284</v>
      </c>
      <c r="P423" s="24">
        <f t="shared" si="54"/>
        <v>34679.176010950105</v>
      </c>
      <c r="Q423" s="29" t="b">
        <f t="shared" si="55"/>
        <v>1</v>
      </c>
    </row>
    <row r="424" spans="1:17" x14ac:dyDescent="0.35">
      <c r="A424" t="s">
        <v>31</v>
      </c>
      <c r="B424" t="str">
        <f t="shared" si="48"/>
        <v>USD</v>
      </c>
      <c r="C424" t="str">
        <f t="shared" si="49"/>
        <v>BRL</v>
      </c>
      <c r="D424" t="str">
        <f t="shared" si="50"/>
        <v>BRLUSD</v>
      </c>
      <c r="E424" t="s">
        <v>17</v>
      </c>
      <c r="F424">
        <v>0.25</v>
      </c>
      <c r="G424" t="s">
        <v>4</v>
      </c>
      <c r="H424" t="str">
        <f t="shared" si="51"/>
        <v>BRLUSD_10FLY_3M</v>
      </c>
      <c r="I424" s="16">
        <v>-128171.819999999</v>
      </c>
      <c r="J424" s="13">
        <v>0.68500000000000005</v>
      </c>
      <c r="K424" s="16">
        <v>43898.84835</v>
      </c>
      <c r="L424" s="23">
        <f>+_xlfn.XLOOKUP(H424,Datos_Tradition!$J$2:$J$89,Datos_Tradition!$I$2:$I$89,"")</f>
        <v>0.79999999999999993</v>
      </c>
      <c r="M424" s="24">
        <f t="shared" si="52"/>
        <v>51268.727999999595</v>
      </c>
      <c r="N424" s="25" t="b">
        <f t="shared" si="53"/>
        <v>0</v>
      </c>
      <c r="O424" s="23" t="str">
        <f>+_xlfn.XLOOKUP(H424,Datos_BGC!$J$2:$J$89,Datos_BGC!$I$2:$I$89,"")</f>
        <v/>
      </c>
      <c r="P424" s="24">
        <f t="shared" si="54"/>
        <v>43898.84835</v>
      </c>
      <c r="Q424" s="29" t="str">
        <f t="shared" si="55"/>
        <v/>
      </c>
    </row>
    <row r="425" spans="1:17" x14ac:dyDescent="0.35">
      <c r="A425" t="s">
        <v>31</v>
      </c>
      <c r="B425" t="str">
        <f t="shared" si="48"/>
        <v>USD</v>
      </c>
      <c r="C425" t="str">
        <f t="shared" si="49"/>
        <v>BRL</v>
      </c>
      <c r="D425" t="str">
        <f t="shared" si="50"/>
        <v>BRLUSD</v>
      </c>
      <c r="E425" t="s">
        <v>16</v>
      </c>
      <c r="F425">
        <v>0.25</v>
      </c>
      <c r="G425" t="s">
        <v>4</v>
      </c>
      <c r="H425" t="str">
        <f t="shared" si="51"/>
        <v>BRLUSD_10RR_3M</v>
      </c>
      <c r="I425" s="16">
        <v>4913.58</v>
      </c>
      <c r="J425" s="13">
        <v>2.2999999999999998</v>
      </c>
      <c r="K425" s="16">
        <v>5650.6170000000002</v>
      </c>
      <c r="L425" s="23" t="str">
        <f>+_xlfn.XLOOKUP(H425,Datos_Tradition!$J$2:$J$89,Datos_Tradition!$I$2:$I$89,"")</f>
        <v/>
      </c>
      <c r="M425" s="24">
        <f t="shared" si="52"/>
        <v>5650.6170000000002</v>
      </c>
      <c r="N425" s="25" t="str">
        <f t="shared" si="53"/>
        <v/>
      </c>
      <c r="O425" s="23" t="str">
        <f>+_xlfn.XLOOKUP(H425,Datos_BGC!$J$2:$J$89,Datos_BGC!$I$2:$I$89,"")</f>
        <v/>
      </c>
      <c r="P425" s="24">
        <f t="shared" si="54"/>
        <v>5650.6170000000002</v>
      </c>
      <c r="Q425" s="29" t="str">
        <f t="shared" si="55"/>
        <v/>
      </c>
    </row>
    <row r="426" spans="1:17" x14ac:dyDescent="0.35">
      <c r="A426" t="s">
        <v>31</v>
      </c>
      <c r="B426" t="str">
        <f t="shared" si="48"/>
        <v>USD</v>
      </c>
      <c r="C426" t="str">
        <f t="shared" si="49"/>
        <v>BRL</v>
      </c>
      <c r="D426" t="str">
        <f t="shared" si="50"/>
        <v>BRLUSD</v>
      </c>
      <c r="E426" t="s">
        <v>19</v>
      </c>
      <c r="F426">
        <v>0.25</v>
      </c>
      <c r="G426" t="s">
        <v>4</v>
      </c>
      <c r="H426" t="str">
        <f t="shared" si="51"/>
        <v>BRLUSD_25FLY_3M</v>
      </c>
      <c r="I426" s="16">
        <v>173338.08</v>
      </c>
      <c r="J426" s="13">
        <v>0.6</v>
      </c>
      <c r="K426" s="16">
        <v>52001.423999999999</v>
      </c>
      <c r="L426" s="23">
        <f>+_xlfn.XLOOKUP(H426,Datos_Tradition!$J$2:$J$89,Datos_Tradition!$I$2:$I$89,"")</f>
        <v>7.5000000000000011E-2</v>
      </c>
      <c r="M426" s="24">
        <f t="shared" si="52"/>
        <v>6500.1780000000008</v>
      </c>
      <c r="N426" s="25" t="b">
        <f t="shared" si="53"/>
        <v>1</v>
      </c>
      <c r="O426" s="23" t="str">
        <f>+_xlfn.XLOOKUP(H426,Datos_BGC!$J$2:$J$89,Datos_BGC!$I$2:$I$89,"")</f>
        <v/>
      </c>
      <c r="P426" s="24">
        <f t="shared" si="54"/>
        <v>52001.423999999999</v>
      </c>
      <c r="Q426" s="29" t="str">
        <f t="shared" si="55"/>
        <v/>
      </c>
    </row>
    <row r="427" spans="1:17" x14ac:dyDescent="0.35">
      <c r="A427" t="s">
        <v>31</v>
      </c>
      <c r="B427" t="str">
        <f t="shared" si="48"/>
        <v>USD</v>
      </c>
      <c r="C427" t="str">
        <f t="shared" si="49"/>
        <v>BRL</v>
      </c>
      <c r="D427" t="str">
        <f t="shared" si="50"/>
        <v>BRLUSD</v>
      </c>
      <c r="E427" t="s">
        <v>18</v>
      </c>
      <c r="F427">
        <v>0.25</v>
      </c>
      <c r="G427" t="s">
        <v>4</v>
      </c>
      <c r="H427" t="str">
        <f t="shared" si="51"/>
        <v>BRLUSD_25RR_3M</v>
      </c>
      <c r="I427" s="16">
        <v>-5825.1</v>
      </c>
      <c r="J427" s="13">
        <v>0.90280000000000005</v>
      </c>
      <c r="K427" s="16">
        <v>2629.4501399999999</v>
      </c>
      <c r="L427" s="23">
        <f>+_xlfn.XLOOKUP(H427,Datos_Tradition!$J$2:$J$89,Datos_Tradition!$I$2:$I$89,"")</f>
        <v>0.54999999999999982</v>
      </c>
      <c r="M427" s="24">
        <f t="shared" si="52"/>
        <v>1601.9024999999997</v>
      </c>
      <c r="N427" s="25" t="b">
        <f t="shared" si="53"/>
        <v>1</v>
      </c>
      <c r="O427" s="23">
        <f>+_xlfn.XLOOKUP(H427,Datos_BGC!$J$2:$J$89,Datos_BGC!$I$2:$I$89,"")</f>
        <v>0.79999999999999982</v>
      </c>
      <c r="P427" s="24">
        <f t="shared" si="54"/>
        <v>2330.0399999999995</v>
      </c>
      <c r="Q427" s="29" t="b">
        <f t="shared" si="55"/>
        <v>1</v>
      </c>
    </row>
    <row r="428" spans="1:17" x14ac:dyDescent="0.35">
      <c r="A428" t="s">
        <v>31</v>
      </c>
      <c r="B428" t="str">
        <f t="shared" si="48"/>
        <v>USD</v>
      </c>
      <c r="C428" t="str">
        <f t="shared" si="49"/>
        <v>BRL</v>
      </c>
      <c r="D428" t="str">
        <f t="shared" si="50"/>
        <v>BRLUSD</v>
      </c>
      <c r="E428" t="s">
        <v>9</v>
      </c>
      <c r="F428">
        <v>0.25</v>
      </c>
      <c r="G428" t="s">
        <v>4</v>
      </c>
      <c r="H428" t="str">
        <f t="shared" si="51"/>
        <v>BRLUSD_ATM_3M</v>
      </c>
      <c r="I428" s="16">
        <v>73032.117924000006</v>
      </c>
      <c r="J428" s="13">
        <v>0.96499999999999997</v>
      </c>
      <c r="K428" s="16">
        <v>35237.996898329999</v>
      </c>
      <c r="L428" s="23" t="str">
        <f>+_xlfn.XLOOKUP(H428,Datos_Tradition!$J$2:$J$89,Datos_Tradition!$I$2:$I$89,"")</f>
        <v/>
      </c>
      <c r="M428" s="24">
        <f t="shared" si="52"/>
        <v>35237.996898329999</v>
      </c>
      <c r="N428" s="25" t="str">
        <f t="shared" si="53"/>
        <v/>
      </c>
      <c r="O428" s="23">
        <f>+_xlfn.XLOOKUP(H428,Datos_BGC!$J$2:$J$89,Datos_BGC!$I$2:$I$89,"")</f>
        <v>1</v>
      </c>
      <c r="P428" s="24">
        <f t="shared" si="54"/>
        <v>36516.058962000003</v>
      </c>
      <c r="Q428" s="29" t="b">
        <f t="shared" si="55"/>
        <v>0</v>
      </c>
    </row>
    <row r="429" spans="1:17" x14ac:dyDescent="0.35">
      <c r="A429" t="s">
        <v>31</v>
      </c>
      <c r="B429" t="str">
        <f t="shared" si="48"/>
        <v>USD</v>
      </c>
      <c r="C429" t="str">
        <f t="shared" si="49"/>
        <v>BRL</v>
      </c>
      <c r="D429" t="str">
        <f t="shared" si="50"/>
        <v>BRLUSD</v>
      </c>
      <c r="E429" t="s">
        <v>17</v>
      </c>
      <c r="F429">
        <v>0.5</v>
      </c>
      <c r="G429" t="s">
        <v>5</v>
      </c>
      <c r="H429" t="str">
        <f t="shared" si="51"/>
        <v>BRLUSD_10FLY_6M</v>
      </c>
      <c r="I429" s="16">
        <v>-69363.059999999896</v>
      </c>
      <c r="J429" s="13">
        <v>0.55000000000000004</v>
      </c>
      <c r="K429" s="16">
        <v>19074.841499999999</v>
      </c>
      <c r="L429" s="23">
        <f>+_xlfn.XLOOKUP(H429,Datos_Tradition!$J$2:$J$89,Datos_Tradition!$I$2:$I$89,"")</f>
        <v>0.8</v>
      </c>
      <c r="M429" s="24">
        <f t="shared" si="52"/>
        <v>27745.223999999958</v>
      </c>
      <c r="N429" s="25" t="b">
        <f t="shared" si="53"/>
        <v>0</v>
      </c>
      <c r="O429" s="23" t="str">
        <f>+_xlfn.XLOOKUP(H429,Datos_BGC!$J$2:$J$89,Datos_BGC!$I$2:$I$89,"")</f>
        <v/>
      </c>
      <c r="P429" s="24">
        <f t="shared" si="54"/>
        <v>19074.841499999999</v>
      </c>
      <c r="Q429" s="29" t="str">
        <f t="shared" si="55"/>
        <v/>
      </c>
    </row>
    <row r="430" spans="1:17" x14ac:dyDescent="0.35">
      <c r="A430" t="s">
        <v>31</v>
      </c>
      <c r="B430" t="str">
        <f t="shared" si="48"/>
        <v>USD</v>
      </c>
      <c r="C430" t="str">
        <f t="shared" si="49"/>
        <v>BRL</v>
      </c>
      <c r="D430" t="str">
        <f t="shared" si="50"/>
        <v>BRLUSD</v>
      </c>
      <c r="E430" t="s">
        <v>16</v>
      </c>
      <c r="F430">
        <v>0.5</v>
      </c>
      <c r="G430" t="s">
        <v>5</v>
      </c>
      <c r="H430" t="str">
        <f t="shared" si="51"/>
        <v>BRLUSD_10RR_6M</v>
      </c>
      <c r="I430" s="16">
        <v>-10427.6799999999</v>
      </c>
      <c r="J430" s="13">
        <v>2.4</v>
      </c>
      <c r="K430" s="16">
        <v>12513.2159999999</v>
      </c>
      <c r="L430" s="23" t="str">
        <f>+_xlfn.XLOOKUP(H430,Datos_Tradition!$J$2:$J$89,Datos_Tradition!$I$2:$I$89,"")</f>
        <v/>
      </c>
      <c r="M430" s="24">
        <f t="shared" si="52"/>
        <v>12513.2159999999</v>
      </c>
      <c r="N430" s="25" t="str">
        <f t="shared" si="53"/>
        <v/>
      </c>
      <c r="O430" s="23" t="str">
        <f>+_xlfn.XLOOKUP(H430,Datos_BGC!$J$2:$J$89,Datos_BGC!$I$2:$I$89,"")</f>
        <v/>
      </c>
      <c r="P430" s="24">
        <f t="shared" si="54"/>
        <v>12513.2159999999</v>
      </c>
      <c r="Q430" s="29" t="str">
        <f t="shared" si="55"/>
        <v/>
      </c>
    </row>
    <row r="431" spans="1:17" x14ac:dyDescent="0.35">
      <c r="A431" t="s">
        <v>31</v>
      </c>
      <c r="B431" t="str">
        <f t="shared" si="48"/>
        <v>USD</v>
      </c>
      <c r="C431" t="str">
        <f t="shared" si="49"/>
        <v>BRL</v>
      </c>
      <c r="D431" t="str">
        <f t="shared" si="50"/>
        <v>BRLUSD</v>
      </c>
      <c r="E431" t="s">
        <v>19</v>
      </c>
      <c r="F431">
        <v>0.5</v>
      </c>
      <c r="G431" t="s">
        <v>5</v>
      </c>
      <c r="H431" t="str">
        <f t="shared" si="51"/>
        <v>BRLUSD_25FLY_6M</v>
      </c>
      <c r="I431" s="16">
        <v>74710.59</v>
      </c>
      <c r="J431" s="13">
        <v>0.53710000000000002</v>
      </c>
      <c r="K431" s="16">
        <v>20063.528944500002</v>
      </c>
      <c r="L431" s="23" t="str">
        <f>+_xlfn.XLOOKUP(H431,Datos_Tradition!$J$2:$J$89,Datos_Tradition!$I$2:$I$89,"")</f>
        <v/>
      </c>
      <c r="M431" s="24">
        <f t="shared" si="52"/>
        <v>20063.528944500002</v>
      </c>
      <c r="N431" s="25" t="str">
        <f t="shared" si="53"/>
        <v/>
      </c>
      <c r="O431" s="23" t="str">
        <f>+_xlfn.XLOOKUP(H431,Datos_BGC!$J$2:$J$89,Datos_BGC!$I$2:$I$89,"")</f>
        <v/>
      </c>
      <c r="P431" s="24">
        <f t="shared" si="54"/>
        <v>20063.528944500002</v>
      </c>
      <c r="Q431" s="29" t="str">
        <f t="shared" si="55"/>
        <v/>
      </c>
    </row>
    <row r="432" spans="1:17" x14ac:dyDescent="0.35">
      <c r="A432" t="s">
        <v>31</v>
      </c>
      <c r="B432" t="str">
        <f t="shared" si="48"/>
        <v>USD</v>
      </c>
      <c r="C432" t="str">
        <f t="shared" si="49"/>
        <v>BRL</v>
      </c>
      <c r="D432" t="str">
        <f t="shared" si="50"/>
        <v>BRLUSD</v>
      </c>
      <c r="E432" t="s">
        <v>18</v>
      </c>
      <c r="F432">
        <v>0.5</v>
      </c>
      <c r="G432" t="s">
        <v>5</v>
      </c>
      <c r="H432" t="str">
        <f t="shared" si="51"/>
        <v>BRLUSD_25RR_6M</v>
      </c>
      <c r="I432" s="16">
        <v>-35681.03</v>
      </c>
      <c r="J432" s="13">
        <v>0.752</v>
      </c>
      <c r="K432" s="16">
        <v>13416.067279999999</v>
      </c>
      <c r="L432" s="23">
        <f>+_xlfn.XLOOKUP(H432,Datos_Tradition!$J$2:$J$89,Datos_Tradition!$I$2:$I$89,"")</f>
        <v>0.80000000000000027</v>
      </c>
      <c r="M432" s="24">
        <f t="shared" si="52"/>
        <v>14272.412000000004</v>
      </c>
      <c r="N432" s="25" t="b">
        <f t="shared" si="53"/>
        <v>0</v>
      </c>
      <c r="O432" s="23">
        <f>+_xlfn.XLOOKUP(H432,Datos_BGC!$J$2:$J$89,Datos_BGC!$I$2:$I$89,"")</f>
        <v>0.85000000000000009</v>
      </c>
      <c r="P432" s="24">
        <f t="shared" si="54"/>
        <v>15164.437750000001</v>
      </c>
      <c r="Q432" s="29" t="b">
        <f t="shared" si="55"/>
        <v>0</v>
      </c>
    </row>
    <row r="433" spans="1:17" x14ac:dyDescent="0.35">
      <c r="A433" t="s">
        <v>31</v>
      </c>
      <c r="B433" t="str">
        <f t="shared" si="48"/>
        <v>USD</v>
      </c>
      <c r="C433" t="str">
        <f t="shared" si="49"/>
        <v>BRL</v>
      </c>
      <c r="D433" t="str">
        <f t="shared" si="50"/>
        <v>BRLUSD</v>
      </c>
      <c r="E433" t="s">
        <v>9</v>
      </c>
      <c r="F433">
        <v>0.5</v>
      </c>
      <c r="G433" t="s">
        <v>5</v>
      </c>
      <c r="H433" t="str">
        <f t="shared" si="51"/>
        <v>BRLUSD_ATM_6M</v>
      </c>
      <c r="I433" s="16">
        <v>30702.0080592222</v>
      </c>
      <c r="J433" s="13">
        <v>1.0629999999999999</v>
      </c>
      <c r="K433" s="16">
        <v>16318.1172834766</v>
      </c>
      <c r="L433" s="23" t="str">
        <f>+_xlfn.XLOOKUP(H433,Datos_Tradition!$J$2:$J$89,Datos_Tradition!$I$2:$I$89,"")</f>
        <v/>
      </c>
      <c r="M433" s="24">
        <f t="shared" si="52"/>
        <v>16318.1172834766</v>
      </c>
      <c r="N433" s="25" t="str">
        <f t="shared" si="53"/>
        <v/>
      </c>
      <c r="O433" s="23">
        <f>+_xlfn.XLOOKUP(H433,Datos_BGC!$J$2:$J$89,Datos_BGC!$I$2:$I$89,"")</f>
        <v>0.94999999999999929</v>
      </c>
      <c r="P433" s="24">
        <f t="shared" si="54"/>
        <v>14583.453828130534</v>
      </c>
      <c r="Q433" s="29" t="b">
        <f t="shared" si="55"/>
        <v>1</v>
      </c>
    </row>
    <row r="434" spans="1:17" x14ac:dyDescent="0.35">
      <c r="A434" t="s">
        <v>31</v>
      </c>
      <c r="B434" t="str">
        <f t="shared" si="48"/>
        <v>USD</v>
      </c>
      <c r="C434" t="str">
        <f t="shared" si="49"/>
        <v>BRL</v>
      </c>
      <c r="D434" t="str">
        <f t="shared" si="50"/>
        <v>BRLUSD</v>
      </c>
      <c r="E434" t="s">
        <v>17</v>
      </c>
      <c r="F434">
        <v>1</v>
      </c>
      <c r="G434" t="s">
        <v>7</v>
      </c>
      <c r="H434" t="str">
        <f t="shared" si="51"/>
        <v>BRLUSD_10FLY_1Y</v>
      </c>
      <c r="I434" s="16">
        <v>-303463.96000000002</v>
      </c>
      <c r="J434" s="13">
        <v>0.51400000000000001</v>
      </c>
      <c r="K434" s="16">
        <v>77990.237720000005</v>
      </c>
      <c r="L434" s="23">
        <f>+_xlfn.XLOOKUP(H434,Datos_Tradition!$J$2:$J$89,Datos_Tradition!$I$2:$I$89,"")</f>
        <v>0.8</v>
      </c>
      <c r="M434" s="24">
        <f t="shared" si="52"/>
        <v>121385.58400000002</v>
      </c>
      <c r="N434" s="25" t="b">
        <f t="shared" si="53"/>
        <v>0</v>
      </c>
      <c r="O434" s="23" t="str">
        <f>+_xlfn.XLOOKUP(H434,Datos_BGC!$J$2:$J$89,Datos_BGC!$I$2:$I$89,"")</f>
        <v/>
      </c>
      <c r="P434" s="24">
        <f t="shared" si="54"/>
        <v>77990.237720000005</v>
      </c>
      <c r="Q434" s="29" t="str">
        <f t="shared" si="55"/>
        <v/>
      </c>
    </row>
    <row r="435" spans="1:17" x14ac:dyDescent="0.35">
      <c r="A435" t="s">
        <v>31</v>
      </c>
      <c r="B435" t="str">
        <f t="shared" si="48"/>
        <v>USD</v>
      </c>
      <c r="C435" t="str">
        <f t="shared" si="49"/>
        <v>BRL</v>
      </c>
      <c r="D435" t="str">
        <f t="shared" si="50"/>
        <v>BRLUSD</v>
      </c>
      <c r="E435" t="s">
        <v>16</v>
      </c>
      <c r="F435">
        <v>1</v>
      </c>
      <c r="G435" t="s">
        <v>7</v>
      </c>
      <c r="H435" t="str">
        <f t="shared" si="51"/>
        <v>BRLUSD_10RR_1Y</v>
      </c>
      <c r="I435" s="16">
        <v>117768.549999999</v>
      </c>
      <c r="J435" s="13">
        <v>2.5</v>
      </c>
      <c r="K435" s="16">
        <v>147210.6875</v>
      </c>
      <c r="L435" s="23" t="str">
        <f>+_xlfn.XLOOKUP(H435,Datos_Tradition!$J$2:$J$89,Datos_Tradition!$I$2:$I$89,"")</f>
        <v/>
      </c>
      <c r="M435" s="24">
        <f t="shared" si="52"/>
        <v>147210.6875</v>
      </c>
      <c r="N435" s="25" t="str">
        <f t="shared" si="53"/>
        <v/>
      </c>
      <c r="O435" s="23" t="str">
        <f>+_xlfn.XLOOKUP(H435,Datos_BGC!$J$2:$J$89,Datos_BGC!$I$2:$I$89,"")</f>
        <v/>
      </c>
      <c r="P435" s="24">
        <f t="shared" si="54"/>
        <v>147210.6875</v>
      </c>
      <c r="Q435" s="29" t="str">
        <f t="shared" si="55"/>
        <v/>
      </c>
    </row>
    <row r="436" spans="1:17" x14ac:dyDescent="0.35">
      <c r="A436" t="s">
        <v>31</v>
      </c>
      <c r="B436" t="str">
        <f t="shared" si="48"/>
        <v>USD</v>
      </c>
      <c r="C436" t="str">
        <f t="shared" si="49"/>
        <v>BRL</v>
      </c>
      <c r="D436" t="str">
        <f t="shared" si="50"/>
        <v>BRLUSD</v>
      </c>
      <c r="E436" t="s">
        <v>19</v>
      </c>
      <c r="F436">
        <v>1</v>
      </c>
      <c r="G436" t="s">
        <v>7</v>
      </c>
      <c r="H436" t="str">
        <f t="shared" si="51"/>
        <v>BRLUSD_25FLY_1Y</v>
      </c>
      <c r="I436" s="16">
        <v>84121.31</v>
      </c>
      <c r="J436" s="13">
        <v>0.5</v>
      </c>
      <c r="K436" s="16">
        <v>21030.327499999999</v>
      </c>
      <c r="L436" s="23" t="str">
        <f>+_xlfn.XLOOKUP(H436,Datos_Tradition!$J$2:$J$89,Datos_Tradition!$I$2:$I$89,"")</f>
        <v/>
      </c>
      <c r="M436" s="24">
        <f t="shared" si="52"/>
        <v>21030.327499999999</v>
      </c>
      <c r="N436" s="25" t="str">
        <f t="shared" si="53"/>
        <v/>
      </c>
      <c r="O436" s="23" t="str">
        <f>+_xlfn.XLOOKUP(H436,Datos_BGC!$J$2:$J$89,Datos_BGC!$I$2:$I$89,"")</f>
        <v/>
      </c>
      <c r="P436" s="24">
        <f t="shared" si="54"/>
        <v>21030.327499999999</v>
      </c>
      <c r="Q436" s="29" t="str">
        <f t="shared" si="55"/>
        <v/>
      </c>
    </row>
    <row r="437" spans="1:17" x14ac:dyDescent="0.35">
      <c r="A437" t="s">
        <v>31</v>
      </c>
      <c r="B437" t="str">
        <f t="shared" si="48"/>
        <v>USD</v>
      </c>
      <c r="C437" t="str">
        <f t="shared" si="49"/>
        <v>BRL</v>
      </c>
      <c r="D437" t="str">
        <f t="shared" si="50"/>
        <v>BRLUSD</v>
      </c>
      <c r="E437" t="s">
        <v>18</v>
      </c>
      <c r="F437">
        <v>1</v>
      </c>
      <c r="G437" t="s">
        <v>7</v>
      </c>
      <c r="H437" t="str">
        <f t="shared" si="51"/>
        <v>BRLUSD_25RR_1Y</v>
      </c>
      <c r="I437" s="16">
        <v>-202694.27</v>
      </c>
      <c r="J437" s="13">
        <v>0.79059999999999997</v>
      </c>
      <c r="K437" s="16">
        <v>80125.044930999997</v>
      </c>
      <c r="L437" s="23">
        <f>+_xlfn.XLOOKUP(H437,Datos_Tradition!$J$2:$J$89,Datos_Tradition!$I$2:$I$89,"")</f>
        <v>9.9999999999999645E-2</v>
      </c>
      <c r="M437" s="24">
        <f t="shared" si="52"/>
        <v>10134.713499999963</v>
      </c>
      <c r="N437" s="25" t="b">
        <f t="shared" si="53"/>
        <v>1</v>
      </c>
      <c r="O437" s="23">
        <f>+_xlfn.XLOOKUP(H437,Datos_BGC!$J$2:$J$89,Datos_BGC!$I$2:$I$89,"")</f>
        <v>0.74999999999999978</v>
      </c>
      <c r="P437" s="24">
        <f t="shared" si="54"/>
        <v>76010.351249999978</v>
      </c>
      <c r="Q437" s="29" t="b">
        <f t="shared" si="55"/>
        <v>1</v>
      </c>
    </row>
    <row r="438" spans="1:17" x14ac:dyDescent="0.35">
      <c r="A438" t="s">
        <v>31</v>
      </c>
      <c r="B438" t="str">
        <f t="shared" si="48"/>
        <v>USD</v>
      </c>
      <c r="C438" t="str">
        <f t="shared" si="49"/>
        <v>BRL</v>
      </c>
      <c r="D438" t="str">
        <f t="shared" si="50"/>
        <v>BRLUSD</v>
      </c>
      <c r="E438" t="s">
        <v>9</v>
      </c>
      <c r="F438">
        <v>1</v>
      </c>
      <c r="G438" t="s">
        <v>7</v>
      </c>
      <c r="H438" t="str">
        <f t="shared" si="51"/>
        <v>BRLUSD_ATM_1Y</v>
      </c>
      <c r="I438" s="16">
        <v>-183597.51619722199</v>
      </c>
      <c r="J438" s="13">
        <v>0.94</v>
      </c>
      <c r="K438" s="16">
        <v>86290.832612694401</v>
      </c>
      <c r="L438" s="23" t="str">
        <f>+_xlfn.XLOOKUP(H438,Datos_Tradition!$J$2:$J$89,Datos_Tradition!$I$2:$I$89,"")</f>
        <v/>
      </c>
      <c r="M438" s="24">
        <f t="shared" si="52"/>
        <v>86290.832612694401</v>
      </c>
      <c r="N438" s="25" t="str">
        <f t="shared" si="53"/>
        <v/>
      </c>
      <c r="O438" s="23">
        <f>+_xlfn.XLOOKUP(H438,Datos_BGC!$J$2:$J$89,Datos_BGC!$I$2:$I$89,"")</f>
        <v>0.90000000000000213</v>
      </c>
      <c r="P438" s="24">
        <f t="shared" si="54"/>
        <v>82618.882288750086</v>
      </c>
      <c r="Q438" s="29" t="b">
        <f t="shared" si="55"/>
        <v>1</v>
      </c>
    </row>
    <row r="439" spans="1:17" x14ac:dyDescent="0.35">
      <c r="A439" t="s">
        <v>31</v>
      </c>
      <c r="B439" t="str">
        <f t="shared" si="48"/>
        <v>USD</v>
      </c>
      <c r="C439" t="str">
        <f t="shared" si="49"/>
        <v>BRL</v>
      </c>
      <c r="D439" t="str">
        <f t="shared" si="50"/>
        <v>BRLUSD</v>
      </c>
      <c r="E439" t="s">
        <v>17</v>
      </c>
      <c r="F439">
        <v>2</v>
      </c>
      <c r="G439" t="s">
        <v>8</v>
      </c>
      <c r="H439" t="str">
        <f t="shared" si="51"/>
        <v>BRLUSD_10FLY_2Y</v>
      </c>
      <c r="I439" s="16">
        <v>142911.16999999899</v>
      </c>
      <c r="J439" s="13">
        <v>0.79879999999999995</v>
      </c>
      <c r="K439" s="16">
        <v>57078.721297999902</v>
      </c>
      <c r="L439" s="23" t="str">
        <f>+_xlfn.XLOOKUP(H439,Datos_Tradition!$J$2:$J$89,Datos_Tradition!$I$2:$I$89,"")</f>
        <v/>
      </c>
      <c r="M439" s="24">
        <f t="shared" si="52"/>
        <v>57078.721297999902</v>
      </c>
      <c r="N439" s="25" t="str">
        <f t="shared" si="53"/>
        <v/>
      </c>
      <c r="O439" s="23" t="str">
        <f>+_xlfn.XLOOKUP(H439,Datos_BGC!$J$2:$J$89,Datos_BGC!$I$2:$I$89,"")</f>
        <v/>
      </c>
      <c r="P439" s="24">
        <f t="shared" si="54"/>
        <v>57078.721297999902</v>
      </c>
      <c r="Q439" s="29" t="str">
        <f t="shared" si="55"/>
        <v/>
      </c>
    </row>
    <row r="440" spans="1:17" x14ac:dyDescent="0.35">
      <c r="A440" t="s">
        <v>31</v>
      </c>
      <c r="B440" t="str">
        <f t="shared" si="48"/>
        <v>USD</v>
      </c>
      <c r="C440" t="str">
        <f t="shared" si="49"/>
        <v>BRL</v>
      </c>
      <c r="D440" t="str">
        <f t="shared" si="50"/>
        <v>BRLUSD</v>
      </c>
      <c r="E440" t="s">
        <v>16</v>
      </c>
      <c r="F440">
        <v>2</v>
      </c>
      <c r="G440" t="s">
        <v>8</v>
      </c>
      <c r="H440" t="str">
        <f t="shared" si="51"/>
        <v>BRLUSD_10RR_2Y</v>
      </c>
      <c r="I440" s="16">
        <v>-33673.25</v>
      </c>
      <c r="J440" s="13">
        <v>4.3</v>
      </c>
      <c r="K440" s="16">
        <v>72397.487500000003</v>
      </c>
      <c r="L440" s="23" t="str">
        <f>+_xlfn.XLOOKUP(H440,Datos_Tradition!$J$2:$J$89,Datos_Tradition!$I$2:$I$89,"")</f>
        <v/>
      </c>
      <c r="M440" s="24">
        <f t="shared" si="52"/>
        <v>72397.487500000003</v>
      </c>
      <c r="N440" s="25" t="str">
        <f t="shared" si="53"/>
        <v/>
      </c>
      <c r="O440" s="23" t="str">
        <f>+_xlfn.XLOOKUP(H440,Datos_BGC!$J$2:$J$89,Datos_BGC!$I$2:$I$89,"")</f>
        <v/>
      </c>
      <c r="P440" s="24">
        <f t="shared" si="54"/>
        <v>72397.487500000003</v>
      </c>
      <c r="Q440" s="29" t="str">
        <f t="shared" si="55"/>
        <v/>
      </c>
    </row>
    <row r="441" spans="1:17" x14ac:dyDescent="0.35">
      <c r="A441" t="s">
        <v>31</v>
      </c>
      <c r="B441" t="str">
        <f t="shared" si="48"/>
        <v>USD</v>
      </c>
      <c r="C441" t="str">
        <f t="shared" si="49"/>
        <v>BRL</v>
      </c>
      <c r="D441" t="str">
        <f t="shared" si="50"/>
        <v>BRLUSD</v>
      </c>
      <c r="E441" t="s">
        <v>19</v>
      </c>
      <c r="F441">
        <v>2</v>
      </c>
      <c r="G441" t="s">
        <v>8</v>
      </c>
      <c r="H441" t="str">
        <f t="shared" si="51"/>
        <v>BRLUSD_25FLY_2Y</v>
      </c>
      <c r="I441" s="16">
        <v>-164225.26999999999</v>
      </c>
      <c r="J441" s="13">
        <v>0.65500000000000003</v>
      </c>
      <c r="K441" s="16">
        <v>53783.775925000002</v>
      </c>
      <c r="L441" s="23" t="str">
        <f>+_xlfn.XLOOKUP(H441,Datos_Tradition!$J$2:$J$89,Datos_Tradition!$I$2:$I$89,"")</f>
        <v/>
      </c>
      <c r="M441" s="24">
        <f t="shared" si="52"/>
        <v>53783.775925000002</v>
      </c>
      <c r="N441" s="25" t="str">
        <f t="shared" si="53"/>
        <v/>
      </c>
      <c r="O441" s="23" t="str">
        <f>+_xlfn.XLOOKUP(H441,Datos_BGC!$J$2:$J$89,Datos_BGC!$I$2:$I$89,"")</f>
        <v/>
      </c>
      <c r="P441" s="24">
        <f t="shared" si="54"/>
        <v>53783.775925000002</v>
      </c>
      <c r="Q441" s="29" t="str">
        <f t="shared" si="55"/>
        <v/>
      </c>
    </row>
    <row r="442" spans="1:17" x14ac:dyDescent="0.35">
      <c r="A442" t="s">
        <v>31</v>
      </c>
      <c r="B442" t="str">
        <f t="shared" si="48"/>
        <v>USD</v>
      </c>
      <c r="C442" t="str">
        <f t="shared" si="49"/>
        <v>BRL</v>
      </c>
      <c r="D442" t="str">
        <f t="shared" si="50"/>
        <v>BRLUSD</v>
      </c>
      <c r="E442" t="s">
        <v>18</v>
      </c>
      <c r="F442">
        <v>2</v>
      </c>
      <c r="G442" t="s">
        <v>8</v>
      </c>
      <c r="H442" t="str">
        <f t="shared" si="51"/>
        <v>BRLUSD_25RR_2Y</v>
      </c>
      <c r="I442" s="16">
        <v>-305081.12</v>
      </c>
      <c r="J442" s="13">
        <v>1.1978</v>
      </c>
      <c r="K442" s="16">
        <v>182713.08276799999</v>
      </c>
      <c r="L442" s="23" t="str">
        <f>+_xlfn.XLOOKUP(H442,Datos_Tradition!$J$2:$J$89,Datos_Tradition!$I$2:$I$89,"")</f>
        <v/>
      </c>
      <c r="M442" s="24">
        <f t="shared" si="52"/>
        <v>182713.08276799999</v>
      </c>
      <c r="N442" s="25" t="str">
        <f t="shared" si="53"/>
        <v/>
      </c>
      <c r="O442" s="23">
        <f>+_xlfn.XLOOKUP(H442,Datos_BGC!$J$2:$J$89,Datos_BGC!$I$2:$I$89,"")</f>
        <v>1</v>
      </c>
      <c r="P442" s="24">
        <f t="shared" si="54"/>
        <v>152540.56</v>
      </c>
      <c r="Q442" s="29" t="b">
        <f t="shared" si="55"/>
        <v>1</v>
      </c>
    </row>
    <row r="443" spans="1:17" x14ac:dyDescent="0.35">
      <c r="A443" t="s">
        <v>31</v>
      </c>
      <c r="B443" t="str">
        <f t="shared" si="48"/>
        <v>USD</v>
      </c>
      <c r="C443" t="str">
        <f t="shared" si="49"/>
        <v>BRL</v>
      </c>
      <c r="D443" t="str">
        <f t="shared" si="50"/>
        <v>BRLUSD</v>
      </c>
      <c r="E443" t="s">
        <v>9</v>
      </c>
      <c r="F443">
        <v>2</v>
      </c>
      <c r="G443" t="s">
        <v>8</v>
      </c>
      <c r="H443" t="str">
        <f t="shared" si="51"/>
        <v>BRLUSD_ATM_2Y</v>
      </c>
      <c r="I443" s="16">
        <v>-436995.58324599999</v>
      </c>
      <c r="J443" s="13">
        <v>1.55</v>
      </c>
      <c r="K443" s="16">
        <v>338671.57701564999</v>
      </c>
      <c r="L443" s="23" t="str">
        <f>+_xlfn.XLOOKUP(H443,Datos_Tradition!$J$2:$J$89,Datos_Tradition!$I$2:$I$89,"")</f>
        <v/>
      </c>
      <c r="M443" s="24">
        <f t="shared" si="52"/>
        <v>338671.57701564999</v>
      </c>
      <c r="N443" s="25" t="str">
        <f t="shared" si="53"/>
        <v/>
      </c>
      <c r="O443" s="23">
        <f>+_xlfn.XLOOKUP(H443,Datos_BGC!$J$2:$J$89,Datos_BGC!$I$2:$I$89,"")</f>
        <v>1.5</v>
      </c>
      <c r="P443" s="24">
        <f t="shared" si="54"/>
        <v>327746.68743449997</v>
      </c>
      <c r="Q443" s="29" t="b">
        <f t="shared" si="55"/>
        <v>1</v>
      </c>
    </row>
    <row r="444" spans="1:17" x14ac:dyDescent="0.35">
      <c r="A444" t="s">
        <v>101</v>
      </c>
      <c r="B444" t="str">
        <f t="shared" si="48"/>
        <v>USD</v>
      </c>
      <c r="C444" t="str">
        <f t="shared" si="49"/>
        <v>CAD</v>
      </c>
      <c r="D444" t="str">
        <f t="shared" si="50"/>
        <v>CADUSD</v>
      </c>
      <c r="E444" t="s">
        <v>9</v>
      </c>
      <c r="F444">
        <v>1.94444444444444E-2</v>
      </c>
      <c r="G444" t="s">
        <v>0</v>
      </c>
      <c r="H444" t="str">
        <f t="shared" si="51"/>
        <v>CADUSD_ATM_1W</v>
      </c>
      <c r="I444" s="16">
        <v>-8.73081</v>
      </c>
      <c r="J444" s="13">
        <v>1.1122000000000001</v>
      </c>
      <c r="K444" s="16">
        <v>4.8552034409999996</v>
      </c>
      <c r="L444" s="23" t="str">
        <f>+_xlfn.XLOOKUP(H444,Datos_Tradition!$J$2:$J$89,Datos_Tradition!$I$2:$I$89,"")</f>
        <v/>
      </c>
      <c r="M444" s="24">
        <f t="shared" si="52"/>
        <v>4.8552034409999996</v>
      </c>
      <c r="N444" s="25" t="str">
        <f t="shared" si="53"/>
        <v/>
      </c>
      <c r="O444" s="23" t="str">
        <f>+_xlfn.XLOOKUP(H444,Datos_BGC!$J$2:$J$89,Datos_BGC!$I$2:$I$89,"")</f>
        <v/>
      </c>
      <c r="P444" s="24">
        <f t="shared" si="54"/>
        <v>4.8552034409999996</v>
      </c>
      <c r="Q444" s="29" t="str">
        <f t="shared" si="55"/>
        <v/>
      </c>
    </row>
    <row r="445" spans="1:17" x14ac:dyDescent="0.35">
      <c r="A445" t="s">
        <v>101</v>
      </c>
      <c r="B445" t="str">
        <f t="shared" si="48"/>
        <v>USD</v>
      </c>
      <c r="C445" t="str">
        <f t="shared" si="49"/>
        <v>CAD</v>
      </c>
      <c r="D445" t="str">
        <f t="shared" si="50"/>
        <v>CADUSD</v>
      </c>
      <c r="E445" t="s">
        <v>9</v>
      </c>
      <c r="F445">
        <v>3.8888888888888799E-2</v>
      </c>
      <c r="G445" t="s">
        <v>1</v>
      </c>
      <c r="H445" t="str">
        <f t="shared" si="51"/>
        <v>CADUSD_ATM_2W</v>
      </c>
      <c r="I445" s="16">
        <v>-3.5633499999999998</v>
      </c>
      <c r="J445" s="13">
        <v>0.75</v>
      </c>
      <c r="K445" s="16">
        <v>1.3362562499999999</v>
      </c>
      <c r="L445" s="23" t="str">
        <f>+_xlfn.XLOOKUP(H445,Datos_Tradition!$J$2:$J$89,Datos_Tradition!$I$2:$I$89,"")</f>
        <v/>
      </c>
      <c r="M445" s="24">
        <f t="shared" si="52"/>
        <v>1.3362562499999999</v>
      </c>
      <c r="N445" s="25" t="str">
        <f t="shared" si="53"/>
        <v/>
      </c>
      <c r="O445" s="23" t="str">
        <f>+_xlfn.XLOOKUP(H445,Datos_BGC!$J$2:$J$89,Datos_BGC!$I$2:$I$89,"")</f>
        <v/>
      </c>
      <c r="P445" s="24">
        <f t="shared" si="54"/>
        <v>1.3362562499999999</v>
      </c>
      <c r="Q445" s="29" t="str">
        <f t="shared" si="55"/>
        <v/>
      </c>
    </row>
    <row r="446" spans="1:17" x14ac:dyDescent="0.35">
      <c r="A446" t="s">
        <v>101</v>
      </c>
      <c r="B446" t="str">
        <f t="shared" si="48"/>
        <v>USD</v>
      </c>
      <c r="C446" t="str">
        <f t="shared" si="49"/>
        <v>CAD</v>
      </c>
      <c r="D446" t="str">
        <f t="shared" si="50"/>
        <v>CADUSD</v>
      </c>
      <c r="E446" t="s">
        <v>9</v>
      </c>
      <c r="F446">
        <v>5.83333333333333E-2</v>
      </c>
      <c r="G446" t="s">
        <v>21</v>
      </c>
      <c r="H446" t="str">
        <f t="shared" si="51"/>
        <v>CADUSD_ATM_3W</v>
      </c>
      <c r="I446" s="16">
        <v>-0.11531</v>
      </c>
      <c r="J446" s="13">
        <v>0.51486370302861895</v>
      </c>
      <c r="K446" s="16">
        <v>2.9684466798115001E-2</v>
      </c>
      <c r="L446" s="23" t="str">
        <f>+_xlfn.XLOOKUP(H446,Datos_Tradition!$J$2:$J$89,Datos_Tradition!$I$2:$I$89,"")</f>
        <v/>
      </c>
      <c r="M446" s="24">
        <f t="shared" si="52"/>
        <v>2.9684466798115001E-2</v>
      </c>
      <c r="N446" s="25" t="str">
        <f t="shared" si="53"/>
        <v/>
      </c>
      <c r="O446" s="23" t="str">
        <f>+_xlfn.XLOOKUP(H446,Datos_BGC!$J$2:$J$89,Datos_BGC!$I$2:$I$89,"")</f>
        <v/>
      </c>
      <c r="P446" s="24">
        <f t="shared" si="54"/>
        <v>2.9684466798115001E-2</v>
      </c>
      <c r="Q446" s="29" t="str">
        <f t="shared" si="55"/>
        <v/>
      </c>
    </row>
    <row r="447" spans="1:17" x14ac:dyDescent="0.35">
      <c r="A447" t="s">
        <v>101</v>
      </c>
      <c r="B447" t="str">
        <f t="shared" si="48"/>
        <v>USD</v>
      </c>
      <c r="C447" t="str">
        <f t="shared" si="49"/>
        <v>CAD</v>
      </c>
      <c r="D447" t="str">
        <f t="shared" si="50"/>
        <v>CADUSD</v>
      </c>
      <c r="E447" t="s">
        <v>9</v>
      </c>
      <c r="F447">
        <v>8.3333333333333301E-2</v>
      </c>
      <c r="G447" t="s">
        <v>2</v>
      </c>
      <c r="H447" t="str">
        <f t="shared" si="51"/>
        <v>CADUSD_ATM_1M</v>
      </c>
      <c r="I447" s="16">
        <v>-9.3625500000000006</v>
      </c>
      <c r="J447" s="13">
        <v>0.35</v>
      </c>
      <c r="K447" s="16">
        <v>1.6384462500000001</v>
      </c>
      <c r="L447" s="23" t="str">
        <f>+_xlfn.XLOOKUP(H447,Datos_Tradition!$J$2:$J$89,Datos_Tradition!$I$2:$I$89,"")</f>
        <v/>
      </c>
      <c r="M447" s="24">
        <f t="shared" si="52"/>
        <v>1.6384462500000001</v>
      </c>
      <c r="N447" s="25" t="str">
        <f t="shared" si="53"/>
        <v/>
      </c>
      <c r="O447" s="23" t="str">
        <f>+_xlfn.XLOOKUP(H447,Datos_BGC!$J$2:$J$89,Datos_BGC!$I$2:$I$89,"")</f>
        <v/>
      </c>
      <c r="P447" s="24">
        <f t="shared" si="54"/>
        <v>1.6384462500000001</v>
      </c>
      <c r="Q447" s="29" t="str">
        <f t="shared" si="55"/>
        <v/>
      </c>
    </row>
    <row r="448" spans="1:17" x14ac:dyDescent="0.35">
      <c r="A448" t="s">
        <v>101</v>
      </c>
      <c r="B448" t="str">
        <f t="shared" si="48"/>
        <v>USD</v>
      </c>
      <c r="C448" t="str">
        <f t="shared" si="49"/>
        <v>CAD</v>
      </c>
      <c r="D448" t="str">
        <f t="shared" si="50"/>
        <v>CADUSD</v>
      </c>
      <c r="E448" t="s">
        <v>9</v>
      </c>
      <c r="F448">
        <v>0.16666666666666599</v>
      </c>
      <c r="G448" t="s">
        <v>3</v>
      </c>
      <c r="H448" t="str">
        <f t="shared" si="51"/>
        <v>CADUSD_ATM_2M</v>
      </c>
      <c r="I448" s="16">
        <v>-13.44666</v>
      </c>
      <c r="J448" s="13">
        <v>0.3952</v>
      </c>
      <c r="K448" s="16">
        <v>2.657060016</v>
      </c>
      <c r="L448" s="23" t="str">
        <f>+_xlfn.XLOOKUP(H448,Datos_Tradition!$J$2:$J$89,Datos_Tradition!$I$2:$I$89,"")</f>
        <v/>
      </c>
      <c r="M448" s="24">
        <f t="shared" si="52"/>
        <v>2.657060016</v>
      </c>
      <c r="N448" s="25" t="str">
        <f t="shared" si="53"/>
        <v/>
      </c>
      <c r="O448" s="23" t="str">
        <f>+_xlfn.XLOOKUP(H448,Datos_BGC!$J$2:$J$89,Datos_BGC!$I$2:$I$89,"")</f>
        <v/>
      </c>
      <c r="P448" s="24">
        <f t="shared" si="54"/>
        <v>2.657060016</v>
      </c>
      <c r="Q448" s="29" t="str">
        <f t="shared" si="55"/>
        <v/>
      </c>
    </row>
    <row r="449" spans="1:17" x14ac:dyDescent="0.35">
      <c r="A449" t="s">
        <v>101</v>
      </c>
      <c r="B449" t="str">
        <f t="shared" si="48"/>
        <v>USD</v>
      </c>
      <c r="C449" t="str">
        <f t="shared" si="49"/>
        <v>CAD</v>
      </c>
      <c r="D449" t="str">
        <f t="shared" si="50"/>
        <v>CADUSD</v>
      </c>
      <c r="E449" t="s">
        <v>9</v>
      </c>
      <c r="F449">
        <v>0.25</v>
      </c>
      <c r="G449" t="s">
        <v>4</v>
      </c>
      <c r="H449" t="str">
        <f t="shared" si="51"/>
        <v>CADUSD_ATM_3M</v>
      </c>
      <c r="I449" s="16">
        <v>-0.62180000000000002</v>
      </c>
      <c r="J449" s="13">
        <v>0.35410000000000003</v>
      </c>
      <c r="K449" s="16">
        <v>0.11008969</v>
      </c>
      <c r="L449" s="23" t="str">
        <f>+_xlfn.XLOOKUP(H449,Datos_Tradition!$J$2:$J$89,Datos_Tradition!$I$2:$I$89,"")</f>
        <v/>
      </c>
      <c r="M449" s="24">
        <f t="shared" si="52"/>
        <v>0.11008969</v>
      </c>
      <c r="N449" s="25" t="str">
        <f t="shared" si="53"/>
        <v/>
      </c>
      <c r="O449" s="23" t="str">
        <f>+_xlfn.XLOOKUP(H449,Datos_BGC!$J$2:$J$89,Datos_BGC!$I$2:$I$89,"")</f>
        <v/>
      </c>
      <c r="P449" s="24">
        <f t="shared" si="54"/>
        <v>0.11008969</v>
      </c>
      <c r="Q449" s="29" t="str">
        <f t="shared" si="55"/>
        <v/>
      </c>
    </row>
    <row r="450" spans="1:17" x14ac:dyDescent="0.35">
      <c r="A450" t="s">
        <v>101</v>
      </c>
      <c r="B450" t="str">
        <f t="shared" si="48"/>
        <v>USD</v>
      </c>
      <c r="C450" t="str">
        <f t="shared" si="49"/>
        <v>CAD</v>
      </c>
      <c r="D450" t="str">
        <f t="shared" si="50"/>
        <v>CADUSD</v>
      </c>
      <c r="E450" t="s">
        <v>9</v>
      </c>
      <c r="F450">
        <v>0.5</v>
      </c>
      <c r="G450" t="s">
        <v>5</v>
      </c>
      <c r="H450" t="str">
        <f t="shared" si="51"/>
        <v>CADUSD_ATM_6M</v>
      </c>
      <c r="I450" s="16">
        <v>-7.6999999999999996E-4</v>
      </c>
      <c r="J450" s="13">
        <v>0.33750000000000002</v>
      </c>
      <c r="K450" s="16">
        <v>1.2993750000000001E-4</v>
      </c>
      <c r="L450" s="23" t="str">
        <f>+_xlfn.XLOOKUP(H450,Datos_Tradition!$J$2:$J$89,Datos_Tradition!$I$2:$I$89,"")</f>
        <v/>
      </c>
      <c r="M450" s="24">
        <f t="shared" si="52"/>
        <v>1.2993750000000001E-4</v>
      </c>
      <c r="N450" s="25" t="str">
        <f t="shared" si="53"/>
        <v/>
      </c>
      <c r="O450" s="23" t="str">
        <f>+_xlfn.XLOOKUP(H450,Datos_BGC!$J$2:$J$89,Datos_BGC!$I$2:$I$89,"")</f>
        <v/>
      </c>
      <c r="P450" s="24">
        <f t="shared" si="54"/>
        <v>1.2993750000000001E-4</v>
      </c>
      <c r="Q450" s="29" t="str">
        <f t="shared" si="55"/>
        <v/>
      </c>
    </row>
    <row r="451" spans="1:17" x14ac:dyDescent="0.35">
      <c r="A451" t="s">
        <v>102</v>
      </c>
      <c r="B451" t="str">
        <f t="shared" ref="B451:B514" si="56">+LEFT(A451,3)</f>
        <v>USD</v>
      </c>
      <c r="C451" t="str">
        <f t="shared" ref="C451:C514" si="57">+RIGHT(A451,3)</f>
        <v>CHF</v>
      </c>
      <c r="D451" t="str">
        <f t="shared" ref="D451:D514" si="58">+IF(B451&lt;C451,B451&amp;C451,C451&amp;B451)</f>
        <v>CHFUSD</v>
      </c>
      <c r="E451" t="s">
        <v>9</v>
      </c>
      <c r="F451">
        <v>1.94444444444444E-2</v>
      </c>
      <c r="G451" t="s">
        <v>0</v>
      </c>
      <c r="H451" t="str">
        <f t="shared" ref="H451:H514" si="59">+D451&amp;"_"&amp;E451&amp;"_"&amp;G451</f>
        <v>CHFUSD_ATM_1W</v>
      </c>
      <c r="I451" s="16">
        <v>1.93472</v>
      </c>
      <c r="J451" s="13">
        <v>0.95499999999999996</v>
      </c>
      <c r="K451" s="16">
        <v>0.92382880000000001</v>
      </c>
      <c r="L451" s="23" t="str">
        <f>+_xlfn.XLOOKUP(H451,Datos_Tradition!$J$2:$J$89,Datos_Tradition!$I$2:$I$89,"")</f>
        <v/>
      </c>
      <c r="M451" s="24">
        <f t="shared" ref="M451:M514" si="60">+IF(OR(L451="",K451=0),K451,ABS(I451)*L451/2)</f>
        <v>0.92382880000000001</v>
      </c>
      <c r="N451" s="25" t="str">
        <f t="shared" ref="N451:N514" si="61">+IF(L451="","",M451&lt;$K451)</f>
        <v/>
      </c>
      <c r="O451" s="23" t="str">
        <f>+_xlfn.XLOOKUP(H451,Datos_BGC!$J$2:$J$89,Datos_BGC!$I$2:$I$89,"")</f>
        <v/>
      </c>
      <c r="P451" s="24">
        <f t="shared" ref="P451:P514" si="62">+IF(OR(O451="",K451=0),K451,ABS(I451)*O451/2)</f>
        <v>0.92382880000000001</v>
      </c>
      <c r="Q451" s="29" t="str">
        <f t="shared" ref="Q451:Q514" si="63">+IF(O451="","",P451&lt;$K451)</f>
        <v/>
      </c>
    </row>
    <row r="452" spans="1:17" x14ac:dyDescent="0.35">
      <c r="A452" t="s">
        <v>102</v>
      </c>
      <c r="B452" t="str">
        <f t="shared" si="56"/>
        <v>USD</v>
      </c>
      <c r="C452" t="str">
        <f t="shared" si="57"/>
        <v>CHF</v>
      </c>
      <c r="D452" t="str">
        <f t="shared" si="58"/>
        <v>CHFUSD</v>
      </c>
      <c r="E452" t="s">
        <v>9</v>
      </c>
      <c r="F452">
        <v>0.16666666666666599</v>
      </c>
      <c r="G452" t="s">
        <v>3</v>
      </c>
      <c r="H452" t="str">
        <f t="shared" si="59"/>
        <v>CHFUSD_ATM_2M</v>
      </c>
      <c r="I452" s="16">
        <v>2.3751599999999899</v>
      </c>
      <c r="J452" s="13">
        <v>0.40500000000000003</v>
      </c>
      <c r="K452" s="16">
        <v>0.48096989999999901</v>
      </c>
      <c r="L452" s="23" t="str">
        <f>+_xlfn.XLOOKUP(H452,Datos_Tradition!$J$2:$J$89,Datos_Tradition!$I$2:$I$89,"")</f>
        <v/>
      </c>
      <c r="M452" s="24">
        <f t="shared" si="60"/>
        <v>0.48096989999999901</v>
      </c>
      <c r="N452" s="25" t="str">
        <f t="shared" si="61"/>
        <v/>
      </c>
      <c r="O452" s="23" t="str">
        <f>+_xlfn.XLOOKUP(H452,Datos_BGC!$J$2:$J$89,Datos_BGC!$I$2:$I$89,"")</f>
        <v/>
      </c>
      <c r="P452" s="24">
        <f t="shared" si="62"/>
        <v>0.48096989999999901</v>
      </c>
      <c r="Q452" s="29" t="str">
        <f t="shared" si="63"/>
        <v/>
      </c>
    </row>
    <row r="453" spans="1:17" x14ac:dyDescent="0.35">
      <c r="A453" t="s">
        <v>102</v>
      </c>
      <c r="B453" t="str">
        <f t="shared" si="56"/>
        <v>USD</v>
      </c>
      <c r="C453" t="str">
        <f t="shared" si="57"/>
        <v>CHF</v>
      </c>
      <c r="D453" t="str">
        <f t="shared" si="58"/>
        <v>CHFUSD</v>
      </c>
      <c r="E453" t="s">
        <v>9</v>
      </c>
      <c r="F453">
        <v>0.25</v>
      </c>
      <c r="G453" t="s">
        <v>4</v>
      </c>
      <c r="H453" t="str">
        <f t="shared" si="59"/>
        <v>CHFUSD_ATM_3M</v>
      </c>
      <c r="I453" s="16">
        <v>24.59769</v>
      </c>
      <c r="J453" s="13">
        <v>0.38</v>
      </c>
      <c r="K453" s="16">
        <v>4.6735610999999997</v>
      </c>
      <c r="L453" s="23" t="str">
        <f>+_xlfn.XLOOKUP(H453,Datos_Tradition!$J$2:$J$89,Datos_Tradition!$I$2:$I$89,"")</f>
        <v/>
      </c>
      <c r="M453" s="24">
        <f t="shared" si="60"/>
        <v>4.6735610999999997</v>
      </c>
      <c r="N453" s="25" t="str">
        <f t="shared" si="61"/>
        <v/>
      </c>
      <c r="O453" s="23" t="str">
        <f>+_xlfn.XLOOKUP(H453,Datos_BGC!$J$2:$J$89,Datos_BGC!$I$2:$I$89,"")</f>
        <v/>
      </c>
      <c r="P453" s="24">
        <f t="shared" si="62"/>
        <v>4.6735610999999997</v>
      </c>
      <c r="Q453" s="29" t="str">
        <f t="shared" si="63"/>
        <v/>
      </c>
    </row>
    <row r="454" spans="1:17" x14ac:dyDescent="0.35">
      <c r="A454" t="s">
        <v>102</v>
      </c>
      <c r="B454" t="str">
        <f t="shared" si="56"/>
        <v>USD</v>
      </c>
      <c r="C454" t="str">
        <f t="shared" si="57"/>
        <v>CHF</v>
      </c>
      <c r="D454" t="str">
        <f t="shared" si="58"/>
        <v>CHFUSD</v>
      </c>
      <c r="E454" t="s">
        <v>9</v>
      </c>
      <c r="F454">
        <v>0.5</v>
      </c>
      <c r="G454" t="s">
        <v>5</v>
      </c>
      <c r="H454" t="str">
        <f t="shared" si="59"/>
        <v>CHFUSD_ATM_6M</v>
      </c>
      <c r="I454" s="16">
        <v>217.16811000000001</v>
      </c>
      <c r="J454" s="13">
        <v>0.40749999999999997</v>
      </c>
      <c r="K454" s="16">
        <v>44.2480024125</v>
      </c>
      <c r="L454" s="23" t="str">
        <f>+_xlfn.XLOOKUP(H454,Datos_Tradition!$J$2:$J$89,Datos_Tradition!$I$2:$I$89,"")</f>
        <v/>
      </c>
      <c r="M454" s="24">
        <f t="shared" si="60"/>
        <v>44.2480024125</v>
      </c>
      <c r="N454" s="25" t="str">
        <f t="shared" si="61"/>
        <v/>
      </c>
      <c r="O454" s="23" t="str">
        <f>+_xlfn.XLOOKUP(H454,Datos_BGC!$J$2:$J$89,Datos_BGC!$I$2:$I$89,"")</f>
        <v/>
      </c>
      <c r="P454" s="24">
        <f t="shared" si="62"/>
        <v>44.2480024125</v>
      </c>
      <c r="Q454" s="29" t="str">
        <f t="shared" si="63"/>
        <v/>
      </c>
    </row>
    <row r="455" spans="1:17" x14ac:dyDescent="0.35">
      <c r="A455" t="s">
        <v>102</v>
      </c>
      <c r="B455" t="str">
        <f t="shared" si="56"/>
        <v>USD</v>
      </c>
      <c r="C455" t="str">
        <f t="shared" si="57"/>
        <v>CHF</v>
      </c>
      <c r="D455" t="str">
        <f t="shared" si="58"/>
        <v>CHFUSD</v>
      </c>
      <c r="E455" t="s">
        <v>9</v>
      </c>
      <c r="F455">
        <v>0.75</v>
      </c>
      <c r="G455" t="s">
        <v>6</v>
      </c>
      <c r="H455" t="str">
        <f t="shared" si="59"/>
        <v>CHFUSD_ATM_9M</v>
      </c>
      <c r="I455" s="16">
        <v>94.581000000000003</v>
      </c>
      <c r="J455" s="13">
        <v>0.38</v>
      </c>
      <c r="K455" s="16">
        <v>17.970389999999998</v>
      </c>
      <c r="L455" s="23" t="str">
        <f>+_xlfn.XLOOKUP(H455,Datos_Tradition!$J$2:$J$89,Datos_Tradition!$I$2:$I$89,"")</f>
        <v/>
      </c>
      <c r="M455" s="24">
        <f t="shared" si="60"/>
        <v>17.970389999999998</v>
      </c>
      <c r="N455" s="25" t="str">
        <f t="shared" si="61"/>
        <v/>
      </c>
      <c r="O455" s="23" t="str">
        <f>+_xlfn.XLOOKUP(H455,Datos_BGC!$J$2:$J$89,Datos_BGC!$I$2:$I$89,"")</f>
        <v/>
      </c>
      <c r="P455" s="24">
        <f t="shared" si="62"/>
        <v>17.970389999999998</v>
      </c>
      <c r="Q455" s="29" t="str">
        <f t="shared" si="63"/>
        <v/>
      </c>
    </row>
    <row r="456" spans="1:17" x14ac:dyDescent="0.35">
      <c r="A456" t="s">
        <v>102</v>
      </c>
      <c r="B456" t="str">
        <f t="shared" si="56"/>
        <v>USD</v>
      </c>
      <c r="C456" t="str">
        <f t="shared" si="57"/>
        <v>CHF</v>
      </c>
      <c r="D456" t="str">
        <f t="shared" si="58"/>
        <v>CHFUSD</v>
      </c>
      <c r="E456" t="s">
        <v>9</v>
      </c>
      <c r="F456">
        <v>1</v>
      </c>
      <c r="G456" t="s">
        <v>7</v>
      </c>
      <c r="H456" t="str">
        <f t="shared" si="59"/>
        <v>CHFUSD_ATM_1Y</v>
      </c>
      <c r="I456" s="16">
        <v>59.094729999999899</v>
      </c>
      <c r="J456" s="13">
        <v>0.28000000000000003</v>
      </c>
      <c r="K456" s="16">
        <v>8.2732621999999996</v>
      </c>
      <c r="L456" s="23" t="str">
        <f>+_xlfn.XLOOKUP(H456,Datos_Tradition!$J$2:$J$89,Datos_Tradition!$I$2:$I$89,"")</f>
        <v/>
      </c>
      <c r="M456" s="24">
        <f t="shared" si="60"/>
        <v>8.2732621999999996</v>
      </c>
      <c r="N456" s="25" t="str">
        <f t="shared" si="61"/>
        <v/>
      </c>
      <c r="O456" s="23" t="str">
        <f>+_xlfn.XLOOKUP(H456,Datos_BGC!$J$2:$J$89,Datos_BGC!$I$2:$I$89,"")</f>
        <v/>
      </c>
      <c r="P456" s="24">
        <f t="shared" si="62"/>
        <v>8.2732621999999996</v>
      </c>
      <c r="Q456" s="29" t="str">
        <f t="shared" si="63"/>
        <v/>
      </c>
    </row>
    <row r="457" spans="1:17" x14ac:dyDescent="0.35">
      <c r="A457" t="s">
        <v>102</v>
      </c>
      <c r="B457" t="str">
        <f t="shared" si="56"/>
        <v>USD</v>
      </c>
      <c r="C457" t="str">
        <f t="shared" si="57"/>
        <v>CHF</v>
      </c>
      <c r="D457" t="str">
        <f t="shared" si="58"/>
        <v>CHFUSD</v>
      </c>
      <c r="E457" t="s">
        <v>9</v>
      </c>
      <c r="F457">
        <v>2</v>
      </c>
      <c r="G457" t="s">
        <v>8</v>
      </c>
      <c r="H457" t="str">
        <f t="shared" si="59"/>
        <v>CHFUSD_ATM_2Y</v>
      </c>
      <c r="I457" s="16">
        <v>85.502619999999993</v>
      </c>
      <c r="J457" s="13">
        <v>0.55000000000000004</v>
      </c>
      <c r="K457" s="16">
        <v>23.513220499999999</v>
      </c>
      <c r="L457" s="23" t="str">
        <f>+_xlfn.XLOOKUP(H457,Datos_Tradition!$J$2:$J$89,Datos_Tradition!$I$2:$I$89,"")</f>
        <v/>
      </c>
      <c r="M457" s="24">
        <f t="shared" si="60"/>
        <v>23.513220499999999</v>
      </c>
      <c r="N457" s="25" t="str">
        <f t="shared" si="61"/>
        <v/>
      </c>
      <c r="O457" s="23" t="str">
        <f>+_xlfn.XLOOKUP(H457,Datos_BGC!$J$2:$J$89,Datos_BGC!$I$2:$I$89,"")</f>
        <v/>
      </c>
      <c r="P457" s="24">
        <f t="shared" si="62"/>
        <v>23.513220499999999</v>
      </c>
      <c r="Q457" s="29" t="str">
        <f t="shared" si="63"/>
        <v/>
      </c>
    </row>
    <row r="458" spans="1:17" x14ac:dyDescent="0.35">
      <c r="A458" t="s">
        <v>103</v>
      </c>
      <c r="B458" t="str">
        <f t="shared" si="56"/>
        <v>USD</v>
      </c>
      <c r="C458" t="str">
        <f t="shared" si="57"/>
        <v>CNH</v>
      </c>
      <c r="D458" t="str">
        <f t="shared" si="58"/>
        <v>CNHUSD</v>
      </c>
      <c r="E458" t="s">
        <v>17</v>
      </c>
      <c r="F458">
        <v>5.83333333333333E-2</v>
      </c>
      <c r="G458" t="s">
        <v>21</v>
      </c>
      <c r="H458" t="str">
        <f t="shared" si="59"/>
        <v>CNHUSD_10FLY_3W</v>
      </c>
      <c r="I458" s="16">
        <v>-3237.57</v>
      </c>
      <c r="J458" s="13">
        <v>0.7</v>
      </c>
      <c r="K458" s="16">
        <v>1133.1495</v>
      </c>
      <c r="L458" s="23" t="str">
        <f>+_xlfn.XLOOKUP(H458,Datos_Tradition!$J$2:$J$89,Datos_Tradition!$I$2:$I$89,"")</f>
        <v/>
      </c>
      <c r="M458" s="24">
        <f t="shared" si="60"/>
        <v>1133.1495</v>
      </c>
      <c r="N458" s="25" t="str">
        <f t="shared" si="61"/>
        <v/>
      </c>
      <c r="O458" s="23" t="str">
        <f>+_xlfn.XLOOKUP(H458,Datos_BGC!$J$2:$J$89,Datos_BGC!$I$2:$I$89,"")</f>
        <v/>
      </c>
      <c r="P458" s="24">
        <f t="shared" si="62"/>
        <v>1133.1495</v>
      </c>
      <c r="Q458" s="29" t="str">
        <f t="shared" si="63"/>
        <v/>
      </c>
    </row>
    <row r="459" spans="1:17" x14ac:dyDescent="0.35">
      <c r="A459" t="s">
        <v>103</v>
      </c>
      <c r="B459" t="str">
        <f t="shared" si="56"/>
        <v>USD</v>
      </c>
      <c r="C459" t="str">
        <f t="shared" si="57"/>
        <v>CNH</v>
      </c>
      <c r="D459" t="str">
        <f t="shared" si="58"/>
        <v>CNHUSD</v>
      </c>
      <c r="E459" t="s">
        <v>16</v>
      </c>
      <c r="F459">
        <v>5.83333333333333E-2</v>
      </c>
      <c r="G459" t="s">
        <v>21</v>
      </c>
      <c r="H459" t="str">
        <f t="shared" si="59"/>
        <v>CNHUSD_10RR_3W</v>
      </c>
      <c r="I459" s="16">
        <v>254.45999999999901</v>
      </c>
      <c r="J459" s="13">
        <v>2.2875000000000001</v>
      </c>
      <c r="K459" s="16">
        <v>291.038624999999</v>
      </c>
      <c r="L459" s="23" t="str">
        <f>+_xlfn.XLOOKUP(H459,Datos_Tradition!$J$2:$J$89,Datos_Tradition!$I$2:$I$89,"")</f>
        <v/>
      </c>
      <c r="M459" s="24">
        <f t="shared" si="60"/>
        <v>291.038624999999</v>
      </c>
      <c r="N459" s="25" t="str">
        <f t="shared" si="61"/>
        <v/>
      </c>
      <c r="O459" s="23" t="str">
        <f>+_xlfn.XLOOKUP(H459,Datos_BGC!$J$2:$J$89,Datos_BGC!$I$2:$I$89,"")</f>
        <v/>
      </c>
      <c r="P459" s="24">
        <f t="shared" si="62"/>
        <v>291.038624999999</v>
      </c>
      <c r="Q459" s="29" t="str">
        <f t="shared" si="63"/>
        <v/>
      </c>
    </row>
    <row r="460" spans="1:17" x14ac:dyDescent="0.35">
      <c r="A460" t="s">
        <v>103</v>
      </c>
      <c r="B460" t="str">
        <f t="shared" si="56"/>
        <v>USD</v>
      </c>
      <c r="C460" t="str">
        <f t="shared" si="57"/>
        <v>CNH</v>
      </c>
      <c r="D460" t="str">
        <f t="shared" si="58"/>
        <v>CNHUSD</v>
      </c>
      <c r="E460" t="s">
        <v>19</v>
      </c>
      <c r="F460">
        <v>5.83333333333333E-2</v>
      </c>
      <c r="G460" t="s">
        <v>21</v>
      </c>
      <c r="H460" t="str">
        <f t="shared" si="59"/>
        <v>CNHUSD_25FLY_3W</v>
      </c>
      <c r="I460" s="16">
        <v>22146.7</v>
      </c>
      <c r="J460" s="13">
        <v>0.953125</v>
      </c>
      <c r="K460" s="16">
        <v>10554.28671875</v>
      </c>
      <c r="L460" s="23" t="str">
        <f>+_xlfn.XLOOKUP(H460,Datos_Tradition!$J$2:$J$89,Datos_Tradition!$I$2:$I$89,"")</f>
        <v/>
      </c>
      <c r="M460" s="24">
        <f t="shared" si="60"/>
        <v>10554.28671875</v>
      </c>
      <c r="N460" s="25" t="str">
        <f t="shared" si="61"/>
        <v/>
      </c>
      <c r="O460" s="23" t="str">
        <f>+_xlfn.XLOOKUP(H460,Datos_BGC!$J$2:$J$89,Datos_BGC!$I$2:$I$89,"")</f>
        <v/>
      </c>
      <c r="P460" s="24">
        <f t="shared" si="62"/>
        <v>10554.28671875</v>
      </c>
      <c r="Q460" s="29" t="str">
        <f t="shared" si="63"/>
        <v/>
      </c>
    </row>
    <row r="461" spans="1:17" x14ac:dyDescent="0.35">
      <c r="A461" t="s">
        <v>103</v>
      </c>
      <c r="B461" t="str">
        <f t="shared" si="56"/>
        <v>USD</v>
      </c>
      <c r="C461" t="str">
        <f t="shared" si="57"/>
        <v>CNH</v>
      </c>
      <c r="D461" t="str">
        <f t="shared" si="58"/>
        <v>CNHUSD</v>
      </c>
      <c r="E461" t="s">
        <v>18</v>
      </c>
      <c r="F461">
        <v>5.83333333333333E-2</v>
      </c>
      <c r="G461" t="s">
        <v>21</v>
      </c>
      <c r="H461" t="str">
        <f t="shared" si="59"/>
        <v>CNHUSD_25RR_3W</v>
      </c>
      <c r="I461" s="16">
        <v>-17276.7399999999</v>
      </c>
      <c r="J461" s="13">
        <v>0.57999999999999996</v>
      </c>
      <c r="K461" s="16">
        <v>5010.2546000000002</v>
      </c>
      <c r="L461" s="23" t="str">
        <f>+_xlfn.XLOOKUP(H461,Datos_Tradition!$J$2:$J$89,Datos_Tradition!$I$2:$I$89,"")</f>
        <v/>
      </c>
      <c r="M461" s="24">
        <f t="shared" si="60"/>
        <v>5010.2546000000002</v>
      </c>
      <c r="N461" s="25" t="str">
        <f t="shared" si="61"/>
        <v/>
      </c>
      <c r="O461" s="23" t="str">
        <f>+_xlfn.XLOOKUP(H461,Datos_BGC!$J$2:$J$89,Datos_BGC!$I$2:$I$89,"")</f>
        <v/>
      </c>
      <c r="P461" s="24">
        <f t="shared" si="62"/>
        <v>5010.2546000000002</v>
      </c>
      <c r="Q461" s="29" t="str">
        <f t="shared" si="63"/>
        <v/>
      </c>
    </row>
    <row r="462" spans="1:17" x14ac:dyDescent="0.35">
      <c r="A462" t="s">
        <v>103</v>
      </c>
      <c r="B462" t="str">
        <f t="shared" si="56"/>
        <v>USD</v>
      </c>
      <c r="C462" t="str">
        <f t="shared" si="57"/>
        <v>CNH</v>
      </c>
      <c r="D462" t="str">
        <f t="shared" si="58"/>
        <v>CNHUSD</v>
      </c>
      <c r="E462" t="s">
        <v>9</v>
      </c>
      <c r="F462">
        <v>5.83333333333333E-2</v>
      </c>
      <c r="G462" t="s">
        <v>21</v>
      </c>
      <c r="H462" t="str">
        <f t="shared" si="59"/>
        <v>CNHUSD_ATM_3W</v>
      </c>
      <c r="I462" s="16">
        <v>124022.71037</v>
      </c>
      <c r="J462" s="13">
        <v>0.8</v>
      </c>
      <c r="K462" s="16">
        <v>49609.084148000002</v>
      </c>
      <c r="L462" s="23" t="str">
        <f>+_xlfn.XLOOKUP(H462,Datos_Tradition!$J$2:$J$89,Datos_Tradition!$I$2:$I$89,"")</f>
        <v/>
      </c>
      <c r="M462" s="24">
        <f t="shared" si="60"/>
        <v>49609.084148000002</v>
      </c>
      <c r="N462" s="25" t="str">
        <f t="shared" si="61"/>
        <v/>
      </c>
      <c r="O462" s="23" t="str">
        <f>+_xlfn.XLOOKUP(H462,Datos_BGC!$J$2:$J$89,Datos_BGC!$I$2:$I$89,"")</f>
        <v/>
      </c>
      <c r="P462" s="24">
        <f t="shared" si="62"/>
        <v>49609.084148000002</v>
      </c>
      <c r="Q462" s="29" t="str">
        <f t="shared" si="63"/>
        <v/>
      </c>
    </row>
    <row r="463" spans="1:17" x14ac:dyDescent="0.35">
      <c r="A463" t="s">
        <v>103</v>
      </c>
      <c r="B463" t="str">
        <f t="shared" si="56"/>
        <v>USD</v>
      </c>
      <c r="C463" t="str">
        <f t="shared" si="57"/>
        <v>CNH</v>
      </c>
      <c r="D463" t="str">
        <f t="shared" si="58"/>
        <v>CNHUSD</v>
      </c>
      <c r="E463" t="s">
        <v>17</v>
      </c>
      <c r="F463">
        <v>0.5</v>
      </c>
      <c r="G463" t="s">
        <v>5</v>
      </c>
      <c r="H463" t="str">
        <f t="shared" si="59"/>
        <v>CNHUSD_10FLY_6M</v>
      </c>
      <c r="I463" s="16">
        <v>844.94</v>
      </c>
      <c r="J463" s="13">
        <v>0.24</v>
      </c>
      <c r="K463" s="16">
        <v>101.39279999999999</v>
      </c>
      <c r="L463" s="23" t="str">
        <f>+_xlfn.XLOOKUP(H463,Datos_Tradition!$J$2:$J$89,Datos_Tradition!$I$2:$I$89,"")</f>
        <v/>
      </c>
      <c r="M463" s="24">
        <f t="shared" si="60"/>
        <v>101.39279999999999</v>
      </c>
      <c r="N463" s="25" t="str">
        <f t="shared" si="61"/>
        <v/>
      </c>
      <c r="O463" s="23" t="str">
        <f>+_xlfn.XLOOKUP(H463,Datos_BGC!$J$2:$J$89,Datos_BGC!$I$2:$I$89,"")</f>
        <v/>
      </c>
      <c r="P463" s="24">
        <f t="shared" si="62"/>
        <v>101.39279999999999</v>
      </c>
      <c r="Q463" s="29" t="str">
        <f t="shared" si="63"/>
        <v/>
      </c>
    </row>
    <row r="464" spans="1:17" x14ac:dyDescent="0.35">
      <c r="A464" t="s">
        <v>103</v>
      </c>
      <c r="B464" t="str">
        <f t="shared" si="56"/>
        <v>USD</v>
      </c>
      <c r="C464" t="str">
        <f t="shared" si="57"/>
        <v>CNH</v>
      </c>
      <c r="D464" t="str">
        <f t="shared" si="58"/>
        <v>CNHUSD</v>
      </c>
      <c r="E464" t="s">
        <v>16</v>
      </c>
      <c r="F464">
        <v>0.5</v>
      </c>
      <c r="G464" t="s">
        <v>5</v>
      </c>
      <c r="H464" t="str">
        <f t="shared" si="59"/>
        <v>CNHUSD_10RR_6M</v>
      </c>
      <c r="I464" s="16">
        <v>-2982.5899999999901</v>
      </c>
      <c r="J464" s="13">
        <v>2.4</v>
      </c>
      <c r="K464" s="16">
        <v>3579.1079999999902</v>
      </c>
      <c r="L464" s="23" t="str">
        <f>+_xlfn.XLOOKUP(H464,Datos_Tradition!$J$2:$J$89,Datos_Tradition!$I$2:$I$89,"")</f>
        <v/>
      </c>
      <c r="M464" s="24">
        <f t="shared" si="60"/>
        <v>3579.1079999999902</v>
      </c>
      <c r="N464" s="25" t="str">
        <f t="shared" si="61"/>
        <v/>
      </c>
      <c r="O464" s="23" t="str">
        <f>+_xlfn.XLOOKUP(H464,Datos_BGC!$J$2:$J$89,Datos_BGC!$I$2:$I$89,"")</f>
        <v/>
      </c>
      <c r="P464" s="24">
        <f t="shared" si="62"/>
        <v>3579.1079999999902</v>
      </c>
      <c r="Q464" s="29" t="str">
        <f t="shared" si="63"/>
        <v/>
      </c>
    </row>
    <row r="465" spans="1:17" x14ac:dyDescent="0.35">
      <c r="A465" t="s">
        <v>103</v>
      </c>
      <c r="B465" t="str">
        <f t="shared" si="56"/>
        <v>USD</v>
      </c>
      <c r="C465" t="str">
        <f t="shared" si="57"/>
        <v>CNH</v>
      </c>
      <c r="D465" t="str">
        <f t="shared" si="58"/>
        <v>CNHUSD</v>
      </c>
      <c r="E465" t="s">
        <v>19</v>
      </c>
      <c r="F465">
        <v>0.5</v>
      </c>
      <c r="G465" t="s">
        <v>5</v>
      </c>
      <c r="H465" t="str">
        <f t="shared" si="59"/>
        <v>CNHUSD_25FLY_6M</v>
      </c>
      <c r="I465" s="16">
        <v>5764.68</v>
      </c>
      <c r="J465" s="13">
        <v>0.82499999999999996</v>
      </c>
      <c r="K465" s="16">
        <v>2377.9304999999999</v>
      </c>
      <c r="L465" s="23" t="str">
        <f>+_xlfn.XLOOKUP(H465,Datos_Tradition!$J$2:$J$89,Datos_Tradition!$I$2:$I$89,"")</f>
        <v/>
      </c>
      <c r="M465" s="24">
        <f t="shared" si="60"/>
        <v>2377.9304999999999</v>
      </c>
      <c r="N465" s="25" t="str">
        <f t="shared" si="61"/>
        <v/>
      </c>
      <c r="O465" s="23" t="str">
        <f>+_xlfn.XLOOKUP(H465,Datos_BGC!$J$2:$J$89,Datos_BGC!$I$2:$I$89,"")</f>
        <v/>
      </c>
      <c r="P465" s="24">
        <f t="shared" si="62"/>
        <v>2377.9304999999999</v>
      </c>
      <c r="Q465" s="29" t="str">
        <f t="shared" si="63"/>
        <v/>
      </c>
    </row>
    <row r="466" spans="1:17" x14ac:dyDescent="0.35">
      <c r="A466" t="s">
        <v>103</v>
      </c>
      <c r="B466" t="str">
        <f t="shared" si="56"/>
        <v>USD</v>
      </c>
      <c r="C466" t="str">
        <f t="shared" si="57"/>
        <v>CNH</v>
      </c>
      <c r="D466" t="str">
        <f t="shared" si="58"/>
        <v>CNHUSD</v>
      </c>
      <c r="E466" t="s">
        <v>18</v>
      </c>
      <c r="F466">
        <v>0.5</v>
      </c>
      <c r="G466" t="s">
        <v>5</v>
      </c>
      <c r="H466" t="str">
        <f t="shared" si="59"/>
        <v>CNHUSD_25RR_6M</v>
      </c>
      <c r="I466" s="16">
        <v>15164.07</v>
      </c>
      <c r="J466" s="13">
        <v>0.54749999999999999</v>
      </c>
      <c r="K466" s="16">
        <v>4151.1641625000002</v>
      </c>
      <c r="L466" s="23" t="str">
        <f>+_xlfn.XLOOKUP(H466,Datos_Tradition!$J$2:$J$89,Datos_Tradition!$I$2:$I$89,"")</f>
        <v/>
      </c>
      <c r="M466" s="24">
        <f t="shared" si="60"/>
        <v>4151.1641625000002</v>
      </c>
      <c r="N466" s="25" t="str">
        <f t="shared" si="61"/>
        <v/>
      </c>
      <c r="O466" s="23" t="str">
        <f>+_xlfn.XLOOKUP(H466,Datos_BGC!$J$2:$J$89,Datos_BGC!$I$2:$I$89,"")</f>
        <v/>
      </c>
      <c r="P466" s="24">
        <f t="shared" si="62"/>
        <v>4151.1641625000002</v>
      </c>
      <c r="Q466" s="29" t="str">
        <f t="shared" si="63"/>
        <v/>
      </c>
    </row>
    <row r="467" spans="1:17" x14ac:dyDescent="0.35">
      <c r="A467" t="s">
        <v>103</v>
      </c>
      <c r="B467" t="str">
        <f t="shared" si="56"/>
        <v>USD</v>
      </c>
      <c r="C467" t="str">
        <f t="shared" si="57"/>
        <v>CNH</v>
      </c>
      <c r="D467" t="str">
        <f t="shared" si="58"/>
        <v>CNHUSD</v>
      </c>
      <c r="E467" t="s">
        <v>9</v>
      </c>
      <c r="F467">
        <v>0.5</v>
      </c>
      <c r="G467" t="s">
        <v>5</v>
      </c>
      <c r="H467" t="str">
        <f t="shared" si="59"/>
        <v>CNHUSD_ATM_6M</v>
      </c>
      <c r="I467" s="16">
        <v>17061.445609999999</v>
      </c>
      <c r="J467" s="13">
        <v>0.27500000000000002</v>
      </c>
      <c r="K467" s="16">
        <v>2345.948771375</v>
      </c>
      <c r="L467" s="23" t="str">
        <f>+_xlfn.XLOOKUP(H467,Datos_Tradition!$J$2:$J$89,Datos_Tradition!$I$2:$I$89,"")</f>
        <v/>
      </c>
      <c r="M467" s="24">
        <f t="shared" si="60"/>
        <v>2345.948771375</v>
      </c>
      <c r="N467" s="25" t="str">
        <f t="shared" si="61"/>
        <v/>
      </c>
      <c r="O467" s="23" t="str">
        <f>+_xlfn.XLOOKUP(H467,Datos_BGC!$J$2:$J$89,Datos_BGC!$I$2:$I$89,"")</f>
        <v/>
      </c>
      <c r="P467" s="24">
        <f t="shared" si="62"/>
        <v>2345.948771375</v>
      </c>
      <c r="Q467" s="29" t="str">
        <f t="shared" si="63"/>
        <v/>
      </c>
    </row>
    <row r="468" spans="1:17" x14ac:dyDescent="0.35">
      <c r="A468" t="s">
        <v>103</v>
      </c>
      <c r="B468" t="str">
        <f t="shared" si="56"/>
        <v>USD</v>
      </c>
      <c r="C468" t="str">
        <f t="shared" si="57"/>
        <v>CNH</v>
      </c>
      <c r="D468" t="str">
        <f t="shared" si="58"/>
        <v>CNHUSD</v>
      </c>
      <c r="E468" t="s">
        <v>17</v>
      </c>
      <c r="F468">
        <v>0.75</v>
      </c>
      <c r="G468" t="s">
        <v>6</v>
      </c>
      <c r="H468" t="str">
        <f t="shared" si="59"/>
        <v>CNHUSD_10FLY_9M</v>
      </c>
      <c r="I468" s="16">
        <v>5755.06</v>
      </c>
      <c r="J468" s="13">
        <v>0.26</v>
      </c>
      <c r="K468" s="16">
        <v>748.15779999999995</v>
      </c>
      <c r="L468" s="23" t="str">
        <f>+_xlfn.XLOOKUP(H468,Datos_Tradition!$J$2:$J$89,Datos_Tradition!$I$2:$I$89,"")</f>
        <v/>
      </c>
      <c r="M468" s="24">
        <f t="shared" si="60"/>
        <v>748.15779999999995</v>
      </c>
      <c r="N468" s="25" t="str">
        <f t="shared" si="61"/>
        <v/>
      </c>
      <c r="O468" s="23" t="str">
        <f>+_xlfn.XLOOKUP(H468,Datos_BGC!$J$2:$J$89,Datos_BGC!$I$2:$I$89,"")</f>
        <v/>
      </c>
      <c r="P468" s="24">
        <f t="shared" si="62"/>
        <v>748.15779999999995</v>
      </c>
      <c r="Q468" s="29" t="str">
        <f t="shared" si="63"/>
        <v/>
      </c>
    </row>
    <row r="469" spans="1:17" x14ac:dyDescent="0.35">
      <c r="A469" t="s">
        <v>103</v>
      </c>
      <c r="B469" t="str">
        <f t="shared" si="56"/>
        <v>USD</v>
      </c>
      <c r="C469" t="str">
        <f t="shared" si="57"/>
        <v>CNH</v>
      </c>
      <c r="D469" t="str">
        <f t="shared" si="58"/>
        <v>CNHUSD</v>
      </c>
      <c r="E469" t="s">
        <v>16</v>
      </c>
      <c r="F469">
        <v>0.75</v>
      </c>
      <c r="G469" t="s">
        <v>6</v>
      </c>
      <c r="H469" t="str">
        <f t="shared" si="59"/>
        <v>CNHUSD_10RR_9M</v>
      </c>
      <c r="I469" s="16">
        <v>-11586.9</v>
      </c>
      <c r="J469" s="13">
        <v>2.4</v>
      </c>
      <c r="K469" s="16">
        <v>13904.28</v>
      </c>
      <c r="L469" s="23" t="str">
        <f>+_xlfn.XLOOKUP(H469,Datos_Tradition!$J$2:$J$89,Datos_Tradition!$I$2:$I$89,"")</f>
        <v/>
      </c>
      <c r="M469" s="24">
        <f t="shared" si="60"/>
        <v>13904.28</v>
      </c>
      <c r="N469" s="25" t="str">
        <f t="shared" si="61"/>
        <v/>
      </c>
      <c r="O469" s="23" t="str">
        <f>+_xlfn.XLOOKUP(H469,Datos_BGC!$J$2:$J$89,Datos_BGC!$I$2:$I$89,"")</f>
        <v/>
      </c>
      <c r="P469" s="24">
        <f t="shared" si="62"/>
        <v>13904.28</v>
      </c>
      <c r="Q469" s="29" t="str">
        <f t="shared" si="63"/>
        <v/>
      </c>
    </row>
    <row r="470" spans="1:17" x14ac:dyDescent="0.35">
      <c r="A470" t="s">
        <v>103</v>
      </c>
      <c r="B470" t="str">
        <f t="shared" si="56"/>
        <v>USD</v>
      </c>
      <c r="C470" t="str">
        <f t="shared" si="57"/>
        <v>CNH</v>
      </c>
      <c r="D470" t="str">
        <f t="shared" si="58"/>
        <v>CNHUSD</v>
      </c>
      <c r="E470" t="s">
        <v>19</v>
      </c>
      <c r="F470">
        <v>0.75</v>
      </c>
      <c r="G470" t="s">
        <v>6</v>
      </c>
      <c r="H470" t="str">
        <f t="shared" si="59"/>
        <v>CNHUSD_25FLY_9M</v>
      </c>
      <c r="I470" s="16">
        <v>8899.9599999999991</v>
      </c>
      <c r="J470" s="13">
        <v>0.82499999999999996</v>
      </c>
      <c r="K470" s="16">
        <v>3671.2334999999998</v>
      </c>
      <c r="L470" s="23" t="str">
        <f>+_xlfn.XLOOKUP(H470,Datos_Tradition!$J$2:$J$89,Datos_Tradition!$I$2:$I$89,"")</f>
        <v/>
      </c>
      <c r="M470" s="24">
        <f t="shared" si="60"/>
        <v>3671.2334999999998</v>
      </c>
      <c r="N470" s="25" t="str">
        <f t="shared" si="61"/>
        <v/>
      </c>
      <c r="O470" s="23" t="str">
        <f>+_xlfn.XLOOKUP(H470,Datos_BGC!$J$2:$J$89,Datos_BGC!$I$2:$I$89,"")</f>
        <v/>
      </c>
      <c r="P470" s="24">
        <f t="shared" si="62"/>
        <v>3671.2334999999998</v>
      </c>
      <c r="Q470" s="29" t="str">
        <f t="shared" si="63"/>
        <v/>
      </c>
    </row>
    <row r="471" spans="1:17" x14ac:dyDescent="0.35">
      <c r="A471" t="s">
        <v>103</v>
      </c>
      <c r="B471" t="str">
        <f t="shared" si="56"/>
        <v>USD</v>
      </c>
      <c r="C471" t="str">
        <f t="shared" si="57"/>
        <v>CNH</v>
      </c>
      <c r="D471" t="str">
        <f t="shared" si="58"/>
        <v>CNHUSD</v>
      </c>
      <c r="E471" t="s">
        <v>18</v>
      </c>
      <c r="F471">
        <v>0.75</v>
      </c>
      <c r="G471" t="s">
        <v>6</v>
      </c>
      <c r="H471" t="str">
        <f t="shared" si="59"/>
        <v>CNHUSD_25RR_9M</v>
      </c>
      <c r="I471" s="16">
        <v>59332.77</v>
      </c>
      <c r="J471" s="13">
        <v>0.59289999999999998</v>
      </c>
      <c r="K471" s="16">
        <v>17589.199666499899</v>
      </c>
      <c r="L471" s="23" t="str">
        <f>+_xlfn.XLOOKUP(H471,Datos_Tradition!$J$2:$J$89,Datos_Tradition!$I$2:$I$89,"")</f>
        <v/>
      </c>
      <c r="M471" s="24">
        <f t="shared" si="60"/>
        <v>17589.199666499899</v>
      </c>
      <c r="N471" s="25" t="str">
        <f t="shared" si="61"/>
        <v/>
      </c>
      <c r="O471" s="23" t="str">
        <f>+_xlfn.XLOOKUP(H471,Datos_BGC!$J$2:$J$89,Datos_BGC!$I$2:$I$89,"")</f>
        <v/>
      </c>
      <c r="P471" s="24">
        <f t="shared" si="62"/>
        <v>17589.199666499899</v>
      </c>
      <c r="Q471" s="29" t="str">
        <f t="shared" si="63"/>
        <v/>
      </c>
    </row>
    <row r="472" spans="1:17" x14ac:dyDescent="0.35">
      <c r="A472" t="s">
        <v>103</v>
      </c>
      <c r="B472" t="str">
        <f t="shared" si="56"/>
        <v>USD</v>
      </c>
      <c r="C472" t="str">
        <f t="shared" si="57"/>
        <v>CNH</v>
      </c>
      <c r="D472" t="str">
        <f t="shared" si="58"/>
        <v>CNHUSD</v>
      </c>
      <c r="E472" t="s">
        <v>9</v>
      </c>
      <c r="F472">
        <v>0.75</v>
      </c>
      <c r="G472" t="s">
        <v>6</v>
      </c>
      <c r="H472" t="str">
        <f t="shared" si="59"/>
        <v>CNHUSD_ATM_9M</v>
      </c>
      <c r="I472" s="16">
        <v>31836.982839999899</v>
      </c>
      <c r="J472" s="13">
        <v>0.28999999999999998</v>
      </c>
      <c r="K472" s="16">
        <v>4616.36251179999</v>
      </c>
      <c r="L472" s="23" t="str">
        <f>+_xlfn.XLOOKUP(H472,Datos_Tradition!$J$2:$J$89,Datos_Tradition!$I$2:$I$89,"")</f>
        <v/>
      </c>
      <c r="M472" s="24">
        <f t="shared" si="60"/>
        <v>4616.36251179999</v>
      </c>
      <c r="N472" s="25" t="str">
        <f t="shared" si="61"/>
        <v/>
      </c>
      <c r="O472" s="23" t="str">
        <f>+_xlfn.XLOOKUP(H472,Datos_BGC!$J$2:$J$89,Datos_BGC!$I$2:$I$89,"")</f>
        <v/>
      </c>
      <c r="P472" s="24">
        <f t="shared" si="62"/>
        <v>4616.36251179999</v>
      </c>
      <c r="Q472" s="29" t="str">
        <f t="shared" si="63"/>
        <v/>
      </c>
    </row>
    <row r="473" spans="1:17" x14ac:dyDescent="0.35">
      <c r="A473" t="s">
        <v>104</v>
      </c>
      <c r="B473" t="str">
        <f t="shared" si="56"/>
        <v>USD</v>
      </c>
      <c r="C473" t="str">
        <f t="shared" si="57"/>
        <v>JPY</v>
      </c>
      <c r="D473" t="str">
        <f t="shared" si="58"/>
        <v>JPYUSD</v>
      </c>
      <c r="E473" t="s">
        <v>17</v>
      </c>
      <c r="F473">
        <v>0.5</v>
      </c>
      <c r="G473" t="s">
        <v>5</v>
      </c>
      <c r="H473" t="str">
        <f t="shared" si="59"/>
        <v>JPYUSD_10FLY_6M</v>
      </c>
      <c r="I473" s="16">
        <v>78759.28</v>
      </c>
      <c r="J473" s="13">
        <v>0.36630000000000001</v>
      </c>
      <c r="K473" s="16">
        <v>14424.762132</v>
      </c>
      <c r="L473" s="23" t="str">
        <f>+_xlfn.XLOOKUP(H473,Datos_Tradition!$J$2:$J$89,Datos_Tradition!$I$2:$I$89,"")</f>
        <v/>
      </c>
      <c r="M473" s="24">
        <f t="shared" si="60"/>
        <v>14424.762132</v>
      </c>
      <c r="N473" s="25" t="str">
        <f t="shared" si="61"/>
        <v/>
      </c>
      <c r="O473" s="23" t="str">
        <f>+_xlfn.XLOOKUP(H473,Datos_BGC!$J$2:$J$89,Datos_BGC!$I$2:$I$89,"")</f>
        <v/>
      </c>
      <c r="P473" s="24">
        <f t="shared" si="62"/>
        <v>14424.762132</v>
      </c>
      <c r="Q473" s="29" t="str">
        <f t="shared" si="63"/>
        <v/>
      </c>
    </row>
    <row r="474" spans="1:17" x14ac:dyDescent="0.35">
      <c r="A474" t="s">
        <v>104</v>
      </c>
      <c r="B474" t="str">
        <f t="shared" si="56"/>
        <v>USD</v>
      </c>
      <c r="C474" t="str">
        <f t="shared" si="57"/>
        <v>JPY</v>
      </c>
      <c r="D474" t="str">
        <f t="shared" si="58"/>
        <v>JPYUSD</v>
      </c>
      <c r="E474" t="s">
        <v>16</v>
      </c>
      <c r="F474">
        <v>0.5</v>
      </c>
      <c r="G474" t="s">
        <v>5</v>
      </c>
      <c r="H474" t="str">
        <f t="shared" si="59"/>
        <v>JPYUSD_10RR_6M</v>
      </c>
      <c r="I474" s="16">
        <v>-38799.67</v>
      </c>
      <c r="J474" s="13">
        <v>0.36</v>
      </c>
      <c r="K474" s="16">
        <v>6983.9405999999899</v>
      </c>
      <c r="L474" s="23" t="str">
        <f>+_xlfn.XLOOKUP(H474,Datos_Tradition!$J$2:$J$89,Datos_Tradition!$I$2:$I$89,"")</f>
        <v/>
      </c>
      <c r="M474" s="24">
        <f t="shared" si="60"/>
        <v>6983.9405999999899</v>
      </c>
      <c r="N474" s="25" t="str">
        <f t="shared" si="61"/>
        <v/>
      </c>
      <c r="O474" s="23" t="str">
        <f>+_xlfn.XLOOKUP(H474,Datos_BGC!$J$2:$J$89,Datos_BGC!$I$2:$I$89,"")</f>
        <v/>
      </c>
      <c r="P474" s="24">
        <f t="shared" si="62"/>
        <v>6983.9405999999899</v>
      </c>
      <c r="Q474" s="29" t="str">
        <f t="shared" si="63"/>
        <v/>
      </c>
    </row>
    <row r="475" spans="1:17" x14ac:dyDescent="0.35">
      <c r="A475" t="s">
        <v>104</v>
      </c>
      <c r="B475" t="str">
        <f t="shared" si="56"/>
        <v>USD</v>
      </c>
      <c r="C475" t="str">
        <f t="shared" si="57"/>
        <v>JPY</v>
      </c>
      <c r="D475" t="str">
        <f t="shared" si="58"/>
        <v>JPYUSD</v>
      </c>
      <c r="E475" t="s">
        <v>19</v>
      </c>
      <c r="F475">
        <v>0.5</v>
      </c>
      <c r="G475" t="s">
        <v>5</v>
      </c>
      <c r="H475" t="str">
        <f t="shared" si="59"/>
        <v>JPYUSD_25FLY_6M</v>
      </c>
      <c r="I475" s="16">
        <v>-81592.05</v>
      </c>
      <c r="J475" s="13">
        <v>0.15</v>
      </c>
      <c r="K475" s="16">
        <v>6119.4037500000004</v>
      </c>
      <c r="L475" s="23" t="str">
        <f>+_xlfn.XLOOKUP(H475,Datos_Tradition!$J$2:$J$89,Datos_Tradition!$I$2:$I$89,"")</f>
        <v/>
      </c>
      <c r="M475" s="24">
        <f t="shared" si="60"/>
        <v>6119.4037500000004</v>
      </c>
      <c r="N475" s="25" t="str">
        <f t="shared" si="61"/>
        <v/>
      </c>
      <c r="O475" s="23" t="str">
        <f>+_xlfn.XLOOKUP(H475,Datos_BGC!$J$2:$J$89,Datos_BGC!$I$2:$I$89,"")</f>
        <v/>
      </c>
      <c r="P475" s="24">
        <f t="shared" si="62"/>
        <v>6119.4037500000004</v>
      </c>
      <c r="Q475" s="29" t="str">
        <f t="shared" si="63"/>
        <v/>
      </c>
    </row>
    <row r="476" spans="1:17" x14ac:dyDescent="0.35">
      <c r="A476" t="s">
        <v>104</v>
      </c>
      <c r="B476" t="str">
        <f t="shared" si="56"/>
        <v>USD</v>
      </c>
      <c r="C476" t="str">
        <f t="shared" si="57"/>
        <v>JPY</v>
      </c>
      <c r="D476" t="str">
        <f t="shared" si="58"/>
        <v>JPYUSD</v>
      </c>
      <c r="E476" t="s">
        <v>18</v>
      </c>
      <c r="F476">
        <v>0.5</v>
      </c>
      <c r="G476" t="s">
        <v>5</v>
      </c>
      <c r="H476" t="str">
        <f t="shared" si="59"/>
        <v>JPYUSD_25RR_6M</v>
      </c>
      <c r="I476" s="16">
        <v>38675.8299999999</v>
      </c>
      <c r="J476" s="13">
        <v>0.31030000000000002</v>
      </c>
      <c r="K476" s="16">
        <v>6000.5550244999904</v>
      </c>
      <c r="L476" s="23" t="str">
        <f>+_xlfn.XLOOKUP(H476,Datos_Tradition!$J$2:$J$89,Datos_Tradition!$I$2:$I$89,"")</f>
        <v/>
      </c>
      <c r="M476" s="24">
        <f t="shared" si="60"/>
        <v>6000.5550244999904</v>
      </c>
      <c r="N476" s="25" t="str">
        <f t="shared" si="61"/>
        <v/>
      </c>
      <c r="O476" s="23" t="str">
        <f>+_xlfn.XLOOKUP(H476,Datos_BGC!$J$2:$J$89,Datos_BGC!$I$2:$I$89,"")</f>
        <v/>
      </c>
      <c r="P476" s="24">
        <f t="shared" si="62"/>
        <v>6000.5550244999904</v>
      </c>
      <c r="Q476" s="29" t="str">
        <f t="shared" si="63"/>
        <v/>
      </c>
    </row>
    <row r="477" spans="1:17" x14ac:dyDescent="0.35">
      <c r="A477" t="s">
        <v>104</v>
      </c>
      <c r="B477" t="str">
        <f t="shared" si="56"/>
        <v>USD</v>
      </c>
      <c r="C477" t="str">
        <f t="shared" si="57"/>
        <v>JPY</v>
      </c>
      <c r="D477" t="str">
        <f t="shared" si="58"/>
        <v>JPYUSD</v>
      </c>
      <c r="E477" t="s">
        <v>9</v>
      </c>
      <c r="F477">
        <v>0.5</v>
      </c>
      <c r="G477" t="s">
        <v>5</v>
      </c>
      <c r="H477" t="str">
        <f t="shared" si="59"/>
        <v>JPYUSD_ATM_6M</v>
      </c>
      <c r="I477" s="16">
        <v>-6254.8864699999904</v>
      </c>
      <c r="J477" s="13">
        <v>0.3</v>
      </c>
      <c r="K477" s="16">
        <v>938.23297049999803</v>
      </c>
      <c r="L477" s="23" t="str">
        <f>+_xlfn.XLOOKUP(H477,Datos_Tradition!$J$2:$J$89,Datos_Tradition!$I$2:$I$89,"")</f>
        <v/>
      </c>
      <c r="M477" s="24">
        <f t="shared" si="60"/>
        <v>938.23297049999803</v>
      </c>
      <c r="N477" s="25" t="str">
        <f t="shared" si="61"/>
        <v/>
      </c>
      <c r="O477" s="23" t="str">
        <f>+_xlfn.XLOOKUP(H477,Datos_BGC!$J$2:$J$89,Datos_BGC!$I$2:$I$89,"")</f>
        <v/>
      </c>
      <c r="P477" s="24">
        <f t="shared" si="62"/>
        <v>938.23297049999803</v>
      </c>
      <c r="Q477" s="29" t="str">
        <f t="shared" si="63"/>
        <v/>
      </c>
    </row>
    <row r="478" spans="1:17" x14ac:dyDescent="0.35">
      <c r="A478" t="s">
        <v>104</v>
      </c>
      <c r="B478" t="str">
        <f t="shared" si="56"/>
        <v>USD</v>
      </c>
      <c r="C478" t="str">
        <f t="shared" si="57"/>
        <v>JPY</v>
      </c>
      <c r="D478" t="str">
        <f t="shared" si="58"/>
        <v>JPYUSD</v>
      </c>
      <c r="E478" t="s">
        <v>17</v>
      </c>
      <c r="F478">
        <v>1</v>
      </c>
      <c r="G478" t="s">
        <v>7</v>
      </c>
      <c r="H478" t="str">
        <f t="shared" si="59"/>
        <v>JPYUSD_10FLY_1Y</v>
      </c>
      <c r="I478" s="16">
        <v>-326.83999999999997</v>
      </c>
      <c r="J478" s="13">
        <v>0.33629999999999999</v>
      </c>
      <c r="K478" s="16">
        <v>54.958145999999999</v>
      </c>
      <c r="L478" s="23" t="str">
        <f>+_xlfn.XLOOKUP(H478,Datos_Tradition!$J$2:$J$89,Datos_Tradition!$I$2:$I$89,"")</f>
        <v/>
      </c>
      <c r="M478" s="24">
        <f t="shared" si="60"/>
        <v>54.958145999999999</v>
      </c>
      <c r="N478" s="25" t="str">
        <f t="shared" si="61"/>
        <v/>
      </c>
      <c r="O478" s="23" t="str">
        <f>+_xlfn.XLOOKUP(H478,Datos_BGC!$J$2:$J$89,Datos_BGC!$I$2:$I$89,"")</f>
        <v/>
      </c>
      <c r="P478" s="24">
        <f t="shared" si="62"/>
        <v>54.958145999999999</v>
      </c>
      <c r="Q478" s="29" t="str">
        <f t="shared" si="63"/>
        <v/>
      </c>
    </row>
    <row r="479" spans="1:17" x14ac:dyDescent="0.35">
      <c r="A479" t="s">
        <v>104</v>
      </c>
      <c r="B479" t="str">
        <f t="shared" si="56"/>
        <v>USD</v>
      </c>
      <c r="C479" t="str">
        <f t="shared" si="57"/>
        <v>JPY</v>
      </c>
      <c r="D479" t="str">
        <f t="shared" si="58"/>
        <v>JPYUSD</v>
      </c>
      <c r="E479" t="s">
        <v>16</v>
      </c>
      <c r="F479">
        <v>1</v>
      </c>
      <c r="G479" t="s">
        <v>7</v>
      </c>
      <c r="H479" t="str">
        <f t="shared" si="59"/>
        <v>JPYUSD_10RR_1Y</v>
      </c>
      <c r="I479" s="16">
        <v>195.03</v>
      </c>
      <c r="J479" s="13">
        <v>0.50449999999999995</v>
      </c>
      <c r="K479" s="16">
        <v>49.1963174999999</v>
      </c>
      <c r="L479" s="23" t="str">
        <f>+_xlfn.XLOOKUP(H479,Datos_Tradition!$J$2:$J$89,Datos_Tradition!$I$2:$I$89,"")</f>
        <v/>
      </c>
      <c r="M479" s="24">
        <f t="shared" si="60"/>
        <v>49.1963174999999</v>
      </c>
      <c r="N479" s="25" t="str">
        <f t="shared" si="61"/>
        <v/>
      </c>
      <c r="O479" s="23" t="str">
        <f>+_xlfn.XLOOKUP(H479,Datos_BGC!$J$2:$J$89,Datos_BGC!$I$2:$I$89,"")</f>
        <v/>
      </c>
      <c r="P479" s="24">
        <f t="shared" si="62"/>
        <v>49.1963174999999</v>
      </c>
      <c r="Q479" s="29" t="str">
        <f t="shared" si="63"/>
        <v/>
      </c>
    </row>
    <row r="480" spans="1:17" x14ac:dyDescent="0.35">
      <c r="A480" t="s">
        <v>104</v>
      </c>
      <c r="B480" t="str">
        <f t="shared" si="56"/>
        <v>USD</v>
      </c>
      <c r="C480" t="str">
        <f t="shared" si="57"/>
        <v>JPY</v>
      </c>
      <c r="D480" t="str">
        <f t="shared" si="58"/>
        <v>JPYUSD</v>
      </c>
      <c r="E480" t="s">
        <v>19</v>
      </c>
      <c r="F480">
        <v>1</v>
      </c>
      <c r="G480" t="s">
        <v>7</v>
      </c>
      <c r="H480" t="str">
        <f t="shared" si="59"/>
        <v>JPYUSD_25FLY_1Y</v>
      </c>
      <c r="I480" s="16">
        <v>3603.4399999999901</v>
      </c>
      <c r="J480" s="13">
        <v>0.125</v>
      </c>
      <c r="K480" s="16">
        <v>225.21499999999901</v>
      </c>
      <c r="L480" s="23" t="str">
        <f>+_xlfn.XLOOKUP(H480,Datos_Tradition!$J$2:$J$89,Datos_Tradition!$I$2:$I$89,"")</f>
        <v/>
      </c>
      <c r="M480" s="24">
        <f t="shared" si="60"/>
        <v>225.21499999999901</v>
      </c>
      <c r="N480" s="25" t="str">
        <f t="shared" si="61"/>
        <v/>
      </c>
      <c r="O480" s="23" t="str">
        <f>+_xlfn.XLOOKUP(H480,Datos_BGC!$J$2:$J$89,Datos_BGC!$I$2:$I$89,"")</f>
        <v/>
      </c>
      <c r="P480" s="24">
        <f t="shared" si="62"/>
        <v>225.21499999999901</v>
      </c>
      <c r="Q480" s="29" t="str">
        <f t="shared" si="63"/>
        <v/>
      </c>
    </row>
    <row r="481" spans="1:17" x14ac:dyDescent="0.35">
      <c r="A481" t="s">
        <v>104</v>
      </c>
      <c r="B481" t="str">
        <f t="shared" si="56"/>
        <v>USD</v>
      </c>
      <c r="C481" t="str">
        <f t="shared" si="57"/>
        <v>JPY</v>
      </c>
      <c r="D481" t="str">
        <f t="shared" si="58"/>
        <v>JPYUSD</v>
      </c>
      <c r="E481" t="s">
        <v>18</v>
      </c>
      <c r="F481">
        <v>1</v>
      </c>
      <c r="G481" t="s">
        <v>7</v>
      </c>
      <c r="H481" t="str">
        <f t="shared" si="59"/>
        <v>JPYUSD_25RR_1Y</v>
      </c>
      <c r="I481" s="16">
        <v>-1989.62</v>
      </c>
      <c r="J481" s="13">
        <v>0.29709999999999998</v>
      </c>
      <c r="K481" s="16">
        <v>295.55805099999998</v>
      </c>
      <c r="L481" s="23" t="str">
        <f>+_xlfn.XLOOKUP(H481,Datos_Tradition!$J$2:$J$89,Datos_Tradition!$I$2:$I$89,"")</f>
        <v/>
      </c>
      <c r="M481" s="24">
        <f t="shared" si="60"/>
        <v>295.55805099999998</v>
      </c>
      <c r="N481" s="25" t="str">
        <f t="shared" si="61"/>
        <v/>
      </c>
      <c r="O481" s="23" t="str">
        <f>+_xlfn.XLOOKUP(H481,Datos_BGC!$J$2:$J$89,Datos_BGC!$I$2:$I$89,"")</f>
        <v/>
      </c>
      <c r="P481" s="24">
        <f t="shared" si="62"/>
        <v>295.55805099999998</v>
      </c>
      <c r="Q481" s="29" t="str">
        <f t="shared" si="63"/>
        <v/>
      </c>
    </row>
    <row r="482" spans="1:17" x14ac:dyDescent="0.35">
      <c r="A482" t="s">
        <v>104</v>
      </c>
      <c r="B482" t="str">
        <f t="shared" si="56"/>
        <v>USD</v>
      </c>
      <c r="C482" t="str">
        <f t="shared" si="57"/>
        <v>JPY</v>
      </c>
      <c r="D482" t="str">
        <f t="shared" si="58"/>
        <v>JPYUSD</v>
      </c>
      <c r="E482" t="s">
        <v>9</v>
      </c>
      <c r="F482">
        <v>1</v>
      </c>
      <c r="G482" t="s">
        <v>7</v>
      </c>
      <c r="H482" t="str">
        <f t="shared" si="59"/>
        <v>JPYUSD_ATM_1Y</v>
      </c>
      <c r="I482" s="16">
        <v>4235.5559400000002</v>
      </c>
      <c r="J482" s="13">
        <v>0.25</v>
      </c>
      <c r="K482" s="16">
        <v>529.44449250000002</v>
      </c>
      <c r="L482" s="23" t="str">
        <f>+_xlfn.XLOOKUP(H482,Datos_Tradition!$J$2:$J$89,Datos_Tradition!$I$2:$I$89,"")</f>
        <v/>
      </c>
      <c r="M482" s="24">
        <f t="shared" si="60"/>
        <v>529.44449250000002</v>
      </c>
      <c r="N482" s="25" t="str">
        <f t="shared" si="61"/>
        <v/>
      </c>
      <c r="O482" s="23" t="str">
        <f>+_xlfn.XLOOKUP(H482,Datos_BGC!$J$2:$J$89,Datos_BGC!$I$2:$I$89,"")</f>
        <v/>
      </c>
      <c r="P482" s="24">
        <f t="shared" si="62"/>
        <v>529.44449250000002</v>
      </c>
      <c r="Q482" s="29" t="str">
        <f t="shared" si="63"/>
        <v/>
      </c>
    </row>
    <row r="483" spans="1:17" x14ac:dyDescent="0.35">
      <c r="A483" t="s">
        <v>32</v>
      </c>
      <c r="B483" t="str">
        <f t="shared" si="56"/>
        <v>USD</v>
      </c>
      <c r="C483" t="str">
        <f t="shared" si="57"/>
        <v>MXN</v>
      </c>
      <c r="D483" t="str">
        <f t="shared" si="58"/>
        <v>MXNUSD</v>
      </c>
      <c r="E483" t="s">
        <v>17</v>
      </c>
      <c r="F483">
        <v>2.7777777777777701E-3</v>
      </c>
      <c r="G483" t="s">
        <v>20</v>
      </c>
      <c r="H483" t="str">
        <f t="shared" si="59"/>
        <v>MXNUSD_10FLY_1D</v>
      </c>
      <c r="I483" s="16">
        <v>1802.94999999999</v>
      </c>
      <c r="J483" s="13">
        <v>5.6684000000000001</v>
      </c>
      <c r="K483" s="16">
        <v>5109.9208899999903</v>
      </c>
      <c r="L483" s="23" t="str">
        <f>+_xlfn.XLOOKUP(H483,Datos_Tradition!$J$2:$J$89,Datos_Tradition!$I$2:$I$89,"")</f>
        <v/>
      </c>
      <c r="M483" s="24">
        <f t="shared" si="60"/>
        <v>5109.9208899999903</v>
      </c>
      <c r="N483" s="25" t="str">
        <f t="shared" si="61"/>
        <v/>
      </c>
      <c r="O483" s="23" t="str">
        <f>+_xlfn.XLOOKUP(H483,Datos_BGC!$J$2:$J$89,Datos_BGC!$I$2:$I$89,"")</f>
        <v/>
      </c>
      <c r="P483" s="24">
        <f t="shared" si="62"/>
        <v>5109.9208899999903</v>
      </c>
      <c r="Q483" s="29" t="str">
        <f t="shared" si="63"/>
        <v/>
      </c>
    </row>
    <row r="484" spans="1:17" x14ac:dyDescent="0.35">
      <c r="A484" t="s">
        <v>32</v>
      </c>
      <c r="B484" t="str">
        <f t="shared" si="56"/>
        <v>USD</v>
      </c>
      <c r="C484" t="str">
        <f t="shared" si="57"/>
        <v>MXN</v>
      </c>
      <c r="D484" t="str">
        <f t="shared" si="58"/>
        <v>MXNUSD</v>
      </c>
      <c r="E484" t="s">
        <v>16</v>
      </c>
      <c r="F484">
        <v>2.7777777777777701E-3</v>
      </c>
      <c r="G484" t="s">
        <v>20</v>
      </c>
      <c r="H484" t="str">
        <f t="shared" si="59"/>
        <v>MXNUSD_10RR_1D</v>
      </c>
      <c r="I484" s="16">
        <v>669.03</v>
      </c>
      <c r="J484" s="13">
        <v>6</v>
      </c>
      <c r="K484" s="16">
        <v>2007.09</v>
      </c>
      <c r="L484" s="23" t="str">
        <f>+_xlfn.XLOOKUP(H484,Datos_Tradition!$J$2:$J$89,Datos_Tradition!$I$2:$I$89,"")</f>
        <v/>
      </c>
      <c r="M484" s="24">
        <f t="shared" si="60"/>
        <v>2007.09</v>
      </c>
      <c r="N484" s="25" t="str">
        <f t="shared" si="61"/>
        <v/>
      </c>
      <c r="O484" s="23" t="str">
        <f>+_xlfn.XLOOKUP(H484,Datos_BGC!$J$2:$J$89,Datos_BGC!$I$2:$I$89,"")</f>
        <v/>
      </c>
      <c r="P484" s="24">
        <f t="shared" si="62"/>
        <v>2007.09</v>
      </c>
      <c r="Q484" s="29" t="str">
        <f t="shared" si="63"/>
        <v/>
      </c>
    </row>
    <row r="485" spans="1:17" x14ac:dyDescent="0.35">
      <c r="A485" t="s">
        <v>32</v>
      </c>
      <c r="B485" t="str">
        <f t="shared" si="56"/>
        <v>USD</v>
      </c>
      <c r="C485" t="str">
        <f t="shared" si="57"/>
        <v>MXN</v>
      </c>
      <c r="D485" t="str">
        <f t="shared" si="58"/>
        <v>MXNUSD</v>
      </c>
      <c r="E485" t="s">
        <v>19</v>
      </c>
      <c r="F485">
        <v>2.7777777777777701E-3</v>
      </c>
      <c r="G485" t="s">
        <v>20</v>
      </c>
      <c r="H485" t="str">
        <f t="shared" si="59"/>
        <v>MXNUSD_25FLY_1D</v>
      </c>
      <c r="I485" s="16">
        <v>-628.51</v>
      </c>
      <c r="J485" s="13">
        <v>3</v>
      </c>
      <c r="K485" s="16">
        <v>942.76499999999999</v>
      </c>
      <c r="L485" s="23" t="str">
        <f>+_xlfn.XLOOKUP(H485,Datos_Tradition!$J$2:$J$89,Datos_Tradition!$I$2:$I$89,"")</f>
        <v/>
      </c>
      <c r="M485" s="24">
        <f t="shared" si="60"/>
        <v>942.76499999999999</v>
      </c>
      <c r="N485" s="25" t="str">
        <f t="shared" si="61"/>
        <v/>
      </c>
      <c r="O485" s="23" t="str">
        <f>+_xlfn.XLOOKUP(H485,Datos_BGC!$J$2:$J$89,Datos_BGC!$I$2:$I$89,"")</f>
        <v/>
      </c>
      <c r="P485" s="24">
        <f t="shared" si="62"/>
        <v>942.76499999999999</v>
      </c>
      <c r="Q485" s="29" t="str">
        <f t="shared" si="63"/>
        <v/>
      </c>
    </row>
    <row r="486" spans="1:17" x14ac:dyDescent="0.35">
      <c r="A486" t="s">
        <v>32</v>
      </c>
      <c r="B486" t="str">
        <f t="shared" si="56"/>
        <v>USD</v>
      </c>
      <c r="C486" t="str">
        <f t="shared" si="57"/>
        <v>MXN</v>
      </c>
      <c r="D486" t="str">
        <f t="shared" si="58"/>
        <v>MXNUSD</v>
      </c>
      <c r="E486" t="s">
        <v>18</v>
      </c>
      <c r="F486">
        <v>2.7777777777777701E-3</v>
      </c>
      <c r="G486" t="s">
        <v>20</v>
      </c>
      <c r="H486" t="str">
        <f t="shared" si="59"/>
        <v>MXNUSD_25RR_1D</v>
      </c>
      <c r="I486" s="16">
        <v>459.13</v>
      </c>
      <c r="J486" s="13">
        <v>4.8373999999999997</v>
      </c>
      <c r="K486" s="16">
        <v>1110.4977309999999</v>
      </c>
      <c r="L486" s="23" t="str">
        <f>+_xlfn.XLOOKUP(H486,Datos_Tradition!$J$2:$J$89,Datos_Tradition!$I$2:$I$89,"")</f>
        <v/>
      </c>
      <c r="M486" s="24">
        <f t="shared" si="60"/>
        <v>1110.4977309999999</v>
      </c>
      <c r="N486" s="25" t="str">
        <f t="shared" si="61"/>
        <v/>
      </c>
      <c r="O486" s="23" t="str">
        <f>+_xlfn.XLOOKUP(H486,Datos_BGC!$J$2:$J$89,Datos_BGC!$I$2:$I$89,"")</f>
        <v/>
      </c>
      <c r="P486" s="24">
        <f t="shared" si="62"/>
        <v>1110.4977309999999</v>
      </c>
      <c r="Q486" s="29" t="str">
        <f t="shared" si="63"/>
        <v/>
      </c>
    </row>
    <row r="487" spans="1:17" x14ac:dyDescent="0.35">
      <c r="A487" t="s">
        <v>32</v>
      </c>
      <c r="B487" t="str">
        <f t="shared" si="56"/>
        <v>USD</v>
      </c>
      <c r="C487" t="str">
        <f t="shared" si="57"/>
        <v>MXN</v>
      </c>
      <c r="D487" t="str">
        <f t="shared" si="58"/>
        <v>MXNUSD</v>
      </c>
      <c r="E487" t="s">
        <v>9</v>
      </c>
      <c r="F487">
        <v>2.7777777777777701E-3</v>
      </c>
      <c r="G487" t="s">
        <v>20</v>
      </c>
      <c r="H487" t="str">
        <f t="shared" si="59"/>
        <v>MXNUSD_ATM_1D</v>
      </c>
      <c r="I487" s="16">
        <v>2991.0224699999999</v>
      </c>
      <c r="J487" s="13">
        <v>6.4</v>
      </c>
      <c r="K487" s="16">
        <v>9571.2719039999993</v>
      </c>
      <c r="L487" s="23" t="str">
        <f>+_xlfn.XLOOKUP(H487,Datos_Tradition!$J$2:$J$89,Datos_Tradition!$I$2:$I$89,"")</f>
        <v/>
      </c>
      <c r="M487" s="24">
        <f t="shared" si="60"/>
        <v>9571.2719039999993</v>
      </c>
      <c r="N487" s="25" t="str">
        <f t="shared" si="61"/>
        <v/>
      </c>
      <c r="O487" s="23" t="str">
        <f>+_xlfn.XLOOKUP(H487,Datos_BGC!$J$2:$J$89,Datos_BGC!$I$2:$I$89,"")</f>
        <v/>
      </c>
      <c r="P487" s="24">
        <f t="shared" si="62"/>
        <v>9571.2719039999993</v>
      </c>
      <c r="Q487" s="29" t="str">
        <f t="shared" si="63"/>
        <v/>
      </c>
    </row>
    <row r="488" spans="1:17" x14ac:dyDescent="0.35">
      <c r="A488" t="s">
        <v>32</v>
      </c>
      <c r="B488" t="str">
        <f t="shared" si="56"/>
        <v>USD</v>
      </c>
      <c r="C488" t="str">
        <f t="shared" si="57"/>
        <v>MXN</v>
      </c>
      <c r="D488" t="str">
        <f t="shared" si="58"/>
        <v>MXNUSD</v>
      </c>
      <c r="E488" t="s">
        <v>17</v>
      </c>
      <c r="F488">
        <v>0.25</v>
      </c>
      <c r="G488" t="s">
        <v>4</v>
      </c>
      <c r="H488" t="str">
        <f t="shared" si="59"/>
        <v>MXNUSD_10FLY_3M</v>
      </c>
      <c r="I488" s="16">
        <v>-222814.54</v>
      </c>
      <c r="J488" s="13">
        <v>0.68500000000000005</v>
      </c>
      <c r="K488" s="16">
        <v>76313.979949999994</v>
      </c>
      <c r="L488" s="23">
        <f>+_xlfn.XLOOKUP(H488,Datos_Tradition!$J$2:$J$89,Datos_Tradition!$I$2:$I$89,"")</f>
        <v>0.60000000000000009</v>
      </c>
      <c r="M488" s="24">
        <f t="shared" si="60"/>
        <v>66844.362000000008</v>
      </c>
      <c r="N488" s="25" t="b">
        <f t="shared" si="61"/>
        <v>1</v>
      </c>
      <c r="O488" s="23" t="str">
        <f>+_xlfn.XLOOKUP(H488,Datos_BGC!$J$2:$J$89,Datos_BGC!$I$2:$I$89,"")</f>
        <v/>
      </c>
      <c r="P488" s="24">
        <f t="shared" si="62"/>
        <v>76313.979949999994</v>
      </c>
      <c r="Q488" s="29" t="str">
        <f t="shared" si="63"/>
        <v/>
      </c>
    </row>
    <row r="489" spans="1:17" x14ac:dyDescent="0.35">
      <c r="A489" t="s">
        <v>32</v>
      </c>
      <c r="B489" t="str">
        <f t="shared" si="56"/>
        <v>USD</v>
      </c>
      <c r="C489" t="str">
        <f t="shared" si="57"/>
        <v>MXN</v>
      </c>
      <c r="D489" t="str">
        <f t="shared" si="58"/>
        <v>MXNUSD</v>
      </c>
      <c r="E489" t="s">
        <v>16</v>
      </c>
      <c r="F489">
        <v>0.25</v>
      </c>
      <c r="G489" t="s">
        <v>4</v>
      </c>
      <c r="H489" t="str">
        <f t="shared" si="59"/>
        <v>MXNUSD_10RR_3M</v>
      </c>
      <c r="I489" s="16">
        <v>-7957.1</v>
      </c>
      <c r="J489" s="13">
        <v>2.2999999999999998</v>
      </c>
      <c r="K489" s="16">
        <v>9150.66499999999</v>
      </c>
      <c r="L489" s="23" t="str">
        <f>+_xlfn.XLOOKUP(H489,Datos_Tradition!$J$2:$J$89,Datos_Tradition!$I$2:$I$89,"")</f>
        <v/>
      </c>
      <c r="M489" s="24">
        <f t="shared" si="60"/>
        <v>9150.66499999999</v>
      </c>
      <c r="N489" s="25" t="str">
        <f t="shared" si="61"/>
        <v/>
      </c>
      <c r="O489" s="23" t="str">
        <f>+_xlfn.XLOOKUP(H489,Datos_BGC!$J$2:$J$89,Datos_BGC!$I$2:$I$89,"")</f>
        <v/>
      </c>
      <c r="P489" s="24">
        <f t="shared" si="62"/>
        <v>9150.66499999999</v>
      </c>
      <c r="Q489" s="29" t="str">
        <f t="shared" si="63"/>
        <v/>
      </c>
    </row>
    <row r="490" spans="1:17" x14ac:dyDescent="0.35">
      <c r="A490" t="s">
        <v>32</v>
      </c>
      <c r="B490" t="str">
        <f t="shared" si="56"/>
        <v>USD</v>
      </c>
      <c r="C490" t="str">
        <f t="shared" si="57"/>
        <v>MXN</v>
      </c>
      <c r="D490" t="str">
        <f t="shared" si="58"/>
        <v>MXNUSD</v>
      </c>
      <c r="E490" t="s">
        <v>19</v>
      </c>
      <c r="F490">
        <v>0.25</v>
      </c>
      <c r="G490" t="s">
        <v>4</v>
      </c>
      <c r="H490" t="str">
        <f t="shared" si="59"/>
        <v>MXNUSD_25FLY_3M</v>
      </c>
      <c r="I490" s="16">
        <v>435707.68999999901</v>
      </c>
      <c r="J490" s="13">
        <v>0.44740000000000002</v>
      </c>
      <c r="K490" s="16">
        <v>97467.810252999901</v>
      </c>
      <c r="L490" s="23" t="str">
        <f>+_xlfn.XLOOKUP(H490,Datos_Tradition!$J$2:$J$89,Datos_Tradition!$I$2:$I$89,"")</f>
        <v/>
      </c>
      <c r="M490" s="24">
        <f t="shared" si="60"/>
        <v>97467.810252999901</v>
      </c>
      <c r="N490" s="25" t="str">
        <f t="shared" si="61"/>
        <v/>
      </c>
      <c r="O490" s="23" t="str">
        <f>+_xlfn.XLOOKUP(H490,Datos_BGC!$J$2:$J$89,Datos_BGC!$I$2:$I$89,"")</f>
        <v/>
      </c>
      <c r="P490" s="24">
        <f t="shared" si="62"/>
        <v>97467.810252999901</v>
      </c>
      <c r="Q490" s="29" t="str">
        <f t="shared" si="63"/>
        <v/>
      </c>
    </row>
    <row r="491" spans="1:17" x14ac:dyDescent="0.35">
      <c r="A491" t="s">
        <v>32</v>
      </c>
      <c r="B491" t="str">
        <f t="shared" si="56"/>
        <v>USD</v>
      </c>
      <c r="C491" t="str">
        <f t="shared" si="57"/>
        <v>MXN</v>
      </c>
      <c r="D491" t="str">
        <f t="shared" si="58"/>
        <v>MXNUSD</v>
      </c>
      <c r="E491" t="s">
        <v>18</v>
      </c>
      <c r="F491">
        <v>0.25</v>
      </c>
      <c r="G491" t="s">
        <v>4</v>
      </c>
      <c r="H491" t="str">
        <f t="shared" si="59"/>
        <v>MXNUSD_25RR_3M</v>
      </c>
      <c r="I491" s="16">
        <v>185986.32</v>
      </c>
      <c r="J491" s="13">
        <v>0.72770000000000001</v>
      </c>
      <c r="K491" s="16">
        <v>67671.122531999994</v>
      </c>
      <c r="L491" s="23">
        <f>+_xlfn.XLOOKUP(H491,Datos_Tradition!$J$2:$J$89,Datos_Tradition!$I$2:$I$89,"")</f>
        <v>0.5</v>
      </c>
      <c r="M491" s="24">
        <f t="shared" si="60"/>
        <v>46496.58</v>
      </c>
      <c r="N491" s="25" t="b">
        <f t="shared" si="61"/>
        <v>1</v>
      </c>
      <c r="O491" s="23">
        <f>+_xlfn.XLOOKUP(H491,Datos_BGC!$J$2:$J$89,Datos_BGC!$I$2:$I$89,"")</f>
        <v>0.79999999999999982</v>
      </c>
      <c r="P491" s="24">
        <f t="shared" si="62"/>
        <v>74394.527999999991</v>
      </c>
      <c r="Q491" s="29" t="b">
        <f t="shared" si="63"/>
        <v>0</v>
      </c>
    </row>
    <row r="492" spans="1:17" x14ac:dyDescent="0.35">
      <c r="A492" t="s">
        <v>32</v>
      </c>
      <c r="B492" t="str">
        <f t="shared" si="56"/>
        <v>USD</v>
      </c>
      <c r="C492" t="str">
        <f t="shared" si="57"/>
        <v>MXN</v>
      </c>
      <c r="D492" t="str">
        <f t="shared" si="58"/>
        <v>MXNUSD</v>
      </c>
      <c r="E492" t="s">
        <v>9</v>
      </c>
      <c r="F492">
        <v>0.25</v>
      </c>
      <c r="G492" t="s">
        <v>4</v>
      </c>
      <c r="H492" t="str">
        <f t="shared" si="59"/>
        <v>MXNUSD_ATM_3M</v>
      </c>
      <c r="I492" s="16">
        <v>8137.8427199999896</v>
      </c>
      <c r="J492" s="13">
        <v>1.153</v>
      </c>
      <c r="K492" s="16">
        <v>4691.4663280799896</v>
      </c>
      <c r="L492" s="23" t="str">
        <f>+_xlfn.XLOOKUP(H492,Datos_Tradition!$J$2:$J$89,Datos_Tradition!$I$2:$I$89,"")</f>
        <v/>
      </c>
      <c r="M492" s="24">
        <f t="shared" si="60"/>
        <v>4691.4663280799896</v>
      </c>
      <c r="N492" s="25" t="str">
        <f t="shared" si="61"/>
        <v/>
      </c>
      <c r="O492" s="23">
        <f>+_xlfn.XLOOKUP(H492,Datos_BGC!$J$2:$J$89,Datos_BGC!$I$2:$I$89,"")</f>
        <v>0.5</v>
      </c>
      <c r="P492" s="24">
        <f t="shared" si="62"/>
        <v>2034.4606799999974</v>
      </c>
      <c r="Q492" s="29" t="b">
        <f t="shared" si="63"/>
        <v>1</v>
      </c>
    </row>
    <row r="493" spans="1:17" x14ac:dyDescent="0.35">
      <c r="A493" t="s">
        <v>32</v>
      </c>
      <c r="B493" t="str">
        <f t="shared" si="56"/>
        <v>USD</v>
      </c>
      <c r="C493" t="str">
        <f t="shared" si="57"/>
        <v>MXN</v>
      </c>
      <c r="D493" t="str">
        <f t="shared" si="58"/>
        <v>MXNUSD</v>
      </c>
      <c r="E493" t="s">
        <v>17</v>
      </c>
      <c r="F493">
        <v>0.5</v>
      </c>
      <c r="G493" t="s">
        <v>5</v>
      </c>
      <c r="H493" t="str">
        <f t="shared" si="59"/>
        <v>MXNUSD_10FLY_6M</v>
      </c>
      <c r="I493" s="16">
        <v>-238155.65</v>
      </c>
      <c r="J493" s="13">
        <v>0.55000000000000004</v>
      </c>
      <c r="K493" s="16">
        <v>65492.803749999999</v>
      </c>
      <c r="L493" s="23">
        <f>+_xlfn.XLOOKUP(H493,Datos_Tradition!$J$2:$J$89,Datos_Tradition!$I$2:$I$89,"")</f>
        <v>0.60000000000000009</v>
      </c>
      <c r="M493" s="24">
        <f t="shared" si="60"/>
        <v>71446.695000000007</v>
      </c>
      <c r="N493" s="25" t="b">
        <f t="shared" si="61"/>
        <v>0</v>
      </c>
      <c r="O493" s="23" t="str">
        <f>+_xlfn.XLOOKUP(H493,Datos_BGC!$J$2:$J$89,Datos_BGC!$I$2:$I$89,"")</f>
        <v/>
      </c>
      <c r="P493" s="24">
        <f t="shared" si="62"/>
        <v>65492.803749999999</v>
      </c>
      <c r="Q493" s="29" t="str">
        <f t="shared" si="63"/>
        <v/>
      </c>
    </row>
    <row r="494" spans="1:17" x14ac:dyDescent="0.35">
      <c r="A494" t="s">
        <v>32</v>
      </c>
      <c r="B494" t="str">
        <f t="shared" si="56"/>
        <v>USD</v>
      </c>
      <c r="C494" t="str">
        <f t="shared" si="57"/>
        <v>MXN</v>
      </c>
      <c r="D494" t="str">
        <f t="shared" si="58"/>
        <v>MXNUSD</v>
      </c>
      <c r="E494" t="s">
        <v>16</v>
      </c>
      <c r="F494">
        <v>0.5</v>
      </c>
      <c r="G494" t="s">
        <v>5</v>
      </c>
      <c r="H494" t="str">
        <f t="shared" si="59"/>
        <v>MXNUSD_10RR_6M</v>
      </c>
      <c r="I494" s="16">
        <v>-27219.59</v>
      </c>
      <c r="J494" s="13">
        <v>2.4</v>
      </c>
      <c r="K494" s="16">
        <v>32663.5079999999</v>
      </c>
      <c r="L494" s="23" t="str">
        <f>+_xlfn.XLOOKUP(H494,Datos_Tradition!$J$2:$J$89,Datos_Tradition!$I$2:$I$89,"")</f>
        <v/>
      </c>
      <c r="M494" s="24">
        <f t="shared" si="60"/>
        <v>32663.5079999999</v>
      </c>
      <c r="N494" s="25" t="str">
        <f t="shared" si="61"/>
        <v/>
      </c>
      <c r="O494" s="23" t="str">
        <f>+_xlfn.XLOOKUP(H494,Datos_BGC!$J$2:$J$89,Datos_BGC!$I$2:$I$89,"")</f>
        <v/>
      </c>
      <c r="P494" s="24">
        <f t="shared" si="62"/>
        <v>32663.5079999999</v>
      </c>
      <c r="Q494" s="29" t="str">
        <f t="shared" si="63"/>
        <v/>
      </c>
    </row>
    <row r="495" spans="1:17" x14ac:dyDescent="0.35">
      <c r="A495" t="s">
        <v>32</v>
      </c>
      <c r="B495" t="str">
        <f t="shared" si="56"/>
        <v>USD</v>
      </c>
      <c r="C495" t="str">
        <f t="shared" si="57"/>
        <v>MXN</v>
      </c>
      <c r="D495" t="str">
        <f t="shared" si="58"/>
        <v>MXNUSD</v>
      </c>
      <c r="E495" t="s">
        <v>19</v>
      </c>
      <c r="F495">
        <v>0.5</v>
      </c>
      <c r="G495" t="s">
        <v>5</v>
      </c>
      <c r="H495" t="str">
        <f t="shared" si="59"/>
        <v>MXNUSD_25FLY_6M</v>
      </c>
      <c r="I495" s="16">
        <v>355279.44</v>
      </c>
      <c r="J495" s="13">
        <v>0.4733</v>
      </c>
      <c r="K495" s="16">
        <v>84076.879476000002</v>
      </c>
      <c r="L495" s="23" t="str">
        <f>+_xlfn.XLOOKUP(H495,Datos_Tradition!$J$2:$J$89,Datos_Tradition!$I$2:$I$89,"")</f>
        <v/>
      </c>
      <c r="M495" s="24">
        <f t="shared" si="60"/>
        <v>84076.879476000002</v>
      </c>
      <c r="N495" s="25" t="str">
        <f t="shared" si="61"/>
        <v/>
      </c>
      <c r="O495" s="23" t="str">
        <f>+_xlfn.XLOOKUP(H495,Datos_BGC!$J$2:$J$89,Datos_BGC!$I$2:$I$89,"")</f>
        <v/>
      </c>
      <c r="P495" s="24">
        <f t="shared" si="62"/>
        <v>84076.879476000002</v>
      </c>
      <c r="Q495" s="29" t="str">
        <f t="shared" si="63"/>
        <v/>
      </c>
    </row>
    <row r="496" spans="1:17" x14ac:dyDescent="0.35">
      <c r="A496" t="s">
        <v>32</v>
      </c>
      <c r="B496" t="str">
        <f t="shared" si="56"/>
        <v>USD</v>
      </c>
      <c r="C496" t="str">
        <f t="shared" si="57"/>
        <v>MXN</v>
      </c>
      <c r="D496" t="str">
        <f t="shared" si="58"/>
        <v>MXNUSD</v>
      </c>
      <c r="E496" t="s">
        <v>18</v>
      </c>
      <c r="F496">
        <v>0.5</v>
      </c>
      <c r="G496" t="s">
        <v>5</v>
      </c>
      <c r="H496" t="str">
        <f t="shared" si="59"/>
        <v>MXNUSD_25RR_6M</v>
      </c>
      <c r="I496" s="16">
        <v>42145.36</v>
      </c>
      <c r="J496" s="13">
        <v>0.86199999999999999</v>
      </c>
      <c r="K496" s="16">
        <v>18164.650160000001</v>
      </c>
      <c r="L496" s="23">
        <f>+_xlfn.XLOOKUP(H496,Datos_Tradition!$J$2:$J$89,Datos_Tradition!$I$2:$I$89,"")</f>
        <v>0.5</v>
      </c>
      <c r="M496" s="24">
        <f t="shared" si="60"/>
        <v>10536.34</v>
      </c>
      <c r="N496" s="25" t="b">
        <f t="shared" si="61"/>
        <v>1</v>
      </c>
      <c r="O496" s="23">
        <f>+_xlfn.XLOOKUP(H496,Datos_BGC!$J$2:$J$89,Datos_BGC!$I$2:$I$89,"")</f>
        <v>0.85000000000000009</v>
      </c>
      <c r="P496" s="24">
        <f t="shared" si="62"/>
        <v>17911.778000000002</v>
      </c>
      <c r="Q496" s="29" t="b">
        <f t="shared" si="63"/>
        <v>1</v>
      </c>
    </row>
    <row r="497" spans="1:17" x14ac:dyDescent="0.35">
      <c r="A497" t="s">
        <v>32</v>
      </c>
      <c r="B497" t="str">
        <f t="shared" si="56"/>
        <v>USD</v>
      </c>
      <c r="C497" t="str">
        <f t="shared" si="57"/>
        <v>MXN</v>
      </c>
      <c r="D497" t="str">
        <f t="shared" si="58"/>
        <v>MXNUSD</v>
      </c>
      <c r="E497" t="s">
        <v>9</v>
      </c>
      <c r="F497">
        <v>0.5</v>
      </c>
      <c r="G497" t="s">
        <v>5</v>
      </c>
      <c r="H497" t="str">
        <f t="shared" si="59"/>
        <v>MXNUSD_ATM_6M</v>
      </c>
      <c r="I497" s="16">
        <v>13310.7873799999</v>
      </c>
      <c r="J497" s="13">
        <v>0.93799999999999994</v>
      </c>
      <c r="K497" s="16">
        <v>6242.75928121999</v>
      </c>
      <c r="L497" s="23" t="str">
        <f>+_xlfn.XLOOKUP(H497,Datos_Tradition!$J$2:$J$89,Datos_Tradition!$I$2:$I$89,"")</f>
        <v/>
      </c>
      <c r="M497" s="24">
        <f t="shared" si="60"/>
        <v>6242.75928121999</v>
      </c>
      <c r="N497" s="25" t="str">
        <f t="shared" si="61"/>
        <v/>
      </c>
      <c r="O497" s="23">
        <f>+_xlfn.XLOOKUP(H497,Datos_BGC!$J$2:$J$89,Datos_BGC!$I$2:$I$89,"")</f>
        <v>0.5</v>
      </c>
      <c r="P497" s="24">
        <f t="shared" si="62"/>
        <v>3327.6968449999749</v>
      </c>
      <c r="Q497" s="29" t="b">
        <f t="shared" si="63"/>
        <v>1</v>
      </c>
    </row>
    <row r="498" spans="1:17" x14ac:dyDescent="0.35">
      <c r="A498" t="s">
        <v>32</v>
      </c>
      <c r="B498" t="str">
        <f t="shared" si="56"/>
        <v>USD</v>
      </c>
      <c r="C498" t="str">
        <f t="shared" si="57"/>
        <v>MXN</v>
      </c>
      <c r="D498" t="str">
        <f t="shared" si="58"/>
        <v>MXNUSD</v>
      </c>
      <c r="E498" t="s">
        <v>17</v>
      </c>
      <c r="F498">
        <v>1</v>
      </c>
      <c r="G498" t="s">
        <v>7</v>
      </c>
      <c r="H498" t="str">
        <f t="shared" si="59"/>
        <v>MXNUSD_10FLY_1Y</v>
      </c>
      <c r="I498" s="16">
        <v>479147.46999999898</v>
      </c>
      <c r="J498" s="13">
        <v>0.5</v>
      </c>
      <c r="K498" s="16">
        <v>119786.867499999</v>
      </c>
      <c r="L498" s="23">
        <f>+_xlfn.XLOOKUP(H498,Datos_Tradition!$J$2:$J$89,Datos_Tradition!$I$2:$I$89,"")</f>
        <v>0.60000000000000009</v>
      </c>
      <c r="M498" s="24">
        <f t="shared" si="60"/>
        <v>143744.24099999972</v>
      </c>
      <c r="N498" s="25" t="b">
        <f t="shared" si="61"/>
        <v>0</v>
      </c>
      <c r="O498" s="23" t="str">
        <f>+_xlfn.XLOOKUP(H498,Datos_BGC!$J$2:$J$89,Datos_BGC!$I$2:$I$89,"")</f>
        <v/>
      </c>
      <c r="P498" s="24">
        <f t="shared" si="62"/>
        <v>119786.867499999</v>
      </c>
      <c r="Q498" s="29" t="str">
        <f t="shared" si="63"/>
        <v/>
      </c>
    </row>
    <row r="499" spans="1:17" x14ac:dyDescent="0.35">
      <c r="A499" t="s">
        <v>32</v>
      </c>
      <c r="B499" t="str">
        <f t="shared" si="56"/>
        <v>USD</v>
      </c>
      <c r="C499" t="str">
        <f t="shared" si="57"/>
        <v>MXN</v>
      </c>
      <c r="D499" t="str">
        <f t="shared" si="58"/>
        <v>MXNUSD</v>
      </c>
      <c r="E499" t="s">
        <v>16</v>
      </c>
      <c r="F499">
        <v>1</v>
      </c>
      <c r="G499" t="s">
        <v>7</v>
      </c>
      <c r="H499" t="str">
        <f t="shared" si="59"/>
        <v>MXNUSD_10RR_1Y</v>
      </c>
      <c r="I499" s="16">
        <v>154976.89000000001</v>
      </c>
      <c r="J499" s="13">
        <v>2.5</v>
      </c>
      <c r="K499" s="16">
        <v>193721.11249999999</v>
      </c>
      <c r="L499" s="23" t="str">
        <f>+_xlfn.XLOOKUP(H499,Datos_Tradition!$J$2:$J$89,Datos_Tradition!$I$2:$I$89,"")</f>
        <v/>
      </c>
      <c r="M499" s="24">
        <f t="shared" si="60"/>
        <v>193721.11249999999</v>
      </c>
      <c r="N499" s="25" t="str">
        <f t="shared" si="61"/>
        <v/>
      </c>
      <c r="O499" s="23" t="str">
        <f>+_xlfn.XLOOKUP(H499,Datos_BGC!$J$2:$J$89,Datos_BGC!$I$2:$I$89,"")</f>
        <v/>
      </c>
      <c r="P499" s="24">
        <f t="shared" si="62"/>
        <v>193721.11249999999</v>
      </c>
      <c r="Q499" s="29" t="str">
        <f t="shared" si="63"/>
        <v/>
      </c>
    </row>
    <row r="500" spans="1:17" x14ac:dyDescent="0.35">
      <c r="A500" t="s">
        <v>32</v>
      </c>
      <c r="B500" t="str">
        <f t="shared" si="56"/>
        <v>USD</v>
      </c>
      <c r="C500" t="str">
        <f t="shared" si="57"/>
        <v>MXN</v>
      </c>
      <c r="D500" t="str">
        <f t="shared" si="58"/>
        <v>MXNUSD</v>
      </c>
      <c r="E500" t="s">
        <v>19</v>
      </c>
      <c r="F500">
        <v>1</v>
      </c>
      <c r="G500" t="s">
        <v>7</v>
      </c>
      <c r="H500" t="str">
        <f t="shared" si="59"/>
        <v>MXNUSD_25FLY_1Y</v>
      </c>
      <c r="I500" s="16">
        <v>-696869.2</v>
      </c>
      <c r="J500" s="13">
        <v>0.4829</v>
      </c>
      <c r="K500" s="16">
        <v>168259.06834</v>
      </c>
      <c r="L500" s="23" t="str">
        <f>+_xlfn.XLOOKUP(H500,Datos_Tradition!$J$2:$J$89,Datos_Tradition!$I$2:$I$89,"")</f>
        <v/>
      </c>
      <c r="M500" s="24">
        <f t="shared" si="60"/>
        <v>168259.06834</v>
      </c>
      <c r="N500" s="25" t="str">
        <f t="shared" si="61"/>
        <v/>
      </c>
      <c r="O500" s="23" t="str">
        <f>+_xlfn.XLOOKUP(H500,Datos_BGC!$J$2:$J$89,Datos_BGC!$I$2:$I$89,"")</f>
        <v/>
      </c>
      <c r="P500" s="24">
        <f t="shared" si="62"/>
        <v>168259.06834</v>
      </c>
      <c r="Q500" s="29" t="str">
        <f t="shared" si="63"/>
        <v/>
      </c>
    </row>
    <row r="501" spans="1:17" x14ac:dyDescent="0.35">
      <c r="A501" t="s">
        <v>32</v>
      </c>
      <c r="B501" t="str">
        <f t="shared" si="56"/>
        <v>USD</v>
      </c>
      <c r="C501" t="str">
        <f t="shared" si="57"/>
        <v>MXN</v>
      </c>
      <c r="D501" t="str">
        <f t="shared" si="58"/>
        <v>MXNUSD</v>
      </c>
      <c r="E501" t="s">
        <v>18</v>
      </c>
      <c r="F501">
        <v>1</v>
      </c>
      <c r="G501" t="s">
        <v>7</v>
      </c>
      <c r="H501" t="str">
        <f t="shared" si="59"/>
        <v>MXNUSD_25RR_1Y</v>
      </c>
      <c r="I501" s="16">
        <v>143720.24</v>
      </c>
      <c r="J501" s="13">
        <v>0.75</v>
      </c>
      <c r="K501" s="16">
        <v>53895.09</v>
      </c>
      <c r="L501" s="23">
        <f>+_xlfn.XLOOKUP(H501,Datos_Tradition!$J$2:$J$89,Datos_Tradition!$I$2:$I$89,"")</f>
        <v>0.5</v>
      </c>
      <c r="M501" s="24">
        <f t="shared" si="60"/>
        <v>35930.06</v>
      </c>
      <c r="N501" s="25" t="b">
        <f t="shared" si="61"/>
        <v>1</v>
      </c>
      <c r="O501" s="23">
        <f>+_xlfn.XLOOKUP(H501,Datos_BGC!$J$2:$J$89,Datos_BGC!$I$2:$I$89,"")</f>
        <v>0.70000000000000018</v>
      </c>
      <c r="P501" s="24">
        <f t="shared" si="62"/>
        <v>50302.08400000001</v>
      </c>
      <c r="Q501" s="29" t="b">
        <f t="shared" si="63"/>
        <v>1</v>
      </c>
    </row>
    <row r="502" spans="1:17" x14ac:dyDescent="0.35">
      <c r="A502" t="s">
        <v>32</v>
      </c>
      <c r="B502" t="str">
        <f t="shared" si="56"/>
        <v>USD</v>
      </c>
      <c r="C502" t="str">
        <f t="shared" si="57"/>
        <v>MXN</v>
      </c>
      <c r="D502" t="str">
        <f t="shared" si="58"/>
        <v>MXNUSD</v>
      </c>
      <c r="E502" t="s">
        <v>9</v>
      </c>
      <c r="F502">
        <v>1</v>
      </c>
      <c r="G502" t="s">
        <v>7</v>
      </c>
      <c r="H502" t="str">
        <f t="shared" si="59"/>
        <v>MXNUSD_ATM_1Y</v>
      </c>
      <c r="I502" s="16">
        <v>-8985.5498100000004</v>
      </c>
      <c r="J502" s="13">
        <v>0.83699999999999997</v>
      </c>
      <c r="K502" s="16">
        <v>3760.4525954850001</v>
      </c>
      <c r="L502" s="23" t="str">
        <f>+_xlfn.XLOOKUP(H502,Datos_Tradition!$J$2:$J$89,Datos_Tradition!$I$2:$I$89,"")</f>
        <v/>
      </c>
      <c r="M502" s="24">
        <f t="shared" si="60"/>
        <v>3760.4525954850001</v>
      </c>
      <c r="N502" s="25" t="str">
        <f t="shared" si="61"/>
        <v/>
      </c>
      <c r="O502" s="23">
        <f>+_xlfn.XLOOKUP(H502,Datos_BGC!$J$2:$J$89,Datos_BGC!$I$2:$I$89,"")</f>
        <v>0.5</v>
      </c>
      <c r="P502" s="24">
        <f t="shared" si="62"/>
        <v>2246.3874525000001</v>
      </c>
      <c r="Q502" s="29" t="b">
        <f t="shared" si="63"/>
        <v>1</v>
      </c>
    </row>
    <row r="503" spans="1:17" x14ac:dyDescent="0.35">
      <c r="A503" t="s">
        <v>32</v>
      </c>
      <c r="B503" t="str">
        <f t="shared" si="56"/>
        <v>USD</v>
      </c>
      <c r="C503" t="str">
        <f t="shared" si="57"/>
        <v>MXN</v>
      </c>
      <c r="D503" t="str">
        <f t="shared" si="58"/>
        <v>MXNUSD</v>
      </c>
      <c r="E503" t="s">
        <v>17</v>
      </c>
      <c r="F503">
        <v>2</v>
      </c>
      <c r="G503" t="s">
        <v>8</v>
      </c>
      <c r="H503" t="str">
        <f t="shared" si="59"/>
        <v>MXNUSD_10FLY_2Y</v>
      </c>
      <c r="I503" s="16">
        <v>42288.85</v>
      </c>
      <c r="J503" s="13">
        <v>1.3708</v>
      </c>
      <c r="K503" s="16">
        <v>28984.77779</v>
      </c>
      <c r="L503" s="23" t="str">
        <f>+_xlfn.XLOOKUP(H503,Datos_Tradition!$J$2:$J$89,Datos_Tradition!$I$2:$I$89,"")</f>
        <v/>
      </c>
      <c r="M503" s="24">
        <f t="shared" si="60"/>
        <v>28984.77779</v>
      </c>
      <c r="N503" s="25" t="str">
        <f t="shared" si="61"/>
        <v/>
      </c>
      <c r="O503" s="23" t="str">
        <f>+_xlfn.XLOOKUP(H503,Datos_BGC!$J$2:$J$89,Datos_BGC!$I$2:$I$89,"")</f>
        <v/>
      </c>
      <c r="P503" s="24">
        <f t="shared" si="62"/>
        <v>28984.77779</v>
      </c>
      <c r="Q503" s="29" t="str">
        <f t="shared" si="63"/>
        <v/>
      </c>
    </row>
    <row r="504" spans="1:17" x14ac:dyDescent="0.35">
      <c r="A504" t="s">
        <v>32</v>
      </c>
      <c r="B504" t="str">
        <f t="shared" si="56"/>
        <v>USD</v>
      </c>
      <c r="C504" t="str">
        <f t="shared" si="57"/>
        <v>MXN</v>
      </c>
      <c r="D504" t="str">
        <f t="shared" si="58"/>
        <v>MXNUSD</v>
      </c>
      <c r="E504" t="s">
        <v>16</v>
      </c>
      <c r="F504">
        <v>2</v>
      </c>
      <c r="G504" t="s">
        <v>8</v>
      </c>
      <c r="H504" t="str">
        <f t="shared" si="59"/>
        <v>MXNUSD_10RR_2Y</v>
      </c>
      <c r="I504" s="16">
        <v>25734.2399999999</v>
      </c>
      <c r="J504" s="13">
        <v>4.3</v>
      </c>
      <c r="K504" s="16">
        <v>55328.6159999999</v>
      </c>
      <c r="L504" s="23" t="str">
        <f>+_xlfn.XLOOKUP(H504,Datos_Tradition!$J$2:$J$89,Datos_Tradition!$I$2:$I$89,"")</f>
        <v/>
      </c>
      <c r="M504" s="24">
        <f t="shared" si="60"/>
        <v>55328.6159999999</v>
      </c>
      <c r="N504" s="25" t="str">
        <f t="shared" si="61"/>
        <v/>
      </c>
      <c r="O504" s="23" t="str">
        <f>+_xlfn.XLOOKUP(H504,Datos_BGC!$J$2:$J$89,Datos_BGC!$I$2:$I$89,"")</f>
        <v/>
      </c>
      <c r="P504" s="24">
        <f t="shared" si="62"/>
        <v>55328.6159999999</v>
      </c>
      <c r="Q504" s="29" t="str">
        <f t="shared" si="63"/>
        <v/>
      </c>
    </row>
    <row r="505" spans="1:17" x14ac:dyDescent="0.35">
      <c r="A505" t="s">
        <v>32</v>
      </c>
      <c r="B505" t="str">
        <f t="shared" si="56"/>
        <v>USD</v>
      </c>
      <c r="C505" t="str">
        <f t="shared" si="57"/>
        <v>MXN</v>
      </c>
      <c r="D505" t="str">
        <f t="shared" si="58"/>
        <v>MXNUSD</v>
      </c>
      <c r="E505" t="s">
        <v>19</v>
      </c>
      <c r="F505">
        <v>2</v>
      </c>
      <c r="G505" t="s">
        <v>8</v>
      </c>
      <c r="H505" t="str">
        <f t="shared" si="59"/>
        <v>MXNUSD_25FLY_2Y</v>
      </c>
      <c r="I505" s="16">
        <v>142969.04999999999</v>
      </c>
      <c r="J505" s="13">
        <v>0.6</v>
      </c>
      <c r="K505" s="16">
        <v>42890.714999999997</v>
      </c>
      <c r="L505" s="23" t="str">
        <f>+_xlfn.XLOOKUP(H505,Datos_Tradition!$J$2:$J$89,Datos_Tradition!$I$2:$I$89,"")</f>
        <v/>
      </c>
      <c r="M505" s="24">
        <f t="shared" si="60"/>
        <v>42890.714999999997</v>
      </c>
      <c r="N505" s="25" t="str">
        <f t="shared" si="61"/>
        <v/>
      </c>
      <c r="O505" s="23" t="str">
        <f>+_xlfn.XLOOKUP(H505,Datos_BGC!$J$2:$J$89,Datos_BGC!$I$2:$I$89,"")</f>
        <v/>
      </c>
      <c r="P505" s="24">
        <f t="shared" si="62"/>
        <v>42890.714999999997</v>
      </c>
      <c r="Q505" s="29" t="str">
        <f t="shared" si="63"/>
        <v/>
      </c>
    </row>
    <row r="506" spans="1:17" x14ac:dyDescent="0.35">
      <c r="A506" t="s">
        <v>32</v>
      </c>
      <c r="B506" t="str">
        <f t="shared" si="56"/>
        <v>USD</v>
      </c>
      <c r="C506" t="str">
        <f t="shared" si="57"/>
        <v>MXN</v>
      </c>
      <c r="D506" t="str">
        <f t="shared" si="58"/>
        <v>MXNUSD</v>
      </c>
      <c r="E506" t="s">
        <v>18</v>
      </c>
      <c r="F506">
        <v>2</v>
      </c>
      <c r="G506" t="s">
        <v>8</v>
      </c>
      <c r="H506" t="str">
        <f t="shared" si="59"/>
        <v>MXNUSD_25RR_2Y</v>
      </c>
      <c r="I506" s="16">
        <v>60542.06</v>
      </c>
      <c r="J506" s="13">
        <v>1.1995</v>
      </c>
      <c r="K506" s="16">
        <v>36310.100484999901</v>
      </c>
      <c r="L506" s="23" t="str">
        <f>+_xlfn.XLOOKUP(H506,Datos_Tradition!$J$2:$J$89,Datos_Tradition!$I$2:$I$89,"")</f>
        <v/>
      </c>
      <c r="M506" s="24">
        <f t="shared" si="60"/>
        <v>36310.100484999901</v>
      </c>
      <c r="N506" s="25" t="str">
        <f t="shared" si="61"/>
        <v/>
      </c>
      <c r="O506" s="23">
        <f>+_xlfn.XLOOKUP(H506,Datos_BGC!$J$2:$J$89,Datos_BGC!$I$2:$I$89,"")</f>
        <v>1</v>
      </c>
      <c r="P506" s="24">
        <f t="shared" si="62"/>
        <v>30271.03</v>
      </c>
      <c r="Q506" s="29" t="b">
        <f t="shared" si="63"/>
        <v>1</v>
      </c>
    </row>
    <row r="507" spans="1:17" x14ac:dyDescent="0.35">
      <c r="A507" t="s">
        <v>32</v>
      </c>
      <c r="B507" t="str">
        <f t="shared" si="56"/>
        <v>USD</v>
      </c>
      <c r="C507" t="str">
        <f t="shared" si="57"/>
        <v>MXN</v>
      </c>
      <c r="D507" t="str">
        <f t="shared" si="58"/>
        <v>MXNUSD</v>
      </c>
      <c r="E507" t="s">
        <v>9</v>
      </c>
      <c r="F507">
        <v>2</v>
      </c>
      <c r="G507" t="s">
        <v>8</v>
      </c>
      <c r="H507" t="str">
        <f t="shared" si="59"/>
        <v>MXNUSD_ATM_2Y</v>
      </c>
      <c r="I507" s="16">
        <v>-6032.9399699999904</v>
      </c>
      <c r="J507" s="13">
        <v>1.3</v>
      </c>
      <c r="K507" s="16">
        <v>3921.4109804999898</v>
      </c>
      <c r="L507" s="23" t="str">
        <f>+_xlfn.XLOOKUP(H507,Datos_Tradition!$J$2:$J$89,Datos_Tradition!$I$2:$I$89,"")</f>
        <v/>
      </c>
      <c r="M507" s="24">
        <f t="shared" si="60"/>
        <v>3921.4109804999898</v>
      </c>
      <c r="N507" s="25" t="str">
        <f t="shared" si="61"/>
        <v/>
      </c>
      <c r="O507" s="23">
        <f>+_xlfn.XLOOKUP(H507,Datos_BGC!$J$2:$J$89,Datos_BGC!$I$2:$I$89,"")</f>
        <v>0.80000000000000071</v>
      </c>
      <c r="P507" s="24">
        <f t="shared" si="62"/>
        <v>2413.1759879999981</v>
      </c>
      <c r="Q507" s="29" t="b">
        <f t="shared" si="63"/>
        <v>1</v>
      </c>
    </row>
    <row r="508" spans="1:17" x14ac:dyDescent="0.35">
      <c r="A508" t="s">
        <v>105</v>
      </c>
      <c r="B508" t="str">
        <f t="shared" si="56"/>
        <v>USD</v>
      </c>
      <c r="C508" t="str">
        <f t="shared" si="57"/>
        <v>PLN</v>
      </c>
      <c r="D508" t="str">
        <f t="shared" si="58"/>
        <v>PLNUSD</v>
      </c>
      <c r="E508" t="s">
        <v>17</v>
      </c>
      <c r="F508">
        <v>0.5</v>
      </c>
      <c r="G508" t="s">
        <v>5</v>
      </c>
      <c r="H508" t="str">
        <f t="shared" si="59"/>
        <v>PLNUSD_10FLY_6M</v>
      </c>
      <c r="I508" s="16">
        <v>54754.09</v>
      </c>
      <c r="J508" s="13">
        <v>0.89333333333333298</v>
      </c>
      <c r="K508" s="16">
        <v>0</v>
      </c>
      <c r="L508" s="23" t="str">
        <f>+_xlfn.XLOOKUP(H508,Datos_Tradition!$J$2:$J$89,Datos_Tradition!$I$2:$I$89,"")</f>
        <v/>
      </c>
      <c r="M508" s="24">
        <f t="shared" si="60"/>
        <v>0</v>
      </c>
      <c r="N508" s="25" t="str">
        <f t="shared" si="61"/>
        <v/>
      </c>
      <c r="O508" s="23" t="str">
        <f>+_xlfn.XLOOKUP(H508,Datos_BGC!$J$2:$J$89,Datos_BGC!$I$2:$I$89,"")</f>
        <v/>
      </c>
      <c r="P508" s="24">
        <f t="shared" si="62"/>
        <v>0</v>
      </c>
      <c r="Q508" s="29" t="str">
        <f t="shared" si="63"/>
        <v/>
      </c>
    </row>
    <row r="509" spans="1:17" x14ac:dyDescent="0.35">
      <c r="A509" t="s">
        <v>105</v>
      </c>
      <c r="B509" t="str">
        <f t="shared" si="56"/>
        <v>USD</v>
      </c>
      <c r="C509" t="str">
        <f t="shared" si="57"/>
        <v>PLN</v>
      </c>
      <c r="D509" t="str">
        <f t="shared" si="58"/>
        <v>PLNUSD</v>
      </c>
      <c r="E509" t="s">
        <v>16</v>
      </c>
      <c r="F509">
        <v>0.5</v>
      </c>
      <c r="G509" t="s">
        <v>5</v>
      </c>
      <c r="H509" t="str">
        <f t="shared" si="59"/>
        <v>PLNUSD_10RR_6M</v>
      </c>
      <c r="I509" s="16">
        <v>-51270.63</v>
      </c>
      <c r="J509" s="13">
        <v>0.95530000000000004</v>
      </c>
      <c r="K509" s="16">
        <v>0</v>
      </c>
      <c r="L509" s="23" t="str">
        <f>+_xlfn.XLOOKUP(H509,Datos_Tradition!$J$2:$J$89,Datos_Tradition!$I$2:$I$89,"")</f>
        <v/>
      </c>
      <c r="M509" s="24">
        <f t="shared" si="60"/>
        <v>0</v>
      </c>
      <c r="N509" s="25" t="str">
        <f t="shared" si="61"/>
        <v/>
      </c>
      <c r="O509" s="23" t="str">
        <f>+_xlfn.XLOOKUP(H509,Datos_BGC!$J$2:$J$89,Datos_BGC!$I$2:$I$89,"")</f>
        <v/>
      </c>
      <c r="P509" s="24">
        <f t="shared" si="62"/>
        <v>0</v>
      </c>
      <c r="Q509" s="29" t="str">
        <f t="shared" si="63"/>
        <v/>
      </c>
    </row>
    <row r="510" spans="1:17" x14ac:dyDescent="0.35">
      <c r="A510" t="s">
        <v>105</v>
      </c>
      <c r="B510" t="str">
        <f t="shared" si="56"/>
        <v>USD</v>
      </c>
      <c r="C510" t="str">
        <f t="shared" si="57"/>
        <v>PLN</v>
      </c>
      <c r="D510" t="str">
        <f t="shared" si="58"/>
        <v>PLNUSD</v>
      </c>
      <c r="E510" t="s">
        <v>19</v>
      </c>
      <c r="F510">
        <v>0.5</v>
      </c>
      <c r="G510" t="s">
        <v>5</v>
      </c>
      <c r="H510" t="str">
        <f t="shared" si="59"/>
        <v>PLNUSD_25FLY_6M</v>
      </c>
      <c r="I510" s="16">
        <v>51248.91</v>
      </c>
      <c r="J510" s="13">
        <v>0.54</v>
      </c>
      <c r="K510" s="16">
        <v>0</v>
      </c>
      <c r="L510" s="23" t="str">
        <f>+_xlfn.XLOOKUP(H510,Datos_Tradition!$J$2:$J$89,Datos_Tradition!$I$2:$I$89,"")</f>
        <v/>
      </c>
      <c r="M510" s="24">
        <f t="shared" si="60"/>
        <v>0</v>
      </c>
      <c r="N510" s="25" t="str">
        <f t="shared" si="61"/>
        <v/>
      </c>
      <c r="O510" s="23" t="str">
        <f>+_xlfn.XLOOKUP(H510,Datos_BGC!$J$2:$J$89,Datos_BGC!$I$2:$I$89,"")</f>
        <v/>
      </c>
      <c r="P510" s="24">
        <f t="shared" si="62"/>
        <v>0</v>
      </c>
      <c r="Q510" s="29" t="str">
        <f t="shared" si="63"/>
        <v/>
      </c>
    </row>
    <row r="511" spans="1:17" x14ac:dyDescent="0.35">
      <c r="A511" t="s">
        <v>105</v>
      </c>
      <c r="B511" t="str">
        <f t="shared" si="56"/>
        <v>USD</v>
      </c>
      <c r="C511" t="str">
        <f t="shared" si="57"/>
        <v>PLN</v>
      </c>
      <c r="D511" t="str">
        <f t="shared" si="58"/>
        <v>PLNUSD</v>
      </c>
      <c r="E511" t="s">
        <v>18</v>
      </c>
      <c r="F511">
        <v>0.5</v>
      </c>
      <c r="G511" t="s">
        <v>5</v>
      </c>
      <c r="H511" t="str">
        <f t="shared" si="59"/>
        <v>PLNUSD_25RR_6M</v>
      </c>
      <c r="I511" s="16">
        <v>212899.429999999</v>
      </c>
      <c r="J511" s="13">
        <v>0.75</v>
      </c>
      <c r="K511" s="16">
        <v>0</v>
      </c>
      <c r="L511" s="23" t="str">
        <f>+_xlfn.XLOOKUP(H511,Datos_Tradition!$J$2:$J$89,Datos_Tradition!$I$2:$I$89,"")</f>
        <v/>
      </c>
      <c r="M511" s="24">
        <f t="shared" si="60"/>
        <v>0</v>
      </c>
      <c r="N511" s="25" t="str">
        <f t="shared" si="61"/>
        <v/>
      </c>
      <c r="O511" s="23" t="str">
        <f>+_xlfn.XLOOKUP(H511,Datos_BGC!$J$2:$J$89,Datos_BGC!$I$2:$I$89,"")</f>
        <v/>
      </c>
      <c r="P511" s="24">
        <f t="shared" si="62"/>
        <v>0</v>
      </c>
      <c r="Q511" s="29" t="str">
        <f t="shared" si="63"/>
        <v/>
      </c>
    </row>
    <row r="512" spans="1:17" x14ac:dyDescent="0.35">
      <c r="A512" t="s">
        <v>105</v>
      </c>
      <c r="B512" t="str">
        <f t="shared" si="56"/>
        <v>USD</v>
      </c>
      <c r="C512" t="str">
        <f t="shared" si="57"/>
        <v>PLN</v>
      </c>
      <c r="D512" t="str">
        <f t="shared" si="58"/>
        <v>PLNUSD</v>
      </c>
      <c r="E512" t="s">
        <v>9</v>
      </c>
      <c r="F512">
        <v>0.5</v>
      </c>
      <c r="G512" t="s">
        <v>5</v>
      </c>
      <c r="H512" t="str">
        <f t="shared" si="59"/>
        <v>PLNUSD_ATM_6M</v>
      </c>
      <c r="I512" s="16">
        <v>-43568.83857</v>
      </c>
      <c r="J512" s="13">
        <v>0.97619999999999996</v>
      </c>
      <c r="K512" s="16">
        <v>0</v>
      </c>
      <c r="L512" s="23" t="str">
        <f>+_xlfn.XLOOKUP(H512,Datos_Tradition!$J$2:$J$89,Datos_Tradition!$I$2:$I$89,"")</f>
        <v/>
      </c>
      <c r="M512" s="24">
        <f t="shared" si="60"/>
        <v>0</v>
      </c>
      <c r="N512" s="25" t="str">
        <f t="shared" si="61"/>
        <v/>
      </c>
      <c r="O512" s="23" t="str">
        <f>+_xlfn.XLOOKUP(H512,Datos_BGC!$J$2:$J$89,Datos_BGC!$I$2:$I$89,"")</f>
        <v/>
      </c>
      <c r="P512" s="24">
        <f t="shared" si="62"/>
        <v>0</v>
      </c>
      <c r="Q512" s="29" t="str">
        <f t="shared" si="63"/>
        <v/>
      </c>
    </row>
    <row r="513" spans="1:17" x14ac:dyDescent="0.35">
      <c r="A513" t="s">
        <v>105</v>
      </c>
      <c r="B513" t="str">
        <f t="shared" si="56"/>
        <v>USD</v>
      </c>
      <c r="C513" t="str">
        <f t="shared" si="57"/>
        <v>PLN</v>
      </c>
      <c r="D513" t="str">
        <f t="shared" si="58"/>
        <v>PLNUSD</v>
      </c>
      <c r="E513" t="s">
        <v>17</v>
      </c>
      <c r="F513">
        <v>1</v>
      </c>
      <c r="G513" t="s">
        <v>7</v>
      </c>
      <c r="H513" t="str">
        <f t="shared" si="59"/>
        <v>PLNUSD_10FLY_1Y</v>
      </c>
      <c r="I513" s="16">
        <v>36391.959999999897</v>
      </c>
      <c r="J513" s="13">
        <v>0.8</v>
      </c>
      <c r="K513" s="16">
        <v>0</v>
      </c>
      <c r="L513" s="23" t="str">
        <f>+_xlfn.XLOOKUP(H513,Datos_Tradition!$J$2:$J$89,Datos_Tradition!$I$2:$I$89,"")</f>
        <v/>
      </c>
      <c r="M513" s="24">
        <f t="shared" si="60"/>
        <v>0</v>
      </c>
      <c r="N513" s="25" t="str">
        <f t="shared" si="61"/>
        <v/>
      </c>
      <c r="O513" s="23" t="str">
        <f>+_xlfn.XLOOKUP(H513,Datos_BGC!$J$2:$J$89,Datos_BGC!$I$2:$I$89,"")</f>
        <v/>
      </c>
      <c r="P513" s="24">
        <f t="shared" si="62"/>
        <v>0</v>
      </c>
      <c r="Q513" s="29" t="str">
        <f t="shared" si="63"/>
        <v/>
      </c>
    </row>
    <row r="514" spans="1:17" x14ac:dyDescent="0.35">
      <c r="A514" t="s">
        <v>105</v>
      </c>
      <c r="B514" t="str">
        <f t="shared" si="56"/>
        <v>USD</v>
      </c>
      <c r="C514" t="str">
        <f t="shared" si="57"/>
        <v>PLN</v>
      </c>
      <c r="D514" t="str">
        <f t="shared" si="58"/>
        <v>PLNUSD</v>
      </c>
      <c r="E514" t="s">
        <v>16</v>
      </c>
      <c r="F514">
        <v>1</v>
      </c>
      <c r="G514" t="s">
        <v>7</v>
      </c>
      <c r="H514" t="str">
        <f t="shared" si="59"/>
        <v>PLNUSD_10RR_1Y</v>
      </c>
      <c r="I514" s="16">
        <v>-35862.97</v>
      </c>
      <c r="J514" s="13">
        <v>0.91300000000000003</v>
      </c>
      <c r="K514" s="16">
        <v>0</v>
      </c>
      <c r="L514" s="23" t="str">
        <f>+_xlfn.XLOOKUP(H514,Datos_Tradition!$J$2:$J$89,Datos_Tradition!$I$2:$I$89,"")</f>
        <v/>
      </c>
      <c r="M514" s="24">
        <f t="shared" si="60"/>
        <v>0</v>
      </c>
      <c r="N514" s="25" t="str">
        <f t="shared" si="61"/>
        <v/>
      </c>
      <c r="O514" s="23" t="str">
        <f>+_xlfn.XLOOKUP(H514,Datos_BGC!$J$2:$J$89,Datos_BGC!$I$2:$I$89,"")</f>
        <v/>
      </c>
      <c r="P514" s="24">
        <f t="shared" si="62"/>
        <v>0</v>
      </c>
      <c r="Q514" s="29" t="str">
        <f t="shared" si="63"/>
        <v/>
      </c>
    </row>
    <row r="515" spans="1:17" x14ac:dyDescent="0.35">
      <c r="A515" t="s">
        <v>105</v>
      </c>
      <c r="B515" t="str">
        <f t="shared" ref="B515:B527" si="64">+LEFT(A515,3)</f>
        <v>USD</v>
      </c>
      <c r="C515" t="str">
        <f t="shared" ref="C515:C527" si="65">+RIGHT(A515,3)</f>
        <v>PLN</v>
      </c>
      <c r="D515" t="str">
        <f t="shared" ref="D515:D527" si="66">+IF(B515&lt;C515,B515&amp;C515,C515&amp;B515)</f>
        <v>PLNUSD</v>
      </c>
      <c r="E515" t="s">
        <v>19</v>
      </c>
      <c r="F515">
        <v>1</v>
      </c>
      <c r="G515" t="s">
        <v>7</v>
      </c>
      <c r="H515" t="str">
        <f t="shared" ref="H515:H527" si="67">+D515&amp;"_"&amp;E515&amp;"_"&amp;G515</f>
        <v>PLNUSD_25FLY_1Y</v>
      </c>
      <c r="I515" s="16">
        <v>64233.86</v>
      </c>
      <c r="J515" s="13">
        <v>0.38019999999999998</v>
      </c>
      <c r="K515" s="16">
        <v>0</v>
      </c>
      <c r="L515" s="23" t="str">
        <f>+_xlfn.XLOOKUP(H515,Datos_Tradition!$J$2:$J$89,Datos_Tradition!$I$2:$I$89,"")</f>
        <v/>
      </c>
      <c r="M515" s="24">
        <f t="shared" ref="M515:M527" si="68">+IF(OR(L515="",K515=0),K515,ABS(I515)*L515/2)</f>
        <v>0</v>
      </c>
      <c r="N515" s="25" t="str">
        <f t="shared" ref="N515:N527" si="69">+IF(L515="","",M515&lt;$K515)</f>
        <v/>
      </c>
      <c r="O515" s="23" t="str">
        <f>+_xlfn.XLOOKUP(H515,Datos_BGC!$J$2:$J$89,Datos_BGC!$I$2:$I$89,"")</f>
        <v/>
      </c>
      <c r="P515" s="24">
        <f t="shared" ref="P515:P527" si="70">+IF(OR(O515="",K515=0),K515,ABS(I515)*O515/2)</f>
        <v>0</v>
      </c>
      <c r="Q515" s="29" t="str">
        <f t="shared" ref="Q515:Q527" si="71">+IF(O515="","",P515&lt;$K515)</f>
        <v/>
      </c>
    </row>
    <row r="516" spans="1:17" x14ac:dyDescent="0.35">
      <c r="A516" t="s">
        <v>105</v>
      </c>
      <c r="B516" t="str">
        <f t="shared" si="64"/>
        <v>USD</v>
      </c>
      <c r="C516" t="str">
        <f t="shared" si="65"/>
        <v>PLN</v>
      </c>
      <c r="D516" t="str">
        <f t="shared" si="66"/>
        <v>PLNUSD</v>
      </c>
      <c r="E516" t="s">
        <v>18</v>
      </c>
      <c r="F516">
        <v>1</v>
      </c>
      <c r="G516" t="s">
        <v>7</v>
      </c>
      <c r="H516" t="str">
        <f t="shared" si="67"/>
        <v>PLNUSD_25RR_1Y</v>
      </c>
      <c r="I516" s="16">
        <v>61337.889999999898</v>
      </c>
      <c r="J516" s="13">
        <v>0.7</v>
      </c>
      <c r="K516" s="16">
        <v>0</v>
      </c>
      <c r="L516" s="23" t="str">
        <f>+_xlfn.XLOOKUP(H516,Datos_Tradition!$J$2:$J$89,Datos_Tradition!$I$2:$I$89,"")</f>
        <v/>
      </c>
      <c r="M516" s="24">
        <f t="shared" si="68"/>
        <v>0</v>
      </c>
      <c r="N516" s="25" t="str">
        <f t="shared" si="69"/>
        <v/>
      </c>
      <c r="O516" s="23" t="str">
        <f>+_xlfn.XLOOKUP(H516,Datos_BGC!$J$2:$J$89,Datos_BGC!$I$2:$I$89,"")</f>
        <v/>
      </c>
      <c r="P516" s="24">
        <f t="shared" si="70"/>
        <v>0</v>
      </c>
      <c r="Q516" s="29" t="str">
        <f t="shared" si="71"/>
        <v/>
      </c>
    </row>
    <row r="517" spans="1:17" x14ac:dyDescent="0.35">
      <c r="A517" t="s">
        <v>105</v>
      </c>
      <c r="B517" t="str">
        <f t="shared" si="64"/>
        <v>USD</v>
      </c>
      <c r="C517" t="str">
        <f t="shared" si="65"/>
        <v>PLN</v>
      </c>
      <c r="D517" t="str">
        <f t="shared" si="66"/>
        <v>PLNUSD</v>
      </c>
      <c r="E517" t="s">
        <v>9</v>
      </c>
      <c r="F517">
        <v>1</v>
      </c>
      <c r="G517" t="s">
        <v>7</v>
      </c>
      <c r="H517" t="str">
        <f t="shared" si="67"/>
        <v>PLNUSD_ATM_1Y</v>
      </c>
      <c r="I517" s="16">
        <v>-48351.706829999901</v>
      </c>
      <c r="J517" s="13">
        <v>0.93940000000000001</v>
      </c>
      <c r="K517" s="16">
        <v>0</v>
      </c>
      <c r="L517" s="23" t="str">
        <f>+_xlfn.XLOOKUP(H517,Datos_Tradition!$J$2:$J$89,Datos_Tradition!$I$2:$I$89,"")</f>
        <v/>
      </c>
      <c r="M517" s="24">
        <f t="shared" si="68"/>
        <v>0</v>
      </c>
      <c r="N517" s="25" t="str">
        <f t="shared" si="69"/>
        <v/>
      </c>
      <c r="O517" s="23" t="str">
        <f>+_xlfn.XLOOKUP(H517,Datos_BGC!$J$2:$J$89,Datos_BGC!$I$2:$I$89,"")</f>
        <v/>
      </c>
      <c r="P517" s="24">
        <f t="shared" si="70"/>
        <v>0</v>
      </c>
      <c r="Q517" s="29" t="str">
        <f t="shared" si="71"/>
        <v/>
      </c>
    </row>
    <row r="518" spans="1:17" x14ac:dyDescent="0.35">
      <c r="A518" t="s">
        <v>105</v>
      </c>
      <c r="B518" t="str">
        <f t="shared" si="64"/>
        <v>USD</v>
      </c>
      <c r="C518" t="str">
        <f t="shared" si="65"/>
        <v>PLN</v>
      </c>
      <c r="D518" t="str">
        <f t="shared" si="66"/>
        <v>PLNUSD</v>
      </c>
      <c r="E518" t="s">
        <v>17</v>
      </c>
      <c r="F518">
        <v>2</v>
      </c>
      <c r="G518" t="s">
        <v>8</v>
      </c>
      <c r="H518" t="str">
        <f t="shared" si="67"/>
        <v>PLNUSD_10FLY_2Y</v>
      </c>
      <c r="I518" s="16">
        <v>-83403.850000000006</v>
      </c>
      <c r="J518" s="13">
        <v>0.7329</v>
      </c>
      <c r="K518" s="16">
        <v>0</v>
      </c>
      <c r="L518" s="23" t="str">
        <f>+_xlfn.XLOOKUP(H518,Datos_Tradition!$J$2:$J$89,Datos_Tradition!$I$2:$I$89,"")</f>
        <v/>
      </c>
      <c r="M518" s="24">
        <f t="shared" si="68"/>
        <v>0</v>
      </c>
      <c r="N518" s="25" t="str">
        <f t="shared" si="69"/>
        <v/>
      </c>
      <c r="O518" s="23" t="str">
        <f>+_xlfn.XLOOKUP(H518,Datos_BGC!$J$2:$J$89,Datos_BGC!$I$2:$I$89,"")</f>
        <v/>
      </c>
      <c r="P518" s="24">
        <f t="shared" si="70"/>
        <v>0</v>
      </c>
      <c r="Q518" s="29" t="str">
        <f t="shared" si="71"/>
        <v/>
      </c>
    </row>
    <row r="519" spans="1:17" x14ac:dyDescent="0.35">
      <c r="A519" t="s">
        <v>105</v>
      </c>
      <c r="B519" t="str">
        <f t="shared" si="64"/>
        <v>USD</v>
      </c>
      <c r="C519" t="str">
        <f t="shared" si="65"/>
        <v>PLN</v>
      </c>
      <c r="D519" t="str">
        <f t="shared" si="66"/>
        <v>PLNUSD</v>
      </c>
      <c r="E519" t="s">
        <v>16</v>
      </c>
      <c r="F519">
        <v>2</v>
      </c>
      <c r="G519" t="s">
        <v>8</v>
      </c>
      <c r="H519" t="str">
        <f t="shared" si="67"/>
        <v>PLNUSD_10RR_2Y</v>
      </c>
      <c r="I519" s="16">
        <v>34512.050000000003</v>
      </c>
      <c r="J519" s="13">
        <v>1.1982999999999999</v>
      </c>
      <c r="K519" s="16">
        <v>0</v>
      </c>
      <c r="L519" s="23" t="str">
        <f>+_xlfn.XLOOKUP(H519,Datos_Tradition!$J$2:$J$89,Datos_Tradition!$I$2:$I$89,"")</f>
        <v/>
      </c>
      <c r="M519" s="24">
        <f t="shared" si="68"/>
        <v>0</v>
      </c>
      <c r="N519" s="25" t="str">
        <f t="shared" si="69"/>
        <v/>
      </c>
      <c r="O519" s="23" t="str">
        <f>+_xlfn.XLOOKUP(H519,Datos_BGC!$J$2:$J$89,Datos_BGC!$I$2:$I$89,"")</f>
        <v/>
      </c>
      <c r="P519" s="24">
        <f t="shared" si="70"/>
        <v>0</v>
      </c>
      <c r="Q519" s="29" t="str">
        <f t="shared" si="71"/>
        <v/>
      </c>
    </row>
    <row r="520" spans="1:17" x14ac:dyDescent="0.35">
      <c r="A520" t="s">
        <v>105</v>
      </c>
      <c r="B520" t="str">
        <f t="shared" si="64"/>
        <v>USD</v>
      </c>
      <c r="C520" t="str">
        <f t="shared" si="65"/>
        <v>PLN</v>
      </c>
      <c r="D520" t="str">
        <f t="shared" si="66"/>
        <v>PLNUSD</v>
      </c>
      <c r="E520" t="s">
        <v>19</v>
      </c>
      <c r="F520">
        <v>2</v>
      </c>
      <c r="G520" t="s">
        <v>8</v>
      </c>
      <c r="H520" t="str">
        <f t="shared" si="67"/>
        <v>PLNUSD_25FLY_2Y</v>
      </c>
      <c r="I520" s="16">
        <v>44040.46</v>
      </c>
      <c r="J520" s="13">
        <v>0.53234999999999999</v>
      </c>
      <c r="K520" s="16">
        <v>0</v>
      </c>
      <c r="L520" s="23" t="str">
        <f>+_xlfn.XLOOKUP(H520,Datos_Tradition!$J$2:$J$89,Datos_Tradition!$I$2:$I$89,"")</f>
        <v/>
      </c>
      <c r="M520" s="24">
        <f t="shared" si="68"/>
        <v>0</v>
      </c>
      <c r="N520" s="25" t="str">
        <f t="shared" si="69"/>
        <v/>
      </c>
      <c r="O520" s="23" t="str">
        <f>+_xlfn.XLOOKUP(H520,Datos_BGC!$J$2:$J$89,Datos_BGC!$I$2:$I$89,"")</f>
        <v/>
      </c>
      <c r="P520" s="24">
        <f t="shared" si="70"/>
        <v>0</v>
      </c>
      <c r="Q520" s="29" t="str">
        <f t="shared" si="71"/>
        <v/>
      </c>
    </row>
    <row r="521" spans="1:17" x14ac:dyDescent="0.35">
      <c r="A521" t="s">
        <v>105</v>
      </c>
      <c r="B521" t="str">
        <f t="shared" si="64"/>
        <v>USD</v>
      </c>
      <c r="C521" t="str">
        <f t="shared" si="65"/>
        <v>PLN</v>
      </c>
      <c r="D521" t="str">
        <f t="shared" si="66"/>
        <v>PLNUSD</v>
      </c>
      <c r="E521" t="s">
        <v>18</v>
      </c>
      <c r="F521">
        <v>2</v>
      </c>
      <c r="G521" t="s">
        <v>8</v>
      </c>
      <c r="H521" t="str">
        <f t="shared" si="67"/>
        <v>PLNUSD_25RR_2Y</v>
      </c>
      <c r="I521" s="16">
        <v>85869.2</v>
      </c>
      <c r="J521" s="13">
        <v>0.74519999999999997</v>
      </c>
      <c r="K521" s="16">
        <v>0</v>
      </c>
      <c r="L521" s="23" t="str">
        <f>+_xlfn.XLOOKUP(H521,Datos_Tradition!$J$2:$J$89,Datos_Tradition!$I$2:$I$89,"")</f>
        <v/>
      </c>
      <c r="M521" s="24">
        <f t="shared" si="68"/>
        <v>0</v>
      </c>
      <c r="N521" s="25" t="str">
        <f t="shared" si="69"/>
        <v/>
      </c>
      <c r="O521" s="23" t="str">
        <f>+_xlfn.XLOOKUP(H521,Datos_BGC!$J$2:$J$89,Datos_BGC!$I$2:$I$89,"")</f>
        <v/>
      </c>
      <c r="P521" s="24">
        <f t="shared" si="70"/>
        <v>0</v>
      </c>
      <c r="Q521" s="29" t="str">
        <f t="shared" si="71"/>
        <v/>
      </c>
    </row>
    <row r="522" spans="1:17" x14ac:dyDescent="0.35">
      <c r="A522" t="s">
        <v>105</v>
      </c>
      <c r="B522" t="str">
        <f t="shared" si="64"/>
        <v>USD</v>
      </c>
      <c r="C522" t="str">
        <f t="shared" si="65"/>
        <v>PLN</v>
      </c>
      <c r="D522" t="str">
        <f t="shared" si="66"/>
        <v>PLNUSD</v>
      </c>
      <c r="E522" t="s">
        <v>9</v>
      </c>
      <c r="F522">
        <v>2</v>
      </c>
      <c r="G522" t="s">
        <v>8</v>
      </c>
      <c r="H522" t="str">
        <f t="shared" si="67"/>
        <v>PLNUSD_ATM_2Y</v>
      </c>
      <c r="I522" s="16">
        <v>47703.694239999902</v>
      </c>
      <c r="J522" s="13">
        <v>1.1798999999999999</v>
      </c>
      <c r="K522" s="16">
        <v>0</v>
      </c>
      <c r="L522" s="23" t="str">
        <f>+_xlfn.XLOOKUP(H522,Datos_Tradition!$J$2:$J$89,Datos_Tradition!$I$2:$I$89,"")</f>
        <v/>
      </c>
      <c r="M522" s="24">
        <f t="shared" si="68"/>
        <v>0</v>
      </c>
      <c r="N522" s="25" t="str">
        <f t="shared" si="69"/>
        <v/>
      </c>
      <c r="O522" s="23" t="str">
        <f>+_xlfn.XLOOKUP(H522,Datos_BGC!$J$2:$J$89,Datos_BGC!$I$2:$I$89,"")</f>
        <v/>
      </c>
      <c r="P522" s="24">
        <f t="shared" si="70"/>
        <v>0</v>
      </c>
      <c r="Q522" s="29" t="str">
        <f t="shared" si="71"/>
        <v/>
      </c>
    </row>
    <row r="523" spans="1:17" x14ac:dyDescent="0.35">
      <c r="A523" t="s">
        <v>105</v>
      </c>
      <c r="B523" t="str">
        <f t="shared" si="64"/>
        <v>USD</v>
      </c>
      <c r="C523" t="str">
        <f t="shared" si="65"/>
        <v>PLN</v>
      </c>
      <c r="D523" t="str">
        <f t="shared" si="66"/>
        <v>PLNUSD</v>
      </c>
      <c r="E523" t="s">
        <v>17</v>
      </c>
      <c r="F523">
        <v>3</v>
      </c>
      <c r="G523" t="s">
        <v>22</v>
      </c>
      <c r="H523" t="str">
        <f t="shared" si="67"/>
        <v>PLNUSD_10FLY_3Y</v>
      </c>
      <c r="I523" s="16">
        <v>-35572.160000000003</v>
      </c>
      <c r="J523" s="13">
        <v>0.75665000000000004</v>
      </c>
      <c r="K523" s="16">
        <v>0</v>
      </c>
      <c r="L523" s="23" t="str">
        <f>+_xlfn.XLOOKUP(H523,Datos_Tradition!$J$2:$J$89,Datos_Tradition!$I$2:$I$89,"")</f>
        <v/>
      </c>
      <c r="M523" s="24">
        <f t="shared" si="68"/>
        <v>0</v>
      </c>
      <c r="N523" s="25" t="str">
        <f t="shared" si="69"/>
        <v/>
      </c>
      <c r="O523" s="23" t="str">
        <f>+_xlfn.XLOOKUP(H523,Datos_BGC!$J$2:$J$89,Datos_BGC!$I$2:$I$89,"")</f>
        <v/>
      </c>
      <c r="P523" s="24">
        <f t="shared" si="70"/>
        <v>0</v>
      </c>
      <c r="Q523" s="29" t="str">
        <f t="shared" si="71"/>
        <v/>
      </c>
    </row>
    <row r="524" spans="1:17" x14ac:dyDescent="0.35">
      <c r="A524" t="s">
        <v>105</v>
      </c>
      <c r="B524" t="str">
        <f t="shared" si="64"/>
        <v>USD</v>
      </c>
      <c r="C524" t="str">
        <f t="shared" si="65"/>
        <v>PLN</v>
      </c>
      <c r="D524" t="str">
        <f t="shared" si="66"/>
        <v>PLNUSD</v>
      </c>
      <c r="E524" t="s">
        <v>16</v>
      </c>
      <c r="F524">
        <v>3</v>
      </c>
      <c r="G524" t="s">
        <v>22</v>
      </c>
      <c r="H524" t="str">
        <f t="shared" si="67"/>
        <v>PLNUSD_10RR_3Y</v>
      </c>
      <c r="I524" s="16">
        <v>-18517.25</v>
      </c>
      <c r="J524" s="13">
        <v>1.0152999999999901</v>
      </c>
      <c r="K524" s="16">
        <v>0</v>
      </c>
      <c r="L524" s="23" t="str">
        <f>+_xlfn.XLOOKUP(H524,Datos_Tradition!$J$2:$J$89,Datos_Tradition!$I$2:$I$89,"")</f>
        <v/>
      </c>
      <c r="M524" s="24">
        <f t="shared" si="68"/>
        <v>0</v>
      </c>
      <c r="N524" s="25" t="str">
        <f t="shared" si="69"/>
        <v/>
      </c>
      <c r="O524" s="23" t="str">
        <f>+_xlfn.XLOOKUP(H524,Datos_BGC!$J$2:$J$89,Datos_BGC!$I$2:$I$89,"")</f>
        <v/>
      </c>
      <c r="P524" s="24">
        <f t="shared" si="70"/>
        <v>0</v>
      </c>
      <c r="Q524" s="29" t="str">
        <f t="shared" si="71"/>
        <v/>
      </c>
    </row>
    <row r="525" spans="1:17" x14ac:dyDescent="0.35">
      <c r="A525" t="s">
        <v>105</v>
      </c>
      <c r="B525" t="str">
        <f t="shared" si="64"/>
        <v>USD</v>
      </c>
      <c r="C525" t="str">
        <f t="shared" si="65"/>
        <v>PLN</v>
      </c>
      <c r="D525" t="str">
        <f t="shared" si="66"/>
        <v>PLNUSD</v>
      </c>
      <c r="E525" t="s">
        <v>19</v>
      </c>
      <c r="F525">
        <v>3</v>
      </c>
      <c r="G525" t="s">
        <v>22</v>
      </c>
      <c r="H525" t="str">
        <f t="shared" si="67"/>
        <v>PLNUSD_25FLY_3Y</v>
      </c>
      <c r="I525" s="16">
        <v>34692.120000000003</v>
      </c>
      <c r="J525" s="13">
        <v>0.56499999999999995</v>
      </c>
      <c r="K525" s="16">
        <v>0</v>
      </c>
      <c r="L525" s="23" t="str">
        <f>+_xlfn.XLOOKUP(H525,Datos_Tradition!$J$2:$J$89,Datos_Tradition!$I$2:$I$89,"")</f>
        <v/>
      </c>
      <c r="M525" s="24">
        <f t="shared" si="68"/>
        <v>0</v>
      </c>
      <c r="N525" s="25" t="str">
        <f t="shared" si="69"/>
        <v/>
      </c>
      <c r="O525" s="23" t="str">
        <f>+_xlfn.XLOOKUP(H525,Datos_BGC!$J$2:$J$89,Datos_BGC!$I$2:$I$89,"")</f>
        <v/>
      </c>
      <c r="P525" s="24">
        <f t="shared" si="70"/>
        <v>0</v>
      </c>
      <c r="Q525" s="29" t="str">
        <f t="shared" si="71"/>
        <v/>
      </c>
    </row>
    <row r="526" spans="1:17" x14ac:dyDescent="0.35">
      <c r="A526" t="s">
        <v>105</v>
      </c>
      <c r="B526" t="str">
        <f t="shared" si="64"/>
        <v>USD</v>
      </c>
      <c r="C526" t="str">
        <f t="shared" si="65"/>
        <v>PLN</v>
      </c>
      <c r="D526" t="str">
        <f t="shared" si="66"/>
        <v>PLNUSD</v>
      </c>
      <c r="E526" t="s">
        <v>18</v>
      </c>
      <c r="F526">
        <v>3</v>
      </c>
      <c r="G526" t="s">
        <v>22</v>
      </c>
      <c r="H526" t="str">
        <f t="shared" si="67"/>
        <v>PLNUSD_25RR_3Y</v>
      </c>
      <c r="I526" s="16">
        <v>79204.909999999902</v>
      </c>
      <c r="J526" s="13">
        <v>0.76249999999999996</v>
      </c>
      <c r="K526" s="16">
        <v>0</v>
      </c>
      <c r="L526" s="23" t="str">
        <f>+_xlfn.XLOOKUP(H526,Datos_Tradition!$J$2:$J$89,Datos_Tradition!$I$2:$I$89,"")</f>
        <v/>
      </c>
      <c r="M526" s="24">
        <f t="shared" si="68"/>
        <v>0</v>
      </c>
      <c r="N526" s="25" t="str">
        <f t="shared" si="69"/>
        <v/>
      </c>
      <c r="O526" s="23" t="str">
        <f>+_xlfn.XLOOKUP(H526,Datos_BGC!$J$2:$J$89,Datos_BGC!$I$2:$I$89,"")</f>
        <v/>
      </c>
      <c r="P526" s="24">
        <f t="shared" si="70"/>
        <v>0</v>
      </c>
      <c r="Q526" s="29" t="str">
        <f t="shared" si="71"/>
        <v/>
      </c>
    </row>
    <row r="527" spans="1:17" x14ac:dyDescent="0.35">
      <c r="A527" t="s">
        <v>105</v>
      </c>
      <c r="B527" t="str">
        <f t="shared" si="64"/>
        <v>USD</v>
      </c>
      <c r="C527" t="str">
        <f t="shared" si="65"/>
        <v>PLN</v>
      </c>
      <c r="D527" t="str">
        <f t="shared" si="66"/>
        <v>PLNUSD</v>
      </c>
      <c r="E527" t="s">
        <v>9</v>
      </c>
      <c r="F527">
        <v>3</v>
      </c>
      <c r="G527" t="s">
        <v>22</v>
      </c>
      <c r="H527" t="str">
        <f t="shared" si="67"/>
        <v>PLNUSD_ATM_3Y</v>
      </c>
      <c r="I527" s="16">
        <v>13180.08684</v>
      </c>
      <c r="J527" s="13">
        <v>1.0899999999999901</v>
      </c>
      <c r="K527" s="16">
        <v>0</v>
      </c>
      <c r="L527" s="26" t="str">
        <f>+_xlfn.XLOOKUP(H527,Datos_Tradition!$J$2:$J$89,Datos_Tradition!$I$2:$I$89,"")</f>
        <v/>
      </c>
      <c r="M527" s="27">
        <f t="shared" si="68"/>
        <v>0</v>
      </c>
      <c r="N527" s="28" t="str">
        <f t="shared" si="69"/>
        <v/>
      </c>
      <c r="O527" s="26" t="str">
        <f>+_xlfn.XLOOKUP(H527,Datos_BGC!$J$2:$J$89,Datos_BGC!$I$2:$I$89,"")</f>
        <v/>
      </c>
      <c r="P527" s="27">
        <f t="shared" si="70"/>
        <v>0</v>
      </c>
      <c r="Q527" s="30" t="str">
        <f t="shared" si="71"/>
        <v/>
      </c>
    </row>
  </sheetData>
  <autoFilter ref="A1:Q527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DC7-0854-4117-9B4A-617D108E4077}">
  <sheetPr>
    <tabColor theme="5" tint="0.79998168889431442"/>
  </sheetPr>
  <dimension ref="A1:J89"/>
  <sheetViews>
    <sheetView zoomScaleNormal="100" workbookViewId="0">
      <selection sqref="A1:J7"/>
    </sheetView>
  </sheetViews>
  <sheetFormatPr baseColWidth="10" defaultRowHeight="14.5" x14ac:dyDescent="0.35"/>
  <cols>
    <col min="1" max="1" width="13.6328125" bestFit="1" customWidth="1"/>
    <col min="2" max="4" width="13.6328125" customWidth="1"/>
  </cols>
  <sheetData>
    <row r="1" spans="1:10" x14ac:dyDescent="0.35">
      <c r="A1" s="14" t="s">
        <v>115</v>
      </c>
      <c r="B1" s="14" t="s">
        <v>117</v>
      </c>
      <c r="C1" s="14" t="s">
        <v>118</v>
      </c>
      <c r="D1" s="14" t="s">
        <v>115</v>
      </c>
      <c r="E1" s="14" t="s">
        <v>40</v>
      </c>
      <c r="F1" s="14" t="s">
        <v>42</v>
      </c>
      <c r="G1" s="14" t="s">
        <v>112</v>
      </c>
      <c r="H1" s="14" t="s">
        <v>113</v>
      </c>
      <c r="I1" s="14" t="s">
        <v>114</v>
      </c>
      <c r="J1" s="14" t="s">
        <v>116</v>
      </c>
    </row>
    <row r="2" spans="1:10" x14ac:dyDescent="0.35">
      <c r="A2" t="s">
        <v>32</v>
      </c>
      <c r="B2" t="str">
        <f>+LEFT(A2,3)</f>
        <v>USD</v>
      </c>
      <c r="C2" t="str">
        <f>+RIGHT(A2,3)</f>
        <v>MXN</v>
      </c>
      <c r="D2" t="str">
        <f>+IF(B2&lt;C2,B2&amp;C2,C2&amp;B2)</f>
        <v>MXNUSD</v>
      </c>
      <c r="E2" t="s">
        <v>9</v>
      </c>
      <c r="F2" t="s">
        <v>0</v>
      </c>
      <c r="G2">
        <v>9</v>
      </c>
      <c r="H2">
        <v>13</v>
      </c>
      <c r="I2">
        <f>+H2-G2</f>
        <v>4</v>
      </c>
      <c r="J2" t="str">
        <f>+D2&amp;"_"&amp;E2&amp;"_"&amp;F2</f>
        <v>MXNUSD_ATM_1W</v>
      </c>
    </row>
    <row r="3" spans="1:10" x14ac:dyDescent="0.35">
      <c r="A3" t="s">
        <v>32</v>
      </c>
      <c r="B3" t="str">
        <f t="shared" ref="B3:B66" si="0">+LEFT(A3,3)</f>
        <v>USD</v>
      </c>
      <c r="C3" t="str">
        <f t="shared" ref="C3:C6" si="1">+RIGHT(A3,3)</f>
        <v>MXN</v>
      </c>
      <c r="D3" t="str">
        <f t="shared" ref="D3:D6" si="2">+IF(B3&lt;C3,B3&amp;C3,C3&amp;B3)</f>
        <v>MXNUSD</v>
      </c>
      <c r="E3" t="s">
        <v>9</v>
      </c>
      <c r="F3" t="s">
        <v>1</v>
      </c>
      <c r="G3">
        <v>9.75</v>
      </c>
      <c r="H3">
        <v>12</v>
      </c>
      <c r="I3">
        <f t="shared" ref="I3:I66" si="3">+H3-G3</f>
        <v>2.25</v>
      </c>
      <c r="J3" t="str">
        <f t="shared" ref="J3:J66" si="4">+D3&amp;"_"&amp;E3&amp;"_"&amp;F3</f>
        <v>MXNUSD_ATM_2W</v>
      </c>
    </row>
    <row r="4" spans="1:10" x14ac:dyDescent="0.35">
      <c r="A4" t="s">
        <v>32</v>
      </c>
      <c r="B4" t="str">
        <f t="shared" si="0"/>
        <v>USD</v>
      </c>
      <c r="C4" t="str">
        <f t="shared" si="1"/>
        <v>MXN</v>
      </c>
      <c r="D4" t="str">
        <f t="shared" si="2"/>
        <v>MXNUSD</v>
      </c>
      <c r="E4" t="s">
        <v>9</v>
      </c>
      <c r="F4" t="s">
        <v>2</v>
      </c>
      <c r="G4">
        <v>11.1</v>
      </c>
      <c r="H4">
        <v>11.6</v>
      </c>
      <c r="I4">
        <f t="shared" si="3"/>
        <v>0.5</v>
      </c>
      <c r="J4" t="str">
        <f t="shared" si="4"/>
        <v>MXNUSD_ATM_1M</v>
      </c>
    </row>
    <row r="5" spans="1:10" x14ac:dyDescent="0.35">
      <c r="A5" t="s">
        <v>32</v>
      </c>
      <c r="B5" t="str">
        <f t="shared" si="0"/>
        <v>USD</v>
      </c>
      <c r="C5" t="str">
        <f t="shared" si="1"/>
        <v>MXN</v>
      </c>
      <c r="D5" t="str">
        <f t="shared" si="2"/>
        <v>MXNUSD</v>
      </c>
      <c r="E5" t="s">
        <v>9</v>
      </c>
      <c r="F5" t="s">
        <v>3</v>
      </c>
      <c r="G5">
        <v>11.5</v>
      </c>
      <c r="H5">
        <v>12</v>
      </c>
      <c r="I5">
        <f t="shared" si="3"/>
        <v>0.5</v>
      </c>
      <c r="J5" t="str">
        <f t="shared" si="4"/>
        <v>MXNUSD_ATM_2M</v>
      </c>
    </row>
    <row r="6" spans="1:10" x14ac:dyDescent="0.35">
      <c r="A6" t="s">
        <v>32</v>
      </c>
      <c r="B6" t="str">
        <f t="shared" si="0"/>
        <v>USD</v>
      </c>
      <c r="C6" t="str">
        <f t="shared" si="1"/>
        <v>MXN</v>
      </c>
      <c r="D6" t="str">
        <f t="shared" si="2"/>
        <v>MXNUSD</v>
      </c>
      <c r="E6" t="s">
        <v>9</v>
      </c>
      <c r="F6" t="s">
        <v>4</v>
      </c>
      <c r="G6">
        <v>11.75</v>
      </c>
      <c r="H6">
        <v>12.25</v>
      </c>
      <c r="I6">
        <f t="shared" si="3"/>
        <v>0.5</v>
      </c>
      <c r="J6" t="str">
        <f t="shared" si="4"/>
        <v>MXNUSD_ATM_3M</v>
      </c>
    </row>
    <row r="7" spans="1:10" x14ac:dyDescent="0.35">
      <c r="A7" t="s">
        <v>32</v>
      </c>
      <c r="B7" t="str">
        <f t="shared" si="0"/>
        <v>USD</v>
      </c>
      <c r="C7" t="str">
        <f t="shared" ref="C7:C70" si="5">+RIGHT(A7,3)</f>
        <v>MXN</v>
      </c>
      <c r="D7" t="str">
        <f t="shared" ref="D7:D70" si="6">+IF(B7&lt;C7,B7&amp;C7,C7&amp;B7)</f>
        <v>MXNUSD</v>
      </c>
      <c r="E7" t="s">
        <v>9</v>
      </c>
      <c r="F7" t="s">
        <v>5</v>
      </c>
      <c r="G7">
        <v>12.25</v>
      </c>
      <c r="H7">
        <v>12.75</v>
      </c>
      <c r="I7">
        <f t="shared" si="3"/>
        <v>0.5</v>
      </c>
      <c r="J7" t="str">
        <f t="shared" si="4"/>
        <v>MXNUSD_ATM_6M</v>
      </c>
    </row>
    <row r="8" spans="1:10" x14ac:dyDescent="0.35">
      <c r="A8" t="s">
        <v>32</v>
      </c>
      <c r="B8" t="str">
        <f t="shared" si="0"/>
        <v>USD</v>
      </c>
      <c r="C8" t="str">
        <f t="shared" si="5"/>
        <v>MXN</v>
      </c>
      <c r="D8" t="str">
        <f t="shared" si="6"/>
        <v>MXNUSD</v>
      </c>
      <c r="E8" t="s">
        <v>9</v>
      </c>
      <c r="F8" t="s">
        <v>6</v>
      </c>
      <c r="G8">
        <v>12.6</v>
      </c>
      <c r="H8">
        <v>13.1</v>
      </c>
      <c r="I8">
        <f t="shared" si="3"/>
        <v>0.5</v>
      </c>
      <c r="J8" t="str">
        <f t="shared" si="4"/>
        <v>MXNUSD_ATM_9M</v>
      </c>
    </row>
    <row r="9" spans="1:10" x14ac:dyDescent="0.35">
      <c r="A9" t="s">
        <v>32</v>
      </c>
      <c r="B9" t="str">
        <f t="shared" si="0"/>
        <v>USD</v>
      </c>
      <c r="C9" t="str">
        <f t="shared" si="5"/>
        <v>MXN</v>
      </c>
      <c r="D9" t="str">
        <f t="shared" si="6"/>
        <v>MXNUSD</v>
      </c>
      <c r="E9" t="s">
        <v>9</v>
      </c>
      <c r="F9" t="s">
        <v>7</v>
      </c>
      <c r="G9">
        <v>12.85</v>
      </c>
      <c r="H9">
        <v>13.35</v>
      </c>
      <c r="I9">
        <f t="shared" si="3"/>
        <v>0.5</v>
      </c>
      <c r="J9" t="str">
        <f t="shared" si="4"/>
        <v>MXNUSD_ATM_1Y</v>
      </c>
    </row>
    <row r="10" spans="1:10" x14ac:dyDescent="0.35">
      <c r="A10" t="s">
        <v>32</v>
      </c>
      <c r="B10" t="str">
        <f t="shared" si="0"/>
        <v>USD</v>
      </c>
      <c r="C10" t="str">
        <f t="shared" si="5"/>
        <v>MXN</v>
      </c>
      <c r="D10" t="str">
        <f t="shared" si="6"/>
        <v>MXNUSD</v>
      </c>
      <c r="E10" t="s">
        <v>9</v>
      </c>
      <c r="F10" t="s">
        <v>8</v>
      </c>
      <c r="G10">
        <v>13</v>
      </c>
      <c r="H10">
        <v>13.8</v>
      </c>
      <c r="I10">
        <f t="shared" si="3"/>
        <v>0.80000000000000071</v>
      </c>
      <c r="J10" t="str">
        <f t="shared" si="4"/>
        <v>MXNUSD_ATM_2Y</v>
      </c>
    </row>
    <row r="11" spans="1:10" x14ac:dyDescent="0.35">
      <c r="A11" t="s">
        <v>31</v>
      </c>
      <c r="B11" t="str">
        <f t="shared" si="0"/>
        <v>USD</v>
      </c>
      <c r="C11" t="str">
        <f t="shared" si="5"/>
        <v>BRL</v>
      </c>
      <c r="D11" t="str">
        <f t="shared" si="6"/>
        <v>BRLUSD</v>
      </c>
      <c r="E11" t="s">
        <v>9</v>
      </c>
      <c r="F11" t="s">
        <v>0</v>
      </c>
      <c r="G11">
        <v>17</v>
      </c>
      <c r="H11">
        <v>21</v>
      </c>
      <c r="I11">
        <f t="shared" si="3"/>
        <v>4</v>
      </c>
      <c r="J11" t="str">
        <f t="shared" si="4"/>
        <v>BRLUSD_ATM_1W</v>
      </c>
    </row>
    <row r="12" spans="1:10" x14ac:dyDescent="0.35">
      <c r="A12" t="s">
        <v>31</v>
      </c>
      <c r="B12" t="str">
        <f t="shared" si="0"/>
        <v>USD</v>
      </c>
      <c r="C12" t="str">
        <f t="shared" si="5"/>
        <v>BRL</v>
      </c>
      <c r="D12" t="str">
        <f t="shared" si="6"/>
        <v>BRLUSD</v>
      </c>
      <c r="E12" t="s">
        <v>9</v>
      </c>
      <c r="F12" t="s">
        <v>1</v>
      </c>
      <c r="G12">
        <v>17.5</v>
      </c>
      <c r="H12">
        <v>19.5</v>
      </c>
      <c r="I12">
        <f t="shared" si="3"/>
        <v>2</v>
      </c>
      <c r="J12" t="str">
        <f t="shared" si="4"/>
        <v>BRLUSD_ATM_2W</v>
      </c>
    </row>
    <row r="13" spans="1:10" x14ac:dyDescent="0.35">
      <c r="A13" t="s">
        <v>31</v>
      </c>
      <c r="B13" t="str">
        <f t="shared" si="0"/>
        <v>USD</v>
      </c>
      <c r="C13" t="str">
        <f t="shared" si="5"/>
        <v>BRL</v>
      </c>
      <c r="D13" t="str">
        <f t="shared" si="6"/>
        <v>BRLUSD</v>
      </c>
      <c r="E13" t="s">
        <v>9</v>
      </c>
      <c r="F13" t="s">
        <v>2</v>
      </c>
      <c r="G13">
        <v>18.850000000000001</v>
      </c>
      <c r="H13">
        <v>19.850000000000001</v>
      </c>
      <c r="I13">
        <f t="shared" si="3"/>
        <v>1</v>
      </c>
      <c r="J13" t="str">
        <f t="shared" si="4"/>
        <v>BRLUSD_ATM_1M</v>
      </c>
    </row>
    <row r="14" spans="1:10" x14ac:dyDescent="0.35">
      <c r="A14" t="s">
        <v>31</v>
      </c>
      <c r="B14" t="str">
        <f t="shared" si="0"/>
        <v>USD</v>
      </c>
      <c r="C14" t="str">
        <f t="shared" si="5"/>
        <v>BRL</v>
      </c>
      <c r="D14" t="str">
        <f t="shared" si="6"/>
        <v>BRLUSD</v>
      </c>
      <c r="E14" t="s">
        <v>9</v>
      </c>
      <c r="F14" t="s">
        <v>3</v>
      </c>
      <c r="G14">
        <v>21.15</v>
      </c>
      <c r="H14">
        <v>22.1</v>
      </c>
      <c r="I14">
        <f t="shared" si="3"/>
        <v>0.95000000000000284</v>
      </c>
      <c r="J14" t="str">
        <f t="shared" si="4"/>
        <v>BRLUSD_ATM_2M</v>
      </c>
    </row>
    <row r="15" spans="1:10" x14ac:dyDescent="0.35">
      <c r="A15" t="s">
        <v>31</v>
      </c>
      <c r="B15" t="str">
        <f t="shared" si="0"/>
        <v>USD</v>
      </c>
      <c r="C15" t="str">
        <f t="shared" si="5"/>
        <v>BRL</v>
      </c>
      <c r="D15" t="str">
        <f t="shared" si="6"/>
        <v>BRLUSD</v>
      </c>
      <c r="E15" t="s">
        <v>9</v>
      </c>
      <c r="F15" t="s">
        <v>4</v>
      </c>
      <c r="G15">
        <v>21.75</v>
      </c>
      <c r="H15">
        <v>22.75</v>
      </c>
      <c r="I15">
        <f t="shared" si="3"/>
        <v>1</v>
      </c>
      <c r="J15" t="str">
        <f t="shared" si="4"/>
        <v>BRLUSD_ATM_3M</v>
      </c>
    </row>
    <row r="16" spans="1:10" x14ac:dyDescent="0.35">
      <c r="A16" t="s">
        <v>31</v>
      </c>
      <c r="B16" t="str">
        <f t="shared" si="0"/>
        <v>USD</v>
      </c>
      <c r="C16" t="str">
        <f t="shared" si="5"/>
        <v>BRL</v>
      </c>
      <c r="D16" t="str">
        <f t="shared" si="6"/>
        <v>BRLUSD</v>
      </c>
      <c r="E16" t="s">
        <v>9</v>
      </c>
      <c r="F16" t="s">
        <v>5</v>
      </c>
      <c r="G16">
        <v>20.3</v>
      </c>
      <c r="H16">
        <v>21.25</v>
      </c>
      <c r="I16">
        <f t="shared" si="3"/>
        <v>0.94999999999999929</v>
      </c>
      <c r="J16" t="str">
        <f t="shared" si="4"/>
        <v>BRLUSD_ATM_6M</v>
      </c>
    </row>
    <row r="17" spans="1:10" x14ac:dyDescent="0.35">
      <c r="A17" t="s">
        <v>31</v>
      </c>
      <c r="B17" t="str">
        <f t="shared" si="0"/>
        <v>USD</v>
      </c>
      <c r="C17" t="str">
        <f t="shared" si="5"/>
        <v>BRL</v>
      </c>
      <c r="D17" t="str">
        <f t="shared" si="6"/>
        <v>BRLUSD</v>
      </c>
      <c r="E17" t="s">
        <v>9</v>
      </c>
      <c r="F17" t="s">
        <v>6</v>
      </c>
      <c r="G17">
        <v>19.850000000000001</v>
      </c>
      <c r="H17">
        <v>20.8</v>
      </c>
      <c r="I17">
        <f t="shared" si="3"/>
        <v>0.94999999999999929</v>
      </c>
      <c r="J17" t="str">
        <f t="shared" si="4"/>
        <v>BRLUSD_ATM_9M</v>
      </c>
    </row>
    <row r="18" spans="1:10" x14ac:dyDescent="0.35">
      <c r="A18" t="s">
        <v>31</v>
      </c>
      <c r="B18" t="str">
        <f t="shared" si="0"/>
        <v>USD</v>
      </c>
      <c r="C18" t="str">
        <f t="shared" si="5"/>
        <v>BRL</v>
      </c>
      <c r="D18" t="str">
        <f t="shared" si="6"/>
        <v>BRLUSD</v>
      </c>
      <c r="E18" t="s">
        <v>9</v>
      </c>
      <c r="F18" t="s">
        <v>7</v>
      </c>
      <c r="G18">
        <v>19.649999999999999</v>
      </c>
      <c r="H18">
        <v>20.55</v>
      </c>
      <c r="I18">
        <f t="shared" si="3"/>
        <v>0.90000000000000213</v>
      </c>
      <c r="J18" t="str">
        <f t="shared" si="4"/>
        <v>BRLUSD_ATM_1Y</v>
      </c>
    </row>
    <row r="19" spans="1:10" x14ac:dyDescent="0.35">
      <c r="A19" t="s">
        <v>31</v>
      </c>
      <c r="B19" t="str">
        <f t="shared" si="0"/>
        <v>USD</v>
      </c>
      <c r="C19" t="str">
        <f t="shared" si="5"/>
        <v>BRL</v>
      </c>
      <c r="D19" t="str">
        <f t="shared" si="6"/>
        <v>BRLUSD</v>
      </c>
      <c r="E19" t="s">
        <v>9</v>
      </c>
      <c r="F19" t="s">
        <v>8</v>
      </c>
      <c r="G19">
        <v>19.5</v>
      </c>
      <c r="H19">
        <v>21</v>
      </c>
      <c r="I19">
        <f t="shared" si="3"/>
        <v>1.5</v>
      </c>
      <c r="J19" t="str">
        <f t="shared" si="4"/>
        <v>BRLUSD_ATM_2Y</v>
      </c>
    </row>
    <row r="20" spans="1:10" x14ac:dyDescent="0.35">
      <c r="A20" t="s">
        <v>28</v>
      </c>
      <c r="B20" t="str">
        <f t="shared" si="0"/>
        <v>BRL</v>
      </c>
      <c r="C20" t="str">
        <f t="shared" si="5"/>
        <v>JPY</v>
      </c>
      <c r="D20" t="str">
        <f t="shared" si="6"/>
        <v>BRLJPY</v>
      </c>
      <c r="E20" t="s">
        <v>9</v>
      </c>
      <c r="F20" t="s">
        <v>0</v>
      </c>
      <c r="G20">
        <v>16.5</v>
      </c>
      <c r="H20">
        <v>23</v>
      </c>
      <c r="I20">
        <f t="shared" si="3"/>
        <v>6.5</v>
      </c>
      <c r="J20" t="str">
        <f t="shared" si="4"/>
        <v>BRLJPY_ATM_1W</v>
      </c>
    </row>
    <row r="21" spans="1:10" x14ac:dyDescent="0.35">
      <c r="A21" t="s">
        <v>28</v>
      </c>
      <c r="B21" t="str">
        <f t="shared" si="0"/>
        <v>BRL</v>
      </c>
      <c r="C21" t="str">
        <f t="shared" si="5"/>
        <v>JPY</v>
      </c>
      <c r="D21" t="str">
        <f t="shared" si="6"/>
        <v>BRLJPY</v>
      </c>
      <c r="E21" t="s">
        <v>9</v>
      </c>
      <c r="F21" t="s">
        <v>1</v>
      </c>
      <c r="G21">
        <v>18</v>
      </c>
      <c r="H21">
        <v>21.5</v>
      </c>
      <c r="I21">
        <f t="shared" si="3"/>
        <v>3.5</v>
      </c>
      <c r="J21" t="str">
        <f t="shared" si="4"/>
        <v>BRLJPY_ATM_2W</v>
      </c>
    </row>
    <row r="22" spans="1:10" x14ac:dyDescent="0.35">
      <c r="A22" t="s">
        <v>28</v>
      </c>
      <c r="B22" t="str">
        <f t="shared" si="0"/>
        <v>BRL</v>
      </c>
      <c r="C22" t="str">
        <f t="shared" si="5"/>
        <v>JPY</v>
      </c>
      <c r="D22" t="str">
        <f t="shared" si="6"/>
        <v>BRLJPY</v>
      </c>
      <c r="E22" t="s">
        <v>9</v>
      </c>
      <c r="F22" t="s">
        <v>2</v>
      </c>
      <c r="G22">
        <v>19.5</v>
      </c>
      <c r="H22">
        <v>21.25</v>
      </c>
      <c r="I22">
        <f t="shared" si="3"/>
        <v>1.75</v>
      </c>
      <c r="J22" t="str">
        <f t="shared" si="4"/>
        <v>BRLJPY_ATM_1M</v>
      </c>
    </row>
    <row r="23" spans="1:10" x14ac:dyDescent="0.35">
      <c r="A23" t="s">
        <v>28</v>
      </c>
      <c r="B23" t="str">
        <f t="shared" si="0"/>
        <v>BRL</v>
      </c>
      <c r="C23" t="str">
        <f t="shared" si="5"/>
        <v>JPY</v>
      </c>
      <c r="D23" t="str">
        <f t="shared" si="6"/>
        <v>BRLJPY</v>
      </c>
      <c r="E23" t="s">
        <v>9</v>
      </c>
      <c r="F23" t="s">
        <v>3</v>
      </c>
      <c r="G23">
        <v>22</v>
      </c>
      <c r="H23">
        <v>23.75</v>
      </c>
      <c r="I23">
        <f t="shared" si="3"/>
        <v>1.75</v>
      </c>
      <c r="J23" t="str">
        <f t="shared" si="4"/>
        <v>BRLJPY_ATM_2M</v>
      </c>
    </row>
    <row r="24" spans="1:10" x14ac:dyDescent="0.35">
      <c r="A24" t="s">
        <v>28</v>
      </c>
      <c r="B24" t="str">
        <f t="shared" si="0"/>
        <v>BRL</v>
      </c>
      <c r="C24" t="str">
        <f t="shared" si="5"/>
        <v>JPY</v>
      </c>
      <c r="D24" t="str">
        <f t="shared" si="6"/>
        <v>BRLJPY</v>
      </c>
      <c r="E24" t="s">
        <v>9</v>
      </c>
      <c r="F24" t="s">
        <v>4</v>
      </c>
      <c r="G24">
        <v>22.5</v>
      </c>
      <c r="H24">
        <v>24.5</v>
      </c>
      <c r="I24">
        <f t="shared" si="3"/>
        <v>2</v>
      </c>
      <c r="J24" t="str">
        <f t="shared" si="4"/>
        <v>BRLJPY_ATM_3M</v>
      </c>
    </row>
    <row r="25" spans="1:10" x14ac:dyDescent="0.35">
      <c r="A25" t="s">
        <v>28</v>
      </c>
      <c r="B25" t="str">
        <f t="shared" si="0"/>
        <v>BRL</v>
      </c>
      <c r="C25" t="str">
        <f t="shared" si="5"/>
        <v>JPY</v>
      </c>
      <c r="D25" t="str">
        <f t="shared" si="6"/>
        <v>BRLJPY</v>
      </c>
      <c r="E25" t="s">
        <v>9</v>
      </c>
      <c r="F25" t="s">
        <v>5</v>
      </c>
      <c r="G25">
        <v>21.25</v>
      </c>
      <c r="H25">
        <v>23</v>
      </c>
      <c r="I25">
        <f t="shared" si="3"/>
        <v>1.75</v>
      </c>
      <c r="J25" t="str">
        <f t="shared" si="4"/>
        <v>BRLJPY_ATM_6M</v>
      </c>
    </row>
    <row r="26" spans="1:10" x14ac:dyDescent="0.35">
      <c r="A26" t="s">
        <v>28</v>
      </c>
      <c r="B26" t="str">
        <f t="shared" si="0"/>
        <v>BRL</v>
      </c>
      <c r="C26" t="str">
        <f t="shared" si="5"/>
        <v>JPY</v>
      </c>
      <c r="D26" t="str">
        <f t="shared" si="6"/>
        <v>BRLJPY</v>
      </c>
      <c r="E26" t="s">
        <v>9</v>
      </c>
      <c r="F26" t="s">
        <v>6</v>
      </c>
      <c r="G26">
        <v>21</v>
      </c>
      <c r="H26">
        <v>22.5</v>
      </c>
      <c r="I26">
        <f t="shared" si="3"/>
        <v>1.5</v>
      </c>
      <c r="J26" t="str">
        <f t="shared" si="4"/>
        <v>BRLJPY_ATM_9M</v>
      </c>
    </row>
    <row r="27" spans="1:10" x14ac:dyDescent="0.35">
      <c r="A27" t="s">
        <v>28</v>
      </c>
      <c r="B27" t="str">
        <f t="shared" si="0"/>
        <v>BRL</v>
      </c>
      <c r="C27" t="str">
        <f t="shared" si="5"/>
        <v>JPY</v>
      </c>
      <c r="D27" t="str">
        <f t="shared" si="6"/>
        <v>BRLJPY</v>
      </c>
      <c r="E27" t="s">
        <v>9</v>
      </c>
      <c r="F27" t="s">
        <v>7</v>
      </c>
      <c r="G27">
        <v>20.75</v>
      </c>
      <c r="H27">
        <v>22.5</v>
      </c>
      <c r="I27">
        <f t="shared" si="3"/>
        <v>1.75</v>
      </c>
      <c r="J27" t="str">
        <f t="shared" si="4"/>
        <v>BRLJPY_ATM_1Y</v>
      </c>
    </row>
    <row r="28" spans="1:10" x14ac:dyDescent="0.35">
      <c r="A28" t="s">
        <v>28</v>
      </c>
      <c r="B28" t="str">
        <f t="shared" si="0"/>
        <v>BRL</v>
      </c>
      <c r="C28" t="str">
        <f t="shared" si="5"/>
        <v>JPY</v>
      </c>
      <c r="D28" t="str">
        <f t="shared" si="6"/>
        <v>BRLJPY</v>
      </c>
      <c r="E28" t="s">
        <v>9</v>
      </c>
      <c r="F28" t="s">
        <v>8</v>
      </c>
      <c r="G28">
        <v>20.5</v>
      </c>
      <c r="H28">
        <v>23</v>
      </c>
      <c r="I28">
        <f t="shared" si="3"/>
        <v>2.5</v>
      </c>
      <c r="J28" t="str">
        <f t="shared" si="4"/>
        <v>BRLJPY_ATM_2Y</v>
      </c>
    </row>
    <row r="29" spans="1:10" x14ac:dyDescent="0.35">
      <c r="A29" t="s">
        <v>32</v>
      </c>
      <c r="B29" t="str">
        <f t="shared" si="0"/>
        <v>USD</v>
      </c>
      <c r="C29" t="str">
        <f t="shared" si="5"/>
        <v>MXN</v>
      </c>
      <c r="D29" t="str">
        <f t="shared" si="6"/>
        <v>MXNUSD</v>
      </c>
      <c r="E29" t="s">
        <v>18</v>
      </c>
      <c r="F29" t="s">
        <v>0</v>
      </c>
      <c r="G29">
        <v>0.2</v>
      </c>
      <c r="H29">
        <v>3.75</v>
      </c>
      <c r="I29">
        <f t="shared" si="3"/>
        <v>3.55</v>
      </c>
      <c r="J29" t="str">
        <f t="shared" si="4"/>
        <v>MXNUSD_25RR_1W</v>
      </c>
    </row>
    <row r="30" spans="1:10" x14ac:dyDescent="0.35">
      <c r="A30" t="s">
        <v>32</v>
      </c>
      <c r="B30" t="str">
        <f t="shared" si="0"/>
        <v>USD</v>
      </c>
      <c r="C30" t="str">
        <f t="shared" si="5"/>
        <v>MXN</v>
      </c>
      <c r="D30" t="str">
        <f t="shared" si="6"/>
        <v>MXNUSD</v>
      </c>
      <c r="E30" t="s">
        <v>18</v>
      </c>
      <c r="F30" t="s">
        <v>1</v>
      </c>
      <c r="G30">
        <v>1.1499999999999999</v>
      </c>
      <c r="H30">
        <v>2.9</v>
      </c>
      <c r="I30">
        <f t="shared" si="3"/>
        <v>1.75</v>
      </c>
      <c r="J30" t="str">
        <f t="shared" si="4"/>
        <v>MXNUSD_25RR_2W</v>
      </c>
    </row>
    <row r="31" spans="1:10" x14ac:dyDescent="0.35">
      <c r="A31" t="s">
        <v>32</v>
      </c>
      <c r="B31" t="str">
        <f t="shared" si="0"/>
        <v>USD</v>
      </c>
      <c r="C31" t="str">
        <f t="shared" si="5"/>
        <v>MXN</v>
      </c>
      <c r="D31" t="str">
        <f t="shared" si="6"/>
        <v>MXNUSD</v>
      </c>
      <c r="E31" t="s">
        <v>18</v>
      </c>
      <c r="F31" t="s">
        <v>2</v>
      </c>
      <c r="G31">
        <v>2</v>
      </c>
      <c r="H31">
        <v>3</v>
      </c>
      <c r="I31">
        <f t="shared" si="3"/>
        <v>1</v>
      </c>
      <c r="J31" t="str">
        <f t="shared" si="4"/>
        <v>MXNUSD_25RR_1M</v>
      </c>
    </row>
    <row r="32" spans="1:10" x14ac:dyDescent="0.35">
      <c r="A32" t="s">
        <v>32</v>
      </c>
      <c r="B32" t="str">
        <f t="shared" si="0"/>
        <v>USD</v>
      </c>
      <c r="C32" t="str">
        <f t="shared" si="5"/>
        <v>MXN</v>
      </c>
      <c r="D32" t="str">
        <f t="shared" si="6"/>
        <v>MXNUSD</v>
      </c>
      <c r="E32" t="s">
        <v>18</v>
      </c>
      <c r="F32" t="s">
        <v>3</v>
      </c>
      <c r="G32">
        <v>2.15</v>
      </c>
      <c r="H32">
        <v>3</v>
      </c>
      <c r="I32">
        <f t="shared" si="3"/>
        <v>0.85000000000000009</v>
      </c>
      <c r="J32" t="str">
        <f t="shared" si="4"/>
        <v>MXNUSD_25RR_2M</v>
      </c>
    </row>
    <row r="33" spans="1:10" x14ac:dyDescent="0.35">
      <c r="A33" t="s">
        <v>32</v>
      </c>
      <c r="B33" t="str">
        <f t="shared" si="0"/>
        <v>USD</v>
      </c>
      <c r="C33" t="str">
        <f t="shared" si="5"/>
        <v>MXN</v>
      </c>
      <c r="D33" t="str">
        <f t="shared" si="6"/>
        <v>MXNUSD</v>
      </c>
      <c r="E33" t="s">
        <v>18</v>
      </c>
      <c r="F33" t="s">
        <v>4</v>
      </c>
      <c r="G33">
        <v>2.25</v>
      </c>
      <c r="H33">
        <v>3.05</v>
      </c>
      <c r="I33">
        <f t="shared" si="3"/>
        <v>0.79999999999999982</v>
      </c>
      <c r="J33" t="str">
        <f t="shared" si="4"/>
        <v>MXNUSD_25RR_3M</v>
      </c>
    </row>
    <row r="34" spans="1:10" x14ac:dyDescent="0.35">
      <c r="A34" t="s">
        <v>32</v>
      </c>
      <c r="B34" t="str">
        <f t="shared" si="0"/>
        <v>USD</v>
      </c>
      <c r="C34" t="str">
        <f t="shared" si="5"/>
        <v>MXN</v>
      </c>
      <c r="D34" t="str">
        <f t="shared" si="6"/>
        <v>MXNUSD</v>
      </c>
      <c r="E34" t="s">
        <v>18</v>
      </c>
      <c r="F34" t="s">
        <v>5</v>
      </c>
      <c r="G34">
        <v>2.4</v>
      </c>
      <c r="H34">
        <v>3.25</v>
      </c>
      <c r="I34">
        <f t="shared" si="3"/>
        <v>0.85000000000000009</v>
      </c>
      <c r="J34" t="str">
        <f t="shared" si="4"/>
        <v>MXNUSD_25RR_6M</v>
      </c>
    </row>
    <row r="35" spans="1:10" x14ac:dyDescent="0.35">
      <c r="A35" t="s">
        <v>32</v>
      </c>
      <c r="B35" t="str">
        <f t="shared" si="0"/>
        <v>USD</v>
      </c>
      <c r="C35" t="str">
        <f t="shared" si="5"/>
        <v>MXN</v>
      </c>
      <c r="D35" t="str">
        <f t="shared" si="6"/>
        <v>MXNUSD</v>
      </c>
      <c r="E35" t="s">
        <v>18</v>
      </c>
      <c r="F35" t="s">
        <v>6</v>
      </c>
      <c r="G35">
        <v>2.6</v>
      </c>
      <c r="H35">
        <v>3.35</v>
      </c>
      <c r="I35">
        <f t="shared" si="3"/>
        <v>0.75</v>
      </c>
      <c r="J35" t="str">
        <f t="shared" si="4"/>
        <v>MXNUSD_25RR_9M</v>
      </c>
    </row>
    <row r="36" spans="1:10" x14ac:dyDescent="0.35">
      <c r="A36" t="s">
        <v>32</v>
      </c>
      <c r="B36" t="str">
        <f t="shared" si="0"/>
        <v>USD</v>
      </c>
      <c r="C36" t="str">
        <f t="shared" si="5"/>
        <v>MXN</v>
      </c>
      <c r="D36" t="str">
        <f t="shared" si="6"/>
        <v>MXNUSD</v>
      </c>
      <c r="E36" t="s">
        <v>18</v>
      </c>
      <c r="F36" t="s">
        <v>7</v>
      </c>
      <c r="G36">
        <v>2.75</v>
      </c>
      <c r="H36">
        <v>3.45</v>
      </c>
      <c r="I36">
        <f t="shared" si="3"/>
        <v>0.70000000000000018</v>
      </c>
      <c r="J36" t="str">
        <f t="shared" si="4"/>
        <v>MXNUSD_25RR_1Y</v>
      </c>
    </row>
    <row r="37" spans="1:10" x14ac:dyDescent="0.35">
      <c r="A37" t="s">
        <v>32</v>
      </c>
      <c r="B37" t="str">
        <f t="shared" si="0"/>
        <v>USD</v>
      </c>
      <c r="C37" t="str">
        <f t="shared" si="5"/>
        <v>MXN</v>
      </c>
      <c r="D37" t="str">
        <f t="shared" si="6"/>
        <v>MXNUSD</v>
      </c>
      <c r="E37" t="s">
        <v>18</v>
      </c>
      <c r="F37" t="s">
        <v>8</v>
      </c>
      <c r="G37">
        <v>2.7</v>
      </c>
      <c r="H37">
        <v>3.7</v>
      </c>
      <c r="I37">
        <f t="shared" si="3"/>
        <v>1</v>
      </c>
      <c r="J37" t="str">
        <f t="shared" si="4"/>
        <v>MXNUSD_25RR_2Y</v>
      </c>
    </row>
    <row r="38" spans="1:10" x14ac:dyDescent="0.35">
      <c r="A38" t="s">
        <v>31</v>
      </c>
      <c r="B38" t="str">
        <f t="shared" si="0"/>
        <v>USD</v>
      </c>
      <c r="C38" t="str">
        <f t="shared" si="5"/>
        <v>BRL</v>
      </c>
      <c r="D38" t="str">
        <f t="shared" si="6"/>
        <v>BRLUSD</v>
      </c>
      <c r="E38" t="s">
        <v>18</v>
      </c>
      <c r="F38" t="s">
        <v>0</v>
      </c>
      <c r="G38">
        <v>0.1</v>
      </c>
      <c r="H38">
        <v>3.15</v>
      </c>
      <c r="I38">
        <f t="shared" si="3"/>
        <v>3.05</v>
      </c>
      <c r="J38" t="str">
        <f t="shared" si="4"/>
        <v>BRLUSD_25RR_1W</v>
      </c>
    </row>
    <row r="39" spans="1:10" x14ac:dyDescent="0.35">
      <c r="A39" t="s">
        <v>31</v>
      </c>
      <c r="B39" t="str">
        <f t="shared" si="0"/>
        <v>USD</v>
      </c>
      <c r="C39" t="str">
        <f t="shared" si="5"/>
        <v>BRL</v>
      </c>
      <c r="D39" t="str">
        <f t="shared" si="6"/>
        <v>BRLUSD</v>
      </c>
      <c r="E39" t="s">
        <v>18</v>
      </c>
      <c r="F39" t="s">
        <v>1</v>
      </c>
      <c r="G39">
        <v>0.6</v>
      </c>
      <c r="H39">
        <v>2.4</v>
      </c>
      <c r="I39">
        <f t="shared" si="3"/>
        <v>1.7999999999999998</v>
      </c>
      <c r="J39" t="str">
        <f t="shared" si="4"/>
        <v>BRLUSD_25RR_2W</v>
      </c>
    </row>
    <row r="40" spans="1:10" x14ac:dyDescent="0.35">
      <c r="A40" t="s">
        <v>31</v>
      </c>
      <c r="B40" t="str">
        <f t="shared" si="0"/>
        <v>USD</v>
      </c>
      <c r="C40" t="str">
        <f t="shared" si="5"/>
        <v>BRL</v>
      </c>
      <c r="D40" t="str">
        <f t="shared" si="6"/>
        <v>BRLUSD</v>
      </c>
      <c r="E40" t="s">
        <v>18</v>
      </c>
      <c r="F40" t="s">
        <v>2</v>
      </c>
      <c r="G40">
        <v>1.3</v>
      </c>
      <c r="H40">
        <v>2.1</v>
      </c>
      <c r="I40">
        <f t="shared" si="3"/>
        <v>0.8</v>
      </c>
      <c r="J40" t="str">
        <f t="shared" si="4"/>
        <v>BRLUSD_25RR_1M</v>
      </c>
    </row>
    <row r="41" spans="1:10" x14ac:dyDescent="0.35">
      <c r="A41" t="s">
        <v>31</v>
      </c>
      <c r="B41" t="str">
        <f t="shared" si="0"/>
        <v>USD</v>
      </c>
      <c r="C41" t="str">
        <f t="shared" si="5"/>
        <v>BRL</v>
      </c>
      <c r="D41" t="str">
        <f t="shared" si="6"/>
        <v>BRLUSD</v>
      </c>
      <c r="E41" t="s">
        <v>18</v>
      </c>
      <c r="F41" t="s">
        <v>3</v>
      </c>
      <c r="G41">
        <v>1.45</v>
      </c>
      <c r="H41">
        <v>2.2999999999999998</v>
      </c>
      <c r="I41">
        <f t="shared" si="3"/>
        <v>0.84999999999999987</v>
      </c>
      <c r="J41" t="str">
        <f t="shared" si="4"/>
        <v>BRLUSD_25RR_2M</v>
      </c>
    </row>
    <row r="42" spans="1:10" x14ac:dyDescent="0.35">
      <c r="A42" t="s">
        <v>31</v>
      </c>
      <c r="B42" t="str">
        <f t="shared" si="0"/>
        <v>USD</v>
      </c>
      <c r="C42" t="str">
        <f t="shared" si="5"/>
        <v>BRL</v>
      </c>
      <c r="D42" t="str">
        <f t="shared" si="6"/>
        <v>BRLUSD</v>
      </c>
      <c r="E42" t="s">
        <v>18</v>
      </c>
      <c r="F42" t="s">
        <v>4</v>
      </c>
      <c r="G42">
        <v>1.6</v>
      </c>
      <c r="H42">
        <v>2.4</v>
      </c>
      <c r="I42">
        <f t="shared" si="3"/>
        <v>0.79999999999999982</v>
      </c>
      <c r="J42" t="str">
        <f t="shared" si="4"/>
        <v>BRLUSD_25RR_3M</v>
      </c>
    </row>
    <row r="43" spans="1:10" x14ac:dyDescent="0.35">
      <c r="A43" t="s">
        <v>31</v>
      </c>
      <c r="B43" t="str">
        <f t="shared" si="0"/>
        <v>USD</v>
      </c>
      <c r="C43" t="str">
        <f t="shared" si="5"/>
        <v>BRL</v>
      </c>
      <c r="D43" t="str">
        <f t="shared" si="6"/>
        <v>BRLUSD</v>
      </c>
      <c r="E43" t="s">
        <v>18</v>
      </c>
      <c r="F43" t="s">
        <v>5</v>
      </c>
      <c r="G43">
        <v>1.5</v>
      </c>
      <c r="H43">
        <v>2.35</v>
      </c>
      <c r="I43">
        <f t="shared" si="3"/>
        <v>0.85000000000000009</v>
      </c>
      <c r="J43" t="str">
        <f t="shared" si="4"/>
        <v>BRLUSD_25RR_6M</v>
      </c>
    </row>
    <row r="44" spans="1:10" x14ac:dyDescent="0.35">
      <c r="A44" t="s">
        <v>31</v>
      </c>
      <c r="B44" t="str">
        <f t="shared" si="0"/>
        <v>USD</v>
      </c>
      <c r="C44" t="str">
        <f t="shared" si="5"/>
        <v>BRL</v>
      </c>
      <c r="D44" t="str">
        <f t="shared" si="6"/>
        <v>BRLUSD</v>
      </c>
      <c r="E44" t="s">
        <v>18</v>
      </c>
      <c r="F44" t="s">
        <v>6</v>
      </c>
      <c r="G44">
        <v>1.75</v>
      </c>
      <c r="H44">
        <v>2.5499999999999998</v>
      </c>
      <c r="I44">
        <f t="shared" si="3"/>
        <v>0.79999999999999982</v>
      </c>
      <c r="J44" t="str">
        <f t="shared" si="4"/>
        <v>BRLUSD_25RR_9M</v>
      </c>
    </row>
    <row r="45" spans="1:10" x14ac:dyDescent="0.35">
      <c r="A45" t="s">
        <v>31</v>
      </c>
      <c r="B45" t="str">
        <f t="shared" si="0"/>
        <v>USD</v>
      </c>
      <c r="C45" t="str">
        <f t="shared" si="5"/>
        <v>BRL</v>
      </c>
      <c r="D45" t="str">
        <f t="shared" si="6"/>
        <v>BRLUSD</v>
      </c>
      <c r="E45" t="s">
        <v>18</v>
      </c>
      <c r="F45" t="s">
        <v>7</v>
      </c>
      <c r="G45">
        <v>1.8</v>
      </c>
      <c r="H45">
        <v>2.5499999999999998</v>
      </c>
      <c r="I45">
        <f t="shared" si="3"/>
        <v>0.74999999999999978</v>
      </c>
      <c r="J45" t="str">
        <f t="shared" si="4"/>
        <v>BRLUSD_25RR_1Y</v>
      </c>
    </row>
    <row r="46" spans="1:10" x14ac:dyDescent="0.35">
      <c r="A46" t="s">
        <v>31</v>
      </c>
      <c r="B46" t="str">
        <f t="shared" si="0"/>
        <v>USD</v>
      </c>
      <c r="C46" t="str">
        <f t="shared" si="5"/>
        <v>BRL</v>
      </c>
      <c r="D46" t="str">
        <f t="shared" si="6"/>
        <v>BRLUSD</v>
      </c>
      <c r="E46" t="s">
        <v>18</v>
      </c>
      <c r="F46" t="s">
        <v>8</v>
      </c>
      <c r="G46">
        <v>1.85</v>
      </c>
      <c r="H46">
        <v>2.85</v>
      </c>
      <c r="I46">
        <f t="shared" si="3"/>
        <v>1</v>
      </c>
      <c r="J46" t="str">
        <f t="shared" si="4"/>
        <v>BRLUSD_25RR_2Y</v>
      </c>
    </row>
    <row r="47" spans="1:10" x14ac:dyDescent="0.35">
      <c r="A47" t="s">
        <v>28</v>
      </c>
      <c r="B47" t="str">
        <f t="shared" si="0"/>
        <v>BRL</v>
      </c>
      <c r="C47" t="str">
        <f t="shared" si="5"/>
        <v>JPY</v>
      </c>
      <c r="D47" t="str">
        <f t="shared" si="6"/>
        <v>BRLJPY</v>
      </c>
      <c r="E47" t="s">
        <v>18</v>
      </c>
      <c r="F47" t="s">
        <v>0</v>
      </c>
      <c r="G47">
        <v>-1.1000000000000001</v>
      </c>
      <c r="H47">
        <v>5.95</v>
      </c>
      <c r="I47">
        <f t="shared" si="3"/>
        <v>7.0500000000000007</v>
      </c>
      <c r="J47" t="str">
        <f t="shared" si="4"/>
        <v>BRLJPY_25RR_1W</v>
      </c>
    </row>
    <row r="48" spans="1:10" x14ac:dyDescent="0.35">
      <c r="A48" t="s">
        <v>28</v>
      </c>
      <c r="B48" t="str">
        <f t="shared" si="0"/>
        <v>BRL</v>
      </c>
      <c r="C48" t="str">
        <f t="shared" si="5"/>
        <v>JPY</v>
      </c>
      <c r="D48" t="str">
        <f t="shared" si="6"/>
        <v>BRLJPY</v>
      </c>
      <c r="E48" t="s">
        <v>18</v>
      </c>
      <c r="F48" t="s">
        <v>1</v>
      </c>
      <c r="G48">
        <v>-0.4</v>
      </c>
      <c r="H48">
        <v>3.65</v>
      </c>
      <c r="I48">
        <f t="shared" si="3"/>
        <v>4.05</v>
      </c>
      <c r="J48" t="str">
        <f t="shared" si="4"/>
        <v>BRLJPY_25RR_2W</v>
      </c>
    </row>
    <row r="49" spans="1:10" x14ac:dyDescent="0.35">
      <c r="A49" t="s">
        <v>28</v>
      </c>
      <c r="B49" t="str">
        <f t="shared" si="0"/>
        <v>BRL</v>
      </c>
      <c r="C49" t="str">
        <f t="shared" si="5"/>
        <v>JPY</v>
      </c>
      <c r="D49" t="str">
        <f t="shared" si="6"/>
        <v>BRLJPY</v>
      </c>
      <c r="E49" t="s">
        <v>18</v>
      </c>
      <c r="F49" t="s">
        <v>2</v>
      </c>
      <c r="G49">
        <v>1.05</v>
      </c>
      <c r="H49">
        <v>2.8</v>
      </c>
      <c r="I49">
        <f t="shared" si="3"/>
        <v>1.7499999999999998</v>
      </c>
      <c r="J49" t="str">
        <f t="shared" si="4"/>
        <v>BRLJPY_25RR_1M</v>
      </c>
    </row>
    <row r="50" spans="1:10" x14ac:dyDescent="0.35">
      <c r="A50" t="s">
        <v>28</v>
      </c>
      <c r="B50" t="str">
        <f t="shared" si="0"/>
        <v>BRL</v>
      </c>
      <c r="C50" t="str">
        <f t="shared" si="5"/>
        <v>JPY</v>
      </c>
      <c r="D50" t="str">
        <f t="shared" si="6"/>
        <v>BRLJPY</v>
      </c>
      <c r="E50" t="s">
        <v>18</v>
      </c>
      <c r="F50" t="s">
        <v>3</v>
      </c>
      <c r="G50">
        <v>1.25</v>
      </c>
      <c r="H50">
        <v>3.05</v>
      </c>
      <c r="I50">
        <f t="shared" si="3"/>
        <v>1.7999999999999998</v>
      </c>
      <c r="J50" t="str">
        <f t="shared" si="4"/>
        <v>BRLJPY_25RR_2M</v>
      </c>
    </row>
    <row r="51" spans="1:10" x14ac:dyDescent="0.35">
      <c r="A51" t="s">
        <v>28</v>
      </c>
      <c r="B51" t="str">
        <f t="shared" si="0"/>
        <v>BRL</v>
      </c>
      <c r="C51" t="str">
        <f t="shared" si="5"/>
        <v>JPY</v>
      </c>
      <c r="D51" t="str">
        <f t="shared" si="6"/>
        <v>BRLJPY</v>
      </c>
      <c r="E51" t="s">
        <v>18</v>
      </c>
      <c r="F51" t="s">
        <v>4</v>
      </c>
      <c r="G51">
        <v>1.2</v>
      </c>
      <c r="H51">
        <v>3.25</v>
      </c>
      <c r="I51">
        <f t="shared" si="3"/>
        <v>2.0499999999999998</v>
      </c>
      <c r="J51" t="str">
        <f t="shared" si="4"/>
        <v>BRLJPY_25RR_3M</v>
      </c>
    </row>
    <row r="52" spans="1:10" x14ac:dyDescent="0.35">
      <c r="A52" t="s">
        <v>28</v>
      </c>
      <c r="B52" t="str">
        <f t="shared" si="0"/>
        <v>BRL</v>
      </c>
      <c r="C52" t="str">
        <f t="shared" si="5"/>
        <v>JPY</v>
      </c>
      <c r="D52" t="str">
        <f t="shared" si="6"/>
        <v>BRLJPY</v>
      </c>
      <c r="E52" t="s">
        <v>18</v>
      </c>
      <c r="F52" t="s">
        <v>5</v>
      </c>
      <c r="G52">
        <v>1.3</v>
      </c>
      <c r="H52">
        <v>3.3</v>
      </c>
      <c r="I52">
        <f t="shared" si="3"/>
        <v>1.9999999999999998</v>
      </c>
      <c r="J52" t="str">
        <f t="shared" si="4"/>
        <v>BRLJPY_25RR_6M</v>
      </c>
    </row>
    <row r="53" spans="1:10" x14ac:dyDescent="0.35">
      <c r="A53" t="s">
        <v>28</v>
      </c>
      <c r="B53" t="str">
        <f t="shared" si="0"/>
        <v>BRL</v>
      </c>
      <c r="C53" t="str">
        <f t="shared" si="5"/>
        <v>JPY</v>
      </c>
      <c r="D53" t="str">
        <f t="shared" si="6"/>
        <v>BRLJPY</v>
      </c>
      <c r="E53" t="s">
        <v>18</v>
      </c>
      <c r="F53" t="s">
        <v>6</v>
      </c>
      <c r="G53">
        <v>1.5</v>
      </c>
      <c r="H53">
        <v>3.5</v>
      </c>
      <c r="I53">
        <f t="shared" si="3"/>
        <v>2</v>
      </c>
      <c r="J53" t="str">
        <f t="shared" si="4"/>
        <v>BRLJPY_25RR_9M</v>
      </c>
    </row>
    <row r="54" spans="1:10" x14ac:dyDescent="0.35">
      <c r="A54" t="s">
        <v>28</v>
      </c>
      <c r="B54" t="str">
        <f t="shared" si="0"/>
        <v>BRL</v>
      </c>
      <c r="C54" t="str">
        <f t="shared" si="5"/>
        <v>JPY</v>
      </c>
      <c r="D54" t="str">
        <f t="shared" si="6"/>
        <v>BRLJPY</v>
      </c>
      <c r="E54" t="s">
        <v>18</v>
      </c>
      <c r="F54" t="s">
        <v>7</v>
      </c>
      <c r="G54">
        <v>1.45</v>
      </c>
      <c r="H54">
        <v>3.45</v>
      </c>
      <c r="I54">
        <f t="shared" si="3"/>
        <v>2</v>
      </c>
      <c r="J54" t="str">
        <f t="shared" si="4"/>
        <v>BRLJPY_25RR_1Y</v>
      </c>
    </row>
    <row r="55" spans="1:10" x14ac:dyDescent="0.35">
      <c r="A55" t="s">
        <v>28</v>
      </c>
      <c r="B55" t="str">
        <f t="shared" si="0"/>
        <v>BRL</v>
      </c>
      <c r="C55" t="str">
        <f t="shared" si="5"/>
        <v>JPY</v>
      </c>
      <c r="D55" t="str">
        <f t="shared" si="6"/>
        <v>BRLJPY</v>
      </c>
      <c r="E55" t="s">
        <v>18</v>
      </c>
      <c r="F55" t="s">
        <v>8</v>
      </c>
      <c r="G55">
        <v>0.85</v>
      </c>
      <c r="H55">
        <v>3.9</v>
      </c>
      <c r="I55">
        <f t="shared" si="3"/>
        <v>3.05</v>
      </c>
      <c r="J55" t="str">
        <f t="shared" si="4"/>
        <v>BRLJPY_25RR_2Y</v>
      </c>
    </row>
    <row r="56" spans="1:10" x14ac:dyDescent="0.35">
      <c r="A56" t="s">
        <v>30</v>
      </c>
      <c r="B56" t="str">
        <f t="shared" si="0"/>
        <v>EUR</v>
      </c>
      <c r="C56" t="str">
        <f t="shared" si="5"/>
        <v>MXN</v>
      </c>
      <c r="D56" t="str">
        <f t="shared" si="6"/>
        <v>EURMXN</v>
      </c>
      <c r="E56" t="s">
        <v>9</v>
      </c>
      <c r="F56" t="s">
        <v>0</v>
      </c>
      <c r="G56">
        <v>8</v>
      </c>
      <c r="H56">
        <v>12.5</v>
      </c>
      <c r="I56">
        <f t="shared" si="3"/>
        <v>4.5</v>
      </c>
      <c r="J56" t="str">
        <f t="shared" si="4"/>
        <v>EURMXN_ATM_1W</v>
      </c>
    </row>
    <row r="57" spans="1:10" x14ac:dyDescent="0.35">
      <c r="A57" t="s">
        <v>30</v>
      </c>
      <c r="B57" t="str">
        <f t="shared" si="0"/>
        <v>EUR</v>
      </c>
      <c r="C57" t="str">
        <f t="shared" si="5"/>
        <v>MXN</v>
      </c>
      <c r="D57" t="str">
        <f t="shared" si="6"/>
        <v>EURMXN</v>
      </c>
      <c r="E57" t="s">
        <v>9</v>
      </c>
      <c r="F57" t="s">
        <v>1</v>
      </c>
      <c r="G57">
        <v>9</v>
      </c>
      <c r="H57">
        <v>12</v>
      </c>
      <c r="I57">
        <f t="shared" si="3"/>
        <v>3</v>
      </c>
      <c r="J57" t="str">
        <f t="shared" si="4"/>
        <v>EURMXN_ATM_2W</v>
      </c>
    </row>
    <row r="58" spans="1:10" x14ac:dyDescent="0.35">
      <c r="A58" t="s">
        <v>30</v>
      </c>
      <c r="B58" t="str">
        <f t="shared" si="0"/>
        <v>EUR</v>
      </c>
      <c r="C58" t="str">
        <f t="shared" si="5"/>
        <v>MXN</v>
      </c>
      <c r="D58" t="str">
        <f t="shared" si="6"/>
        <v>EURMXN</v>
      </c>
      <c r="E58" t="s">
        <v>9</v>
      </c>
      <c r="F58" t="s">
        <v>2</v>
      </c>
      <c r="G58">
        <v>10.25</v>
      </c>
      <c r="H58">
        <v>11.5</v>
      </c>
      <c r="I58">
        <f t="shared" si="3"/>
        <v>1.25</v>
      </c>
      <c r="J58" t="str">
        <f t="shared" si="4"/>
        <v>EURMXN_ATM_1M</v>
      </c>
    </row>
    <row r="59" spans="1:10" x14ac:dyDescent="0.35">
      <c r="A59" t="s">
        <v>30</v>
      </c>
      <c r="B59" t="str">
        <f t="shared" si="0"/>
        <v>EUR</v>
      </c>
      <c r="C59" t="str">
        <f t="shared" si="5"/>
        <v>MXN</v>
      </c>
      <c r="D59" t="str">
        <f t="shared" si="6"/>
        <v>EURMXN</v>
      </c>
      <c r="E59" t="s">
        <v>9</v>
      </c>
      <c r="F59" t="s">
        <v>3</v>
      </c>
      <c r="G59">
        <v>10.5</v>
      </c>
      <c r="H59">
        <v>11.75</v>
      </c>
      <c r="I59">
        <f t="shared" si="3"/>
        <v>1.25</v>
      </c>
      <c r="J59" t="str">
        <f t="shared" si="4"/>
        <v>EURMXN_ATM_2M</v>
      </c>
    </row>
    <row r="60" spans="1:10" x14ac:dyDescent="0.35">
      <c r="A60" t="s">
        <v>30</v>
      </c>
      <c r="B60" t="str">
        <f t="shared" si="0"/>
        <v>EUR</v>
      </c>
      <c r="C60" t="str">
        <f t="shared" si="5"/>
        <v>MXN</v>
      </c>
      <c r="D60" t="str">
        <f t="shared" si="6"/>
        <v>EURMXN</v>
      </c>
      <c r="E60" t="s">
        <v>9</v>
      </c>
      <c r="F60" t="s">
        <v>4</v>
      </c>
      <c r="G60">
        <v>10.75</v>
      </c>
      <c r="H60">
        <v>12</v>
      </c>
      <c r="I60">
        <f t="shared" si="3"/>
        <v>1.25</v>
      </c>
      <c r="J60" t="str">
        <f t="shared" si="4"/>
        <v>EURMXN_ATM_3M</v>
      </c>
    </row>
    <row r="61" spans="1:10" x14ac:dyDescent="0.35">
      <c r="A61" t="s">
        <v>30</v>
      </c>
      <c r="B61" t="str">
        <f t="shared" si="0"/>
        <v>EUR</v>
      </c>
      <c r="C61" t="str">
        <f t="shared" si="5"/>
        <v>MXN</v>
      </c>
      <c r="D61" t="str">
        <f t="shared" si="6"/>
        <v>EURMXN</v>
      </c>
      <c r="E61" t="s">
        <v>9</v>
      </c>
      <c r="F61" t="s">
        <v>5</v>
      </c>
      <c r="G61">
        <v>11</v>
      </c>
      <c r="H61">
        <v>12.5</v>
      </c>
      <c r="I61">
        <f t="shared" si="3"/>
        <v>1.5</v>
      </c>
      <c r="J61" t="str">
        <f t="shared" si="4"/>
        <v>EURMXN_ATM_6M</v>
      </c>
    </row>
    <row r="62" spans="1:10" x14ac:dyDescent="0.35">
      <c r="A62" t="s">
        <v>30</v>
      </c>
      <c r="B62" t="str">
        <f t="shared" si="0"/>
        <v>EUR</v>
      </c>
      <c r="C62" t="str">
        <f t="shared" si="5"/>
        <v>MXN</v>
      </c>
      <c r="D62" t="str">
        <f t="shared" si="6"/>
        <v>EURMXN</v>
      </c>
      <c r="E62" t="s">
        <v>9</v>
      </c>
      <c r="F62" t="s">
        <v>6</v>
      </c>
      <c r="G62">
        <v>11.5</v>
      </c>
      <c r="H62">
        <v>12.5</v>
      </c>
      <c r="I62">
        <f t="shared" si="3"/>
        <v>1</v>
      </c>
      <c r="J62" t="str">
        <f t="shared" si="4"/>
        <v>EURMXN_ATM_9M</v>
      </c>
    </row>
    <row r="63" spans="1:10" x14ac:dyDescent="0.35">
      <c r="A63" t="s">
        <v>30</v>
      </c>
      <c r="B63" t="str">
        <f t="shared" si="0"/>
        <v>EUR</v>
      </c>
      <c r="C63" t="str">
        <f t="shared" si="5"/>
        <v>MXN</v>
      </c>
      <c r="D63" t="str">
        <f t="shared" si="6"/>
        <v>EURMXN</v>
      </c>
      <c r="E63" t="s">
        <v>9</v>
      </c>
      <c r="F63" t="s">
        <v>7</v>
      </c>
      <c r="G63">
        <v>11.5</v>
      </c>
      <c r="H63">
        <v>12.75</v>
      </c>
      <c r="I63">
        <f t="shared" si="3"/>
        <v>1.25</v>
      </c>
      <c r="J63" t="str">
        <f t="shared" si="4"/>
        <v>EURMXN_ATM_1Y</v>
      </c>
    </row>
    <row r="64" spans="1:10" x14ac:dyDescent="0.35">
      <c r="A64" t="s">
        <v>29</v>
      </c>
      <c r="B64" t="str">
        <f t="shared" si="0"/>
        <v>EUR</v>
      </c>
      <c r="C64" t="str">
        <f t="shared" si="5"/>
        <v>BRL</v>
      </c>
      <c r="D64" t="str">
        <f t="shared" si="6"/>
        <v>BRLEUR</v>
      </c>
      <c r="E64" t="s">
        <v>9</v>
      </c>
      <c r="F64" t="s">
        <v>0</v>
      </c>
      <c r="G64">
        <v>15.5</v>
      </c>
      <c r="H64">
        <v>20.5</v>
      </c>
      <c r="I64">
        <f t="shared" si="3"/>
        <v>5</v>
      </c>
      <c r="J64" t="str">
        <f t="shared" si="4"/>
        <v>BRLEUR_ATM_1W</v>
      </c>
    </row>
    <row r="65" spans="1:10" x14ac:dyDescent="0.35">
      <c r="A65" t="s">
        <v>29</v>
      </c>
      <c r="B65" t="str">
        <f t="shared" si="0"/>
        <v>EUR</v>
      </c>
      <c r="C65" t="str">
        <f t="shared" si="5"/>
        <v>BRL</v>
      </c>
      <c r="D65" t="str">
        <f t="shared" si="6"/>
        <v>BRLEUR</v>
      </c>
      <c r="E65" t="s">
        <v>9</v>
      </c>
      <c r="F65" t="s">
        <v>1</v>
      </c>
      <c r="G65">
        <v>17</v>
      </c>
      <c r="H65">
        <v>19.5</v>
      </c>
      <c r="I65">
        <f t="shared" si="3"/>
        <v>2.5</v>
      </c>
      <c r="J65" t="str">
        <f t="shared" si="4"/>
        <v>BRLEUR_ATM_2W</v>
      </c>
    </row>
    <row r="66" spans="1:10" x14ac:dyDescent="0.35">
      <c r="A66" t="s">
        <v>29</v>
      </c>
      <c r="B66" t="str">
        <f t="shared" si="0"/>
        <v>EUR</v>
      </c>
      <c r="C66" t="str">
        <f t="shared" si="5"/>
        <v>BRL</v>
      </c>
      <c r="D66" t="str">
        <f t="shared" si="6"/>
        <v>BRLEUR</v>
      </c>
      <c r="E66" t="s">
        <v>9</v>
      </c>
      <c r="F66" t="s">
        <v>2</v>
      </c>
      <c r="G66">
        <v>18.25</v>
      </c>
      <c r="H66">
        <v>19.5</v>
      </c>
      <c r="I66">
        <f t="shared" si="3"/>
        <v>1.25</v>
      </c>
      <c r="J66" t="str">
        <f t="shared" si="4"/>
        <v>BRLEUR_ATM_1M</v>
      </c>
    </row>
    <row r="67" spans="1:10" x14ac:dyDescent="0.35">
      <c r="A67" t="s">
        <v>29</v>
      </c>
      <c r="B67" t="str">
        <f t="shared" ref="B67:B89" si="7">+LEFT(A67,3)</f>
        <v>EUR</v>
      </c>
      <c r="C67" t="str">
        <f t="shared" si="5"/>
        <v>BRL</v>
      </c>
      <c r="D67" t="str">
        <f t="shared" si="6"/>
        <v>BRLEUR</v>
      </c>
      <c r="E67" t="s">
        <v>9</v>
      </c>
      <c r="F67" t="s">
        <v>3</v>
      </c>
      <c r="G67">
        <v>20.5</v>
      </c>
      <c r="H67">
        <v>21.75</v>
      </c>
      <c r="I67">
        <f t="shared" ref="I67:I89" si="8">+H67-G67</f>
        <v>1.25</v>
      </c>
      <c r="J67" t="str">
        <f t="shared" ref="J67:J89" si="9">+D67&amp;"_"&amp;E67&amp;"_"&amp;F67</f>
        <v>BRLEUR_ATM_2M</v>
      </c>
    </row>
    <row r="68" spans="1:10" x14ac:dyDescent="0.35">
      <c r="A68" t="s">
        <v>29</v>
      </c>
      <c r="B68" t="str">
        <f t="shared" si="7"/>
        <v>EUR</v>
      </c>
      <c r="C68" t="str">
        <f t="shared" si="5"/>
        <v>BRL</v>
      </c>
      <c r="D68" t="str">
        <f t="shared" si="6"/>
        <v>BRLEUR</v>
      </c>
      <c r="E68" t="s">
        <v>9</v>
      </c>
      <c r="F68" t="s">
        <v>4</v>
      </c>
      <c r="G68">
        <v>21</v>
      </c>
      <c r="H68">
        <v>22.25</v>
      </c>
      <c r="I68">
        <f t="shared" si="8"/>
        <v>1.25</v>
      </c>
      <c r="J68" t="str">
        <f t="shared" si="9"/>
        <v>BRLEUR_ATM_3M</v>
      </c>
    </row>
    <row r="69" spans="1:10" x14ac:dyDescent="0.35">
      <c r="A69" t="s">
        <v>29</v>
      </c>
      <c r="B69" t="str">
        <f t="shared" si="7"/>
        <v>EUR</v>
      </c>
      <c r="C69" t="str">
        <f t="shared" si="5"/>
        <v>BRL</v>
      </c>
      <c r="D69" t="str">
        <f t="shared" si="6"/>
        <v>BRLEUR</v>
      </c>
      <c r="E69" t="s">
        <v>9</v>
      </c>
      <c r="F69" t="s">
        <v>5</v>
      </c>
      <c r="G69">
        <v>19.75</v>
      </c>
      <c r="H69">
        <v>21</v>
      </c>
      <c r="I69">
        <f t="shared" si="8"/>
        <v>1.25</v>
      </c>
      <c r="J69" t="str">
        <f t="shared" si="9"/>
        <v>BRLEUR_ATM_6M</v>
      </c>
    </row>
    <row r="70" spans="1:10" x14ac:dyDescent="0.35">
      <c r="A70" t="s">
        <v>29</v>
      </c>
      <c r="B70" t="str">
        <f t="shared" si="7"/>
        <v>EUR</v>
      </c>
      <c r="C70" t="str">
        <f t="shared" si="5"/>
        <v>BRL</v>
      </c>
      <c r="D70" t="str">
        <f t="shared" si="6"/>
        <v>BRLEUR</v>
      </c>
      <c r="E70" t="s">
        <v>9</v>
      </c>
      <c r="F70" t="s">
        <v>6</v>
      </c>
      <c r="G70">
        <v>19.25</v>
      </c>
      <c r="H70">
        <v>20.5</v>
      </c>
      <c r="I70">
        <f t="shared" si="8"/>
        <v>1.25</v>
      </c>
      <c r="J70" t="str">
        <f t="shared" si="9"/>
        <v>BRLEUR_ATM_9M</v>
      </c>
    </row>
    <row r="71" spans="1:10" x14ac:dyDescent="0.35">
      <c r="A71" t="s">
        <v>29</v>
      </c>
      <c r="B71" t="str">
        <f t="shared" si="7"/>
        <v>EUR</v>
      </c>
      <c r="C71" t="str">
        <f t="shared" ref="C71:C89" si="10">+RIGHT(A71,3)</f>
        <v>BRL</v>
      </c>
      <c r="D71" t="str">
        <f t="shared" ref="D71:D89" si="11">+IF(B71&lt;C71,B71&amp;C71,C71&amp;B71)</f>
        <v>BRLEUR</v>
      </c>
      <c r="E71" t="s">
        <v>9</v>
      </c>
      <c r="F71" t="s">
        <v>7</v>
      </c>
      <c r="G71">
        <v>19.25</v>
      </c>
      <c r="H71">
        <v>20.25</v>
      </c>
      <c r="I71">
        <f t="shared" si="8"/>
        <v>1</v>
      </c>
      <c r="J71" t="str">
        <f t="shared" si="9"/>
        <v>BRLEUR_ATM_1Y</v>
      </c>
    </row>
    <row r="72" spans="1:10" x14ac:dyDescent="0.35">
      <c r="A72" t="s">
        <v>29</v>
      </c>
      <c r="B72" t="str">
        <f t="shared" si="7"/>
        <v>EUR</v>
      </c>
      <c r="C72" t="str">
        <f t="shared" si="10"/>
        <v>BRL</v>
      </c>
      <c r="D72" t="str">
        <f t="shared" si="11"/>
        <v>BRLEUR</v>
      </c>
      <c r="E72" t="s">
        <v>9</v>
      </c>
      <c r="F72" t="s">
        <v>8</v>
      </c>
      <c r="G72">
        <v>19.25</v>
      </c>
      <c r="H72">
        <v>20.75</v>
      </c>
      <c r="I72">
        <f t="shared" si="8"/>
        <v>1.5</v>
      </c>
      <c r="J72" t="str">
        <f t="shared" si="9"/>
        <v>BRLEUR_ATM_2Y</v>
      </c>
    </row>
    <row r="73" spans="1:10" x14ac:dyDescent="0.35">
      <c r="A73" t="s">
        <v>30</v>
      </c>
      <c r="B73" t="str">
        <f t="shared" si="7"/>
        <v>EUR</v>
      </c>
      <c r="C73" t="str">
        <f t="shared" si="10"/>
        <v>MXN</v>
      </c>
      <c r="D73" t="str">
        <f t="shared" si="11"/>
        <v>EURMXN</v>
      </c>
      <c r="E73" t="s">
        <v>18</v>
      </c>
      <c r="F73" t="s">
        <v>0</v>
      </c>
      <c r="G73">
        <v>-1.85</v>
      </c>
      <c r="H73">
        <v>3.2</v>
      </c>
      <c r="I73">
        <f t="shared" si="8"/>
        <v>5.0500000000000007</v>
      </c>
      <c r="J73" t="str">
        <f t="shared" si="9"/>
        <v>EURMXN_25RR_1W</v>
      </c>
    </row>
    <row r="74" spans="1:10" x14ac:dyDescent="0.35">
      <c r="A74" t="s">
        <v>30</v>
      </c>
      <c r="B74" t="str">
        <f t="shared" si="7"/>
        <v>EUR</v>
      </c>
      <c r="C74" t="str">
        <f t="shared" si="10"/>
        <v>MXN</v>
      </c>
      <c r="D74" t="str">
        <f t="shared" si="11"/>
        <v>EURMXN</v>
      </c>
      <c r="E74" t="s">
        <v>18</v>
      </c>
      <c r="F74" t="s">
        <v>1</v>
      </c>
      <c r="G74">
        <v>-0.5</v>
      </c>
      <c r="H74">
        <v>2</v>
      </c>
      <c r="I74">
        <f t="shared" si="8"/>
        <v>2.5</v>
      </c>
      <c r="J74" t="str">
        <f t="shared" si="9"/>
        <v>EURMXN_25RR_2W</v>
      </c>
    </row>
    <row r="75" spans="1:10" x14ac:dyDescent="0.35">
      <c r="A75" t="s">
        <v>30</v>
      </c>
      <c r="B75" t="str">
        <f t="shared" si="7"/>
        <v>EUR</v>
      </c>
      <c r="C75" t="str">
        <f t="shared" si="10"/>
        <v>MXN</v>
      </c>
      <c r="D75" t="str">
        <f t="shared" si="11"/>
        <v>EURMXN</v>
      </c>
      <c r="E75" t="s">
        <v>18</v>
      </c>
      <c r="F75" t="s">
        <v>2</v>
      </c>
      <c r="G75">
        <v>0.15</v>
      </c>
      <c r="H75">
        <v>1.45</v>
      </c>
      <c r="I75">
        <f t="shared" si="8"/>
        <v>1.3</v>
      </c>
      <c r="J75" t="str">
        <f t="shared" si="9"/>
        <v>EURMXN_25RR_1M</v>
      </c>
    </row>
    <row r="76" spans="1:10" x14ac:dyDescent="0.35">
      <c r="A76" t="s">
        <v>30</v>
      </c>
      <c r="B76" t="str">
        <f t="shared" si="7"/>
        <v>EUR</v>
      </c>
      <c r="C76" t="str">
        <f t="shared" si="10"/>
        <v>MXN</v>
      </c>
      <c r="D76" t="str">
        <f t="shared" si="11"/>
        <v>EURMXN</v>
      </c>
      <c r="E76" t="s">
        <v>18</v>
      </c>
      <c r="F76" t="s">
        <v>3</v>
      </c>
      <c r="G76">
        <v>0.05</v>
      </c>
      <c r="H76">
        <v>1.05</v>
      </c>
      <c r="I76">
        <f t="shared" si="8"/>
        <v>1</v>
      </c>
      <c r="J76" t="str">
        <f t="shared" si="9"/>
        <v>EURMXN_25RR_2M</v>
      </c>
    </row>
    <row r="77" spans="1:10" x14ac:dyDescent="0.35">
      <c r="A77" t="s">
        <v>30</v>
      </c>
      <c r="B77" t="str">
        <f t="shared" si="7"/>
        <v>EUR</v>
      </c>
      <c r="C77" t="str">
        <f t="shared" si="10"/>
        <v>MXN</v>
      </c>
      <c r="D77" t="str">
        <f t="shared" si="11"/>
        <v>EURMXN</v>
      </c>
      <c r="E77" t="s">
        <v>18</v>
      </c>
      <c r="F77" t="s">
        <v>4</v>
      </c>
      <c r="G77">
        <v>0.15</v>
      </c>
      <c r="H77">
        <v>1.2</v>
      </c>
      <c r="I77">
        <f t="shared" si="8"/>
        <v>1.05</v>
      </c>
      <c r="J77" t="str">
        <f t="shared" si="9"/>
        <v>EURMXN_25RR_3M</v>
      </c>
    </row>
    <row r="78" spans="1:10" x14ac:dyDescent="0.35">
      <c r="A78" t="s">
        <v>30</v>
      </c>
      <c r="B78" t="str">
        <f t="shared" si="7"/>
        <v>EUR</v>
      </c>
      <c r="C78" t="str">
        <f t="shared" si="10"/>
        <v>MXN</v>
      </c>
      <c r="D78" t="str">
        <f t="shared" si="11"/>
        <v>EURMXN</v>
      </c>
      <c r="E78" t="s">
        <v>18</v>
      </c>
      <c r="F78" t="s">
        <v>5</v>
      </c>
      <c r="G78">
        <v>0.35</v>
      </c>
      <c r="H78">
        <v>1.35</v>
      </c>
      <c r="I78">
        <f t="shared" si="8"/>
        <v>1</v>
      </c>
      <c r="J78" t="str">
        <f t="shared" si="9"/>
        <v>EURMXN_25RR_6M</v>
      </c>
    </row>
    <row r="79" spans="1:10" x14ac:dyDescent="0.35">
      <c r="A79" t="s">
        <v>30</v>
      </c>
      <c r="B79" t="str">
        <f t="shared" si="7"/>
        <v>EUR</v>
      </c>
      <c r="C79" t="str">
        <f t="shared" si="10"/>
        <v>MXN</v>
      </c>
      <c r="D79" t="str">
        <f t="shared" si="11"/>
        <v>EURMXN</v>
      </c>
      <c r="E79" t="s">
        <v>18</v>
      </c>
      <c r="F79" t="s">
        <v>6</v>
      </c>
      <c r="G79">
        <v>0.5</v>
      </c>
      <c r="H79">
        <v>1.5</v>
      </c>
      <c r="I79">
        <f t="shared" si="8"/>
        <v>1</v>
      </c>
      <c r="J79" t="str">
        <f t="shared" si="9"/>
        <v>EURMXN_25RR_9M</v>
      </c>
    </row>
    <row r="80" spans="1:10" x14ac:dyDescent="0.35">
      <c r="A80" t="s">
        <v>30</v>
      </c>
      <c r="B80" t="str">
        <f t="shared" si="7"/>
        <v>EUR</v>
      </c>
      <c r="C80" t="str">
        <f t="shared" si="10"/>
        <v>MXN</v>
      </c>
      <c r="D80" t="str">
        <f t="shared" si="11"/>
        <v>EURMXN</v>
      </c>
      <c r="E80" t="s">
        <v>18</v>
      </c>
      <c r="F80" t="s">
        <v>7</v>
      </c>
      <c r="G80">
        <v>0.6</v>
      </c>
      <c r="H80">
        <v>1.6</v>
      </c>
      <c r="I80">
        <f t="shared" si="8"/>
        <v>1</v>
      </c>
      <c r="J80" t="str">
        <f t="shared" si="9"/>
        <v>EURMXN_25RR_1Y</v>
      </c>
    </row>
    <row r="81" spans="1:10" x14ac:dyDescent="0.35">
      <c r="A81" t="s">
        <v>29</v>
      </c>
      <c r="B81" t="str">
        <f t="shared" si="7"/>
        <v>EUR</v>
      </c>
      <c r="C81" t="str">
        <f t="shared" si="10"/>
        <v>BRL</v>
      </c>
      <c r="D81" t="str">
        <f t="shared" si="11"/>
        <v>BRLEUR</v>
      </c>
      <c r="E81" t="s">
        <v>18</v>
      </c>
      <c r="F81" t="s">
        <v>0</v>
      </c>
      <c r="G81">
        <v>-1.05</v>
      </c>
      <c r="H81">
        <v>4</v>
      </c>
      <c r="I81">
        <f t="shared" si="8"/>
        <v>5.05</v>
      </c>
      <c r="J81" t="str">
        <f t="shared" si="9"/>
        <v>BRLEUR_25RR_1W</v>
      </c>
    </row>
    <row r="82" spans="1:10" x14ac:dyDescent="0.35">
      <c r="A82" t="s">
        <v>29</v>
      </c>
      <c r="B82" t="str">
        <f t="shared" si="7"/>
        <v>EUR</v>
      </c>
      <c r="C82" t="str">
        <f t="shared" si="10"/>
        <v>BRL</v>
      </c>
      <c r="D82" t="str">
        <f t="shared" si="11"/>
        <v>BRLEUR</v>
      </c>
      <c r="E82" t="s">
        <v>18</v>
      </c>
      <c r="F82" t="s">
        <v>1</v>
      </c>
      <c r="G82">
        <v>-0.05</v>
      </c>
      <c r="H82">
        <v>2.5</v>
      </c>
      <c r="I82">
        <f t="shared" si="8"/>
        <v>2.5499999999999998</v>
      </c>
      <c r="J82" t="str">
        <f t="shared" si="9"/>
        <v>BRLEUR_25RR_2W</v>
      </c>
    </row>
    <row r="83" spans="1:10" x14ac:dyDescent="0.35">
      <c r="A83" t="s">
        <v>29</v>
      </c>
      <c r="B83" t="str">
        <f t="shared" si="7"/>
        <v>EUR</v>
      </c>
      <c r="C83" t="str">
        <f t="shared" si="10"/>
        <v>BRL</v>
      </c>
      <c r="D83" t="str">
        <f t="shared" si="11"/>
        <v>BRLEUR</v>
      </c>
      <c r="E83" t="s">
        <v>18</v>
      </c>
      <c r="F83" t="s">
        <v>2</v>
      </c>
      <c r="G83">
        <v>0.4</v>
      </c>
      <c r="H83">
        <v>1.95</v>
      </c>
      <c r="I83">
        <f t="shared" si="8"/>
        <v>1.5499999999999998</v>
      </c>
      <c r="J83" t="str">
        <f t="shared" si="9"/>
        <v>BRLEUR_25RR_1M</v>
      </c>
    </row>
    <row r="84" spans="1:10" x14ac:dyDescent="0.35">
      <c r="A84" t="s">
        <v>29</v>
      </c>
      <c r="B84" t="str">
        <f t="shared" si="7"/>
        <v>EUR</v>
      </c>
      <c r="C84" t="str">
        <f t="shared" si="10"/>
        <v>BRL</v>
      </c>
      <c r="D84" t="str">
        <f t="shared" si="11"/>
        <v>BRLEUR</v>
      </c>
      <c r="E84" t="s">
        <v>18</v>
      </c>
      <c r="F84" t="s">
        <v>3</v>
      </c>
      <c r="G84">
        <v>0.75</v>
      </c>
      <c r="H84">
        <v>2.0499999999999998</v>
      </c>
      <c r="I84">
        <f t="shared" si="8"/>
        <v>1.2999999999999998</v>
      </c>
      <c r="J84" t="str">
        <f t="shared" si="9"/>
        <v>BRLEUR_25RR_2M</v>
      </c>
    </row>
    <row r="85" spans="1:10" x14ac:dyDescent="0.35">
      <c r="A85" t="s">
        <v>29</v>
      </c>
      <c r="B85" t="str">
        <f t="shared" si="7"/>
        <v>EUR</v>
      </c>
      <c r="C85" t="str">
        <f t="shared" si="10"/>
        <v>BRL</v>
      </c>
      <c r="D85" t="str">
        <f t="shared" si="11"/>
        <v>BRLEUR</v>
      </c>
      <c r="E85" t="s">
        <v>18</v>
      </c>
      <c r="F85" t="s">
        <v>4</v>
      </c>
      <c r="G85">
        <v>0.6</v>
      </c>
      <c r="H85">
        <v>1.9</v>
      </c>
      <c r="I85">
        <f t="shared" si="8"/>
        <v>1.2999999999999998</v>
      </c>
      <c r="J85" t="str">
        <f t="shared" si="9"/>
        <v>BRLEUR_25RR_3M</v>
      </c>
    </row>
    <row r="86" spans="1:10" x14ac:dyDescent="0.35">
      <c r="A86" t="s">
        <v>29</v>
      </c>
      <c r="B86" t="str">
        <f t="shared" si="7"/>
        <v>EUR</v>
      </c>
      <c r="C86" t="str">
        <f t="shared" si="10"/>
        <v>BRL</v>
      </c>
      <c r="D86" t="str">
        <f t="shared" si="11"/>
        <v>BRLEUR</v>
      </c>
      <c r="E86" t="s">
        <v>18</v>
      </c>
      <c r="F86" t="s">
        <v>5</v>
      </c>
      <c r="G86">
        <v>0.7</v>
      </c>
      <c r="H86">
        <v>2</v>
      </c>
      <c r="I86">
        <f t="shared" si="8"/>
        <v>1.3</v>
      </c>
      <c r="J86" t="str">
        <f t="shared" si="9"/>
        <v>BRLEUR_25RR_6M</v>
      </c>
    </row>
    <row r="87" spans="1:10" x14ac:dyDescent="0.35">
      <c r="A87" t="s">
        <v>29</v>
      </c>
      <c r="B87" t="str">
        <f t="shared" si="7"/>
        <v>EUR</v>
      </c>
      <c r="C87" t="str">
        <f t="shared" si="10"/>
        <v>BRL</v>
      </c>
      <c r="D87" t="str">
        <f t="shared" si="11"/>
        <v>BRLEUR</v>
      </c>
      <c r="E87" t="s">
        <v>18</v>
      </c>
      <c r="F87" t="s">
        <v>6</v>
      </c>
      <c r="G87">
        <v>0.9</v>
      </c>
      <c r="H87">
        <v>2.2000000000000002</v>
      </c>
      <c r="I87">
        <f t="shared" si="8"/>
        <v>1.3000000000000003</v>
      </c>
      <c r="J87" t="str">
        <f t="shared" si="9"/>
        <v>BRLEUR_25RR_9M</v>
      </c>
    </row>
    <row r="88" spans="1:10" x14ac:dyDescent="0.35">
      <c r="A88" t="s">
        <v>29</v>
      </c>
      <c r="B88" t="str">
        <f t="shared" si="7"/>
        <v>EUR</v>
      </c>
      <c r="C88" t="str">
        <f t="shared" si="10"/>
        <v>BRL</v>
      </c>
      <c r="D88" t="str">
        <f t="shared" si="11"/>
        <v>BRLEUR</v>
      </c>
      <c r="E88" t="s">
        <v>18</v>
      </c>
      <c r="F88" t="s">
        <v>7</v>
      </c>
      <c r="G88">
        <v>0.85</v>
      </c>
      <c r="H88">
        <v>2.15</v>
      </c>
      <c r="I88">
        <f t="shared" si="8"/>
        <v>1.2999999999999998</v>
      </c>
      <c r="J88" t="str">
        <f t="shared" si="9"/>
        <v>BRLEUR_25RR_1Y</v>
      </c>
    </row>
    <row r="89" spans="1:10" x14ac:dyDescent="0.35">
      <c r="A89" t="s">
        <v>29</v>
      </c>
      <c r="B89" t="str">
        <f t="shared" si="7"/>
        <v>EUR</v>
      </c>
      <c r="C89" t="str">
        <f t="shared" si="10"/>
        <v>BRL</v>
      </c>
      <c r="D89" t="str">
        <f t="shared" si="11"/>
        <v>BRLEUR</v>
      </c>
      <c r="E89" t="s">
        <v>18</v>
      </c>
      <c r="F89" t="s">
        <v>8</v>
      </c>
      <c r="G89">
        <v>0.9</v>
      </c>
      <c r="H89">
        <v>2.4500000000000002</v>
      </c>
      <c r="I89">
        <f t="shared" si="8"/>
        <v>1.5500000000000003</v>
      </c>
      <c r="J89" t="str">
        <f t="shared" si="9"/>
        <v>BRLEUR_25RR_2Y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B2:P33"/>
  <sheetViews>
    <sheetView topLeftCell="B1" zoomScale="70" zoomScaleNormal="70" workbookViewId="0">
      <selection activeCell="F11" sqref="F11"/>
    </sheetView>
  </sheetViews>
  <sheetFormatPr baseColWidth="10" defaultRowHeight="14.5" x14ac:dyDescent="0.35"/>
  <sheetData>
    <row r="2" spans="2:16" ht="15" thickBot="1" x14ac:dyDescent="0.4">
      <c r="B2" t="s">
        <v>32</v>
      </c>
      <c r="C2" t="s">
        <v>9</v>
      </c>
      <c r="F2" t="s">
        <v>32</v>
      </c>
      <c r="G2" t="s">
        <v>10</v>
      </c>
      <c r="J2" t="s">
        <v>30</v>
      </c>
      <c r="K2" t="s">
        <v>9</v>
      </c>
      <c r="N2" t="s">
        <v>13</v>
      </c>
      <c r="O2" t="s">
        <v>10</v>
      </c>
    </row>
    <row r="3" spans="2:16" x14ac:dyDescent="0.35">
      <c r="B3" s="1" t="s">
        <v>0</v>
      </c>
      <c r="C3" s="2">
        <v>9</v>
      </c>
      <c r="D3" s="3">
        <v>13</v>
      </c>
      <c r="F3" s="1" t="s">
        <v>0</v>
      </c>
      <c r="G3" s="2">
        <v>0.2</v>
      </c>
      <c r="H3" s="3">
        <v>3.75</v>
      </c>
      <c r="J3" s="1" t="s">
        <v>0</v>
      </c>
      <c r="K3" s="2">
        <v>8</v>
      </c>
      <c r="L3" s="3">
        <v>12.5</v>
      </c>
      <c r="N3" s="1" t="s">
        <v>0</v>
      </c>
      <c r="O3" s="2">
        <v>-1.85</v>
      </c>
      <c r="P3" s="3">
        <v>3.2</v>
      </c>
    </row>
    <row r="4" spans="2:16" x14ac:dyDescent="0.35">
      <c r="B4" s="4" t="s">
        <v>1</v>
      </c>
      <c r="C4" s="5">
        <v>9.75</v>
      </c>
      <c r="D4" s="6">
        <v>12</v>
      </c>
      <c r="F4" s="4" t="s">
        <v>1</v>
      </c>
      <c r="G4" s="5">
        <v>1.1499999999999999</v>
      </c>
      <c r="H4" s="6">
        <v>2.9</v>
      </c>
      <c r="J4" s="4" t="s">
        <v>1</v>
      </c>
      <c r="K4" s="5">
        <v>9</v>
      </c>
      <c r="L4" s="6">
        <v>12</v>
      </c>
      <c r="N4" s="4" t="s">
        <v>1</v>
      </c>
      <c r="O4" s="5">
        <v>-0.5</v>
      </c>
      <c r="P4" s="6">
        <v>2</v>
      </c>
    </row>
    <row r="5" spans="2:16" x14ac:dyDescent="0.35">
      <c r="B5" s="4" t="s">
        <v>2</v>
      </c>
      <c r="C5" s="5">
        <v>11.1</v>
      </c>
      <c r="D5" s="6">
        <v>11.6</v>
      </c>
      <c r="F5" s="4" t="s">
        <v>2</v>
      </c>
      <c r="G5" s="5">
        <v>2</v>
      </c>
      <c r="H5" s="6">
        <v>3</v>
      </c>
      <c r="J5" s="4" t="s">
        <v>2</v>
      </c>
      <c r="K5" s="5">
        <v>10.25</v>
      </c>
      <c r="L5" s="6">
        <v>11.5</v>
      </c>
      <c r="N5" s="4" t="s">
        <v>2</v>
      </c>
      <c r="O5" s="5">
        <v>0.15</v>
      </c>
      <c r="P5" s="6">
        <v>1.45</v>
      </c>
    </row>
    <row r="6" spans="2:16" x14ac:dyDescent="0.35">
      <c r="B6" s="4" t="s">
        <v>3</v>
      </c>
      <c r="C6" s="5">
        <v>11.5</v>
      </c>
      <c r="D6" s="6">
        <v>12</v>
      </c>
      <c r="F6" s="4" t="s">
        <v>3</v>
      </c>
      <c r="G6" s="5">
        <v>2.15</v>
      </c>
      <c r="H6" s="6">
        <v>3</v>
      </c>
      <c r="J6" s="4" t="s">
        <v>3</v>
      </c>
      <c r="K6" s="5">
        <v>10.5</v>
      </c>
      <c r="L6" s="6">
        <v>11.75</v>
      </c>
      <c r="N6" s="4" t="s">
        <v>3</v>
      </c>
      <c r="O6" s="5">
        <v>0.05</v>
      </c>
      <c r="P6" s="6">
        <v>1.05</v>
      </c>
    </row>
    <row r="7" spans="2:16" x14ac:dyDescent="0.35">
      <c r="B7" s="4" t="s">
        <v>4</v>
      </c>
      <c r="C7" s="5">
        <v>11.75</v>
      </c>
      <c r="D7" s="6">
        <v>12.25</v>
      </c>
      <c r="F7" s="4" t="s">
        <v>4</v>
      </c>
      <c r="G7" s="5">
        <v>2.25</v>
      </c>
      <c r="H7" s="6">
        <v>3.05</v>
      </c>
      <c r="J7" s="4" t="s">
        <v>4</v>
      </c>
      <c r="K7" s="5">
        <v>10.75</v>
      </c>
      <c r="L7" s="6">
        <v>12</v>
      </c>
      <c r="N7" s="4" t="s">
        <v>4</v>
      </c>
      <c r="O7" s="5">
        <v>0.15</v>
      </c>
      <c r="P7" s="6">
        <v>1.2</v>
      </c>
    </row>
    <row r="8" spans="2:16" x14ac:dyDescent="0.35">
      <c r="B8" s="4" t="s">
        <v>5</v>
      </c>
      <c r="C8" s="5">
        <v>12.25</v>
      </c>
      <c r="D8" s="6">
        <v>12.75</v>
      </c>
      <c r="F8" s="4" t="s">
        <v>5</v>
      </c>
      <c r="G8" s="5">
        <v>2.4</v>
      </c>
      <c r="H8" s="6">
        <v>3.25</v>
      </c>
      <c r="J8" s="4" t="s">
        <v>5</v>
      </c>
      <c r="K8" s="5">
        <v>11</v>
      </c>
      <c r="L8" s="6">
        <v>12.5</v>
      </c>
      <c r="N8" s="4" t="s">
        <v>5</v>
      </c>
      <c r="O8" s="5">
        <v>0.35</v>
      </c>
      <c r="P8" s="6">
        <v>1.35</v>
      </c>
    </row>
    <row r="9" spans="2:16" x14ac:dyDescent="0.35">
      <c r="B9" s="4" t="s">
        <v>6</v>
      </c>
      <c r="C9" s="5">
        <v>12.6</v>
      </c>
      <c r="D9" s="6">
        <v>13.1</v>
      </c>
      <c r="F9" s="4" t="s">
        <v>6</v>
      </c>
      <c r="G9" s="5">
        <v>2.6</v>
      </c>
      <c r="H9" s="6">
        <v>3.35</v>
      </c>
      <c r="J9" s="4" t="s">
        <v>6</v>
      </c>
      <c r="K9" s="5">
        <v>11.5</v>
      </c>
      <c r="L9" s="6">
        <v>12.5</v>
      </c>
      <c r="N9" s="4" t="s">
        <v>6</v>
      </c>
      <c r="O9" s="5">
        <v>0.5</v>
      </c>
      <c r="P9" s="6">
        <v>1.5</v>
      </c>
    </row>
    <row r="10" spans="2:16" ht="15" thickBot="1" x14ac:dyDescent="0.4">
      <c r="B10" s="4" t="s">
        <v>7</v>
      </c>
      <c r="C10" s="5">
        <v>12.85</v>
      </c>
      <c r="D10" s="6">
        <v>13.35</v>
      </c>
      <c r="F10" s="4" t="s">
        <v>7</v>
      </c>
      <c r="G10" s="5">
        <v>2.75</v>
      </c>
      <c r="H10" s="6">
        <v>3.45</v>
      </c>
      <c r="J10" s="7" t="s">
        <v>7</v>
      </c>
      <c r="K10" s="8">
        <v>11.5</v>
      </c>
      <c r="L10" s="9">
        <v>12.75</v>
      </c>
      <c r="N10" s="7" t="s">
        <v>7</v>
      </c>
      <c r="O10" s="8">
        <v>0.6</v>
      </c>
      <c r="P10" s="9">
        <v>1.6</v>
      </c>
    </row>
    <row r="11" spans="2:16" ht="15" thickBot="1" x14ac:dyDescent="0.4">
      <c r="B11" s="7" t="s">
        <v>8</v>
      </c>
      <c r="C11" s="8">
        <v>13</v>
      </c>
      <c r="D11" s="9">
        <v>13.8</v>
      </c>
      <c r="F11" s="7" t="s">
        <v>8</v>
      </c>
      <c r="G11" s="8">
        <v>2.7</v>
      </c>
      <c r="H11" s="9">
        <v>3.7</v>
      </c>
    </row>
    <row r="13" spans="2:16" ht="15" thickBot="1" x14ac:dyDescent="0.4">
      <c r="B13" t="s">
        <v>11</v>
      </c>
      <c r="C13" t="s">
        <v>9</v>
      </c>
      <c r="F13" s="5" t="s">
        <v>11</v>
      </c>
      <c r="G13" t="s">
        <v>10</v>
      </c>
      <c r="H13" s="5"/>
      <c r="J13" t="s">
        <v>14</v>
      </c>
      <c r="K13" t="s">
        <v>9</v>
      </c>
      <c r="N13" t="s">
        <v>14</v>
      </c>
      <c r="O13" t="s">
        <v>10</v>
      </c>
    </row>
    <row r="14" spans="2:16" x14ac:dyDescent="0.35">
      <c r="B14" s="1" t="s">
        <v>0</v>
      </c>
      <c r="C14" s="2">
        <v>17</v>
      </c>
      <c r="D14" s="3">
        <v>21</v>
      </c>
      <c r="F14" s="1" t="s">
        <v>0</v>
      </c>
      <c r="G14" s="2">
        <v>0.1</v>
      </c>
      <c r="H14" s="3">
        <v>3.15</v>
      </c>
      <c r="J14" s="1" t="s">
        <v>0</v>
      </c>
      <c r="K14" s="2">
        <v>15.5</v>
      </c>
      <c r="L14" s="3">
        <v>20.5</v>
      </c>
      <c r="N14" s="1" t="s">
        <v>0</v>
      </c>
      <c r="O14" s="2">
        <v>-1.05</v>
      </c>
      <c r="P14" s="3">
        <v>4</v>
      </c>
    </row>
    <row r="15" spans="2:16" x14ac:dyDescent="0.35">
      <c r="B15" s="4" t="s">
        <v>1</v>
      </c>
      <c r="C15" s="5">
        <v>17.5</v>
      </c>
      <c r="D15" s="6">
        <v>19.5</v>
      </c>
      <c r="F15" s="4" t="s">
        <v>1</v>
      </c>
      <c r="G15" s="5">
        <v>0.6</v>
      </c>
      <c r="H15" s="6">
        <v>2.4</v>
      </c>
      <c r="J15" s="4" t="s">
        <v>1</v>
      </c>
      <c r="K15" s="5">
        <v>17</v>
      </c>
      <c r="L15" s="6">
        <v>19.5</v>
      </c>
      <c r="N15" s="4" t="s">
        <v>1</v>
      </c>
      <c r="O15" s="5">
        <v>-0.05</v>
      </c>
      <c r="P15" s="6">
        <v>2.5</v>
      </c>
    </row>
    <row r="16" spans="2:16" x14ac:dyDescent="0.35">
      <c r="B16" s="4" t="s">
        <v>2</v>
      </c>
      <c r="C16" s="5">
        <v>18.850000000000001</v>
      </c>
      <c r="D16" s="6">
        <v>19.850000000000001</v>
      </c>
      <c r="F16" s="4" t="s">
        <v>2</v>
      </c>
      <c r="G16" s="5">
        <v>1.3</v>
      </c>
      <c r="H16" s="6">
        <v>2.1</v>
      </c>
      <c r="J16" s="4" t="s">
        <v>2</v>
      </c>
      <c r="K16" s="5">
        <v>18.25</v>
      </c>
      <c r="L16" s="6">
        <v>19.5</v>
      </c>
      <c r="N16" s="4" t="s">
        <v>2</v>
      </c>
      <c r="O16" s="5">
        <v>0.4</v>
      </c>
      <c r="P16" s="6">
        <v>1.95</v>
      </c>
    </row>
    <row r="17" spans="2:16" x14ac:dyDescent="0.35">
      <c r="B17" s="4" t="s">
        <v>3</v>
      </c>
      <c r="C17" s="5">
        <v>21.15</v>
      </c>
      <c r="D17" s="6">
        <v>22.1</v>
      </c>
      <c r="F17" s="4" t="s">
        <v>3</v>
      </c>
      <c r="G17" s="5">
        <v>1.45</v>
      </c>
      <c r="H17" s="6">
        <v>2.2999999999999998</v>
      </c>
      <c r="J17" s="4" t="s">
        <v>3</v>
      </c>
      <c r="K17" s="5">
        <v>20.5</v>
      </c>
      <c r="L17" s="6">
        <v>21.75</v>
      </c>
      <c r="N17" s="4" t="s">
        <v>3</v>
      </c>
      <c r="O17" s="5">
        <v>0.75</v>
      </c>
      <c r="P17" s="6">
        <v>2.0499999999999998</v>
      </c>
    </row>
    <row r="18" spans="2:16" x14ac:dyDescent="0.35">
      <c r="B18" s="4" t="s">
        <v>4</v>
      </c>
      <c r="C18" s="5">
        <v>21.75</v>
      </c>
      <c r="D18" s="6">
        <v>22.75</v>
      </c>
      <c r="F18" s="4" t="s">
        <v>4</v>
      </c>
      <c r="G18" s="5">
        <v>1.6</v>
      </c>
      <c r="H18" s="6">
        <v>2.4</v>
      </c>
      <c r="J18" s="4" t="s">
        <v>4</v>
      </c>
      <c r="K18" s="5">
        <v>21</v>
      </c>
      <c r="L18" s="6">
        <v>22.25</v>
      </c>
      <c r="N18" s="4" t="s">
        <v>4</v>
      </c>
      <c r="O18" s="5">
        <v>0.6</v>
      </c>
      <c r="P18" s="6">
        <v>1.9</v>
      </c>
    </row>
    <row r="19" spans="2:16" x14ac:dyDescent="0.35">
      <c r="B19" s="4" t="s">
        <v>5</v>
      </c>
      <c r="C19" s="5">
        <v>20.3</v>
      </c>
      <c r="D19" s="6">
        <v>21.25</v>
      </c>
      <c r="F19" s="4" t="s">
        <v>5</v>
      </c>
      <c r="G19" s="5">
        <v>1.5</v>
      </c>
      <c r="H19" s="6">
        <v>2.35</v>
      </c>
      <c r="J19" s="4" t="s">
        <v>5</v>
      </c>
      <c r="K19" s="5">
        <v>19.75</v>
      </c>
      <c r="L19" s="6">
        <v>21</v>
      </c>
      <c r="N19" s="4" t="s">
        <v>5</v>
      </c>
      <c r="O19" s="5">
        <v>0.7</v>
      </c>
      <c r="P19" s="6">
        <v>2</v>
      </c>
    </row>
    <row r="20" spans="2:16" x14ac:dyDescent="0.35">
      <c r="B20" s="4" t="s">
        <v>6</v>
      </c>
      <c r="C20" s="5">
        <v>19.850000000000001</v>
      </c>
      <c r="D20" s="6">
        <v>20.8</v>
      </c>
      <c r="F20" s="4" t="s">
        <v>6</v>
      </c>
      <c r="G20" s="5">
        <v>1.75</v>
      </c>
      <c r="H20" s="6">
        <v>2.5499999999999998</v>
      </c>
      <c r="J20" s="4" t="s">
        <v>6</v>
      </c>
      <c r="K20" s="5">
        <v>19.25</v>
      </c>
      <c r="L20" s="6">
        <v>20.5</v>
      </c>
      <c r="N20" s="4" t="s">
        <v>6</v>
      </c>
      <c r="O20" s="5">
        <v>0.9</v>
      </c>
      <c r="P20" s="6">
        <v>2.2000000000000002</v>
      </c>
    </row>
    <row r="21" spans="2:16" x14ac:dyDescent="0.35">
      <c r="B21" s="4" t="s">
        <v>7</v>
      </c>
      <c r="C21" s="5">
        <v>19.649999999999999</v>
      </c>
      <c r="D21" s="6">
        <v>20.55</v>
      </c>
      <c r="F21" s="4" t="s">
        <v>7</v>
      </c>
      <c r="G21" s="5">
        <v>1.8</v>
      </c>
      <c r="H21" s="6">
        <v>2.5499999999999998</v>
      </c>
      <c r="J21" s="4" t="s">
        <v>7</v>
      </c>
      <c r="K21" s="5">
        <v>19.25</v>
      </c>
      <c r="L21" s="6">
        <v>20.25</v>
      </c>
      <c r="N21" s="4" t="s">
        <v>7</v>
      </c>
      <c r="O21" s="5">
        <v>0.85</v>
      </c>
      <c r="P21" s="6">
        <v>2.15</v>
      </c>
    </row>
    <row r="22" spans="2:16" ht="15" thickBot="1" x14ac:dyDescent="0.4">
      <c r="B22" s="7" t="s">
        <v>8</v>
      </c>
      <c r="C22" s="8">
        <v>19.5</v>
      </c>
      <c r="D22" s="9">
        <v>21</v>
      </c>
      <c r="F22" s="7" t="s">
        <v>8</v>
      </c>
      <c r="G22" s="8">
        <v>1.85</v>
      </c>
      <c r="H22" s="9">
        <v>2.85</v>
      </c>
      <c r="J22" s="7" t="s">
        <v>8</v>
      </c>
      <c r="K22" s="8">
        <v>19.25</v>
      </c>
      <c r="L22" s="9">
        <v>20.75</v>
      </c>
      <c r="N22" s="7" t="s">
        <v>8</v>
      </c>
      <c r="O22" s="8">
        <v>0.9</v>
      </c>
      <c r="P22" s="9">
        <v>2.4500000000000002</v>
      </c>
    </row>
    <row r="24" spans="2:16" ht="15" thickBot="1" x14ac:dyDescent="0.4">
      <c r="B24" t="s">
        <v>12</v>
      </c>
      <c r="C24" t="s">
        <v>9</v>
      </c>
      <c r="F24" t="s">
        <v>12</v>
      </c>
      <c r="G24" t="s">
        <v>10</v>
      </c>
    </row>
    <row r="25" spans="2:16" x14ac:dyDescent="0.35">
      <c r="B25" s="1" t="s">
        <v>0</v>
      </c>
      <c r="C25" s="2">
        <v>16.5</v>
      </c>
      <c r="D25" s="3">
        <v>23</v>
      </c>
      <c r="F25" s="1" t="s">
        <v>0</v>
      </c>
      <c r="G25" s="2">
        <v>-1.1000000000000001</v>
      </c>
      <c r="H25" s="3">
        <v>5.95</v>
      </c>
    </row>
    <row r="26" spans="2:16" x14ac:dyDescent="0.35">
      <c r="B26" s="4" t="s">
        <v>1</v>
      </c>
      <c r="C26" s="5">
        <v>18</v>
      </c>
      <c r="D26" s="6">
        <v>21.5</v>
      </c>
      <c r="F26" s="4" t="s">
        <v>1</v>
      </c>
      <c r="G26" s="5">
        <v>-0.4</v>
      </c>
      <c r="H26" s="6">
        <v>3.65</v>
      </c>
    </row>
    <row r="27" spans="2:16" x14ac:dyDescent="0.35">
      <c r="B27" s="4" t="s">
        <v>2</v>
      </c>
      <c r="C27" s="5">
        <v>19.5</v>
      </c>
      <c r="D27" s="6">
        <v>21.25</v>
      </c>
      <c r="F27" s="4" t="s">
        <v>2</v>
      </c>
      <c r="G27" s="5">
        <v>1.05</v>
      </c>
      <c r="H27" s="6">
        <v>2.8</v>
      </c>
    </row>
    <row r="28" spans="2:16" x14ac:dyDescent="0.35">
      <c r="B28" s="4" t="s">
        <v>3</v>
      </c>
      <c r="C28" s="5">
        <v>22</v>
      </c>
      <c r="D28" s="6">
        <v>23.75</v>
      </c>
      <c r="F28" s="4" t="s">
        <v>3</v>
      </c>
      <c r="G28" s="5">
        <v>1.25</v>
      </c>
      <c r="H28" s="6">
        <v>3.05</v>
      </c>
    </row>
    <row r="29" spans="2:16" x14ac:dyDescent="0.35">
      <c r="B29" s="4" t="s">
        <v>4</v>
      </c>
      <c r="C29" s="5">
        <v>22.5</v>
      </c>
      <c r="D29" s="6">
        <v>24.5</v>
      </c>
      <c r="F29" s="4" t="s">
        <v>4</v>
      </c>
      <c r="G29" s="5">
        <v>1.2</v>
      </c>
      <c r="H29" s="6">
        <v>3.25</v>
      </c>
    </row>
    <row r="30" spans="2:16" x14ac:dyDescent="0.35">
      <c r="B30" s="4" t="s">
        <v>5</v>
      </c>
      <c r="C30" s="5">
        <v>21.25</v>
      </c>
      <c r="D30" s="6">
        <v>23</v>
      </c>
      <c r="F30" s="4" t="s">
        <v>5</v>
      </c>
      <c r="G30" s="5">
        <v>1.3</v>
      </c>
      <c r="H30" s="6">
        <v>3.3</v>
      </c>
    </row>
    <row r="31" spans="2:16" x14ac:dyDescent="0.35">
      <c r="B31" s="4" t="s">
        <v>6</v>
      </c>
      <c r="C31" s="5">
        <v>21</v>
      </c>
      <c r="D31" s="6">
        <v>22.5</v>
      </c>
      <c r="F31" s="4" t="s">
        <v>6</v>
      </c>
      <c r="G31" s="5">
        <v>1.5</v>
      </c>
      <c r="H31" s="6">
        <v>3.5</v>
      </c>
    </row>
    <row r="32" spans="2:16" x14ac:dyDescent="0.35">
      <c r="B32" s="4" t="s">
        <v>7</v>
      </c>
      <c r="C32" s="5">
        <v>20.75</v>
      </c>
      <c r="D32" s="6">
        <v>22.5</v>
      </c>
      <c r="F32" s="4" t="s">
        <v>7</v>
      </c>
      <c r="G32" s="5">
        <v>1.45</v>
      </c>
      <c r="H32" s="6">
        <v>3.45</v>
      </c>
    </row>
    <row r="33" spans="2:8" ht="15" thickBot="1" x14ac:dyDescent="0.4">
      <c r="B33" s="7" t="s">
        <v>8</v>
      </c>
      <c r="C33" s="8">
        <v>20.5</v>
      </c>
      <c r="D33" s="9">
        <v>23</v>
      </c>
      <c r="F33" s="7" t="s">
        <v>8</v>
      </c>
      <c r="G33" s="8">
        <v>0.85</v>
      </c>
      <c r="H33" s="9">
        <v>3.9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BFF8-6E27-4B27-81D1-D5176A3A5C5E}">
  <sheetPr>
    <tabColor theme="9" tint="0.59999389629810485"/>
  </sheetPr>
  <dimension ref="A1:J33"/>
  <sheetViews>
    <sheetView zoomScale="70" zoomScaleNormal="70" workbookViewId="0">
      <selection activeCell="A2" sqref="A2:A33"/>
    </sheetView>
  </sheetViews>
  <sheetFormatPr baseColWidth="10" defaultRowHeight="14.5" x14ac:dyDescent="0.35"/>
  <sheetData>
    <row r="1" spans="1:10" x14ac:dyDescent="0.35">
      <c r="A1" s="14" t="s">
        <v>115</v>
      </c>
      <c r="B1" s="14" t="s">
        <v>117</v>
      </c>
      <c r="C1" s="14" t="s">
        <v>118</v>
      </c>
      <c r="D1" s="14" t="s">
        <v>115</v>
      </c>
      <c r="E1" s="14" t="s">
        <v>40</v>
      </c>
      <c r="F1" s="14" t="s">
        <v>42</v>
      </c>
      <c r="G1" s="14" t="s">
        <v>112</v>
      </c>
      <c r="H1" s="14" t="s">
        <v>113</v>
      </c>
      <c r="I1" s="14" t="s">
        <v>114</v>
      </c>
      <c r="J1" s="14" t="s">
        <v>116</v>
      </c>
    </row>
    <row r="2" spans="1:10" x14ac:dyDescent="0.35">
      <c r="A2" t="s">
        <v>32</v>
      </c>
      <c r="B2" t="str">
        <f>+LEFT(A2,3)</f>
        <v>USD</v>
      </c>
      <c r="C2" t="str">
        <f>+RIGHT(A2,3)</f>
        <v>MXN</v>
      </c>
      <c r="D2" t="str">
        <f>+IF(B2&lt;C2,B2&amp;C2,C2&amp;B2)</f>
        <v>MXNUSD</v>
      </c>
      <c r="E2" t="s">
        <v>17</v>
      </c>
      <c r="F2" t="s">
        <v>2</v>
      </c>
      <c r="G2">
        <v>1.4</v>
      </c>
      <c r="H2">
        <v>2</v>
      </c>
      <c r="I2">
        <f>+H2-G2</f>
        <v>0.60000000000000009</v>
      </c>
      <c r="J2" t="str">
        <f>+D2&amp;"_"&amp;E2&amp;"_"&amp;F2</f>
        <v>MXNUSD_10FLY_1M</v>
      </c>
    </row>
    <row r="3" spans="1:10" x14ac:dyDescent="0.35">
      <c r="A3" t="s">
        <v>32</v>
      </c>
      <c r="B3" t="str">
        <f t="shared" ref="B3:B33" si="0">+LEFT(A3,3)</f>
        <v>USD</v>
      </c>
      <c r="C3" t="str">
        <f t="shared" ref="C3:C33" si="1">+RIGHT(A3,3)</f>
        <v>MXN</v>
      </c>
      <c r="D3" t="str">
        <f t="shared" ref="D3:D33" si="2">+IF(B3&lt;C3,B3&amp;C3,C3&amp;B3)</f>
        <v>MXNUSD</v>
      </c>
      <c r="E3" t="s">
        <v>17</v>
      </c>
      <c r="F3" t="s">
        <v>3</v>
      </c>
      <c r="G3">
        <v>1.75</v>
      </c>
      <c r="H3">
        <v>2.15</v>
      </c>
      <c r="I3">
        <f t="shared" ref="I3:I33" si="3">+H3-G3</f>
        <v>0.39999999999999991</v>
      </c>
      <c r="J3" t="str">
        <f t="shared" ref="J3:J33" si="4">+D3&amp;"_"&amp;E3&amp;"_"&amp;F3</f>
        <v>MXNUSD_10FLY_2M</v>
      </c>
    </row>
    <row r="4" spans="1:10" x14ac:dyDescent="0.35">
      <c r="A4" t="s">
        <v>32</v>
      </c>
      <c r="B4" t="str">
        <f t="shared" si="0"/>
        <v>USD</v>
      </c>
      <c r="C4" t="str">
        <f t="shared" si="1"/>
        <v>MXN</v>
      </c>
      <c r="D4" t="str">
        <f t="shared" si="2"/>
        <v>MXNUSD</v>
      </c>
      <c r="E4" t="s">
        <v>17</v>
      </c>
      <c r="F4" t="s">
        <v>4</v>
      </c>
      <c r="G4">
        <v>1.6</v>
      </c>
      <c r="H4">
        <v>2.2000000000000002</v>
      </c>
      <c r="I4">
        <f t="shared" si="3"/>
        <v>0.60000000000000009</v>
      </c>
      <c r="J4" t="str">
        <f t="shared" si="4"/>
        <v>MXNUSD_10FLY_3M</v>
      </c>
    </row>
    <row r="5" spans="1:10" x14ac:dyDescent="0.35">
      <c r="A5" t="s">
        <v>32</v>
      </c>
      <c r="B5" t="str">
        <f t="shared" si="0"/>
        <v>USD</v>
      </c>
      <c r="C5" t="str">
        <f t="shared" si="1"/>
        <v>MXN</v>
      </c>
      <c r="D5" t="str">
        <f t="shared" si="2"/>
        <v>MXNUSD</v>
      </c>
      <c r="E5" t="s">
        <v>17</v>
      </c>
      <c r="F5" t="s">
        <v>5</v>
      </c>
      <c r="G5">
        <v>1.75</v>
      </c>
      <c r="H5">
        <v>2.35</v>
      </c>
      <c r="I5">
        <f t="shared" si="3"/>
        <v>0.60000000000000009</v>
      </c>
      <c r="J5" t="str">
        <f t="shared" si="4"/>
        <v>MXNUSD_10FLY_6M</v>
      </c>
    </row>
    <row r="6" spans="1:10" x14ac:dyDescent="0.35">
      <c r="A6" t="s">
        <v>32</v>
      </c>
      <c r="B6" t="str">
        <f t="shared" si="0"/>
        <v>USD</v>
      </c>
      <c r="C6" t="str">
        <f t="shared" si="1"/>
        <v>MXN</v>
      </c>
      <c r="D6" t="str">
        <f t="shared" si="2"/>
        <v>MXNUSD</v>
      </c>
      <c r="E6" t="s">
        <v>17</v>
      </c>
      <c r="F6" t="s">
        <v>6</v>
      </c>
      <c r="G6">
        <v>1.8</v>
      </c>
      <c r="H6">
        <v>2.4</v>
      </c>
      <c r="I6">
        <f t="shared" si="3"/>
        <v>0.59999999999999987</v>
      </c>
      <c r="J6" t="str">
        <f t="shared" si="4"/>
        <v>MXNUSD_10FLY_9M</v>
      </c>
    </row>
    <row r="7" spans="1:10" x14ac:dyDescent="0.35">
      <c r="A7" t="s">
        <v>32</v>
      </c>
      <c r="B7" t="str">
        <f t="shared" si="0"/>
        <v>USD</v>
      </c>
      <c r="C7" t="str">
        <f t="shared" si="1"/>
        <v>MXN</v>
      </c>
      <c r="D7" t="str">
        <f t="shared" si="2"/>
        <v>MXNUSD</v>
      </c>
      <c r="E7" t="s">
        <v>17</v>
      </c>
      <c r="F7" t="s">
        <v>7</v>
      </c>
      <c r="G7">
        <v>1.9</v>
      </c>
      <c r="H7">
        <v>2.5</v>
      </c>
      <c r="I7">
        <f t="shared" si="3"/>
        <v>0.60000000000000009</v>
      </c>
      <c r="J7" t="str">
        <f t="shared" si="4"/>
        <v>MXNUSD_10FLY_1Y</v>
      </c>
    </row>
    <row r="8" spans="1:10" x14ac:dyDescent="0.35">
      <c r="A8" t="s">
        <v>32</v>
      </c>
      <c r="B8" t="str">
        <f t="shared" si="0"/>
        <v>USD</v>
      </c>
      <c r="C8" t="str">
        <f t="shared" si="1"/>
        <v>MXN</v>
      </c>
      <c r="D8" t="str">
        <f t="shared" si="2"/>
        <v>MXNUSD</v>
      </c>
      <c r="E8" t="s">
        <v>18</v>
      </c>
      <c r="F8" t="s">
        <v>2</v>
      </c>
      <c r="G8">
        <v>2.65</v>
      </c>
      <c r="H8">
        <v>3.25</v>
      </c>
      <c r="I8">
        <f t="shared" si="3"/>
        <v>0.60000000000000009</v>
      </c>
      <c r="J8" t="str">
        <f t="shared" si="4"/>
        <v>MXNUSD_25RR_1M</v>
      </c>
    </row>
    <row r="9" spans="1:10" x14ac:dyDescent="0.35">
      <c r="A9" t="s">
        <v>32</v>
      </c>
      <c r="B9" t="str">
        <f t="shared" si="0"/>
        <v>USD</v>
      </c>
      <c r="C9" t="str">
        <f t="shared" si="1"/>
        <v>MXN</v>
      </c>
      <c r="D9" t="str">
        <f t="shared" si="2"/>
        <v>MXNUSD</v>
      </c>
      <c r="E9" t="s">
        <v>18</v>
      </c>
      <c r="F9" t="s">
        <v>3</v>
      </c>
      <c r="G9">
        <v>2.85</v>
      </c>
      <c r="H9">
        <v>3.35</v>
      </c>
      <c r="I9">
        <f t="shared" si="3"/>
        <v>0.5</v>
      </c>
      <c r="J9" t="str">
        <f t="shared" si="4"/>
        <v>MXNUSD_25RR_2M</v>
      </c>
    </row>
    <row r="10" spans="1:10" x14ac:dyDescent="0.35">
      <c r="A10" t="s">
        <v>32</v>
      </c>
      <c r="B10" t="str">
        <f t="shared" si="0"/>
        <v>USD</v>
      </c>
      <c r="C10" t="str">
        <f t="shared" si="1"/>
        <v>MXN</v>
      </c>
      <c r="D10" t="str">
        <f t="shared" si="2"/>
        <v>MXNUSD</v>
      </c>
      <c r="E10" t="s">
        <v>18</v>
      </c>
      <c r="F10" t="s">
        <v>4</v>
      </c>
      <c r="G10">
        <v>2.9</v>
      </c>
      <c r="H10">
        <v>3.4</v>
      </c>
      <c r="I10">
        <f t="shared" si="3"/>
        <v>0.5</v>
      </c>
      <c r="J10" t="str">
        <f t="shared" si="4"/>
        <v>MXNUSD_25RR_3M</v>
      </c>
    </row>
    <row r="11" spans="1:10" x14ac:dyDescent="0.35">
      <c r="A11" t="s">
        <v>32</v>
      </c>
      <c r="B11" t="str">
        <f t="shared" si="0"/>
        <v>USD</v>
      </c>
      <c r="C11" t="str">
        <f t="shared" si="1"/>
        <v>MXN</v>
      </c>
      <c r="D11" t="str">
        <f t="shared" si="2"/>
        <v>MXNUSD</v>
      </c>
      <c r="E11" t="s">
        <v>18</v>
      </c>
      <c r="F11" t="s">
        <v>5</v>
      </c>
      <c r="G11">
        <v>2.9</v>
      </c>
      <c r="H11">
        <v>3.4</v>
      </c>
      <c r="I11">
        <f t="shared" si="3"/>
        <v>0.5</v>
      </c>
      <c r="J11" t="str">
        <f t="shared" si="4"/>
        <v>MXNUSD_25RR_6M</v>
      </c>
    </row>
    <row r="12" spans="1:10" x14ac:dyDescent="0.35">
      <c r="A12" t="s">
        <v>32</v>
      </c>
      <c r="B12" t="str">
        <f t="shared" si="0"/>
        <v>USD</v>
      </c>
      <c r="C12" t="str">
        <f t="shared" si="1"/>
        <v>MXN</v>
      </c>
      <c r="D12" t="str">
        <f t="shared" si="2"/>
        <v>MXNUSD</v>
      </c>
      <c r="E12" t="s">
        <v>18</v>
      </c>
      <c r="F12" t="s">
        <v>6</v>
      </c>
      <c r="G12">
        <v>2.9</v>
      </c>
      <c r="H12">
        <v>3.4</v>
      </c>
      <c r="I12">
        <f t="shared" si="3"/>
        <v>0.5</v>
      </c>
      <c r="J12" t="str">
        <f t="shared" si="4"/>
        <v>MXNUSD_25RR_9M</v>
      </c>
    </row>
    <row r="13" spans="1:10" x14ac:dyDescent="0.35">
      <c r="A13" t="s">
        <v>32</v>
      </c>
      <c r="B13" t="str">
        <f t="shared" si="0"/>
        <v>USD</v>
      </c>
      <c r="C13" t="str">
        <f t="shared" si="1"/>
        <v>MXN</v>
      </c>
      <c r="D13" t="str">
        <f t="shared" si="2"/>
        <v>MXNUSD</v>
      </c>
      <c r="E13" t="s">
        <v>18</v>
      </c>
      <c r="F13" t="s">
        <v>7</v>
      </c>
      <c r="G13">
        <v>2.9</v>
      </c>
      <c r="H13">
        <v>3.4</v>
      </c>
      <c r="I13">
        <f t="shared" si="3"/>
        <v>0.5</v>
      </c>
      <c r="J13" t="str">
        <f t="shared" si="4"/>
        <v>MXNUSD_25RR_1Y</v>
      </c>
    </row>
    <row r="14" spans="1:10" x14ac:dyDescent="0.35">
      <c r="A14" t="s">
        <v>31</v>
      </c>
      <c r="B14" t="str">
        <f t="shared" si="0"/>
        <v>USD</v>
      </c>
      <c r="C14" t="str">
        <f t="shared" si="1"/>
        <v>BRL</v>
      </c>
      <c r="D14" t="str">
        <f t="shared" si="2"/>
        <v>BRLUSD</v>
      </c>
      <c r="E14" t="s">
        <v>17</v>
      </c>
      <c r="F14" t="s">
        <v>2</v>
      </c>
      <c r="G14">
        <v>0.7</v>
      </c>
      <c r="H14">
        <v>1.6</v>
      </c>
      <c r="I14">
        <f t="shared" si="3"/>
        <v>0.90000000000000013</v>
      </c>
      <c r="J14" t="str">
        <f t="shared" si="4"/>
        <v>BRLUSD_10FLY_1M</v>
      </c>
    </row>
    <row r="15" spans="1:10" x14ac:dyDescent="0.35">
      <c r="A15" t="s">
        <v>31</v>
      </c>
      <c r="B15" t="str">
        <f t="shared" si="0"/>
        <v>USD</v>
      </c>
      <c r="C15" t="str">
        <f t="shared" si="1"/>
        <v>BRL</v>
      </c>
      <c r="D15" t="str">
        <f t="shared" si="2"/>
        <v>BRLUSD</v>
      </c>
      <c r="E15" t="s">
        <v>17</v>
      </c>
      <c r="F15" t="s">
        <v>3</v>
      </c>
      <c r="G15">
        <v>0.75</v>
      </c>
      <c r="H15">
        <v>1.65</v>
      </c>
      <c r="I15">
        <f t="shared" si="3"/>
        <v>0.89999999999999991</v>
      </c>
      <c r="J15" t="str">
        <f t="shared" si="4"/>
        <v>BRLUSD_10FLY_2M</v>
      </c>
    </row>
    <row r="16" spans="1:10" x14ac:dyDescent="0.35">
      <c r="A16" t="s">
        <v>31</v>
      </c>
      <c r="B16" t="str">
        <f t="shared" si="0"/>
        <v>USD</v>
      </c>
      <c r="C16" t="str">
        <f t="shared" si="1"/>
        <v>BRL</v>
      </c>
      <c r="D16" t="str">
        <f t="shared" si="2"/>
        <v>BRLUSD</v>
      </c>
      <c r="E16" t="s">
        <v>17</v>
      </c>
      <c r="F16" t="s">
        <v>4</v>
      </c>
      <c r="G16">
        <v>0.85</v>
      </c>
      <c r="H16">
        <v>1.65</v>
      </c>
      <c r="I16">
        <f t="shared" si="3"/>
        <v>0.79999999999999993</v>
      </c>
      <c r="J16" t="str">
        <f t="shared" si="4"/>
        <v>BRLUSD_10FLY_3M</v>
      </c>
    </row>
    <row r="17" spans="1:10" x14ac:dyDescent="0.35">
      <c r="A17" t="s">
        <v>31</v>
      </c>
      <c r="B17" t="str">
        <f t="shared" si="0"/>
        <v>USD</v>
      </c>
      <c r="C17" t="str">
        <f t="shared" si="1"/>
        <v>BRL</v>
      </c>
      <c r="D17" t="str">
        <f t="shared" si="2"/>
        <v>BRLUSD</v>
      </c>
      <c r="E17" t="s">
        <v>17</v>
      </c>
      <c r="F17" t="s">
        <v>5</v>
      </c>
      <c r="G17">
        <v>1.05</v>
      </c>
      <c r="H17">
        <v>1.85</v>
      </c>
      <c r="I17">
        <f t="shared" si="3"/>
        <v>0.8</v>
      </c>
      <c r="J17" t="str">
        <f t="shared" si="4"/>
        <v>BRLUSD_10FLY_6M</v>
      </c>
    </row>
    <row r="18" spans="1:10" x14ac:dyDescent="0.35">
      <c r="A18" t="s">
        <v>31</v>
      </c>
      <c r="B18" t="str">
        <f t="shared" si="0"/>
        <v>USD</v>
      </c>
      <c r="C18" t="str">
        <f t="shared" si="1"/>
        <v>BRL</v>
      </c>
      <c r="D18" t="str">
        <f t="shared" si="2"/>
        <v>BRLUSD</v>
      </c>
      <c r="E18" t="s">
        <v>17</v>
      </c>
      <c r="F18" t="s">
        <v>6</v>
      </c>
      <c r="G18">
        <v>1.25</v>
      </c>
      <c r="H18">
        <v>2.0499999999999998</v>
      </c>
      <c r="I18">
        <f t="shared" si="3"/>
        <v>0.79999999999999982</v>
      </c>
      <c r="J18" t="str">
        <f t="shared" si="4"/>
        <v>BRLUSD_10FLY_9M</v>
      </c>
    </row>
    <row r="19" spans="1:10" x14ac:dyDescent="0.35">
      <c r="A19" t="s">
        <v>31</v>
      </c>
      <c r="B19" t="str">
        <f t="shared" si="0"/>
        <v>USD</v>
      </c>
      <c r="C19" t="str">
        <f t="shared" si="1"/>
        <v>BRL</v>
      </c>
      <c r="D19" t="str">
        <f t="shared" si="2"/>
        <v>BRLUSD</v>
      </c>
      <c r="E19" t="s">
        <v>17</v>
      </c>
      <c r="F19" t="s">
        <v>7</v>
      </c>
      <c r="G19">
        <v>1.45</v>
      </c>
      <c r="H19">
        <v>2.25</v>
      </c>
      <c r="I19">
        <f t="shared" si="3"/>
        <v>0.8</v>
      </c>
      <c r="J19" t="str">
        <f t="shared" si="4"/>
        <v>BRLUSD_10FLY_1Y</v>
      </c>
    </row>
    <row r="20" spans="1:10" x14ac:dyDescent="0.35">
      <c r="A20" t="s">
        <v>31</v>
      </c>
      <c r="B20" t="str">
        <f t="shared" si="0"/>
        <v>USD</v>
      </c>
      <c r="C20" t="str">
        <f t="shared" si="1"/>
        <v>BRL</v>
      </c>
      <c r="D20" t="str">
        <f t="shared" si="2"/>
        <v>BRLUSD</v>
      </c>
      <c r="E20" t="s">
        <v>18</v>
      </c>
      <c r="F20" t="s">
        <v>2</v>
      </c>
      <c r="G20">
        <v>1.65</v>
      </c>
      <c r="H20">
        <v>2.65</v>
      </c>
      <c r="I20">
        <f t="shared" si="3"/>
        <v>1</v>
      </c>
      <c r="J20" t="str">
        <f t="shared" si="4"/>
        <v>BRLUSD_25RR_1M</v>
      </c>
    </row>
    <row r="21" spans="1:10" x14ac:dyDescent="0.35">
      <c r="A21" t="s">
        <v>31</v>
      </c>
      <c r="B21" t="str">
        <f t="shared" si="0"/>
        <v>USD</v>
      </c>
      <c r="C21" t="str">
        <f t="shared" si="1"/>
        <v>BRL</v>
      </c>
      <c r="D21" t="str">
        <f t="shared" si="2"/>
        <v>BRLUSD</v>
      </c>
      <c r="E21" t="s">
        <v>18</v>
      </c>
      <c r="F21" t="s">
        <v>3</v>
      </c>
      <c r="G21">
        <v>1.85</v>
      </c>
      <c r="H21">
        <v>2.65</v>
      </c>
      <c r="I21">
        <f t="shared" si="3"/>
        <v>0.79999999999999982</v>
      </c>
      <c r="J21" t="str">
        <f t="shared" si="4"/>
        <v>BRLUSD_25RR_2M</v>
      </c>
    </row>
    <row r="22" spans="1:10" x14ac:dyDescent="0.35">
      <c r="A22" t="s">
        <v>31</v>
      </c>
      <c r="B22" t="str">
        <f t="shared" si="0"/>
        <v>USD</v>
      </c>
      <c r="C22" t="str">
        <f t="shared" si="1"/>
        <v>BRL</v>
      </c>
      <c r="D22" t="str">
        <f t="shared" si="2"/>
        <v>BRLUSD</v>
      </c>
      <c r="E22" t="s">
        <v>18</v>
      </c>
      <c r="F22" t="s">
        <v>4</v>
      </c>
      <c r="G22">
        <v>2.1</v>
      </c>
      <c r="H22">
        <v>2.65</v>
      </c>
      <c r="I22">
        <f t="shared" si="3"/>
        <v>0.54999999999999982</v>
      </c>
      <c r="J22" t="str">
        <f t="shared" si="4"/>
        <v>BRLUSD_25RR_3M</v>
      </c>
    </row>
    <row r="23" spans="1:10" x14ac:dyDescent="0.35">
      <c r="A23" t="s">
        <v>31</v>
      </c>
      <c r="B23" t="str">
        <f t="shared" si="0"/>
        <v>USD</v>
      </c>
      <c r="C23" t="str">
        <f t="shared" si="1"/>
        <v>BRL</v>
      </c>
      <c r="D23" t="str">
        <f t="shared" si="2"/>
        <v>BRLUSD</v>
      </c>
      <c r="E23" t="s">
        <v>18</v>
      </c>
      <c r="F23" t="s">
        <v>5</v>
      </c>
      <c r="G23">
        <v>1.9</v>
      </c>
      <c r="H23">
        <v>2.7</v>
      </c>
      <c r="I23">
        <f t="shared" si="3"/>
        <v>0.80000000000000027</v>
      </c>
      <c r="J23" t="str">
        <f t="shared" si="4"/>
        <v>BRLUSD_25RR_6M</v>
      </c>
    </row>
    <row r="24" spans="1:10" x14ac:dyDescent="0.35">
      <c r="A24" t="s">
        <v>31</v>
      </c>
      <c r="B24" t="str">
        <f t="shared" si="0"/>
        <v>USD</v>
      </c>
      <c r="C24" t="str">
        <f t="shared" si="1"/>
        <v>BRL</v>
      </c>
      <c r="D24" t="str">
        <f t="shared" si="2"/>
        <v>BRLUSD</v>
      </c>
      <c r="E24" t="s">
        <v>18</v>
      </c>
      <c r="F24" t="s">
        <v>6</v>
      </c>
      <c r="G24">
        <v>1.9</v>
      </c>
      <c r="H24">
        <v>2.5499999999999998</v>
      </c>
      <c r="I24">
        <f t="shared" si="3"/>
        <v>0.64999999999999991</v>
      </c>
      <c r="J24" t="str">
        <f t="shared" si="4"/>
        <v>BRLUSD_25RR_9M</v>
      </c>
    </row>
    <row r="25" spans="1:10" x14ac:dyDescent="0.35">
      <c r="A25" t="s">
        <v>31</v>
      </c>
      <c r="B25" t="str">
        <f t="shared" si="0"/>
        <v>USD</v>
      </c>
      <c r="C25" t="str">
        <f t="shared" si="1"/>
        <v>BRL</v>
      </c>
      <c r="D25" t="str">
        <f t="shared" si="2"/>
        <v>BRLUSD</v>
      </c>
      <c r="E25" t="s">
        <v>18</v>
      </c>
      <c r="F25" t="s">
        <v>7</v>
      </c>
      <c r="G25">
        <v>2.2000000000000002</v>
      </c>
      <c r="H25">
        <v>2.2999999999999998</v>
      </c>
      <c r="I25">
        <f t="shared" si="3"/>
        <v>9.9999999999999645E-2</v>
      </c>
      <c r="J25" t="str">
        <f t="shared" si="4"/>
        <v>BRLUSD_25RR_1Y</v>
      </c>
    </row>
    <row r="26" spans="1:10" x14ac:dyDescent="0.35">
      <c r="A26" t="s">
        <v>31</v>
      </c>
      <c r="B26" t="str">
        <f t="shared" si="0"/>
        <v>USD</v>
      </c>
      <c r="C26" t="str">
        <f t="shared" si="1"/>
        <v>BRL</v>
      </c>
      <c r="D26" t="str">
        <f t="shared" si="2"/>
        <v>BRLUSD</v>
      </c>
      <c r="E26" t="s">
        <v>16</v>
      </c>
      <c r="F26" t="s">
        <v>3</v>
      </c>
      <c r="G26">
        <v>4</v>
      </c>
      <c r="H26">
        <v>4.8</v>
      </c>
      <c r="I26">
        <f t="shared" si="3"/>
        <v>0.79999999999999982</v>
      </c>
      <c r="J26" t="str">
        <f t="shared" si="4"/>
        <v>BRLUSD_10RR_2M</v>
      </c>
    </row>
    <row r="27" spans="1:10" x14ac:dyDescent="0.35">
      <c r="A27" t="s">
        <v>31</v>
      </c>
      <c r="B27" t="str">
        <f t="shared" si="0"/>
        <v>USD</v>
      </c>
      <c r="C27" t="str">
        <f t="shared" si="1"/>
        <v>BRL</v>
      </c>
      <c r="D27" t="str">
        <f t="shared" si="2"/>
        <v>BRLUSD</v>
      </c>
      <c r="E27" t="s">
        <v>19</v>
      </c>
      <c r="F27" t="s">
        <v>4</v>
      </c>
      <c r="G27">
        <v>0.25</v>
      </c>
      <c r="H27">
        <v>0.32500000000000001</v>
      </c>
      <c r="I27">
        <f t="shared" si="3"/>
        <v>7.5000000000000011E-2</v>
      </c>
      <c r="J27" t="str">
        <f t="shared" si="4"/>
        <v>BRLUSD_25FLY_3M</v>
      </c>
    </row>
    <row r="28" spans="1:10" x14ac:dyDescent="0.35">
      <c r="A28" t="s">
        <v>37</v>
      </c>
      <c r="B28" t="str">
        <f t="shared" si="0"/>
        <v>USD</v>
      </c>
      <c r="C28" t="str">
        <f t="shared" si="1"/>
        <v>CLP</v>
      </c>
      <c r="D28" t="str">
        <f t="shared" si="2"/>
        <v>CLPUSD</v>
      </c>
      <c r="E28" t="s">
        <v>9</v>
      </c>
      <c r="F28" t="s">
        <v>2</v>
      </c>
      <c r="G28">
        <v>21.65</v>
      </c>
      <c r="H28">
        <v>26.05</v>
      </c>
      <c r="I28">
        <f t="shared" si="3"/>
        <v>4.4000000000000021</v>
      </c>
      <c r="J28" t="str">
        <f t="shared" si="4"/>
        <v>CLPUSD_ATM_1M</v>
      </c>
    </row>
    <row r="29" spans="1:10" x14ac:dyDescent="0.35">
      <c r="A29" t="s">
        <v>37</v>
      </c>
      <c r="B29" t="str">
        <f t="shared" si="0"/>
        <v>USD</v>
      </c>
      <c r="C29" t="str">
        <f t="shared" si="1"/>
        <v>CLP</v>
      </c>
      <c r="D29" t="str">
        <f t="shared" si="2"/>
        <v>CLPUSD</v>
      </c>
      <c r="E29" t="s">
        <v>9</v>
      </c>
      <c r="F29" t="s">
        <v>3</v>
      </c>
      <c r="G29">
        <v>21.65</v>
      </c>
      <c r="H29">
        <v>25.25</v>
      </c>
      <c r="I29">
        <f t="shared" si="3"/>
        <v>3.6000000000000014</v>
      </c>
      <c r="J29" t="str">
        <f t="shared" si="4"/>
        <v>CLPUSD_ATM_2M</v>
      </c>
    </row>
    <row r="30" spans="1:10" x14ac:dyDescent="0.35">
      <c r="A30" t="s">
        <v>37</v>
      </c>
      <c r="B30" t="str">
        <f t="shared" si="0"/>
        <v>USD</v>
      </c>
      <c r="C30" t="str">
        <f t="shared" si="1"/>
        <v>CLP</v>
      </c>
      <c r="D30" t="str">
        <f t="shared" si="2"/>
        <v>CLPUSD</v>
      </c>
      <c r="E30" t="s">
        <v>9</v>
      </c>
      <c r="F30" t="s">
        <v>4</v>
      </c>
      <c r="G30">
        <v>21.15</v>
      </c>
      <c r="H30">
        <v>24.7</v>
      </c>
      <c r="I30">
        <f t="shared" si="3"/>
        <v>3.5500000000000007</v>
      </c>
      <c r="J30" t="str">
        <f t="shared" si="4"/>
        <v>CLPUSD_ATM_3M</v>
      </c>
    </row>
    <row r="31" spans="1:10" x14ac:dyDescent="0.35">
      <c r="A31" t="s">
        <v>37</v>
      </c>
      <c r="B31" t="str">
        <f t="shared" si="0"/>
        <v>USD</v>
      </c>
      <c r="C31" t="str">
        <f t="shared" si="1"/>
        <v>CLP</v>
      </c>
      <c r="D31" t="str">
        <f t="shared" si="2"/>
        <v>CLPUSD</v>
      </c>
      <c r="E31" t="s">
        <v>9</v>
      </c>
      <c r="F31" t="s">
        <v>5</v>
      </c>
      <c r="G31">
        <v>20.6</v>
      </c>
      <c r="H31">
        <v>23.475000000000001</v>
      </c>
      <c r="I31">
        <f t="shared" si="3"/>
        <v>2.875</v>
      </c>
      <c r="J31" t="str">
        <f t="shared" si="4"/>
        <v>CLPUSD_ATM_6M</v>
      </c>
    </row>
    <row r="32" spans="1:10" x14ac:dyDescent="0.35">
      <c r="A32" t="s">
        <v>37</v>
      </c>
      <c r="B32" t="str">
        <f t="shared" si="0"/>
        <v>USD</v>
      </c>
      <c r="C32" t="str">
        <f t="shared" si="1"/>
        <v>CLP</v>
      </c>
      <c r="D32" t="str">
        <f t="shared" si="2"/>
        <v>CLPUSD</v>
      </c>
      <c r="E32" t="s">
        <v>9</v>
      </c>
      <c r="F32" t="s">
        <v>6</v>
      </c>
      <c r="G32">
        <v>20.100000000000001</v>
      </c>
      <c r="H32">
        <v>22.95</v>
      </c>
      <c r="I32">
        <f t="shared" si="3"/>
        <v>2.8499999999999979</v>
      </c>
      <c r="J32" t="str">
        <f t="shared" si="4"/>
        <v>CLPUSD_ATM_9M</v>
      </c>
    </row>
    <row r="33" spans="1:10" x14ac:dyDescent="0.35">
      <c r="A33" t="s">
        <v>37</v>
      </c>
      <c r="B33" t="str">
        <f t="shared" si="0"/>
        <v>USD</v>
      </c>
      <c r="C33" t="str">
        <f t="shared" si="1"/>
        <v>CLP</v>
      </c>
      <c r="D33" t="str">
        <f t="shared" si="2"/>
        <v>CLPUSD</v>
      </c>
      <c r="E33" t="s">
        <v>9</v>
      </c>
      <c r="F33" t="s">
        <v>7</v>
      </c>
      <c r="G33">
        <v>19.8</v>
      </c>
      <c r="H33">
        <v>22.6</v>
      </c>
      <c r="I33">
        <f t="shared" si="3"/>
        <v>2.8000000000000007</v>
      </c>
      <c r="J33" t="str">
        <f t="shared" si="4"/>
        <v>CLPUSD_ATM_1Y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2:P33"/>
  <sheetViews>
    <sheetView zoomScale="70" zoomScaleNormal="70" workbookViewId="0">
      <selection activeCell="D13" sqref="D13"/>
    </sheetView>
  </sheetViews>
  <sheetFormatPr baseColWidth="10" defaultRowHeight="14.5" x14ac:dyDescent="0.35"/>
  <sheetData>
    <row r="2" spans="2:16" ht="15" thickBot="1" x14ac:dyDescent="0.4">
      <c r="B2" t="s">
        <v>32</v>
      </c>
      <c r="C2" t="s">
        <v>33</v>
      </c>
      <c r="D2" t="s">
        <v>34</v>
      </c>
      <c r="F2" t="s">
        <v>32</v>
      </c>
      <c r="G2" t="s">
        <v>10</v>
      </c>
      <c r="H2" t="s">
        <v>35</v>
      </c>
    </row>
    <row r="3" spans="2:16" x14ac:dyDescent="0.35">
      <c r="B3" s="1" t="s">
        <v>0</v>
      </c>
      <c r="C3" s="2"/>
      <c r="D3" s="3"/>
      <c r="F3" s="1" t="s">
        <v>0</v>
      </c>
      <c r="G3" s="2"/>
      <c r="H3" s="3"/>
    </row>
    <row r="4" spans="2:16" x14ac:dyDescent="0.35">
      <c r="B4" s="4" t="s">
        <v>1</v>
      </c>
      <c r="C4" s="5"/>
      <c r="D4" s="6"/>
      <c r="F4" s="4" t="s">
        <v>1</v>
      </c>
      <c r="G4" s="5"/>
      <c r="H4" s="6"/>
    </row>
    <row r="5" spans="2:16" x14ac:dyDescent="0.35">
      <c r="B5" s="4" t="s">
        <v>2</v>
      </c>
      <c r="C5" s="5">
        <v>1.4</v>
      </c>
      <c r="D5" s="6">
        <v>2</v>
      </c>
      <c r="F5" s="4" t="s">
        <v>2</v>
      </c>
      <c r="G5" s="5">
        <v>2.65</v>
      </c>
      <c r="H5" s="6">
        <v>3.25</v>
      </c>
    </row>
    <row r="6" spans="2:16" x14ac:dyDescent="0.35">
      <c r="B6" s="4" t="s">
        <v>3</v>
      </c>
      <c r="C6" s="5">
        <v>1.75</v>
      </c>
      <c r="D6" s="6">
        <v>2.15</v>
      </c>
      <c r="F6" s="4" t="s">
        <v>3</v>
      </c>
      <c r="G6" s="5">
        <v>2.85</v>
      </c>
      <c r="H6" s="6">
        <v>3.35</v>
      </c>
    </row>
    <row r="7" spans="2:16" x14ac:dyDescent="0.35">
      <c r="B7" s="4" t="s">
        <v>4</v>
      </c>
      <c r="C7" s="5">
        <v>1.6</v>
      </c>
      <c r="D7" s="6">
        <v>2.2000000000000002</v>
      </c>
      <c r="F7" s="4" t="s">
        <v>4</v>
      </c>
      <c r="G7" s="5">
        <v>2.9</v>
      </c>
      <c r="H7" s="6">
        <v>3.4</v>
      </c>
    </row>
    <row r="8" spans="2:16" x14ac:dyDescent="0.35">
      <c r="B8" s="4" t="s">
        <v>5</v>
      </c>
      <c r="C8" s="10">
        <v>1.75</v>
      </c>
      <c r="D8" s="6">
        <v>2.35</v>
      </c>
      <c r="F8" s="4" t="s">
        <v>5</v>
      </c>
      <c r="G8" s="10">
        <v>2.9</v>
      </c>
      <c r="H8" s="6">
        <v>3.4</v>
      </c>
    </row>
    <row r="9" spans="2:16" x14ac:dyDescent="0.35">
      <c r="B9" s="4" t="s">
        <v>6</v>
      </c>
      <c r="C9" s="10">
        <v>1.8</v>
      </c>
      <c r="D9" s="6">
        <v>2.4</v>
      </c>
      <c r="F9" s="4" t="s">
        <v>6</v>
      </c>
      <c r="G9" s="10">
        <v>2.9</v>
      </c>
      <c r="H9" s="6">
        <v>3.4</v>
      </c>
    </row>
    <row r="10" spans="2:16" x14ac:dyDescent="0.35">
      <c r="B10" s="4" t="s">
        <v>7</v>
      </c>
      <c r="C10" s="10">
        <v>1.9</v>
      </c>
      <c r="D10" s="6">
        <v>2.5</v>
      </c>
      <c r="F10" s="4" t="s">
        <v>7</v>
      </c>
      <c r="G10" s="10">
        <v>2.9</v>
      </c>
      <c r="H10" s="6">
        <v>3.4</v>
      </c>
    </row>
    <row r="11" spans="2:16" ht="15" thickBot="1" x14ac:dyDescent="0.4">
      <c r="B11" s="7" t="s">
        <v>8</v>
      </c>
      <c r="C11" s="8"/>
      <c r="D11" s="9"/>
      <c r="F11" s="7" t="s">
        <v>8</v>
      </c>
      <c r="G11" s="8"/>
      <c r="H11" s="9"/>
    </row>
    <row r="13" spans="2:16" ht="15" thickBot="1" x14ac:dyDescent="0.4">
      <c r="B13" t="s">
        <v>11</v>
      </c>
      <c r="C13" t="s">
        <v>33</v>
      </c>
      <c r="D13" t="s">
        <v>34</v>
      </c>
      <c r="F13" s="5" t="s">
        <v>11</v>
      </c>
      <c r="G13" t="s">
        <v>10</v>
      </c>
      <c r="H13" s="5" t="s">
        <v>35</v>
      </c>
      <c r="J13" t="s">
        <v>11</v>
      </c>
      <c r="K13" t="s">
        <v>33</v>
      </c>
      <c r="L13" t="s">
        <v>35</v>
      </c>
      <c r="N13" t="s">
        <v>11</v>
      </c>
      <c r="O13" t="s">
        <v>10</v>
      </c>
      <c r="P13" t="s">
        <v>34</v>
      </c>
    </row>
    <row r="14" spans="2:16" x14ac:dyDescent="0.35">
      <c r="B14" s="1" t="s">
        <v>0</v>
      </c>
      <c r="C14" s="2"/>
      <c r="D14" s="3"/>
      <c r="F14" s="1" t="s">
        <v>0</v>
      </c>
      <c r="G14" s="2"/>
      <c r="H14" s="3"/>
      <c r="J14" s="1" t="s">
        <v>0</v>
      </c>
      <c r="K14" s="2"/>
      <c r="L14" s="3"/>
      <c r="N14" s="1" t="s">
        <v>0</v>
      </c>
      <c r="O14" s="2"/>
      <c r="P14" s="3"/>
    </row>
    <row r="15" spans="2:16" x14ac:dyDescent="0.35">
      <c r="B15" s="4" t="s">
        <v>1</v>
      </c>
      <c r="C15" s="5"/>
      <c r="D15" s="6"/>
      <c r="F15" s="4" t="s">
        <v>1</v>
      </c>
      <c r="G15" s="5"/>
      <c r="H15" s="6"/>
      <c r="J15" s="4" t="s">
        <v>1</v>
      </c>
      <c r="K15" s="5"/>
      <c r="L15" s="6"/>
      <c r="N15" s="4" t="s">
        <v>1</v>
      </c>
      <c r="O15" s="5"/>
      <c r="P15" s="6"/>
    </row>
    <row r="16" spans="2:16" x14ac:dyDescent="0.35">
      <c r="B16" s="4" t="s">
        <v>2</v>
      </c>
      <c r="C16" s="5">
        <v>0.7</v>
      </c>
      <c r="D16" s="6">
        <v>1.6</v>
      </c>
      <c r="F16" s="4" t="s">
        <v>2</v>
      </c>
      <c r="G16" s="5">
        <v>1.65</v>
      </c>
      <c r="H16" s="6">
        <v>2.65</v>
      </c>
      <c r="J16" s="4" t="s">
        <v>2</v>
      </c>
      <c r="K16" s="5"/>
      <c r="L16" s="6"/>
      <c r="N16" s="4" t="s">
        <v>2</v>
      </c>
      <c r="O16" s="5"/>
      <c r="P16" s="6"/>
    </row>
    <row r="17" spans="2:16" x14ac:dyDescent="0.35">
      <c r="B17" s="4" t="s">
        <v>3</v>
      </c>
      <c r="C17" s="5">
        <v>0.75</v>
      </c>
      <c r="D17" s="6">
        <v>1.65</v>
      </c>
      <c r="F17" s="4" t="s">
        <v>3</v>
      </c>
      <c r="G17" s="5">
        <v>1.85</v>
      </c>
      <c r="H17" s="6">
        <v>2.65</v>
      </c>
      <c r="J17" s="4" t="s">
        <v>3</v>
      </c>
      <c r="K17" s="5">
        <v>4</v>
      </c>
      <c r="L17" s="6">
        <v>4.8</v>
      </c>
      <c r="N17" s="4" t="s">
        <v>3</v>
      </c>
      <c r="O17" s="5"/>
      <c r="P17" s="6"/>
    </row>
    <row r="18" spans="2:16" x14ac:dyDescent="0.35">
      <c r="B18" s="4" t="s">
        <v>4</v>
      </c>
      <c r="C18" s="5">
        <v>0.85</v>
      </c>
      <c r="D18" s="6">
        <v>1.65</v>
      </c>
      <c r="F18" s="4" t="s">
        <v>4</v>
      </c>
      <c r="G18" s="5">
        <v>2.1</v>
      </c>
      <c r="H18" s="6">
        <v>2.65</v>
      </c>
      <c r="J18" s="4" t="s">
        <v>4</v>
      </c>
      <c r="K18" s="5"/>
      <c r="L18" s="6"/>
      <c r="N18" s="4" t="s">
        <v>4</v>
      </c>
      <c r="O18" s="5">
        <v>0.25</v>
      </c>
      <c r="P18" s="6">
        <v>0.32500000000000001</v>
      </c>
    </row>
    <row r="19" spans="2:16" x14ac:dyDescent="0.35">
      <c r="B19" s="4" t="s">
        <v>5</v>
      </c>
      <c r="C19" s="10">
        <v>1.05</v>
      </c>
      <c r="D19" s="6">
        <v>1.85</v>
      </c>
      <c r="F19" s="4" t="s">
        <v>5</v>
      </c>
      <c r="G19" s="10">
        <v>1.9</v>
      </c>
      <c r="H19" s="6">
        <v>2.7</v>
      </c>
      <c r="J19" s="4" t="s">
        <v>5</v>
      </c>
      <c r="K19" s="5"/>
      <c r="L19" s="6"/>
      <c r="N19" s="4" t="s">
        <v>5</v>
      </c>
      <c r="O19" s="5"/>
      <c r="P19" s="6"/>
    </row>
    <row r="20" spans="2:16" x14ac:dyDescent="0.35">
      <c r="B20" s="4" t="s">
        <v>6</v>
      </c>
      <c r="C20" s="10">
        <v>1.25</v>
      </c>
      <c r="D20" s="6">
        <v>2.0499999999999998</v>
      </c>
      <c r="F20" s="4" t="s">
        <v>6</v>
      </c>
      <c r="G20" s="10">
        <v>1.9</v>
      </c>
      <c r="H20" s="6">
        <v>2.5499999999999998</v>
      </c>
      <c r="J20" s="4" t="s">
        <v>6</v>
      </c>
      <c r="K20" s="5"/>
      <c r="L20" s="6"/>
      <c r="N20" s="4" t="s">
        <v>6</v>
      </c>
      <c r="O20" s="5"/>
      <c r="P20" s="6"/>
    </row>
    <row r="21" spans="2:16" x14ac:dyDescent="0.35">
      <c r="B21" s="4" t="s">
        <v>7</v>
      </c>
      <c r="C21" s="10">
        <v>1.45</v>
      </c>
      <c r="D21" s="6">
        <v>2.25</v>
      </c>
      <c r="F21" s="4" t="s">
        <v>7</v>
      </c>
      <c r="G21" s="10">
        <v>2.2000000000000002</v>
      </c>
      <c r="H21" s="6">
        <v>2.2999999999999998</v>
      </c>
      <c r="J21" s="4" t="s">
        <v>7</v>
      </c>
      <c r="K21" s="5"/>
      <c r="L21" s="6"/>
      <c r="N21" s="4" t="s">
        <v>7</v>
      </c>
      <c r="O21" s="5"/>
      <c r="P21" s="6"/>
    </row>
    <row r="22" spans="2:16" ht="15" thickBot="1" x14ac:dyDescent="0.4">
      <c r="B22" s="7" t="s">
        <v>8</v>
      </c>
      <c r="C22" s="8"/>
      <c r="D22" s="9"/>
      <c r="F22" s="7" t="s">
        <v>8</v>
      </c>
      <c r="G22" s="8"/>
      <c r="H22" s="9"/>
      <c r="J22" s="7" t="s">
        <v>8</v>
      </c>
      <c r="K22" s="8"/>
      <c r="L22" s="9"/>
      <c r="N22" s="7" t="s">
        <v>8</v>
      </c>
      <c r="O22" s="8"/>
      <c r="P22" s="9"/>
    </row>
    <row r="24" spans="2:16" ht="15" thickBot="1" x14ac:dyDescent="0.4">
      <c r="B24" t="s">
        <v>36</v>
      </c>
      <c r="C24" t="s">
        <v>9</v>
      </c>
    </row>
    <row r="25" spans="2:16" x14ac:dyDescent="0.35">
      <c r="B25" s="1" t="s">
        <v>0</v>
      </c>
      <c r="C25" s="2"/>
      <c r="D25" s="3"/>
    </row>
    <row r="26" spans="2:16" x14ac:dyDescent="0.35">
      <c r="B26" s="4" t="s">
        <v>1</v>
      </c>
      <c r="C26" s="5"/>
      <c r="D26" s="6"/>
    </row>
    <row r="27" spans="2:16" x14ac:dyDescent="0.35">
      <c r="B27" s="4" t="s">
        <v>2</v>
      </c>
      <c r="C27" s="5">
        <v>21.65</v>
      </c>
      <c r="D27" s="6">
        <v>26.05</v>
      </c>
    </row>
    <row r="28" spans="2:16" x14ac:dyDescent="0.35">
      <c r="B28" s="4" t="s">
        <v>3</v>
      </c>
      <c r="C28" s="5">
        <v>21.65</v>
      </c>
      <c r="D28" s="6">
        <v>25.25</v>
      </c>
    </row>
    <row r="29" spans="2:16" x14ac:dyDescent="0.35">
      <c r="B29" s="4" t="s">
        <v>4</v>
      </c>
      <c r="C29" s="5">
        <v>21.15</v>
      </c>
      <c r="D29" s="6">
        <v>24.7</v>
      </c>
    </row>
    <row r="30" spans="2:16" x14ac:dyDescent="0.35">
      <c r="B30" s="4" t="s">
        <v>5</v>
      </c>
      <c r="C30" s="10">
        <v>20.6</v>
      </c>
      <c r="D30" s="6">
        <v>23.475000000000001</v>
      </c>
    </row>
    <row r="31" spans="2:16" x14ac:dyDescent="0.35">
      <c r="B31" s="4" t="s">
        <v>6</v>
      </c>
      <c r="C31" s="10">
        <v>20.100000000000001</v>
      </c>
      <c r="D31" s="6">
        <v>22.95</v>
      </c>
    </row>
    <row r="32" spans="2:16" x14ac:dyDescent="0.35">
      <c r="B32" s="4" t="s">
        <v>7</v>
      </c>
      <c r="C32" s="10">
        <v>19.8</v>
      </c>
      <c r="D32" s="6">
        <v>22.6</v>
      </c>
    </row>
    <row r="33" spans="2:4" ht="15" thickBot="1" x14ac:dyDescent="0.4">
      <c r="B33" s="7" t="s">
        <v>8</v>
      </c>
      <c r="C33" s="8"/>
      <c r="D3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AL527"/>
  <sheetViews>
    <sheetView topLeftCell="P1" workbookViewId="0">
      <selection activeCell="AI1" sqref="AI1:AI1048576"/>
    </sheetView>
  </sheetViews>
  <sheetFormatPr baseColWidth="10" defaultRowHeight="14.5" x14ac:dyDescent="0.35"/>
  <cols>
    <col min="1" max="1" width="21.08984375" bestFit="1" customWidth="1"/>
    <col min="3" max="3" width="23.7265625" bestFit="1" customWidth="1"/>
    <col min="4" max="4" width="23.7265625" customWidth="1"/>
    <col min="35" max="35" width="10.90625" style="13"/>
  </cols>
  <sheetData>
    <row r="1" spans="1:38" x14ac:dyDescent="0.35">
      <c r="B1" t="s">
        <v>38</v>
      </c>
      <c r="C1" t="s">
        <v>15</v>
      </c>
      <c r="E1" t="s">
        <v>106</v>
      </c>
      <c r="F1" t="s">
        <v>107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s="13" t="s">
        <v>67</v>
      </c>
      <c r="AJ1" t="s">
        <v>68</v>
      </c>
      <c r="AK1" t="s">
        <v>69</v>
      </c>
      <c r="AL1" t="s">
        <v>70</v>
      </c>
    </row>
    <row r="2" spans="1:38" x14ac:dyDescent="0.35">
      <c r="A2" t="str">
        <f>CONCATENATE(C2,D2,E2,F2)</f>
        <v>VOLFXEURGBP15YATM</v>
      </c>
      <c r="B2" t="s">
        <v>71</v>
      </c>
      <c r="C2" t="s">
        <v>27</v>
      </c>
      <c r="D2" t="s">
        <v>72</v>
      </c>
      <c r="E2" t="s">
        <v>73</v>
      </c>
      <c r="F2" t="s">
        <v>9</v>
      </c>
      <c r="G2" t="s">
        <v>72</v>
      </c>
      <c r="H2" t="s">
        <v>9</v>
      </c>
      <c r="I2">
        <v>15</v>
      </c>
      <c r="J2" t="s">
        <v>73</v>
      </c>
      <c r="K2">
        <v>0.37450999999999901</v>
      </c>
      <c r="N2" t="s">
        <v>74</v>
      </c>
      <c r="O2" t="s">
        <v>75</v>
      </c>
      <c r="P2" t="s">
        <v>76</v>
      </c>
      <c r="Q2" t="s">
        <v>76</v>
      </c>
      <c r="R2">
        <v>1.92051461149415</v>
      </c>
      <c r="S2">
        <v>2.1184988115138799</v>
      </c>
      <c r="T2">
        <v>2.1305683741191102</v>
      </c>
      <c r="U2">
        <v>1.52147117127001</v>
      </c>
      <c r="V2">
        <v>2.39999999999973E-3</v>
      </c>
      <c r="W2">
        <v>-0.28819999999999901</v>
      </c>
      <c r="X2">
        <v>2.69999999999903E-3</v>
      </c>
      <c r="Y2">
        <v>0</v>
      </c>
      <c r="Z2">
        <v>0</v>
      </c>
      <c r="AA2">
        <v>0.35962596357533699</v>
      </c>
      <c r="AB2">
        <v>8.9882399999990004E-4</v>
      </c>
      <c r="AC2">
        <v>0.39669949495003198</v>
      </c>
      <c r="AD2">
        <v>-0.10793378199999901</v>
      </c>
      <c r="AE2">
        <v>1.0111769999996299E-3</v>
      </c>
      <c r="AF2">
        <v>0.284903084176166</v>
      </c>
      <c r="AG2">
        <v>0.39895958089567402</v>
      </c>
      <c r="AH2">
        <v>0</v>
      </c>
      <c r="AI2" s="13">
        <v>0</v>
      </c>
      <c r="AJ2">
        <v>8.9882399999990004E-4</v>
      </c>
      <c r="AK2">
        <v>0.39669949495003198</v>
      </c>
      <c r="AL2" t="s">
        <v>77</v>
      </c>
    </row>
    <row r="3" spans="1:38" x14ac:dyDescent="0.35">
      <c r="A3" t="str">
        <f t="shared" ref="A3:A66" si="0">CONCATENATE(C3,D3,E3,F3)</f>
        <v>VOLFXEURUSD15YATM</v>
      </c>
      <c r="B3" t="s">
        <v>71</v>
      </c>
      <c r="C3" t="s">
        <v>27</v>
      </c>
      <c r="D3" t="s">
        <v>78</v>
      </c>
      <c r="E3" t="s">
        <v>73</v>
      </c>
      <c r="F3" t="s">
        <v>9</v>
      </c>
      <c r="G3" t="s">
        <v>78</v>
      </c>
      <c r="H3" t="s">
        <v>9</v>
      </c>
      <c r="I3">
        <v>15</v>
      </c>
      <c r="J3" t="s">
        <v>73</v>
      </c>
      <c r="K3">
        <v>11.676689999999899</v>
      </c>
      <c r="L3">
        <v>11.02</v>
      </c>
      <c r="M3">
        <v>10.9717</v>
      </c>
      <c r="N3" t="s">
        <v>74</v>
      </c>
      <c r="O3" t="s">
        <v>75</v>
      </c>
      <c r="P3" t="s">
        <v>76</v>
      </c>
      <c r="Q3" t="s">
        <v>76</v>
      </c>
      <c r="R3">
        <v>0.73283702284661301</v>
      </c>
      <c r="S3">
        <v>1.0053238883672899</v>
      </c>
      <c r="T3">
        <v>1.04392526513851</v>
      </c>
      <c r="U3">
        <v>0.68409672784504905</v>
      </c>
      <c r="V3">
        <v>2.1920000000000002</v>
      </c>
      <c r="W3">
        <v>5.1999999999999602E-2</v>
      </c>
      <c r="X3">
        <v>2.4334999999999898</v>
      </c>
      <c r="Y3">
        <v>0</v>
      </c>
      <c r="Z3">
        <v>0</v>
      </c>
      <c r="AA3">
        <v>4.2785553681513999</v>
      </c>
      <c r="AB3">
        <v>25.5953044799999</v>
      </c>
      <c r="AC3">
        <v>5.8694276970297201</v>
      </c>
      <c r="AD3">
        <v>0.60718787999999502</v>
      </c>
      <c r="AE3">
        <v>28.415225114999899</v>
      </c>
      <c r="AF3">
        <v>3.9939927105305002</v>
      </c>
      <c r="AG3">
        <v>6.0947958520951202</v>
      </c>
      <c r="AH3">
        <v>0</v>
      </c>
      <c r="AI3" s="13">
        <v>0</v>
      </c>
      <c r="AJ3">
        <v>25.5953044799999</v>
      </c>
      <c r="AK3">
        <v>5.8694276970297201</v>
      </c>
      <c r="AL3" t="s">
        <v>77</v>
      </c>
    </row>
    <row r="4" spans="1:38" x14ac:dyDescent="0.35">
      <c r="A4" t="str">
        <f t="shared" si="0"/>
        <v>VOLFXAUDUSD1D10FLY</v>
      </c>
      <c r="B4" t="s">
        <v>71</v>
      </c>
      <c r="C4" t="s">
        <v>27</v>
      </c>
      <c r="D4" t="s">
        <v>79</v>
      </c>
      <c r="E4" t="s">
        <v>20</v>
      </c>
      <c r="F4" t="s">
        <v>17</v>
      </c>
      <c r="G4" t="s">
        <v>79</v>
      </c>
      <c r="H4" t="s">
        <v>17</v>
      </c>
      <c r="I4">
        <v>2.7777777777777701E-3</v>
      </c>
      <c r="J4" t="s">
        <v>20</v>
      </c>
      <c r="K4">
        <v>332.53</v>
      </c>
      <c r="L4">
        <v>0.76</v>
      </c>
      <c r="M4">
        <v>0.86</v>
      </c>
      <c r="N4" t="s">
        <v>75</v>
      </c>
      <c r="O4" t="s">
        <v>75</v>
      </c>
      <c r="P4" t="s">
        <v>80</v>
      </c>
      <c r="Q4" t="s">
        <v>80</v>
      </c>
      <c r="R4">
        <v>4.5242000000000004</v>
      </c>
      <c r="S4">
        <v>5.3818999999999999</v>
      </c>
      <c r="T4">
        <v>5.5159500000000001</v>
      </c>
      <c r="U4">
        <v>2.7818999999999998</v>
      </c>
      <c r="V4">
        <v>0</v>
      </c>
      <c r="W4">
        <v>-0.107999999999999</v>
      </c>
      <c r="X4">
        <v>0</v>
      </c>
      <c r="Y4">
        <v>-9.9999999999999895E-2</v>
      </c>
      <c r="Z4">
        <v>-33.252999999999901</v>
      </c>
      <c r="AA4">
        <v>752.21611299999995</v>
      </c>
      <c r="AB4">
        <v>0</v>
      </c>
      <c r="AC4">
        <v>894.82160349999901</v>
      </c>
      <c r="AD4">
        <v>-35.913239999999902</v>
      </c>
      <c r="AE4">
        <v>0</v>
      </c>
      <c r="AF4">
        <v>462.53260349999903</v>
      </c>
      <c r="AG4">
        <v>917.10942674999899</v>
      </c>
      <c r="AH4">
        <v>-33.252999999999901</v>
      </c>
      <c r="AI4" s="13">
        <v>752.21611299999995</v>
      </c>
      <c r="AJ4">
        <v>0</v>
      </c>
      <c r="AK4">
        <v>894.82160349999901</v>
      </c>
      <c r="AL4" t="s">
        <v>77</v>
      </c>
    </row>
    <row r="5" spans="1:38" x14ac:dyDescent="0.35">
      <c r="A5" t="str">
        <f t="shared" si="0"/>
        <v>VOLFXAUDUSD1D10RR</v>
      </c>
      <c r="B5" t="s">
        <v>71</v>
      </c>
      <c r="C5" t="s">
        <v>27</v>
      </c>
      <c r="D5" t="s">
        <v>79</v>
      </c>
      <c r="E5" t="s">
        <v>20</v>
      </c>
      <c r="F5" t="s">
        <v>16</v>
      </c>
      <c r="G5" t="s">
        <v>79</v>
      </c>
      <c r="H5" t="s">
        <v>16</v>
      </c>
      <c r="I5">
        <v>2.7777777777777701E-3</v>
      </c>
      <c r="J5" t="s">
        <v>20</v>
      </c>
      <c r="K5">
        <v>-87.929999999999893</v>
      </c>
      <c r="L5">
        <v>-1.625</v>
      </c>
      <c r="M5">
        <v>-1.7948999999999999</v>
      </c>
      <c r="N5" t="s">
        <v>75</v>
      </c>
      <c r="O5" t="s">
        <v>75</v>
      </c>
      <c r="P5" t="s">
        <v>80</v>
      </c>
      <c r="Q5" t="s">
        <v>80</v>
      </c>
      <c r="R5">
        <v>4.4623999999999997</v>
      </c>
      <c r="S5">
        <v>8.8851999999999993</v>
      </c>
      <c r="T5">
        <v>9.4426000000000005</v>
      </c>
      <c r="U5">
        <v>4.1005000000000003</v>
      </c>
      <c r="V5">
        <v>0</v>
      </c>
      <c r="W5">
        <v>0.35089999999999999</v>
      </c>
      <c r="X5">
        <v>0</v>
      </c>
      <c r="Y5">
        <v>0.169899999999999</v>
      </c>
      <c r="Z5">
        <v>-14.9393069999999</v>
      </c>
      <c r="AA5">
        <v>196.189415999999</v>
      </c>
      <c r="AB5">
        <v>1.58274</v>
      </c>
      <c r="AC5">
        <v>390.63781799999902</v>
      </c>
      <c r="AD5">
        <v>-30.854636999999901</v>
      </c>
      <c r="AE5">
        <v>2.7697949999999998</v>
      </c>
      <c r="AF5">
        <v>180.2784825</v>
      </c>
      <c r="AG5">
        <v>415.14390900000001</v>
      </c>
      <c r="AH5">
        <v>-14.9393069999999</v>
      </c>
      <c r="AI5" s="13">
        <v>196.189415999999</v>
      </c>
      <c r="AJ5">
        <v>1.58274</v>
      </c>
      <c r="AK5">
        <v>390.63781799999902</v>
      </c>
      <c r="AL5" t="s">
        <v>77</v>
      </c>
    </row>
    <row r="6" spans="1:38" x14ac:dyDescent="0.35">
      <c r="A6" t="str">
        <f t="shared" si="0"/>
        <v>VOLFXAUDUSD1D25FLY</v>
      </c>
      <c r="B6" t="s">
        <v>71</v>
      </c>
      <c r="C6" t="s">
        <v>27</v>
      </c>
      <c r="D6" t="s">
        <v>79</v>
      </c>
      <c r="E6" t="s">
        <v>20</v>
      </c>
      <c r="F6" t="s">
        <v>19</v>
      </c>
      <c r="G6" t="s">
        <v>79</v>
      </c>
      <c r="H6" t="s">
        <v>19</v>
      </c>
      <c r="I6">
        <v>2.7777777777777701E-3</v>
      </c>
      <c r="J6" t="s">
        <v>20</v>
      </c>
      <c r="K6">
        <v>-270.83999999999997</v>
      </c>
      <c r="L6">
        <v>0.20499999999999999</v>
      </c>
      <c r="M6">
        <v>0.20499999999999999</v>
      </c>
      <c r="N6" t="s">
        <v>75</v>
      </c>
      <c r="O6" t="s">
        <v>75</v>
      </c>
      <c r="P6" t="s">
        <v>75</v>
      </c>
      <c r="Q6" t="s">
        <v>75</v>
      </c>
      <c r="R6">
        <v>2.1480000000000001</v>
      </c>
      <c r="S6">
        <v>2.9895999999999998</v>
      </c>
      <c r="T6">
        <v>3.0948000000000002</v>
      </c>
      <c r="U6">
        <v>1.2696000000000001</v>
      </c>
      <c r="V6">
        <v>0</v>
      </c>
      <c r="W6">
        <v>3.9999999999999697E-3</v>
      </c>
      <c r="X6">
        <v>0</v>
      </c>
      <c r="Y6">
        <v>0</v>
      </c>
      <c r="Z6">
        <v>0</v>
      </c>
      <c r="AA6">
        <v>290.88216</v>
      </c>
      <c r="AB6">
        <v>7.58352</v>
      </c>
      <c r="AC6">
        <v>404.851632</v>
      </c>
      <c r="AD6">
        <v>-1.0833599999999901</v>
      </c>
      <c r="AE6">
        <v>8.5314599999999992</v>
      </c>
      <c r="AF6">
        <v>171.92923200000001</v>
      </c>
      <c r="AG6">
        <v>419.09781600000002</v>
      </c>
      <c r="AH6">
        <v>0</v>
      </c>
      <c r="AI6" s="13">
        <v>290.88216</v>
      </c>
      <c r="AJ6">
        <v>7.58352</v>
      </c>
      <c r="AK6">
        <v>404.851632</v>
      </c>
      <c r="AL6" t="s">
        <v>77</v>
      </c>
    </row>
    <row r="7" spans="1:38" x14ac:dyDescent="0.35">
      <c r="A7" t="str">
        <f t="shared" si="0"/>
        <v>VOLFXAUDUSD1D25RR</v>
      </c>
      <c r="B7" t="s">
        <v>71</v>
      </c>
      <c r="C7" t="s">
        <v>27</v>
      </c>
      <c r="D7" t="s">
        <v>79</v>
      </c>
      <c r="E7" t="s">
        <v>20</v>
      </c>
      <c r="F7" t="s">
        <v>18</v>
      </c>
      <c r="G7" t="s">
        <v>79</v>
      </c>
      <c r="H7" t="s">
        <v>18</v>
      </c>
      <c r="I7">
        <v>2.7777777777777701E-3</v>
      </c>
      <c r="J7" t="s">
        <v>20</v>
      </c>
      <c r="K7">
        <v>283.58</v>
      </c>
      <c r="L7">
        <v>-0.65500000000000003</v>
      </c>
      <c r="M7">
        <v>-0.91269999999999996</v>
      </c>
      <c r="N7" t="s">
        <v>75</v>
      </c>
      <c r="O7" t="s">
        <v>75</v>
      </c>
      <c r="P7" t="s">
        <v>80</v>
      </c>
      <c r="Q7" t="s">
        <v>80</v>
      </c>
      <c r="R7">
        <v>3.6262500000000002</v>
      </c>
      <c r="S7">
        <v>5.9602000000000004</v>
      </c>
      <c r="T7">
        <v>6.0278499999999999</v>
      </c>
      <c r="U7">
        <v>2.4283999999999999</v>
      </c>
      <c r="V7">
        <v>0.52810000000000001</v>
      </c>
      <c r="W7">
        <v>4.6499999999999903E-2</v>
      </c>
      <c r="X7">
        <v>0.56410000000000005</v>
      </c>
      <c r="Y7">
        <v>0.25769999999999899</v>
      </c>
      <c r="Z7">
        <v>73.078565999999896</v>
      </c>
      <c r="AA7">
        <v>514.16598750000003</v>
      </c>
      <c r="AB7">
        <v>149.75859800000001</v>
      </c>
      <c r="AC7">
        <v>845.09675800000002</v>
      </c>
      <c r="AD7">
        <v>13.1864699999999</v>
      </c>
      <c r="AE7">
        <v>159.967478</v>
      </c>
      <c r="AF7">
        <v>344.32283599999897</v>
      </c>
      <c r="AG7">
        <v>854.68885149999903</v>
      </c>
      <c r="AH7">
        <v>73.078565999999896</v>
      </c>
      <c r="AI7" s="13">
        <v>514.16598750000003</v>
      </c>
      <c r="AJ7">
        <v>149.75859800000001</v>
      </c>
      <c r="AK7">
        <v>845.09675800000002</v>
      </c>
      <c r="AL7" t="s">
        <v>77</v>
      </c>
    </row>
    <row r="8" spans="1:38" x14ac:dyDescent="0.35">
      <c r="A8" t="str">
        <f t="shared" si="0"/>
        <v>VOLFXAUDUSD1DATM</v>
      </c>
      <c r="B8" t="s">
        <v>71</v>
      </c>
      <c r="C8" t="s">
        <v>27</v>
      </c>
      <c r="D8" t="s">
        <v>79</v>
      </c>
      <c r="E8" t="s">
        <v>20</v>
      </c>
      <c r="F8" t="s">
        <v>9</v>
      </c>
      <c r="G8" t="s">
        <v>79</v>
      </c>
      <c r="H8" t="s">
        <v>9</v>
      </c>
      <c r="I8">
        <v>2.7777777777777701E-3</v>
      </c>
      <c r="J8" t="s">
        <v>20</v>
      </c>
      <c r="K8">
        <v>-491.873819999999</v>
      </c>
      <c r="L8">
        <v>14.97</v>
      </c>
      <c r="M8">
        <v>14.65</v>
      </c>
      <c r="N8" t="s">
        <v>75</v>
      </c>
      <c r="O8" t="s">
        <v>75</v>
      </c>
      <c r="P8" t="s">
        <v>75</v>
      </c>
      <c r="Q8" t="s">
        <v>75</v>
      </c>
      <c r="R8">
        <v>2.1</v>
      </c>
      <c r="S8">
        <v>3.4175</v>
      </c>
      <c r="T8">
        <v>3.8565999999999998</v>
      </c>
      <c r="U8">
        <v>1.905</v>
      </c>
      <c r="V8">
        <v>0</v>
      </c>
      <c r="W8">
        <v>0.77000000000000102</v>
      </c>
      <c r="X8">
        <v>0</v>
      </c>
      <c r="Y8">
        <v>0.32</v>
      </c>
      <c r="Z8">
        <v>-157.3996224</v>
      </c>
      <c r="AA8">
        <v>516.46751099999994</v>
      </c>
      <c r="AB8">
        <v>162.367547981999</v>
      </c>
      <c r="AC8">
        <v>840.48938992499995</v>
      </c>
      <c r="AD8">
        <v>-378.74284139999997</v>
      </c>
      <c r="AE8">
        <v>216.47366818199899</v>
      </c>
      <c r="AF8">
        <v>468.50981354999999</v>
      </c>
      <c r="AG8">
        <v>948.48028710599897</v>
      </c>
      <c r="AH8">
        <v>-157.3996224</v>
      </c>
      <c r="AI8" s="13">
        <v>516.46751099999994</v>
      </c>
      <c r="AJ8">
        <v>162.367547981999</v>
      </c>
      <c r="AK8">
        <v>840.48938992499995</v>
      </c>
      <c r="AL8" t="s">
        <v>77</v>
      </c>
    </row>
    <row r="9" spans="1:38" x14ac:dyDescent="0.35">
      <c r="A9" t="str">
        <f t="shared" si="0"/>
        <v>VOLFXAUDUSD1W10FLY</v>
      </c>
      <c r="B9" t="s">
        <v>71</v>
      </c>
      <c r="C9" t="s">
        <v>27</v>
      </c>
      <c r="D9" t="s">
        <v>79</v>
      </c>
      <c r="E9" t="s">
        <v>0</v>
      </c>
      <c r="F9" t="s">
        <v>17</v>
      </c>
      <c r="G9" t="s">
        <v>79</v>
      </c>
      <c r="H9" t="s">
        <v>17</v>
      </c>
      <c r="I9">
        <v>1.94444444444444E-2</v>
      </c>
      <c r="J9" t="s">
        <v>0</v>
      </c>
      <c r="K9">
        <v>776.94</v>
      </c>
      <c r="L9">
        <v>0.61</v>
      </c>
      <c r="M9">
        <v>0.79</v>
      </c>
      <c r="N9" t="s">
        <v>75</v>
      </c>
      <c r="O9" t="s">
        <v>75</v>
      </c>
      <c r="P9" t="s">
        <v>75</v>
      </c>
      <c r="Q9" t="s">
        <v>75</v>
      </c>
      <c r="R9">
        <v>1.2991999999999999</v>
      </c>
      <c r="S9">
        <v>1.5398000000000001</v>
      </c>
      <c r="T9">
        <v>1.5699000000000001</v>
      </c>
      <c r="U9">
        <v>0.89980000000000004</v>
      </c>
      <c r="V9">
        <v>0</v>
      </c>
      <c r="W9">
        <v>-0.40179999999999999</v>
      </c>
      <c r="X9">
        <v>0</v>
      </c>
      <c r="Y9">
        <v>-0.18</v>
      </c>
      <c r="Z9">
        <v>-139.8492</v>
      </c>
      <c r="AA9">
        <v>504.70022399999999</v>
      </c>
      <c r="AB9">
        <v>0</v>
      </c>
      <c r="AC9">
        <v>598.16610600000001</v>
      </c>
      <c r="AD9">
        <v>-312.17449199999999</v>
      </c>
      <c r="AE9">
        <v>0</v>
      </c>
      <c r="AF9">
        <v>349.54530599999998</v>
      </c>
      <c r="AG9">
        <v>609.85905300000002</v>
      </c>
      <c r="AH9">
        <v>-139.8492</v>
      </c>
      <c r="AI9" s="13">
        <v>504.70022399999999</v>
      </c>
      <c r="AJ9">
        <v>0</v>
      </c>
      <c r="AK9">
        <v>598.16610600000001</v>
      </c>
      <c r="AL9" t="s">
        <v>77</v>
      </c>
    </row>
    <row r="10" spans="1:38" x14ac:dyDescent="0.35">
      <c r="A10" t="str">
        <f t="shared" si="0"/>
        <v>VOLFXAUDUSD1W10RR</v>
      </c>
      <c r="B10" t="s">
        <v>71</v>
      </c>
      <c r="C10" t="s">
        <v>27</v>
      </c>
      <c r="D10" t="s">
        <v>79</v>
      </c>
      <c r="E10" t="s">
        <v>0</v>
      </c>
      <c r="F10" t="s">
        <v>16</v>
      </c>
      <c r="G10" t="s">
        <v>79</v>
      </c>
      <c r="H10" t="s">
        <v>16</v>
      </c>
      <c r="I10">
        <v>1.94444444444444E-2</v>
      </c>
      <c r="J10" t="s">
        <v>0</v>
      </c>
      <c r="K10">
        <v>-803.86</v>
      </c>
      <c r="L10">
        <v>-1.625</v>
      </c>
      <c r="M10">
        <v>-1.4581999999999999</v>
      </c>
      <c r="N10" t="s">
        <v>75</v>
      </c>
      <c r="O10" t="s">
        <v>75</v>
      </c>
      <c r="P10" t="s">
        <v>75</v>
      </c>
      <c r="Q10" t="s">
        <v>75</v>
      </c>
      <c r="R10">
        <v>1.9487000000000001</v>
      </c>
      <c r="S10">
        <v>3.4297</v>
      </c>
      <c r="T10">
        <v>3.6149</v>
      </c>
      <c r="U10">
        <v>1.3496999999999999</v>
      </c>
      <c r="V10">
        <v>0</v>
      </c>
      <c r="W10">
        <v>-0.03</v>
      </c>
      <c r="X10">
        <v>0</v>
      </c>
      <c r="Y10">
        <v>-0.1668</v>
      </c>
      <c r="Z10">
        <v>134.08384799999999</v>
      </c>
      <c r="AA10">
        <v>783.24099100000001</v>
      </c>
      <c r="AB10">
        <v>205.46661599999999</v>
      </c>
      <c r="AC10">
        <v>1378.499321</v>
      </c>
      <c r="AD10">
        <v>24.1158</v>
      </c>
      <c r="AE10">
        <v>209.24475799999999</v>
      </c>
      <c r="AF10">
        <v>542.48492099999999</v>
      </c>
      <c r="AG10">
        <v>1452.9367569999999</v>
      </c>
      <c r="AH10">
        <v>134.08384799999999</v>
      </c>
      <c r="AI10" s="13">
        <v>783.24099100000001</v>
      </c>
      <c r="AJ10">
        <v>205.46661599999999</v>
      </c>
      <c r="AK10">
        <v>1378.499321</v>
      </c>
      <c r="AL10" t="s">
        <v>77</v>
      </c>
    </row>
    <row r="11" spans="1:38" x14ac:dyDescent="0.35">
      <c r="A11" t="str">
        <f t="shared" si="0"/>
        <v>VOLFXAUDUSD1W25FLY</v>
      </c>
      <c r="B11" t="s">
        <v>71</v>
      </c>
      <c r="C11" t="s">
        <v>27</v>
      </c>
      <c r="D11" t="s">
        <v>79</v>
      </c>
      <c r="E11" t="s">
        <v>0</v>
      </c>
      <c r="F11" t="s">
        <v>19</v>
      </c>
      <c r="G11" t="s">
        <v>79</v>
      </c>
      <c r="H11" t="s">
        <v>19</v>
      </c>
      <c r="I11">
        <v>1.94444444444444E-2</v>
      </c>
      <c r="J11" t="s">
        <v>0</v>
      </c>
      <c r="K11">
        <v>-4826.45</v>
      </c>
      <c r="L11">
        <v>0.20499999999999999</v>
      </c>
      <c r="M11">
        <v>0.22</v>
      </c>
      <c r="N11" t="s">
        <v>75</v>
      </c>
      <c r="O11" t="s">
        <v>75</v>
      </c>
      <c r="P11" t="s">
        <v>75</v>
      </c>
      <c r="Q11" t="s">
        <v>75</v>
      </c>
      <c r="R11">
        <v>0.5</v>
      </c>
      <c r="S11">
        <v>0.74960000000000004</v>
      </c>
      <c r="T11">
        <v>0.78080000000000005</v>
      </c>
      <c r="U11">
        <v>0.42</v>
      </c>
      <c r="V11">
        <v>0</v>
      </c>
      <c r="W11">
        <v>2.9999999999999701E-3</v>
      </c>
      <c r="X11">
        <v>0</v>
      </c>
      <c r="Y11">
        <v>-1.4999999999999999E-2</v>
      </c>
      <c r="Z11">
        <v>72.396749999999997</v>
      </c>
      <c r="AA11">
        <v>1206.6125</v>
      </c>
      <c r="AB11">
        <v>351.36556000000002</v>
      </c>
      <c r="AC11">
        <v>1808.95346</v>
      </c>
      <c r="AD11">
        <v>-14.479349999999799</v>
      </c>
      <c r="AE11">
        <v>379.84161499999999</v>
      </c>
      <c r="AF11">
        <v>1013.5545</v>
      </c>
      <c r="AG11">
        <v>1884.2460799999999</v>
      </c>
      <c r="AH11">
        <v>72.396749999999997</v>
      </c>
      <c r="AI11" s="13">
        <v>1206.6125</v>
      </c>
      <c r="AJ11">
        <v>351.36556000000002</v>
      </c>
      <c r="AK11">
        <v>1808.95346</v>
      </c>
      <c r="AL11" t="s">
        <v>77</v>
      </c>
    </row>
    <row r="12" spans="1:38" x14ac:dyDescent="0.35">
      <c r="A12" t="str">
        <f t="shared" si="0"/>
        <v>VOLFXAUDUSD1W25RR</v>
      </c>
      <c r="B12" t="s">
        <v>71</v>
      </c>
      <c r="C12" t="s">
        <v>27</v>
      </c>
      <c r="D12" t="s">
        <v>79</v>
      </c>
      <c r="E12" t="s">
        <v>0</v>
      </c>
      <c r="F12" t="s">
        <v>18</v>
      </c>
      <c r="G12" t="s">
        <v>79</v>
      </c>
      <c r="H12" t="s">
        <v>18</v>
      </c>
      <c r="I12">
        <v>1.94444444444444E-2</v>
      </c>
      <c r="J12" t="s">
        <v>0</v>
      </c>
      <c r="K12">
        <v>3302.35</v>
      </c>
      <c r="L12">
        <v>-0.88</v>
      </c>
      <c r="M12">
        <v>-0.79500000000000004</v>
      </c>
      <c r="N12" t="s">
        <v>75</v>
      </c>
      <c r="O12" t="s">
        <v>75</v>
      </c>
      <c r="P12" t="s">
        <v>75</v>
      </c>
      <c r="Q12" t="s">
        <v>75</v>
      </c>
      <c r="R12">
        <v>0.7</v>
      </c>
      <c r="S12">
        <v>1.0494000000000001</v>
      </c>
      <c r="T12">
        <v>1.093</v>
      </c>
      <c r="U12">
        <v>0.46</v>
      </c>
      <c r="V12">
        <v>0</v>
      </c>
      <c r="W12">
        <v>-0.16159999999999899</v>
      </c>
      <c r="X12">
        <v>0</v>
      </c>
      <c r="Y12">
        <v>-8.4999999999999895E-2</v>
      </c>
      <c r="Z12">
        <v>-280.69974999999903</v>
      </c>
      <c r="AA12">
        <v>1155.8225</v>
      </c>
      <c r="AB12">
        <v>0</v>
      </c>
      <c r="AC12">
        <v>1732.7430449999999</v>
      </c>
      <c r="AD12">
        <v>-533.65975999999898</v>
      </c>
      <c r="AE12">
        <v>0</v>
      </c>
      <c r="AF12">
        <v>759.54049999999995</v>
      </c>
      <c r="AG12">
        <v>1804.73427499999</v>
      </c>
      <c r="AH12">
        <v>-280.69974999999903</v>
      </c>
      <c r="AI12" s="13">
        <v>1155.8225</v>
      </c>
      <c r="AJ12">
        <v>0</v>
      </c>
      <c r="AK12">
        <v>1732.7430449999999</v>
      </c>
      <c r="AL12" t="s">
        <v>77</v>
      </c>
    </row>
    <row r="13" spans="1:38" x14ac:dyDescent="0.35">
      <c r="A13" t="str">
        <f t="shared" si="0"/>
        <v>VOLFXAUDUSD1WATM</v>
      </c>
      <c r="B13" t="s">
        <v>71</v>
      </c>
      <c r="C13" t="s">
        <v>27</v>
      </c>
      <c r="D13" t="s">
        <v>79</v>
      </c>
      <c r="E13" t="s">
        <v>0</v>
      </c>
      <c r="F13" t="s">
        <v>9</v>
      </c>
      <c r="G13" t="s">
        <v>79</v>
      </c>
      <c r="H13" t="s">
        <v>9</v>
      </c>
      <c r="I13">
        <v>1.94444444444444E-2</v>
      </c>
      <c r="J13" t="s">
        <v>0</v>
      </c>
      <c r="K13">
        <v>-6002.9600399999999</v>
      </c>
      <c r="L13">
        <v>12.955</v>
      </c>
      <c r="M13">
        <v>12.95</v>
      </c>
      <c r="N13" t="s">
        <v>75</v>
      </c>
      <c r="O13" t="s">
        <v>75</v>
      </c>
      <c r="P13" t="s">
        <v>75</v>
      </c>
      <c r="Q13" t="s">
        <v>75</v>
      </c>
      <c r="R13">
        <v>1</v>
      </c>
      <c r="S13">
        <v>1.1000000000000001</v>
      </c>
      <c r="T13">
        <v>1.1000000000000001</v>
      </c>
      <c r="U13">
        <v>0.62</v>
      </c>
      <c r="V13">
        <v>0</v>
      </c>
      <c r="W13">
        <v>6.4999999999999503E-2</v>
      </c>
      <c r="X13">
        <v>0</v>
      </c>
      <c r="Y13">
        <v>5.0000000000007799E-3</v>
      </c>
      <c r="Z13">
        <v>-30.014800200004601</v>
      </c>
      <c r="AA13">
        <v>3001.48002</v>
      </c>
      <c r="AB13">
        <v>576.28416384000002</v>
      </c>
      <c r="AC13">
        <v>3301.6280219999999</v>
      </c>
      <c r="AD13">
        <v>-390.19240259999702</v>
      </c>
      <c r="AE13">
        <v>768.37888511999995</v>
      </c>
      <c r="AF13">
        <v>1860.9176124000001</v>
      </c>
      <c r="AG13">
        <v>3301.6280219999999</v>
      </c>
      <c r="AH13">
        <v>-30.014800200004601</v>
      </c>
      <c r="AI13" s="13">
        <v>3001.48002</v>
      </c>
      <c r="AJ13">
        <v>576.28416384000002</v>
      </c>
      <c r="AK13">
        <v>3301.6280219999999</v>
      </c>
      <c r="AL13" t="s">
        <v>77</v>
      </c>
    </row>
    <row r="14" spans="1:38" x14ac:dyDescent="0.35">
      <c r="A14" t="str">
        <f t="shared" si="0"/>
        <v>VOLFXAUDUSD6M10FLY</v>
      </c>
      <c r="B14" t="s">
        <v>71</v>
      </c>
      <c r="C14" t="s">
        <v>27</v>
      </c>
      <c r="D14" t="s">
        <v>79</v>
      </c>
      <c r="E14" t="s">
        <v>5</v>
      </c>
      <c r="F14" t="s">
        <v>17</v>
      </c>
      <c r="G14" t="s">
        <v>79</v>
      </c>
      <c r="H14" t="s">
        <v>17</v>
      </c>
      <c r="I14">
        <v>0.5</v>
      </c>
      <c r="J14" t="s">
        <v>5</v>
      </c>
      <c r="K14">
        <v>-1270.3799999999901</v>
      </c>
      <c r="L14">
        <v>1.4</v>
      </c>
      <c r="M14">
        <v>1.375</v>
      </c>
      <c r="N14" t="s">
        <v>75</v>
      </c>
      <c r="O14" t="s">
        <v>75</v>
      </c>
      <c r="P14" t="s">
        <v>75</v>
      </c>
      <c r="Q14" t="s">
        <v>75</v>
      </c>
      <c r="R14">
        <v>0.57750000000000001</v>
      </c>
      <c r="S14">
        <v>0.67549999999999999</v>
      </c>
      <c r="T14">
        <v>0.68779999999999997</v>
      </c>
      <c r="U14">
        <v>0.33950000000000002</v>
      </c>
      <c r="V14">
        <v>0</v>
      </c>
      <c r="W14">
        <v>0.145399999999999</v>
      </c>
      <c r="X14">
        <v>0</v>
      </c>
      <c r="Y14">
        <v>2.4999999999999901E-2</v>
      </c>
      <c r="Z14">
        <v>-31.7594999999998</v>
      </c>
      <c r="AA14">
        <v>366.82222499999898</v>
      </c>
      <c r="AB14">
        <v>25.407599999999999</v>
      </c>
      <c r="AC14">
        <v>429.070844999999</v>
      </c>
      <c r="AD14">
        <v>-184.71325199999899</v>
      </c>
      <c r="AE14">
        <v>31.759500000000099</v>
      </c>
      <c r="AF14">
        <v>215.64700500000001</v>
      </c>
      <c r="AG14">
        <v>436.883681999999</v>
      </c>
      <c r="AH14">
        <v>-31.7594999999998</v>
      </c>
      <c r="AI14" s="13">
        <v>366.82222499999898</v>
      </c>
      <c r="AJ14">
        <v>25.407599999999999</v>
      </c>
      <c r="AK14">
        <v>429.070844999999</v>
      </c>
      <c r="AL14" t="s">
        <v>77</v>
      </c>
    </row>
    <row r="15" spans="1:38" x14ac:dyDescent="0.35">
      <c r="A15" t="str">
        <f t="shared" si="0"/>
        <v>VOLFXAUDUSD6M10RR</v>
      </c>
      <c r="B15" t="s">
        <v>71</v>
      </c>
      <c r="C15" t="s">
        <v>27</v>
      </c>
      <c r="D15" t="s">
        <v>79</v>
      </c>
      <c r="E15" t="s">
        <v>5</v>
      </c>
      <c r="F15" t="s">
        <v>16</v>
      </c>
      <c r="G15" t="s">
        <v>79</v>
      </c>
      <c r="H15" t="s">
        <v>16</v>
      </c>
      <c r="I15">
        <v>0.5</v>
      </c>
      <c r="J15" t="s">
        <v>5</v>
      </c>
      <c r="K15">
        <v>2089.1999999999998</v>
      </c>
      <c r="L15">
        <v>-4.7</v>
      </c>
      <c r="M15">
        <v>-4.6950000000000003</v>
      </c>
      <c r="N15" t="s">
        <v>75</v>
      </c>
      <c r="O15" t="s">
        <v>75</v>
      </c>
      <c r="P15" t="s">
        <v>75</v>
      </c>
      <c r="Q15" t="s">
        <v>75</v>
      </c>
      <c r="R15">
        <v>0.86619999999999997</v>
      </c>
      <c r="S15">
        <v>1.3732</v>
      </c>
      <c r="T15">
        <v>1.4366000000000001</v>
      </c>
      <c r="U15">
        <v>0.50919999999999999</v>
      </c>
      <c r="V15">
        <v>4.60000000000002E-2</v>
      </c>
      <c r="W15">
        <v>-0.2697</v>
      </c>
      <c r="X15">
        <v>4.8000000000000001E-2</v>
      </c>
      <c r="Y15">
        <v>-4.9999999999998899E-3</v>
      </c>
      <c r="Z15">
        <v>-10.4459999999997</v>
      </c>
      <c r="AA15">
        <v>904.83251999999902</v>
      </c>
      <c r="AB15">
        <v>96.103200000000498</v>
      </c>
      <c r="AC15">
        <v>1434.44472</v>
      </c>
      <c r="AD15">
        <v>-563.45723999999996</v>
      </c>
      <c r="AE15">
        <v>100.2816</v>
      </c>
      <c r="AF15">
        <v>531.91031999999996</v>
      </c>
      <c r="AG15">
        <v>1500.67236</v>
      </c>
      <c r="AH15">
        <v>-10.4459999999997</v>
      </c>
      <c r="AI15" s="13">
        <v>904.83251999999902</v>
      </c>
      <c r="AJ15">
        <v>96.103200000000498</v>
      </c>
      <c r="AK15">
        <v>1434.44472</v>
      </c>
      <c r="AL15" t="s">
        <v>77</v>
      </c>
    </row>
    <row r="16" spans="1:38" x14ac:dyDescent="0.35">
      <c r="A16" t="str">
        <f t="shared" si="0"/>
        <v>VOLFXAUDUSD6M25FLY</v>
      </c>
      <c r="B16" t="s">
        <v>71</v>
      </c>
      <c r="C16" t="s">
        <v>27</v>
      </c>
      <c r="D16" t="s">
        <v>79</v>
      </c>
      <c r="E16" t="s">
        <v>5</v>
      </c>
      <c r="F16" t="s">
        <v>19</v>
      </c>
      <c r="G16" t="s">
        <v>79</v>
      </c>
      <c r="H16" t="s">
        <v>19</v>
      </c>
      <c r="I16">
        <v>0.5</v>
      </c>
      <c r="J16" t="s">
        <v>5</v>
      </c>
      <c r="K16">
        <v>12793.86</v>
      </c>
      <c r="L16">
        <v>0.45250000000000001</v>
      </c>
      <c r="M16">
        <v>0.3589</v>
      </c>
      <c r="N16" t="s">
        <v>75</v>
      </c>
      <c r="O16" t="s">
        <v>75</v>
      </c>
      <c r="P16" t="s">
        <v>75</v>
      </c>
      <c r="Q16" t="s">
        <v>75</v>
      </c>
      <c r="R16">
        <v>0.17499999999999999</v>
      </c>
      <c r="S16">
        <v>0.32369999999999999</v>
      </c>
      <c r="T16">
        <v>0.34229999999999999</v>
      </c>
      <c r="U16">
        <v>0.115</v>
      </c>
      <c r="V16">
        <v>0.1116</v>
      </c>
      <c r="W16">
        <v>7.3999999999999996E-2</v>
      </c>
      <c r="X16">
        <v>0.11210000000000001</v>
      </c>
      <c r="Y16">
        <v>9.3600000000000003E-2</v>
      </c>
      <c r="Z16">
        <v>1197.505296</v>
      </c>
      <c r="AA16">
        <v>1119.4627499999999</v>
      </c>
      <c r="AB16">
        <v>1427.794776</v>
      </c>
      <c r="AC16">
        <v>2070.6862409999999</v>
      </c>
      <c r="AD16">
        <v>946.74563999999998</v>
      </c>
      <c r="AE16">
        <v>1434.1917060000001</v>
      </c>
      <c r="AF16">
        <v>735.64694999999995</v>
      </c>
      <c r="AG16">
        <v>2189.6691390000001</v>
      </c>
      <c r="AH16">
        <v>1197.505296</v>
      </c>
      <c r="AI16" s="13">
        <v>1119.4627499999999</v>
      </c>
      <c r="AJ16">
        <v>1427.794776</v>
      </c>
      <c r="AK16">
        <v>2070.6862409999999</v>
      </c>
      <c r="AL16" t="s">
        <v>77</v>
      </c>
    </row>
    <row r="17" spans="1:38" x14ac:dyDescent="0.35">
      <c r="A17" t="str">
        <f t="shared" si="0"/>
        <v>VOLFXAUDUSD6M25RR</v>
      </c>
      <c r="B17" t="s">
        <v>71</v>
      </c>
      <c r="C17" t="s">
        <v>27</v>
      </c>
      <c r="D17" t="s">
        <v>79</v>
      </c>
      <c r="E17" t="s">
        <v>5</v>
      </c>
      <c r="F17" t="s">
        <v>18</v>
      </c>
      <c r="G17" t="s">
        <v>79</v>
      </c>
      <c r="H17" t="s">
        <v>18</v>
      </c>
      <c r="I17">
        <v>0.5</v>
      </c>
      <c r="J17" t="s">
        <v>5</v>
      </c>
      <c r="K17">
        <v>-969.87</v>
      </c>
      <c r="L17">
        <v>-2.3725000000000001</v>
      </c>
      <c r="M17">
        <v>-2.3450000000000002</v>
      </c>
      <c r="N17" t="s">
        <v>75</v>
      </c>
      <c r="O17" t="s">
        <v>75</v>
      </c>
      <c r="P17" t="s">
        <v>75</v>
      </c>
      <c r="Q17" t="s">
        <v>75</v>
      </c>
      <c r="R17">
        <v>0.35</v>
      </c>
      <c r="S17">
        <v>0.47370000000000001</v>
      </c>
      <c r="T17">
        <v>0.48949999999999999</v>
      </c>
      <c r="U17">
        <v>0.26150000000000001</v>
      </c>
      <c r="V17">
        <v>0</v>
      </c>
      <c r="W17">
        <v>1.37999999999998E-2</v>
      </c>
      <c r="X17">
        <v>0</v>
      </c>
      <c r="Y17">
        <v>-2.7499999999999799E-2</v>
      </c>
      <c r="Z17">
        <v>26.6714249999998</v>
      </c>
      <c r="AA17">
        <v>169.72725</v>
      </c>
      <c r="AB17">
        <v>140.243202</v>
      </c>
      <c r="AC17">
        <v>229.71370949999999</v>
      </c>
      <c r="AD17">
        <v>-13.3842059999998</v>
      </c>
      <c r="AE17">
        <v>141.21307199999899</v>
      </c>
      <c r="AF17">
        <v>126.8105025</v>
      </c>
      <c r="AG17">
        <v>237.37568250000001</v>
      </c>
      <c r="AH17">
        <v>26.6714249999998</v>
      </c>
      <c r="AI17" s="13">
        <v>169.72725</v>
      </c>
      <c r="AJ17">
        <v>140.243202</v>
      </c>
      <c r="AK17">
        <v>229.71370949999999</v>
      </c>
      <c r="AL17" t="s">
        <v>77</v>
      </c>
    </row>
    <row r="18" spans="1:38" x14ac:dyDescent="0.35">
      <c r="A18" t="str">
        <f t="shared" si="0"/>
        <v>VOLFXAUDUSD6MATM</v>
      </c>
      <c r="B18" t="s">
        <v>71</v>
      </c>
      <c r="C18" t="s">
        <v>27</v>
      </c>
      <c r="D18" t="s">
        <v>79</v>
      </c>
      <c r="E18" t="s">
        <v>5</v>
      </c>
      <c r="F18" t="s">
        <v>9</v>
      </c>
      <c r="G18" t="s">
        <v>79</v>
      </c>
      <c r="H18" t="s">
        <v>9</v>
      </c>
      <c r="I18">
        <v>0.5</v>
      </c>
      <c r="J18" t="s">
        <v>5</v>
      </c>
      <c r="K18">
        <v>3650.6015499999899</v>
      </c>
      <c r="L18">
        <v>12.164999999999999</v>
      </c>
      <c r="M18">
        <v>12.164099999999999</v>
      </c>
      <c r="N18" t="s">
        <v>75</v>
      </c>
      <c r="O18" t="s">
        <v>75</v>
      </c>
      <c r="P18" t="s">
        <v>75</v>
      </c>
      <c r="Q18" t="s">
        <v>75</v>
      </c>
      <c r="R18">
        <v>0.35</v>
      </c>
      <c r="S18">
        <v>0.47</v>
      </c>
      <c r="T18">
        <v>0.48499999999999999</v>
      </c>
      <c r="U18">
        <v>0.35</v>
      </c>
      <c r="V18">
        <v>7.1199999999999194E-2</v>
      </c>
      <c r="W18">
        <v>-1.0000000000001501E-2</v>
      </c>
      <c r="X18">
        <v>9.3099999999999697E-2</v>
      </c>
      <c r="Y18">
        <v>8.9999999999967797E-4</v>
      </c>
      <c r="Z18">
        <v>3.2855413949988201</v>
      </c>
      <c r="AA18">
        <v>638.85527124999896</v>
      </c>
      <c r="AB18">
        <v>259.92283035999702</v>
      </c>
      <c r="AC18">
        <v>857.89136424999901</v>
      </c>
      <c r="AD18">
        <v>-36.506015500005603</v>
      </c>
      <c r="AE18">
        <v>339.871004304998</v>
      </c>
      <c r="AF18">
        <v>638.85527124999896</v>
      </c>
      <c r="AG18">
        <v>885.27087587499898</v>
      </c>
      <c r="AH18">
        <v>3.2855413949988201</v>
      </c>
      <c r="AI18" s="13">
        <v>638.85527124999896</v>
      </c>
      <c r="AJ18">
        <v>259.92283035999702</v>
      </c>
      <c r="AK18">
        <v>857.89136424999901</v>
      </c>
      <c r="AL18" t="s">
        <v>77</v>
      </c>
    </row>
    <row r="19" spans="1:38" x14ac:dyDescent="0.35">
      <c r="A19" t="str">
        <f t="shared" si="0"/>
        <v>VOLFXCHFPLN1DATM</v>
      </c>
      <c r="B19" t="s">
        <v>71</v>
      </c>
      <c r="C19" t="s">
        <v>27</v>
      </c>
      <c r="D19" t="s">
        <v>81</v>
      </c>
      <c r="E19" t="s">
        <v>20</v>
      </c>
      <c r="F19" t="s">
        <v>9</v>
      </c>
      <c r="G19" t="s">
        <v>81</v>
      </c>
      <c r="H19" t="s">
        <v>9</v>
      </c>
      <c r="I19">
        <v>2.7777777777777701E-3</v>
      </c>
      <c r="J19" t="s">
        <v>20</v>
      </c>
      <c r="K19">
        <v>-5.8380900000000002</v>
      </c>
      <c r="L19">
        <v>13.5</v>
      </c>
      <c r="M19">
        <v>13.519</v>
      </c>
      <c r="N19" t="s">
        <v>82</v>
      </c>
      <c r="O19" t="s">
        <v>82</v>
      </c>
      <c r="P19" t="s">
        <v>82</v>
      </c>
      <c r="Q19" t="s">
        <v>82</v>
      </c>
      <c r="R19">
        <v>3.1850000000000001</v>
      </c>
      <c r="S19">
        <v>3.6</v>
      </c>
      <c r="T19">
        <v>3.6</v>
      </c>
      <c r="U19">
        <v>2.8898000000000001</v>
      </c>
      <c r="V19">
        <v>6.0999999999999902E-2</v>
      </c>
      <c r="W19">
        <v>3.5367999999999902</v>
      </c>
      <c r="X19">
        <v>3.0499999999999899E-2</v>
      </c>
      <c r="Y19">
        <v>0</v>
      </c>
      <c r="Z19">
        <v>0</v>
      </c>
      <c r="AA19">
        <v>9.2971583249999998</v>
      </c>
      <c r="AB19">
        <v>0</v>
      </c>
      <c r="AC19">
        <v>10.508562</v>
      </c>
      <c r="AD19">
        <v>-20.648156711999999</v>
      </c>
      <c r="AE19">
        <v>0</v>
      </c>
      <c r="AF19">
        <v>8.4354562410000007</v>
      </c>
      <c r="AG19">
        <v>10.508562</v>
      </c>
      <c r="AH19">
        <v>0</v>
      </c>
      <c r="AI19" s="13">
        <v>9.2971583249999998</v>
      </c>
      <c r="AJ19">
        <v>0</v>
      </c>
      <c r="AK19">
        <v>10.508562</v>
      </c>
      <c r="AL19" t="s">
        <v>77</v>
      </c>
    </row>
    <row r="20" spans="1:38" x14ac:dyDescent="0.35">
      <c r="A20" t="str">
        <f t="shared" si="0"/>
        <v>VOLFXCHFPLN1MATM</v>
      </c>
      <c r="B20" t="s">
        <v>71</v>
      </c>
      <c r="C20" t="s">
        <v>27</v>
      </c>
      <c r="D20" t="s">
        <v>81</v>
      </c>
      <c r="E20" t="s">
        <v>2</v>
      </c>
      <c r="F20" t="s">
        <v>9</v>
      </c>
      <c r="G20" t="s">
        <v>81</v>
      </c>
      <c r="H20" t="s">
        <v>9</v>
      </c>
      <c r="I20">
        <v>8.3333333333333301E-2</v>
      </c>
      <c r="J20" t="s">
        <v>2</v>
      </c>
      <c r="K20">
        <v>-16.326699999999999</v>
      </c>
      <c r="L20">
        <v>12.595000000000001</v>
      </c>
      <c r="M20">
        <v>12.5967</v>
      </c>
      <c r="N20" t="s">
        <v>82</v>
      </c>
      <c r="O20" t="s">
        <v>82</v>
      </c>
      <c r="P20" t="s">
        <v>82</v>
      </c>
      <c r="Q20" t="s">
        <v>82</v>
      </c>
      <c r="R20">
        <v>1.77</v>
      </c>
      <c r="S20">
        <v>2.6339999999999999</v>
      </c>
      <c r="T20">
        <v>2.742</v>
      </c>
      <c r="U20">
        <v>1.5802</v>
      </c>
      <c r="V20">
        <v>0</v>
      </c>
      <c r="W20">
        <v>0.15709999999999899</v>
      </c>
      <c r="X20">
        <v>0</v>
      </c>
      <c r="Y20">
        <v>0</v>
      </c>
      <c r="Z20">
        <v>0</v>
      </c>
      <c r="AA20">
        <v>14.4491295</v>
      </c>
      <c r="AB20">
        <v>11.0841966299999</v>
      </c>
      <c r="AC20">
        <v>21.502263899999999</v>
      </c>
      <c r="AD20">
        <v>-2.5649245699999899</v>
      </c>
      <c r="AE20">
        <v>12.46870079</v>
      </c>
      <c r="AF20">
        <v>12.899725669999899</v>
      </c>
      <c r="AG20">
        <v>22.3839057</v>
      </c>
      <c r="AH20">
        <v>0</v>
      </c>
      <c r="AI20" s="13">
        <v>14.4491295</v>
      </c>
      <c r="AJ20">
        <v>11.0841966299999</v>
      </c>
      <c r="AK20">
        <v>21.502263899999999</v>
      </c>
      <c r="AL20" t="s">
        <v>77</v>
      </c>
    </row>
    <row r="21" spans="1:38" x14ac:dyDescent="0.35">
      <c r="A21" t="str">
        <f t="shared" si="0"/>
        <v>VOLFXCHFPLN3MATM</v>
      </c>
      <c r="B21" t="s">
        <v>71</v>
      </c>
      <c r="C21" t="s">
        <v>27</v>
      </c>
      <c r="D21" t="s">
        <v>81</v>
      </c>
      <c r="E21" t="s">
        <v>4</v>
      </c>
      <c r="F21" t="s">
        <v>9</v>
      </c>
      <c r="G21" t="s">
        <v>81</v>
      </c>
      <c r="H21" t="s">
        <v>9</v>
      </c>
      <c r="I21">
        <v>0.25</v>
      </c>
      <c r="J21" t="s">
        <v>4</v>
      </c>
      <c r="K21">
        <v>-13.6814</v>
      </c>
      <c r="L21">
        <v>12.3925</v>
      </c>
      <c r="M21">
        <v>12.353</v>
      </c>
      <c r="N21" t="s">
        <v>82</v>
      </c>
      <c r="O21" t="s">
        <v>82</v>
      </c>
      <c r="P21" t="s">
        <v>82</v>
      </c>
      <c r="Q21" t="s">
        <v>82</v>
      </c>
      <c r="R21">
        <v>1.7250000000000001</v>
      </c>
      <c r="S21">
        <v>2.585</v>
      </c>
      <c r="T21">
        <v>2.6924999999999999</v>
      </c>
      <c r="U21">
        <v>1.4188000000000001</v>
      </c>
      <c r="V21">
        <v>1.5599999999999101E-2</v>
      </c>
      <c r="W21">
        <v>0.14379999999999801</v>
      </c>
      <c r="X21">
        <v>7.7999999999995798E-3</v>
      </c>
      <c r="Y21">
        <v>0</v>
      </c>
      <c r="Z21">
        <v>0</v>
      </c>
      <c r="AA21">
        <v>11.800207500000001</v>
      </c>
      <c r="AB21">
        <v>0</v>
      </c>
      <c r="AC21">
        <v>17.6832095</v>
      </c>
      <c r="AD21">
        <v>-1.96738531999998</v>
      </c>
      <c r="AE21">
        <v>0</v>
      </c>
      <c r="AF21">
        <v>9.70558516</v>
      </c>
      <c r="AG21">
        <v>18.418584750000001</v>
      </c>
      <c r="AH21">
        <v>0</v>
      </c>
      <c r="AI21" s="13">
        <v>11.800207500000001</v>
      </c>
      <c r="AJ21">
        <v>0</v>
      </c>
      <c r="AK21">
        <v>17.6832095</v>
      </c>
      <c r="AL21" t="s">
        <v>77</v>
      </c>
    </row>
    <row r="22" spans="1:38" x14ac:dyDescent="0.35">
      <c r="A22" t="str">
        <f t="shared" si="0"/>
        <v>VOLFXCHFPLN6MATM</v>
      </c>
      <c r="B22" t="s">
        <v>71</v>
      </c>
      <c r="C22" t="s">
        <v>27</v>
      </c>
      <c r="D22" t="s">
        <v>81</v>
      </c>
      <c r="E22" t="s">
        <v>5</v>
      </c>
      <c r="F22" t="s">
        <v>9</v>
      </c>
      <c r="G22" t="s">
        <v>81</v>
      </c>
      <c r="H22" t="s">
        <v>9</v>
      </c>
      <c r="I22">
        <v>0.5</v>
      </c>
      <c r="J22" t="s">
        <v>5</v>
      </c>
      <c r="K22">
        <v>-259.06880000000001</v>
      </c>
      <c r="L22">
        <v>12.4575</v>
      </c>
      <c r="M22">
        <v>12.4886</v>
      </c>
      <c r="N22" t="s">
        <v>82</v>
      </c>
      <c r="O22" t="s">
        <v>82</v>
      </c>
      <c r="P22" t="s">
        <v>82</v>
      </c>
      <c r="Q22" t="s">
        <v>82</v>
      </c>
      <c r="R22">
        <v>1.7350000000000001</v>
      </c>
      <c r="S22">
        <v>2.6269999999999998</v>
      </c>
      <c r="T22">
        <v>2.7385000000000002</v>
      </c>
      <c r="U22">
        <v>1.4528000000000001</v>
      </c>
      <c r="V22">
        <v>5.66999999999993E-2</v>
      </c>
      <c r="W22">
        <v>0.39559999999999901</v>
      </c>
      <c r="X22">
        <v>2.8399999999999499E-2</v>
      </c>
      <c r="Y22">
        <v>0</v>
      </c>
      <c r="Z22">
        <v>0</v>
      </c>
      <c r="AA22">
        <v>224.74218400000001</v>
      </c>
      <c r="AB22">
        <v>0</v>
      </c>
      <c r="AC22">
        <v>340.28686879999998</v>
      </c>
      <c r="AD22">
        <v>-102.48761727999999</v>
      </c>
      <c r="AE22">
        <v>0</v>
      </c>
      <c r="AF22">
        <v>188.18757632000001</v>
      </c>
      <c r="AG22">
        <v>354.7299544</v>
      </c>
      <c r="AH22">
        <v>0</v>
      </c>
      <c r="AI22" s="13">
        <v>224.74218400000001</v>
      </c>
      <c r="AJ22">
        <v>0</v>
      </c>
      <c r="AK22">
        <v>340.28686879999998</v>
      </c>
      <c r="AL22" t="s">
        <v>77</v>
      </c>
    </row>
    <row r="23" spans="1:38" x14ac:dyDescent="0.35">
      <c r="A23" t="str">
        <f t="shared" si="0"/>
        <v>VOLFXCHFPLN9MATM</v>
      </c>
      <c r="B23" t="s">
        <v>71</v>
      </c>
      <c r="C23" t="s">
        <v>27</v>
      </c>
      <c r="D23" t="s">
        <v>81</v>
      </c>
      <c r="E23" t="s">
        <v>6</v>
      </c>
      <c r="F23" t="s">
        <v>9</v>
      </c>
      <c r="G23" t="s">
        <v>81</v>
      </c>
      <c r="H23" t="s">
        <v>9</v>
      </c>
      <c r="I23">
        <v>0.75</v>
      </c>
      <c r="J23" t="s">
        <v>6</v>
      </c>
      <c r="K23">
        <v>-183.19105999999999</v>
      </c>
      <c r="L23">
        <v>12.55</v>
      </c>
      <c r="M23">
        <v>12.603400000000001</v>
      </c>
      <c r="N23" t="s">
        <v>82</v>
      </c>
      <c r="O23" t="s">
        <v>82</v>
      </c>
      <c r="P23" t="s">
        <v>82</v>
      </c>
      <c r="Q23" t="s">
        <v>82</v>
      </c>
      <c r="R23">
        <v>1.7350000000000001</v>
      </c>
      <c r="S23">
        <v>2.6269999999999998</v>
      </c>
      <c r="T23">
        <v>2.7385000000000002</v>
      </c>
      <c r="U23">
        <v>1.3929</v>
      </c>
      <c r="V23">
        <v>6.8949999999999095E-2</v>
      </c>
      <c r="W23">
        <v>0.55899999999999905</v>
      </c>
      <c r="X23">
        <v>3.4499999999999503E-2</v>
      </c>
      <c r="Y23">
        <v>0</v>
      </c>
      <c r="Z23">
        <v>0</v>
      </c>
      <c r="AA23">
        <v>158.91824455</v>
      </c>
      <c r="AB23">
        <v>0</v>
      </c>
      <c r="AC23">
        <v>240.62145730999899</v>
      </c>
      <c r="AD23">
        <v>-102.40380253999901</v>
      </c>
      <c r="AE23">
        <v>0</v>
      </c>
      <c r="AF23">
        <v>127.583413737</v>
      </c>
      <c r="AG23">
        <v>250.83435890499999</v>
      </c>
      <c r="AH23">
        <v>0</v>
      </c>
      <c r="AI23" s="13">
        <v>158.91824455</v>
      </c>
      <c r="AJ23">
        <v>0</v>
      </c>
      <c r="AK23">
        <v>240.62145730999899</v>
      </c>
      <c r="AL23" t="s">
        <v>77</v>
      </c>
    </row>
    <row r="24" spans="1:38" x14ac:dyDescent="0.35">
      <c r="A24" t="str">
        <f t="shared" si="0"/>
        <v>VOLFXCHFPLN1YATM</v>
      </c>
      <c r="B24" t="s">
        <v>71</v>
      </c>
      <c r="C24" t="s">
        <v>27</v>
      </c>
      <c r="D24" t="s">
        <v>81</v>
      </c>
      <c r="E24" t="s">
        <v>7</v>
      </c>
      <c r="F24" t="s">
        <v>9</v>
      </c>
      <c r="G24" t="s">
        <v>81</v>
      </c>
      <c r="H24" t="s">
        <v>9</v>
      </c>
      <c r="I24">
        <v>1</v>
      </c>
      <c r="J24" t="s">
        <v>7</v>
      </c>
      <c r="K24">
        <v>-297.94517999999999</v>
      </c>
      <c r="L24">
        <v>12.6225</v>
      </c>
      <c r="M24">
        <v>12.7004</v>
      </c>
      <c r="N24" t="s">
        <v>82</v>
      </c>
      <c r="O24" t="s">
        <v>82</v>
      </c>
      <c r="P24" t="s">
        <v>82</v>
      </c>
      <c r="Q24" t="s">
        <v>82</v>
      </c>
      <c r="R24">
        <v>1.675</v>
      </c>
      <c r="S24">
        <v>2.5350000000000001</v>
      </c>
      <c r="T24">
        <v>2.6425000000000001</v>
      </c>
      <c r="U24">
        <v>1.4107000000000001</v>
      </c>
      <c r="V24">
        <v>8.1199999999998995E-2</v>
      </c>
      <c r="W24">
        <v>0.72239999999999804</v>
      </c>
      <c r="X24">
        <v>4.0599999999999498E-2</v>
      </c>
      <c r="Y24">
        <v>0</v>
      </c>
      <c r="Z24">
        <v>0</v>
      </c>
      <c r="AA24">
        <v>249.52908825</v>
      </c>
      <c r="AB24">
        <v>0</v>
      </c>
      <c r="AC24">
        <v>377.64551564999999</v>
      </c>
      <c r="AD24">
        <v>-215.23559803199899</v>
      </c>
      <c r="AE24">
        <v>0</v>
      </c>
      <c r="AF24">
        <v>210.15563271299999</v>
      </c>
      <c r="AG24">
        <v>393.66006907500002</v>
      </c>
      <c r="AH24">
        <v>0</v>
      </c>
      <c r="AI24" s="13">
        <v>249.52908825</v>
      </c>
      <c r="AJ24">
        <v>0</v>
      </c>
      <c r="AK24">
        <v>377.64551564999999</v>
      </c>
      <c r="AL24" t="s">
        <v>77</v>
      </c>
    </row>
    <row r="25" spans="1:38" x14ac:dyDescent="0.35">
      <c r="A25" t="str">
        <f t="shared" si="0"/>
        <v>VOLFXCHFPLN2YATM</v>
      </c>
      <c r="B25" t="s">
        <v>71</v>
      </c>
      <c r="C25" t="s">
        <v>27</v>
      </c>
      <c r="D25" t="s">
        <v>81</v>
      </c>
      <c r="E25" t="s">
        <v>8</v>
      </c>
      <c r="F25" t="s">
        <v>9</v>
      </c>
      <c r="G25" t="s">
        <v>81</v>
      </c>
      <c r="H25" t="s">
        <v>9</v>
      </c>
      <c r="I25">
        <v>2</v>
      </c>
      <c r="J25" t="s">
        <v>8</v>
      </c>
      <c r="K25">
        <v>-958.58479</v>
      </c>
      <c r="L25">
        <v>12.63</v>
      </c>
      <c r="M25">
        <v>12.761100000000001</v>
      </c>
      <c r="N25" t="s">
        <v>82</v>
      </c>
      <c r="O25" t="s">
        <v>82</v>
      </c>
      <c r="P25" t="s">
        <v>82</v>
      </c>
      <c r="Q25" t="s">
        <v>82</v>
      </c>
      <c r="R25">
        <v>1.9550000000000001</v>
      </c>
      <c r="S25">
        <v>3.0310000000000001</v>
      </c>
      <c r="T25">
        <v>3.1655000000000002</v>
      </c>
      <c r="U25">
        <v>1.5677000000000001</v>
      </c>
      <c r="V25">
        <v>0</v>
      </c>
      <c r="W25">
        <v>0.15189999999999901</v>
      </c>
      <c r="X25">
        <v>0</v>
      </c>
      <c r="Y25">
        <v>0</v>
      </c>
      <c r="Z25">
        <v>0</v>
      </c>
      <c r="AA25">
        <v>937.01663222499997</v>
      </c>
      <c r="AB25">
        <v>0</v>
      </c>
      <c r="AC25">
        <v>1452.735249245</v>
      </c>
      <c r="AD25">
        <v>-145.60902960099901</v>
      </c>
      <c r="AE25">
        <v>0</v>
      </c>
      <c r="AF25">
        <v>751.38668764149998</v>
      </c>
      <c r="AG25">
        <v>1517.2000763725</v>
      </c>
      <c r="AH25">
        <v>0</v>
      </c>
      <c r="AI25" s="13">
        <v>937.01663222499997</v>
      </c>
      <c r="AJ25">
        <v>0</v>
      </c>
      <c r="AK25">
        <v>1452.735249245</v>
      </c>
      <c r="AL25" t="s">
        <v>77</v>
      </c>
    </row>
    <row r="26" spans="1:38" x14ac:dyDescent="0.35">
      <c r="A26" t="str">
        <f t="shared" si="0"/>
        <v>VOLFXCHFPLN3YATM</v>
      </c>
      <c r="B26" t="s">
        <v>71</v>
      </c>
      <c r="C26" t="s">
        <v>27</v>
      </c>
      <c r="D26" t="s">
        <v>81</v>
      </c>
      <c r="E26" t="s">
        <v>22</v>
      </c>
      <c r="F26" t="s">
        <v>9</v>
      </c>
      <c r="G26" t="s">
        <v>81</v>
      </c>
      <c r="H26" t="s">
        <v>9</v>
      </c>
      <c r="I26">
        <v>3</v>
      </c>
      <c r="J26" t="s">
        <v>22</v>
      </c>
      <c r="K26">
        <v>-596.75217999999995</v>
      </c>
      <c r="L26">
        <v>13.0625</v>
      </c>
      <c r="M26">
        <v>13.1425</v>
      </c>
      <c r="N26" t="s">
        <v>82</v>
      </c>
      <c r="O26" t="s">
        <v>82</v>
      </c>
      <c r="P26" t="s">
        <v>82</v>
      </c>
      <c r="Q26" t="s">
        <v>82</v>
      </c>
      <c r="R26">
        <v>2.1</v>
      </c>
      <c r="S26">
        <v>2.1</v>
      </c>
      <c r="T26">
        <v>2.1</v>
      </c>
      <c r="U26">
        <v>1.0017</v>
      </c>
      <c r="V26">
        <v>0</v>
      </c>
      <c r="W26">
        <v>0.2359</v>
      </c>
      <c r="X26">
        <v>0</v>
      </c>
      <c r="Y26">
        <v>0</v>
      </c>
      <c r="Z26">
        <v>0</v>
      </c>
      <c r="AA26">
        <v>626.589789</v>
      </c>
      <c r="AB26">
        <v>0</v>
      </c>
      <c r="AC26">
        <v>626.589789</v>
      </c>
      <c r="AD26">
        <v>-140.773839262</v>
      </c>
      <c r="AE26">
        <v>0.44756413500001602</v>
      </c>
      <c r="AF26">
        <v>298.883329352999</v>
      </c>
      <c r="AG26">
        <v>626.589789</v>
      </c>
      <c r="AH26">
        <v>0</v>
      </c>
      <c r="AI26" s="13">
        <v>626.589789</v>
      </c>
      <c r="AJ26">
        <v>0</v>
      </c>
      <c r="AK26">
        <v>626.589789</v>
      </c>
      <c r="AL26" t="s">
        <v>77</v>
      </c>
    </row>
    <row r="27" spans="1:38" x14ac:dyDescent="0.35">
      <c r="A27" t="str">
        <f t="shared" si="0"/>
        <v>VOLFXCHFPLN4YATM</v>
      </c>
      <c r="B27" t="s">
        <v>71</v>
      </c>
      <c r="C27" t="s">
        <v>27</v>
      </c>
      <c r="D27" t="s">
        <v>81</v>
      </c>
      <c r="E27" t="s">
        <v>23</v>
      </c>
      <c r="F27" t="s">
        <v>9</v>
      </c>
      <c r="G27" t="s">
        <v>81</v>
      </c>
      <c r="H27" t="s">
        <v>9</v>
      </c>
      <c r="I27">
        <v>4</v>
      </c>
      <c r="J27" t="s">
        <v>23</v>
      </c>
      <c r="K27">
        <v>-141.33377999999999</v>
      </c>
      <c r="L27">
        <v>12.965</v>
      </c>
      <c r="M27">
        <v>13.058199999999999</v>
      </c>
      <c r="N27" t="s">
        <v>82</v>
      </c>
      <c r="O27" t="s">
        <v>82</v>
      </c>
      <c r="P27" t="s">
        <v>82</v>
      </c>
      <c r="Q27" t="s">
        <v>82</v>
      </c>
      <c r="R27">
        <v>2.15</v>
      </c>
      <c r="S27">
        <v>2.15</v>
      </c>
      <c r="T27">
        <v>2.15</v>
      </c>
      <c r="U27">
        <v>1.0981000000000001</v>
      </c>
      <c r="V27">
        <v>0</v>
      </c>
      <c r="W27">
        <v>9.3499999999998806E-2</v>
      </c>
      <c r="X27">
        <v>0</v>
      </c>
      <c r="Y27">
        <v>0</v>
      </c>
      <c r="Z27">
        <v>0</v>
      </c>
      <c r="AA27">
        <v>151.93381350000001</v>
      </c>
      <c r="AB27">
        <v>0</v>
      </c>
      <c r="AC27">
        <v>151.93381350000001</v>
      </c>
      <c r="AD27">
        <v>-13.214708429999799</v>
      </c>
      <c r="AE27">
        <v>0</v>
      </c>
      <c r="AF27">
        <v>77.599311908999994</v>
      </c>
      <c r="AG27">
        <v>151.93381350000001</v>
      </c>
      <c r="AH27">
        <v>0</v>
      </c>
      <c r="AI27" s="13">
        <v>151.93381350000001</v>
      </c>
      <c r="AJ27">
        <v>0</v>
      </c>
      <c r="AK27">
        <v>151.93381350000001</v>
      </c>
      <c r="AL27" t="s">
        <v>77</v>
      </c>
    </row>
    <row r="28" spans="1:38" x14ac:dyDescent="0.35">
      <c r="A28" t="str">
        <f t="shared" si="0"/>
        <v>VOLFXCHFPLN5YATM</v>
      </c>
      <c r="B28" t="s">
        <v>71</v>
      </c>
      <c r="C28" t="s">
        <v>27</v>
      </c>
      <c r="D28" t="s">
        <v>81</v>
      </c>
      <c r="E28" t="s">
        <v>24</v>
      </c>
      <c r="F28" t="s">
        <v>9</v>
      </c>
      <c r="G28" t="s">
        <v>81</v>
      </c>
      <c r="H28" t="s">
        <v>9</v>
      </c>
      <c r="I28">
        <v>5</v>
      </c>
      <c r="J28" t="s">
        <v>24</v>
      </c>
      <c r="K28">
        <v>-7.4109999999999995E-2</v>
      </c>
      <c r="L28">
        <v>12.885</v>
      </c>
      <c r="M28">
        <v>13.000999999999999</v>
      </c>
      <c r="N28" t="s">
        <v>82</v>
      </c>
      <c r="O28" t="s">
        <v>82</v>
      </c>
      <c r="P28" t="s">
        <v>82</v>
      </c>
      <c r="Q28" t="s">
        <v>82</v>
      </c>
      <c r="R28">
        <v>2.2000000000000002</v>
      </c>
      <c r="S28">
        <v>2.2000000000000002</v>
      </c>
      <c r="T28">
        <v>2.2000000000000002</v>
      </c>
      <c r="U28">
        <v>0.94169999999999998</v>
      </c>
      <c r="V28">
        <v>0</v>
      </c>
      <c r="W28">
        <v>0.24</v>
      </c>
      <c r="X28">
        <v>0</v>
      </c>
      <c r="Y28">
        <v>0</v>
      </c>
      <c r="Z28">
        <v>0</v>
      </c>
      <c r="AA28">
        <v>8.1520999999999996E-2</v>
      </c>
      <c r="AB28">
        <v>0</v>
      </c>
      <c r="AC28">
        <v>8.1520999999999996E-2</v>
      </c>
      <c r="AD28">
        <v>-1.7786400000000001E-2</v>
      </c>
      <c r="AE28">
        <v>0</v>
      </c>
      <c r="AF28">
        <v>3.4894693499999997E-2</v>
      </c>
      <c r="AG28">
        <v>8.1520999999999996E-2</v>
      </c>
      <c r="AH28">
        <v>0</v>
      </c>
      <c r="AI28" s="13">
        <v>8.1520999999999996E-2</v>
      </c>
      <c r="AJ28">
        <v>0</v>
      </c>
      <c r="AK28">
        <v>8.1520999999999996E-2</v>
      </c>
      <c r="AL28" t="s">
        <v>77</v>
      </c>
    </row>
    <row r="29" spans="1:38" x14ac:dyDescent="0.35">
      <c r="A29" t="str">
        <f t="shared" si="0"/>
        <v>VOLFXEURBRL2W10FLY</v>
      </c>
      <c r="B29" t="s">
        <v>71</v>
      </c>
      <c r="C29" t="s">
        <v>27</v>
      </c>
      <c r="D29" t="s">
        <v>29</v>
      </c>
      <c r="E29" t="s">
        <v>1</v>
      </c>
      <c r="F29" t="s">
        <v>17</v>
      </c>
      <c r="G29" t="s">
        <v>29</v>
      </c>
      <c r="H29" t="s">
        <v>17</v>
      </c>
      <c r="I29">
        <v>3.8888888888888799E-2</v>
      </c>
      <c r="J29" t="s">
        <v>1</v>
      </c>
      <c r="K29">
        <v>-3085.02</v>
      </c>
      <c r="L29">
        <v>0.95499999999999996</v>
      </c>
      <c r="M29">
        <v>1.1821999999999999</v>
      </c>
      <c r="N29" t="s">
        <v>82</v>
      </c>
      <c r="O29" t="s">
        <v>82</v>
      </c>
      <c r="P29" t="s">
        <v>82</v>
      </c>
      <c r="Q29" t="s">
        <v>82</v>
      </c>
      <c r="R29">
        <v>1.1025</v>
      </c>
      <c r="S29">
        <v>1.7317499999999999</v>
      </c>
      <c r="T29">
        <v>1.8104</v>
      </c>
      <c r="U29">
        <v>0.88154999999999994</v>
      </c>
      <c r="V29">
        <v>0</v>
      </c>
      <c r="W29">
        <v>6.2999999999999903E-2</v>
      </c>
      <c r="X29">
        <v>0</v>
      </c>
      <c r="Y29">
        <v>0</v>
      </c>
      <c r="Z29">
        <v>0</v>
      </c>
      <c r="AA29">
        <v>1700.6172750000001</v>
      </c>
      <c r="AB29">
        <v>413.70118200000002</v>
      </c>
      <c r="AC29">
        <v>2671.2416925000002</v>
      </c>
      <c r="AD29">
        <v>-194.356259999999</v>
      </c>
      <c r="AE29">
        <v>456.89146200000101</v>
      </c>
      <c r="AF29">
        <v>1359.7996905</v>
      </c>
      <c r="AG29">
        <v>2792.5601040000001</v>
      </c>
      <c r="AH29">
        <v>0</v>
      </c>
      <c r="AI29" s="13">
        <v>1700.6172750000001</v>
      </c>
      <c r="AJ29">
        <v>413.70118200000002</v>
      </c>
      <c r="AK29">
        <v>2671.2416925000002</v>
      </c>
      <c r="AL29" t="s">
        <v>77</v>
      </c>
    </row>
    <row r="30" spans="1:38" x14ac:dyDescent="0.35">
      <c r="A30" t="str">
        <f t="shared" si="0"/>
        <v>VOLFXEURBRL2W10RR</v>
      </c>
      <c r="B30" t="s">
        <v>71</v>
      </c>
      <c r="C30" t="s">
        <v>27</v>
      </c>
      <c r="D30" t="s">
        <v>29</v>
      </c>
      <c r="E30" t="s">
        <v>1</v>
      </c>
      <c r="F30" t="s">
        <v>16</v>
      </c>
      <c r="G30" t="s">
        <v>29</v>
      </c>
      <c r="H30" t="s">
        <v>16</v>
      </c>
      <c r="I30">
        <v>3.8888888888888799E-2</v>
      </c>
      <c r="J30" t="s">
        <v>1</v>
      </c>
      <c r="K30">
        <v>4006.34</v>
      </c>
      <c r="L30">
        <v>2.2850000000000001</v>
      </c>
      <c r="M30">
        <v>1.9207000000000001</v>
      </c>
      <c r="N30" t="s">
        <v>80</v>
      </c>
      <c r="O30" t="s">
        <v>75</v>
      </c>
      <c r="P30" t="s">
        <v>80</v>
      </c>
      <c r="Q30" t="s">
        <v>83</v>
      </c>
      <c r="R30">
        <v>1.8624999999999901</v>
      </c>
      <c r="S30">
        <v>3.6984999999999899</v>
      </c>
      <c r="T30">
        <v>3.9279999999999999</v>
      </c>
      <c r="U30">
        <v>1.39034999999999</v>
      </c>
      <c r="V30">
        <v>0.106499999999999</v>
      </c>
      <c r="W30">
        <v>-5.9499999999999997E-2</v>
      </c>
      <c r="X30">
        <v>0.11699999999999899</v>
      </c>
      <c r="Y30">
        <v>0</v>
      </c>
      <c r="Z30">
        <v>0</v>
      </c>
      <c r="AA30">
        <v>3730.90412499999</v>
      </c>
      <c r="AB30">
        <v>426.67520999999903</v>
      </c>
      <c r="AC30">
        <v>7408.7242449999903</v>
      </c>
      <c r="AD30">
        <v>-238.37723</v>
      </c>
      <c r="AE30">
        <v>468.74177999999898</v>
      </c>
      <c r="AF30">
        <v>2785.1074094999899</v>
      </c>
      <c r="AG30">
        <v>7868.4517599999999</v>
      </c>
      <c r="AH30">
        <v>0</v>
      </c>
      <c r="AI30" s="13">
        <v>3730.90412499999</v>
      </c>
      <c r="AJ30">
        <v>426.67520999999903</v>
      </c>
      <c r="AK30">
        <v>7408.7242449999903</v>
      </c>
      <c r="AL30" t="s">
        <v>77</v>
      </c>
    </row>
    <row r="31" spans="1:38" x14ac:dyDescent="0.35">
      <c r="A31" t="str">
        <f t="shared" si="0"/>
        <v>VOLFXEURBRL2W25FLY</v>
      </c>
      <c r="B31" t="s">
        <v>71</v>
      </c>
      <c r="C31" t="s">
        <v>27</v>
      </c>
      <c r="D31" t="s">
        <v>29</v>
      </c>
      <c r="E31" t="s">
        <v>1</v>
      </c>
      <c r="F31" t="s">
        <v>19</v>
      </c>
      <c r="G31" t="s">
        <v>29</v>
      </c>
      <c r="H31" t="s">
        <v>19</v>
      </c>
      <c r="I31">
        <v>3.8888888888888799E-2</v>
      </c>
      <c r="J31" t="s">
        <v>1</v>
      </c>
      <c r="K31">
        <v>-10078.51</v>
      </c>
      <c r="L31">
        <v>0.28499999999999998</v>
      </c>
      <c r="M31">
        <v>0.3493</v>
      </c>
      <c r="N31" t="s">
        <v>82</v>
      </c>
      <c r="O31" t="s">
        <v>82</v>
      </c>
      <c r="P31" t="s">
        <v>82</v>
      </c>
      <c r="Q31" t="s">
        <v>82</v>
      </c>
      <c r="R31">
        <v>0.95</v>
      </c>
      <c r="S31">
        <v>1.1499999999999999</v>
      </c>
      <c r="T31">
        <v>1.175</v>
      </c>
      <c r="U31">
        <v>0.68079999999999996</v>
      </c>
      <c r="V31">
        <v>0</v>
      </c>
      <c r="W31">
        <v>7.8500000000000097E-3</v>
      </c>
      <c r="X31">
        <v>0</v>
      </c>
      <c r="Y31">
        <v>0</v>
      </c>
      <c r="Z31">
        <v>0</v>
      </c>
      <c r="AA31">
        <v>4787.2922499999904</v>
      </c>
      <c r="AB31">
        <v>92.722291999999797</v>
      </c>
      <c r="AC31">
        <v>5795.1432500000001</v>
      </c>
      <c r="AD31">
        <v>-79.1163035000001</v>
      </c>
      <c r="AE31">
        <v>108.84790799999899</v>
      </c>
      <c r="AF31">
        <v>3430.7248039999999</v>
      </c>
      <c r="AG31">
        <v>5921.1246250000004</v>
      </c>
      <c r="AH31">
        <v>0</v>
      </c>
      <c r="AI31" s="13">
        <v>4787.2922499999904</v>
      </c>
      <c r="AJ31">
        <v>92.722291999999797</v>
      </c>
      <c r="AK31">
        <v>5795.1432500000001</v>
      </c>
      <c r="AL31" t="s">
        <v>77</v>
      </c>
    </row>
    <row r="32" spans="1:38" x14ac:dyDescent="0.35">
      <c r="A32" t="str">
        <f t="shared" si="0"/>
        <v>VOLFXEURBRL2W25RR</v>
      </c>
      <c r="B32" t="s">
        <v>71</v>
      </c>
      <c r="C32" t="s">
        <v>27</v>
      </c>
      <c r="D32" t="s">
        <v>29</v>
      </c>
      <c r="E32" t="s">
        <v>1</v>
      </c>
      <c r="F32" t="s">
        <v>18</v>
      </c>
      <c r="G32" t="s">
        <v>29</v>
      </c>
      <c r="H32" t="s">
        <v>18</v>
      </c>
      <c r="I32">
        <v>3.8888888888888799E-2</v>
      </c>
      <c r="J32" t="s">
        <v>1</v>
      </c>
      <c r="K32">
        <v>4293.5200000000004</v>
      </c>
      <c r="L32">
        <v>1.2749999999999999</v>
      </c>
      <c r="M32">
        <v>1.125</v>
      </c>
      <c r="N32" t="s">
        <v>75</v>
      </c>
      <c r="O32" t="s">
        <v>75</v>
      </c>
      <c r="P32" t="s">
        <v>75</v>
      </c>
      <c r="Q32" t="s">
        <v>75</v>
      </c>
      <c r="R32">
        <v>1.96</v>
      </c>
      <c r="S32">
        <v>2.4319999999999999</v>
      </c>
      <c r="T32">
        <v>2.4910000000000001</v>
      </c>
      <c r="U32">
        <v>1.7797000000000001</v>
      </c>
      <c r="V32">
        <v>0.39339999999999897</v>
      </c>
      <c r="W32">
        <v>2.9999999999999801E-2</v>
      </c>
      <c r="X32">
        <v>0.423899999999999</v>
      </c>
      <c r="Y32">
        <v>0.149999999999999</v>
      </c>
      <c r="Z32">
        <v>644.027999999999</v>
      </c>
      <c r="AA32">
        <v>4207.6495999999997</v>
      </c>
      <c r="AB32">
        <v>1689.07076799999</v>
      </c>
      <c r="AC32">
        <v>5220.9203200000002</v>
      </c>
      <c r="AD32">
        <v>128.805599999999</v>
      </c>
      <c r="AE32">
        <v>1820.023128</v>
      </c>
      <c r="AF32">
        <v>3820.5887720000001</v>
      </c>
      <c r="AG32">
        <v>5347.5791600000002</v>
      </c>
      <c r="AH32">
        <v>644.027999999999</v>
      </c>
      <c r="AI32" s="13">
        <v>4207.6495999999997</v>
      </c>
      <c r="AJ32">
        <v>1689.07076799999</v>
      </c>
      <c r="AK32">
        <v>5220.9203200000002</v>
      </c>
      <c r="AL32" t="s">
        <v>77</v>
      </c>
    </row>
    <row r="33" spans="1:38" x14ac:dyDescent="0.35">
      <c r="A33" t="str">
        <f t="shared" si="0"/>
        <v>VOLFXEURBRL2WATM</v>
      </c>
      <c r="B33" t="s">
        <v>71</v>
      </c>
      <c r="C33" t="s">
        <v>27</v>
      </c>
      <c r="D33" t="s">
        <v>29</v>
      </c>
      <c r="E33" t="s">
        <v>1</v>
      </c>
      <c r="F33" t="s">
        <v>9</v>
      </c>
      <c r="G33" t="s">
        <v>29</v>
      </c>
      <c r="H33" t="s">
        <v>9</v>
      </c>
      <c r="I33">
        <v>3.8888888888888799E-2</v>
      </c>
      <c r="J33" t="s">
        <v>1</v>
      </c>
      <c r="K33">
        <v>-11396.977989999999</v>
      </c>
      <c r="L33">
        <v>19.04</v>
      </c>
      <c r="M33">
        <v>19.245000000000001</v>
      </c>
      <c r="N33" t="s">
        <v>75</v>
      </c>
      <c r="O33" t="s">
        <v>75</v>
      </c>
      <c r="P33" t="s">
        <v>75</v>
      </c>
      <c r="Q33" t="s">
        <v>75</v>
      </c>
      <c r="R33">
        <v>2.8</v>
      </c>
      <c r="S33">
        <v>2.8</v>
      </c>
      <c r="T33">
        <v>2.8</v>
      </c>
      <c r="U33">
        <v>2.5407999999999999</v>
      </c>
      <c r="V33">
        <v>0</v>
      </c>
      <c r="W33">
        <v>0.49980000000000002</v>
      </c>
      <c r="X33">
        <v>0</v>
      </c>
      <c r="Y33">
        <v>-0.20500000000000099</v>
      </c>
      <c r="Z33">
        <v>2336.3804879500199</v>
      </c>
      <c r="AA33">
        <v>15955.769185999899</v>
      </c>
      <c r="AB33">
        <v>7066.1263538000103</v>
      </c>
      <c r="AC33">
        <v>15955.769185999899</v>
      </c>
      <c r="AD33">
        <v>-5696.2095994020001</v>
      </c>
      <c r="AE33">
        <v>7578.9903633499898</v>
      </c>
      <c r="AF33">
        <v>14478.720838495999</v>
      </c>
      <c r="AG33">
        <v>15955.769185999899</v>
      </c>
      <c r="AH33">
        <v>2336.3804879500199</v>
      </c>
      <c r="AI33" s="13">
        <v>15955.769185999899</v>
      </c>
      <c r="AJ33">
        <v>7066.1263538000103</v>
      </c>
      <c r="AK33">
        <v>15955.769185999899</v>
      </c>
      <c r="AL33" t="s">
        <v>77</v>
      </c>
    </row>
    <row r="34" spans="1:38" x14ac:dyDescent="0.35">
      <c r="A34" t="str">
        <f t="shared" si="0"/>
        <v>VOLFXEURBRL1M10FLY</v>
      </c>
      <c r="B34" t="s">
        <v>71</v>
      </c>
      <c r="C34" t="s">
        <v>27</v>
      </c>
      <c r="D34" t="s">
        <v>29</v>
      </c>
      <c r="E34" t="s">
        <v>2</v>
      </c>
      <c r="F34" t="s">
        <v>17</v>
      </c>
      <c r="G34" t="s">
        <v>29</v>
      </c>
      <c r="H34" t="s">
        <v>17</v>
      </c>
      <c r="I34">
        <v>8.3333333333333301E-2</v>
      </c>
      <c r="J34" t="s">
        <v>2</v>
      </c>
      <c r="K34">
        <v>-9886.5400000000009</v>
      </c>
      <c r="L34">
        <v>0.79749999999999999</v>
      </c>
      <c r="M34">
        <v>1.0761000000000001</v>
      </c>
      <c r="N34" t="s">
        <v>82</v>
      </c>
      <c r="O34" t="s">
        <v>82</v>
      </c>
      <c r="P34" t="s">
        <v>82</v>
      </c>
      <c r="Q34" t="s">
        <v>82</v>
      </c>
      <c r="R34">
        <v>0.64</v>
      </c>
      <c r="S34">
        <v>1.2</v>
      </c>
      <c r="T34">
        <v>1.27</v>
      </c>
      <c r="U34">
        <v>0.48359999999999997</v>
      </c>
      <c r="V34">
        <v>0</v>
      </c>
      <c r="W34">
        <v>9.8199999999999898E-2</v>
      </c>
      <c r="X34">
        <v>0</v>
      </c>
      <c r="Y34">
        <v>0</v>
      </c>
      <c r="Z34">
        <v>0</v>
      </c>
      <c r="AA34">
        <v>3163.6927999999998</v>
      </c>
      <c r="AB34">
        <v>741.4905</v>
      </c>
      <c r="AC34">
        <v>5931.924</v>
      </c>
      <c r="AD34">
        <v>-970.85822799999903</v>
      </c>
      <c r="AE34">
        <v>963.93764999999996</v>
      </c>
      <c r="AF34">
        <v>2390.565372</v>
      </c>
      <c r="AG34">
        <v>6277.9529000000002</v>
      </c>
      <c r="AH34">
        <v>0</v>
      </c>
      <c r="AI34" s="13">
        <v>3163.6927999999998</v>
      </c>
      <c r="AJ34">
        <v>741.4905</v>
      </c>
      <c r="AK34">
        <v>5931.924</v>
      </c>
      <c r="AL34" t="s">
        <v>77</v>
      </c>
    </row>
    <row r="35" spans="1:38" x14ac:dyDescent="0.35">
      <c r="A35" t="str">
        <f t="shared" si="0"/>
        <v>VOLFXEURBRL1M10RR</v>
      </c>
      <c r="B35" t="s">
        <v>71</v>
      </c>
      <c r="C35" t="s">
        <v>27</v>
      </c>
      <c r="D35" t="s">
        <v>29</v>
      </c>
      <c r="E35" t="s">
        <v>2</v>
      </c>
      <c r="F35" t="s">
        <v>16</v>
      </c>
      <c r="G35" t="s">
        <v>29</v>
      </c>
      <c r="H35" t="s">
        <v>16</v>
      </c>
      <c r="I35">
        <v>8.3333333333333301E-2</v>
      </c>
      <c r="J35" t="s">
        <v>2</v>
      </c>
      <c r="K35">
        <v>10316.32</v>
      </c>
      <c r="L35">
        <v>2.59</v>
      </c>
      <c r="M35">
        <v>2.375</v>
      </c>
      <c r="N35" t="s">
        <v>75</v>
      </c>
      <c r="O35" t="s">
        <v>75</v>
      </c>
      <c r="P35" t="s">
        <v>75</v>
      </c>
      <c r="Q35" t="s">
        <v>75</v>
      </c>
      <c r="R35">
        <v>1.56</v>
      </c>
      <c r="S35">
        <v>4.2320000000000002</v>
      </c>
      <c r="T35">
        <v>4.5659999999999998</v>
      </c>
      <c r="U35">
        <v>1.2487999999999999</v>
      </c>
      <c r="V35">
        <v>1.36879999999999</v>
      </c>
      <c r="W35">
        <v>4.2999999999999698E-2</v>
      </c>
      <c r="X35">
        <v>1.5129999999999999</v>
      </c>
      <c r="Y35">
        <v>0.214999999999999</v>
      </c>
      <c r="Z35">
        <v>2218.0087999999901</v>
      </c>
      <c r="AA35">
        <v>8046.7295999999997</v>
      </c>
      <c r="AB35">
        <v>14120.978815999901</v>
      </c>
      <c r="AC35">
        <v>21829.333119999999</v>
      </c>
      <c r="AD35">
        <v>443.60175999999598</v>
      </c>
      <c r="AE35">
        <v>15608.5921599999</v>
      </c>
      <c r="AF35">
        <v>6441.5102079999997</v>
      </c>
      <c r="AG35">
        <v>23552.15856</v>
      </c>
      <c r="AH35">
        <v>2218.0087999999901</v>
      </c>
      <c r="AI35" s="13">
        <v>8046.7295999999997</v>
      </c>
      <c r="AJ35">
        <v>14120.978815999901</v>
      </c>
      <c r="AK35">
        <v>21829.333119999999</v>
      </c>
      <c r="AL35" t="s">
        <v>77</v>
      </c>
    </row>
    <row r="36" spans="1:38" x14ac:dyDescent="0.35">
      <c r="A36" t="str">
        <f t="shared" si="0"/>
        <v>VOLFXEURBRL1M25FLY</v>
      </c>
      <c r="B36" t="s">
        <v>71</v>
      </c>
      <c r="C36" t="s">
        <v>27</v>
      </c>
      <c r="D36" t="s">
        <v>29</v>
      </c>
      <c r="E36" t="s">
        <v>2</v>
      </c>
      <c r="F36" t="s">
        <v>19</v>
      </c>
      <c r="G36" t="s">
        <v>29</v>
      </c>
      <c r="H36" t="s">
        <v>19</v>
      </c>
      <c r="I36">
        <v>8.3333333333333301E-2</v>
      </c>
      <c r="J36" t="s">
        <v>2</v>
      </c>
      <c r="K36">
        <v>-27653.67</v>
      </c>
      <c r="L36">
        <v>0.26500000000000001</v>
      </c>
      <c r="M36">
        <v>0.3332</v>
      </c>
      <c r="N36" t="s">
        <v>82</v>
      </c>
      <c r="O36" t="s">
        <v>82</v>
      </c>
      <c r="P36" t="s">
        <v>82</v>
      </c>
      <c r="Q36" t="s">
        <v>82</v>
      </c>
      <c r="R36">
        <v>0.5</v>
      </c>
      <c r="S36">
        <v>0.57999999999999996</v>
      </c>
      <c r="T36">
        <v>0.59</v>
      </c>
      <c r="U36">
        <v>0.3039</v>
      </c>
      <c r="V36">
        <v>0</v>
      </c>
      <c r="W36">
        <v>1.42499999999999E-2</v>
      </c>
      <c r="X36">
        <v>0</v>
      </c>
      <c r="Y36">
        <v>0</v>
      </c>
      <c r="Z36">
        <v>0</v>
      </c>
      <c r="AA36">
        <v>6913.4174999999996</v>
      </c>
      <c r="AB36">
        <v>748.03177349999896</v>
      </c>
      <c r="AC36">
        <v>8019.5643</v>
      </c>
      <c r="AD36">
        <v>-394.0647975</v>
      </c>
      <c r="AE36">
        <v>807.48716399999898</v>
      </c>
      <c r="AF36">
        <v>4201.9751564999997</v>
      </c>
      <c r="AG36">
        <v>8157.8326500000003</v>
      </c>
      <c r="AH36">
        <v>0</v>
      </c>
      <c r="AI36" s="13">
        <v>6913.4174999999996</v>
      </c>
      <c r="AJ36">
        <v>748.03177349999896</v>
      </c>
      <c r="AK36">
        <v>8019.5643</v>
      </c>
      <c r="AL36" t="s">
        <v>77</v>
      </c>
    </row>
    <row r="37" spans="1:38" x14ac:dyDescent="0.35">
      <c r="A37" t="str">
        <f t="shared" si="0"/>
        <v>VOLFXEURBRL1M25RR</v>
      </c>
      <c r="B37" t="s">
        <v>71</v>
      </c>
      <c r="C37" t="s">
        <v>27</v>
      </c>
      <c r="D37" t="s">
        <v>29</v>
      </c>
      <c r="E37" t="s">
        <v>2</v>
      </c>
      <c r="F37" t="s">
        <v>18</v>
      </c>
      <c r="G37" t="s">
        <v>29</v>
      </c>
      <c r="H37" t="s">
        <v>18</v>
      </c>
      <c r="I37">
        <v>8.3333333333333301E-2</v>
      </c>
      <c r="J37" t="s">
        <v>2</v>
      </c>
      <c r="K37">
        <v>10012.129999999999</v>
      </c>
      <c r="L37">
        <v>1.29</v>
      </c>
      <c r="M37">
        <v>1.3</v>
      </c>
      <c r="N37" t="s">
        <v>75</v>
      </c>
      <c r="O37" t="s">
        <v>75</v>
      </c>
      <c r="P37" t="s">
        <v>75</v>
      </c>
      <c r="Q37" t="s">
        <v>75</v>
      </c>
      <c r="R37">
        <v>1.43</v>
      </c>
      <c r="S37">
        <v>2.335</v>
      </c>
      <c r="T37">
        <v>2.4175</v>
      </c>
      <c r="U37">
        <v>0.75119999999999998</v>
      </c>
      <c r="V37">
        <v>0</v>
      </c>
      <c r="W37">
        <v>-0.03</v>
      </c>
      <c r="X37">
        <v>0</v>
      </c>
      <c r="Y37">
        <v>-0.01</v>
      </c>
      <c r="Z37">
        <v>-100.12130000000001</v>
      </c>
      <c r="AA37">
        <v>7158.6729499999901</v>
      </c>
      <c r="AB37">
        <v>0</v>
      </c>
      <c r="AC37">
        <v>11689.1617749999</v>
      </c>
      <c r="AD37">
        <v>-300.3639</v>
      </c>
      <c r="AE37">
        <v>0</v>
      </c>
      <c r="AF37">
        <v>3760.55602799999</v>
      </c>
      <c r="AG37">
        <v>12102.1621375</v>
      </c>
      <c r="AH37">
        <v>-100.12130000000001</v>
      </c>
      <c r="AI37" s="13">
        <v>7158.6729499999901</v>
      </c>
      <c r="AJ37">
        <v>0</v>
      </c>
      <c r="AK37">
        <v>11689.1617749999</v>
      </c>
      <c r="AL37" t="s">
        <v>77</v>
      </c>
    </row>
    <row r="38" spans="1:38" x14ac:dyDescent="0.35">
      <c r="A38" t="str">
        <f t="shared" si="0"/>
        <v>VOLFXEURBRL1MATM</v>
      </c>
      <c r="B38" t="s">
        <v>71</v>
      </c>
      <c r="C38" t="s">
        <v>27</v>
      </c>
      <c r="D38" t="s">
        <v>29</v>
      </c>
      <c r="E38" t="s">
        <v>2</v>
      </c>
      <c r="F38" t="s">
        <v>9</v>
      </c>
      <c r="G38" t="s">
        <v>29</v>
      </c>
      <c r="H38" t="s">
        <v>9</v>
      </c>
      <c r="I38">
        <v>8.3333333333333301E-2</v>
      </c>
      <c r="J38" t="s">
        <v>2</v>
      </c>
      <c r="K38">
        <v>-46229.8024</v>
      </c>
      <c r="L38">
        <v>19.72</v>
      </c>
      <c r="M38">
        <v>19.711500000000001</v>
      </c>
      <c r="N38" t="s">
        <v>75</v>
      </c>
      <c r="O38" t="s">
        <v>75</v>
      </c>
      <c r="P38" t="s">
        <v>75</v>
      </c>
      <c r="Q38" t="s">
        <v>75</v>
      </c>
      <c r="R38">
        <v>1.3</v>
      </c>
      <c r="S38">
        <v>1.3</v>
      </c>
      <c r="T38">
        <v>1.3</v>
      </c>
      <c r="U38">
        <v>1.0391999999999999</v>
      </c>
      <c r="V38">
        <v>0</v>
      </c>
      <c r="W38">
        <v>7.1600000000000094E-2</v>
      </c>
      <c r="X38">
        <v>0</v>
      </c>
      <c r="Y38">
        <v>8.4999999999979502E-3</v>
      </c>
      <c r="Z38">
        <v>-392.95332039990501</v>
      </c>
      <c r="AA38">
        <v>30049.37156</v>
      </c>
      <c r="AB38">
        <v>970.82585040003596</v>
      </c>
      <c r="AC38">
        <v>30049.37156</v>
      </c>
      <c r="AD38">
        <v>-3310.0538518399999</v>
      </c>
      <c r="AE38">
        <v>1178.8599612000401</v>
      </c>
      <c r="AF38">
        <v>24021.005327039999</v>
      </c>
      <c r="AG38">
        <v>30049.37156</v>
      </c>
      <c r="AH38">
        <v>-392.95332039990501</v>
      </c>
      <c r="AI38" s="13">
        <v>30049.37156</v>
      </c>
      <c r="AJ38">
        <v>970.82585040003596</v>
      </c>
      <c r="AK38">
        <v>30049.37156</v>
      </c>
      <c r="AL38" t="s">
        <v>77</v>
      </c>
    </row>
    <row r="39" spans="1:38" x14ac:dyDescent="0.35">
      <c r="A39" t="str">
        <f t="shared" si="0"/>
        <v>VOLFXEURBRL3M10FLY</v>
      </c>
      <c r="B39" t="s">
        <v>71</v>
      </c>
      <c r="C39" t="s">
        <v>27</v>
      </c>
      <c r="D39" t="s">
        <v>29</v>
      </c>
      <c r="E39" t="s">
        <v>4</v>
      </c>
      <c r="F39" t="s">
        <v>17</v>
      </c>
      <c r="G39" t="s">
        <v>29</v>
      </c>
      <c r="H39" t="s">
        <v>17</v>
      </c>
      <c r="I39">
        <v>0.25</v>
      </c>
      <c r="J39" t="s">
        <v>4</v>
      </c>
      <c r="K39">
        <v>-17907.95</v>
      </c>
      <c r="L39">
        <v>0.96750000000000003</v>
      </c>
      <c r="M39">
        <v>1.2473000000000001</v>
      </c>
      <c r="N39" t="s">
        <v>82</v>
      </c>
      <c r="O39" t="s">
        <v>82</v>
      </c>
      <c r="P39" t="s">
        <v>82</v>
      </c>
      <c r="Q39" t="s">
        <v>82</v>
      </c>
      <c r="R39">
        <v>0.70285714285714196</v>
      </c>
      <c r="S39">
        <v>1.54628571428571</v>
      </c>
      <c r="T39">
        <v>1.6517142857142799</v>
      </c>
      <c r="U39">
        <v>0.46354285714285698</v>
      </c>
      <c r="V39">
        <v>0</v>
      </c>
      <c r="W39">
        <v>6.7499999999999796E-2</v>
      </c>
      <c r="X39">
        <v>0</v>
      </c>
      <c r="Y39">
        <v>0</v>
      </c>
      <c r="Z39">
        <v>0</v>
      </c>
      <c r="AA39">
        <v>6293.3652857142797</v>
      </c>
      <c r="AB39">
        <v>1437.1129874999999</v>
      </c>
      <c r="AC39">
        <v>13845.403628571399</v>
      </c>
      <c r="AD39">
        <v>-1208.78662499999</v>
      </c>
      <c r="AE39">
        <v>1457.70713</v>
      </c>
      <c r="AF39">
        <v>4150.5511542857103</v>
      </c>
      <c r="AG39">
        <v>14789.408421428499</v>
      </c>
      <c r="AH39">
        <v>0</v>
      </c>
      <c r="AI39" s="13">
        <v>6293.3652857142797</v>
      </c>
      <c r="AJ39">
        <v>1437.1129874999999</v>
      </c>
      <c r="AK39">
        <v>13845.403628571399</v>
      </c>
      <c r="AL39" t="s">
        <v>77</v>
      </c>
    </row>
    <row r="40" spans="1:38" x14ac:dyDescent="0.35">
      <c r="A40" t="str">
        <f t="shared" si="0"/>
        <v>VOLFXEURBRL3M10RR</v>
      </c>
      <c r="B40" t="s">
        <v>71</v>
      </c>
      <c r="C40" t="s">
        <v>27</v>
      </c>
      <c r="D40" t="s">
        <v>29</v>
      </c>
      <c r="E40" t="s">
        <v>4</v>
      </c>
      <c r="F40" t="s">
        <v>16</v>
      </c>
      <c r="G40" t="s">
        <v>29</v>
      </c>
      <c r="H40" t="s">
        <v>16</v>
      </c>
      <c r="I40">
        <v>0.25</v>
      </c>
      <c r="J40" t="s">
        <v>4</v>
      </c>
      <c r="K40">
        <v>48882.44</v>
      </c>
      <c r="L40">
        <v>3.19</v>
      </c>
      <c r="M40">
        <v>3.0249999999999999</v>
      </c>
      <c r="N40" t="s">
        <v>75</v>
      </c>
      <c r="O40" t="s">
        <v>75</v>
      </c>
      <c r="P40" t="s">
        <v>75</v>
      </c>
      <c r="Q40" t="s">
        <v>75</v>
      </c>
      <c r="R40">
        <v>1.51</v>
      </c>
      <c r="S40">
        <v>4.1420000000000003</v>
      </c>
      <c r="T40">
        <v>4.4710000000000001</v>
      </c>
      <c r="U40">
        <v>1.1324000000000001</v>
      </c>
      <c r="V40">
        <v>1.7755999999999901</v>
      </c>
      <c r="W40">
        <v>3.2999999999999897E-2</v>
      </c>
      <c r="X40">
        <v>1.9769999999999901</v>
      </c>
      <c r="Y40">
        <v>0.16500000000000001</v>
      </c>
      <c r="Z40">
        <v>8065.6026000000002</v>
      </c>
      <c r="AA40">
        <v>36906.242200000001</v>
      </c>
      <c r="AB40">
        <v>86795.660464000001</v>
      </c>
      <c r="AC40">
        <v>101235.53324</v>
      </c>
      <c r="AD40">
        <v>1613.1205199999899</v>
      </c>
      <c r="AE40">
        <v>96640.583879999904</v>
      </c>
      <c r="AF40">
        <v>27677.237528000001</v>
      </c>
      <c r="AG40">
        <v>109276.69461999999</v>
      </c>
      <c r="AH40">
        <v>8065.6026000000002</v>
      </c>
      <c r="AI40" s="13">
        <v>36906.242200000001</v>
      </c>
      <c r="AJ40">
        <v>86795.660464000001</v>
      </c>
      <c r="AK40">
        <v>101235.53324</v>
      </c>
      <c r="AL40" t="s">
        <v>77</v>
      </c>
    </row>
    <row r="41" spans="1:38" x14ac:dyDescent="0.35">
      <c r="A41" t="str">
        <f t="shared" si="0"/>
        <v>VOLFXEURBRL3M25FLY</v>
      </c>
      <c r="B41" t="s">
        <v>71</v>
      </c>
      <c r="C41" t="s">
        <v>27</v>
      </c>
      <c r="D41" t="s">
        <v>29</v>
      </c>
      <c r="E41" t="s">
        <v>4</v>
      </c>
      <c r="F41" t="s">
        <v>19</v>
      </c>
      <c r="G41" t="s">
        <v>29</v>
      </c>
      <c r="H41" t="s">
        <v>19</v>
      </c>
      <c r="I41">
        <v>0.25</v>
      </c>
      <c r="J41" t="s">
        <v>4</v>
      </c>
      <c r="K41">
        <v>-99615.209999999905</v>
      </c>
      <c r="L41">
        <v>0.34499999999999997</v>
      </c>
      <c r="M41">
        <v>0.39939999999999998</v>
      </c>
      <c r="N41" t="s">
        <v>82</v>
      </c>
      <c r="O41" t="s">
        <v>82</v>
      </c>
      <c r="P41" t="s">
        <v>82</v>
      </c>
      <c r="Q41" t="s">
        <v>82</v>
      </c>
      <c r="R41">
        <v>0.25</v>
      </c>
      <c r="S41">
        <v>0.41</v>
      </c>
      <c r="T41">
        <v>0.43</v>
      </c>
      <c r="U41">
        <v>0.22420000000000001</v>
      </c>
      <c r="V41">
        <v>0</v>
      </c>
      <c r="W41">
        <v>3.9000000000000097E-2</v>
      </c>
      <c r="X41">
        <v>0</v>
      </c>
      <c r="Y41">
        <v>0</v>
      </c>
      <c r="Z41">
        <v>0</v>
      </c>
      <c r="AA41">
        <v>12451.901249999901</v>
      </c>
      <c r="AB41">
        <v>1553.9972760000001</v>
      </c>
      <c r="AC41">
        <v>20421.118049999899</v>
      </c>
      <c r="AD41">
        <v>-3884.9931900000101</v>
      </c>
      <c r="AE41">
        <v>1753.2276959999999</v>
      </c>
      <c r="AF41">
        <v>11166.865040999999</v>
      </c>
      <c r="AG41">
        <v>21417.270149999898</v>
      </c>
      <c r="AH41">
        <v>0</v>
      </c>
      <c r="AI41" s="13">
        <v>12451.901249999901</v>
      </c>
      <c r="AJ41">
        <v>1553.9972760000001</v>
      </c>
      <c r="AK41">
        <v>20421.118049999899</v>
      </c>
      <c r="AL41" t="s">
        <v>77</v>
      </c>
    </row>
    <row r="42" spans="1:38" x14ac:dyDescent="0.35">
      <c r="A42" t="str">
        <f t="shared" si="0"/>
        <v>VOLFXEURBRL3M25RR</v>
      </c>
      <c r="B42" t="s">
        <v>71</v>
      </c>
      <c r="C42" t="s">
        <v>27</v>
      </c>
      <c r="D42" t="s">
        <v>29</v>
      </c>
      <c r="E42" t="s">
        <v>4</v>
      </c>
      <c r="F42" t="s">
        <v>18</v>
      </c>
      <c r="G42" t="s">
        <v>29</v>
      </c>
      <c r="H42" t="s">
        <v>18</v>
      </c>
      <c r="I42">
        <v>0.25</v>
      </c>
      <c r="J42" t="s">
        <v>4</v>
      </c>
      <c r="K42">
        <v>64733.03</v>
      </c>
      <c r="L42">
        <v>1.605</v>
      </c>
      <c r="M42">
        <v>1.4750000000000001</v>
      </c>
      <c r="N42" t="s">
        <v>75</v>
      </c>
      <c r="O42" t="s">
        <v>75</v>
      </c>
      <c r="P42" t="s">
        <v>75</v>
      </c>
      <c r="Q42" t="s">
        <v>75</v>
      </c>
      <c r="R42">
        <v>1.29</v>
      </c>
      <c r="S42">
        <v>2.19</v>
      </c>
      <c r="T42">
        <v>2.2949999999999999</v>
      </c>
      <c r="U42">
        <v>0.68789999999999996</v>
      </c>
      <c r="V42">
        <v>0.149999999999999</v>
      </c>
      <c r="W42">
        <v>2.5999999999999999E-2</v>
      </c>
      <c r="X42">
        <v>0.1525</v>
      </c>
      <c r="Y42">
        <v>0.12999999999999901</v>
      </c>
      <c r="Z42">
        <v>8415.2938999999897</v>
      </c>
      <c r="AA42">
        <v>41752.804349999999</v>
      </c>
      <c r="AB42">
        <v>9709.9544999999907</v>
      </c>
      <c r="AC42">
        <v>70882.667849999998</v>
      </c>
      <c r="AD42">
        <v>1683.0587800000001</v>
      </c>
      <c r="AE42">
        <v>9871.7870750000002</v>
      </c>
      <c r="AF42">
        <v>22264.925668499902</v>
      </c>
      <c r="AG42">
        <v>74281.151924999998</v>
      </c>
      <c r="AH42">
        <v>8415.2938999999897</v>
      </c>
      <c r="AI42" s="13">
        <v>41752.804349999999</v>
      </c>
      <c r="AJ42">
        <v>9709.9544999999907</v>
      </c>
      <c r="AK42">
        <v>70882.667849999998</v>
      </c>
      <c r="AL42" t="s">
        <v>77</v>
      </c>
    </row>
    <row r="43" spans="1:38" x14ac:dyDescent="0.35">
      <c r="A43" t="str">
        <f t="shared" si="0"/>
        <v>VOLFXEURBRL3MATM</v>
      </c>
      <c r="B43" t="s">
        <v>71</v>
      </c>
      <c r="C43" t="s">
        <v>27</v>
      </c>
      <c r="D43" t="s">
        <v>29</v>
      </c>
      <c r="E43" t="s">
        <v>4</v>
      </c>
      <c r="F43" t="s">
        <v>9</v>
      </c>
      <c r="G43" t="s">
        <v>29</v>
      </c>
      <c r="H43" t="s">
        <v>9</v>
      </c>
      <c r="I43">
        <v>0.25</v>
      </c>
      <c r="J43" t="s">
        <v>4</v>
      </c>
      <c r="K43">
        <v>-148425.28844</v>
      </c>
      <c r="L43">
        <v>21.783000000000001</v>
      </c>
      <c r="M43">
        <v>21.828800000000001</v>
      </c>
      <c r="N43" t="s">
        <v>75</v>
      </c>
      <c r="O43" t="s">
        <v>75</v>
      </c>
      <c r="P43" t="s">
        <v>75</v>
      </c>
      <c r="Q43" t="s">
        <v>75</v>
      </c>
      <c r="R43">
        <v>1.25</v>
      </c>
      <c r="S43">
        <v>1.254</v>
      </c>
      <c r="T43">
        <v>1.2544999999999999</v>
      </c>
      <c r="U43">
        <v>0.93799999999999994</v>
      </c>
      <c r="V43">
        <v>0</v>
      </c>
      <c r="W43">
        <v>0.16400000000000101</v>
      </c>
      <c r="X43">
        <v>0</v>
      </c>
      <c r="Y43">
        <v>-4.5799999999999799E-2</v>
      </c>
      <c r="Z43">
        <v>6797.8782105519704</v>
      </c>
      <c r="AA43">
        <v>92765.805275000006</v>
      </c>
      <c r="AB43">
        <v>13655.1265364798</v>
      </c>
      <c r="AC43">
        <v>93062.655851880001</v>
      </c>
      <c r="AD43">
        <v>-24341.747304160199</v>
      </c>
      <c r="AE43">
        <v>13655.1265364798</v>
      </c>
      <c r="AF43">
        <v>69611.460278359998</v>
      </c>
      <c r="AG43">
        <v>93099.762173989904</v>
      </c>
      <c r="AH43">
        <v>6797.8782105519704</v>
      </c>
      <c r="AI43" s="13">
        <v>92765.805275000006</v>
      </c>
      <c r="AJ43">
        <v>13655.1265364798</v>
      </c>
      <c r="AK43">
        <v>93062.655851880001</v>
      </c>
      <c r="AL43" t="s">
        <v>77</v>
      </c>
    </row>
    <row r="44" spans="1:38" x14ac:dyDescent="0.35">
      <c r="A44" t="str">
        <f t="shared" si="0"/>
        <v>VOLFXEURBRL6M10FLY</v>
      </c>
      <c r="B44" t="s">
        <v>71</v>
      </c>
      <c r="C44" t="s">
        <v>27</v>
      </c>
      <c r="D44" t="s">
        <v>29</v>
      </c>
      <c r="E44" t="s">
        <v>5</v>
      </c>
      <c r="F44" t="s">
        <v>17</v>
      </c>
      <c r="G44" t="s">
        <v>29</v>
      </c>
      <c r="H44" t="s">
        <v>17</v>
      </c>
      <c r="I44">
        <v>0.5</v>
      </c>
      <c r="J44" t="s">
        <v>5</v>
      </c>
      <c r="K44">
        <v>66948.11</v>
      </c>
      <c r="L44">
        <v>1.1399999999999999</v>
      </c>
      <c r="M44">
        <v>1.3474999999999999</v>
      </c>
      <c r="N44" t="s">
        <v>82</v>
      </c>
      <c r="O44" t="s">
        <v>82</v>
      </c>
      <c r="P44" t="s">
        <v>82</v>
      </c>
      <c r="Q44" t="s">
        <v>82</v>
      </c>
      <c r="R44">
        <v>0.65142857142857102</v>
      </c>
      <c r="S44">
        <v>1.4331428571428499</v>
      </c>
      <c r="T44">
        <v>1.53085714285714</v>
      </c>
      <c r="U44">
        <v>0.43397142857142801</v>
      </c>
      <c r="V44">
        <v>8.2600000000000007E-2</v>
      </c>
      <c r="W44">
        <v>-8.6800000000000196E-2</v>
      </c>
      <c r="X44">
        <v>0.100299999999999</v>
      </c>
      <c r="Y44">
        <v>0</v>
      </c>
      <c r="Z44">
        <v>0</v>
      </c>
      <c r="AA44">
        <v>21805.955828571401</v>
      </c>
      <c r="AB44">
        <v>5529.9138860000003</v>
      </c>
      <c r="AC44">
        <v>47973.102822857101</v>
      </c>
      <c r="AD44">
        <v>-5811.0959480000101</v>
      </c>
      <c r="AE44">
        <v>6714.8954329999897</v>
      </c>
      <c r="AF44">
        <v>14526.783468428501</v>
      </c>
      <c r="AG44">
        <v>51243.996197142798</v>
      </c>
      <c r="AH44">
        <v>0</v>
      </c>
      <c r="AI44" s="13">
        <v>21805.955828571401</v>
      </c>
      <c r="AJ44">
        <v>5529.9138860000003</v>
      </c>
      <c r="AK44">
        <v>47973.102822857101</v>
      </c>
      <c r="AL44" t="s">
        <v>77</v>
      </c>
    </row>
    <row r="45" spans="1:38" x14ac:dyDescent="0.35">
      <c r="A45" t="str">
        <f t="shared" si="0"/>
        <v>VOLFXEURBRL6M10RR</v>
      </c>
      <c r="B45" t="s">
        <v>71</v>
      </c>
      <c r="C45" t="s">
        <v>27</v>
      </c>
      <c r="D45" t="s">
        <v>29</v>
      </c>
      <c r="E45" t="s">
        <v>5</v>
      </c>
      <c r="F45" t="s">
        <v>16</v>
      </c>
      <c r="G45" t="s">
        <v>29</v>
      </c>
      <c r="H45" t="s">
        <v>16</v>
      </c>
      <c r="I45">
        <v>0.5</v>
      </c>
      <c r="J45" t="s">
        <v>5</v>
      </c>
      <c r="K45">
        <v>62138.58</v>
      </c>
      <c r="L45">
        <v>3.5449999999999999</v>
      </c>
      <c r="M45">
        <v>3.5449999999999999</v>
      </c>
      <c r="N45" t="s">
        <v>75</v>
      </c>
      <c r="O45" t="s">
        <v>75</v>
      </c>
      <c r="P45" t="s">
        <v>75</v>
      </c>
      <c r="Q45" t="s">
        <v>75</v>
      </c>
      <c r="R45">
        <v>1.51</v>
      </c>
      <c r="S45">
        <v>4.0620000000000003</v>
      </c>
      <c r="T45">
        <v>4.3810000000000002</v>
      </c>
      <c r="U45">
        <v>1.1333</v>
      </c>
      <c r="V45">
        <v>1.8908</v>
      </c>
      <c r="W45">
        <v>-4.0000000000000001E-3</v>
      </c>
      <c r="X45">
        <v>2.1271</v>
      </c>
      <c r="Y45">
        <v>0</v>
      </c>
      <c r="Z45">
        <v>0</v>
      </c>
      <c r="AA45">
        <v>46914.627899999999</v>
      </c>
      <c r="AB45">
        <v>117491.627064</v>
      </c>
      <c r="AC45">
        <v>126203.45598</v>
      </c>
      <c r="AD45">
        <v>-248.55431999999999</v>
      </c>
      <c r="AE45">
        <v>132174.97351800001</v>
      </c>
      <c r="AF45">
        <v>35210.826356999998</v>
      </c>
      <c r="AG45">
        <v>136114.55949000001</v>
      </c>
      <c r="AH45">
        <v>0</v>
      </c>
      <c r="AI45" s="13">
        <v>46914.627899999999</v>
      </c>
      <c r="AJ45">
        <v>117491.627064</v>
      </c>
      <c r="AK45">
        <v>126203.45598</v>
      </c>
      <c r="AL45" t="s">
        <v>77</v>
      </c>
    </row>
    <row r="46" spans="1:38" x14ac:dyDescent="0.35">
      <c r="A46" t="str">
        <f t="shared" si="0"/>
        <v>VOLFXEURBRL6M25FLY</v>
      </c>
      <c r="B46" t="s">
        <v>71</v>
      </c>
      <c r="C46" t="s">
        <v>27</v>
      </c>
      <c r="D46" t="s">
        <v>29</v>
      </c>
      <c r="E46" t="s">
        <v>5</v>
      </c>
      <c r="F46" t="s">
        <v>19</v>
      </c>
      <c r="G46" t="s">
        <v>29</v>
      </c>
      <c r="H46" t="s">
        <v>19</v>
      </c>
      <c r="I46">
        <v>0.5</v>
      </c>
      <c r="J46" t="s">
        <v>5</v>
      </c>
      <c r="K46">
        <v>-258367.00999999899</v>
      </c>
      <c r="L46">
        <v>0.41</v>
      </c>
      <c r="M46">
        <v>0.43990000000000001</v>
      </c>
      <c r="N46" t="s">
        <v>82</v>
      </c>
      <c r="O46" t="s">
        <v>82</v>
      </c>
      <c r="P46" t="s">
        <v>82</v>
      </c>
      <c r="Q46" t="s">
        <v>82</v>
      </c>
      <c r="R46">
        <v>0.35</v>
      </c>
      <c r="S46">
        <v>0.55000000000000004</v>
      </c>
      <c r="T46">
        <v>0.57499999999999996</v>
      </c>
      <c r="U46">
        <v>0.24560000000000001</v>
      </c>
      <c r="V46">
        <v>0</v>
      </c>
      <c r="W46">
        <v>2.8000000000000001E-2</v>
      </c>
      <c r="X46">
        <v>0</v>
      </c>
      <c r="Y46">
        <v>0</v>
      </c>
      <c r="Z46">
        <v>0</v>
      </c>
      <c r="AA46">
        <v>45214.2267499999</v>
      </c>
      <c r="AB46">
        <v>4573.0960769999901</v>
      </c>
      <c r="AC46">
        <v>71050.927750000003</v>
      </c>
      <c r="AD46">
        <v>-7234.27628</v>
      </c>
      <c r="AE46">
        <v>4857.2997879999903</v>
      </c>
      <c r="AF46">
        <v>31727.468828000001</v>
      </c>
      <c r="AG46">
        <v>74280.515374999901</v>
      </c>
      <c r="AH46">
        <v>0</v>
      </c>
      <c r="AI46" s="13">
        <v>45214.2267499999</v>
      </c>
      <c r="AJ46">
        <v>4573.0960769999901</v>
      </c>
      <c r="AK46">
        <v>71050.927750000003</v>
      </c>
      <c r="AL46" t="s">
        <v>77</v>
      </c>
    </row>
    <row r="47" spans="1:38" x14ac:dyDescent="0.35">
      <c r="A47" t="str">
        <f t="shared" si="0"/>
        <v>VOLFXEURBRL6M25RR</v>
      </c>
      <c r="B47" t="s">
        <v>71</v>
      </c>
      <c r="C47" t="s">
        <v>27</v>
      </c>
      <c r="D47" t="s">
        <v>29</v>
      </c>
      <c r="E47" t="s">
        <v>5</v>
      </c>
      <c r="F47" t="s">
        <v>18</v>
      </c>
      <c r="G47" t="s">
        <v>29</v>
      </c>
      <c r="H47" t="s">
        <v>18</v>
      </c>
      <c r="I47">
        <v>0.5</v>
      </c>
      <c r="J47" t="s">
        <v>5</v>
      </c>
      <c r="K47">
        <v>46970.319999999898</v>
      </c>
      <c r="L47">
        <v>1.6625000000000001</v>
      </c>
      <c r="M47">
        <v>1.55</v>
      </c>
      <c r="N47" t="s">
        <v>75</v>
      </c>
      <c r="O47" t="s">
        <v>75</v>
      </c>
      <c r="P47" t="s">
        <v>75</v>
      </c>
      <c r="Q47" t="s">
        <v>75</v>
      </c>
      <c r="R47">
        <v>1.2925</v>
      </c>
      <c r="S47">
        <v>2.12</v>
      </c>
      <c r="T47">
        <v>2.21</v>
      </c>
      <c r="U47">
        <v>0.68979999999999997</v>
      </c>
      <c r="V47">
        <v>0.1525</v>
      </c>
      <c r="W47">
        <v>2.25000000000001E-2</v>
      </c>
      <c r="X47">
        <v>0.1575</v>
      </c>
      <c r="Y47">
        <v>0.1125</v>
      </c>
      <c r="Z47">
        <v>5284.1610000000001</v>
      </c>
      <c r="AA47">
        <v>30354.569299999901</v>
      </c>
      <c r="AB47">
        <v>7162.9737999999998</v>
      </c>
      <c r="AC47">
        <v>49788.539199999897</v>
      </c>
      <c r="AD47">
        <v>1056.8322000000001</v>
      </c>
      <c r="AE47">
        <v>7397.8253999999997</v>
      </c>
      <c r="AF47">
        <v>16200.063367999899</v>
      </c>
      <c r="AG47">
        <v>51902.203599999899</v>
      </c>
      <c r="AH47">
        <v>5284.1610000000001</v>
      </c>
      <c r="AI47" s="13">
        <v>30354.569299999901</v>
      </c>
      <c r="AJ47">
        <v>7162.9737999999998</v>
      </c>
      <c r="AK47">
        <v>49788.539199999897</v>
      </c>
      <c r="AL47" t="s">
        <v>77</v>
      </c>
    </row>
    <row r="48" spans="1:38" x14ac:dyDescent="0.35">
      <c r="A48" t="str">
        <f t="shared" si="0"/>
        <v>VOLFXEURBRL6MATM</v>
      </c>
      <c r="B48" t="s">
        <v>71</v>
      </c>
      <c r="C48" t="s">
        <v>27</v>
      </c>
      <c r="D48" t="s">
        <v>29</v>
      </c>
      <c r="E48" t="s">
        <v>5</v>
      </c>
      <c r="F48" t="s">
        <v>9</v>
      </c>
      <c r="G48" t="s">
        <v>29</v>
      </c>
      <c r="H48" t="s">
        <v>9</v>
      </c>
      <c r="I48">
        <v>0.5</v>
      </c>
      <c r="J48" t="s">
        <v>5</v>
      </c>
      <c r="K48">
        <v>10637.459929999901</v>
      </c>
      <c r="L48">
        <v>20.39</v>
      </c>
      <c r="M48">
        <v>20.4575</v>
      </c>
      <c r="N48" t="s">
        <v>75</v>
      </c>
      <c r="O48" t="s">
        <v>75</v>
      </c>
      <c r="P48" t="s">
        <v>75</v>
      </c>
      <c r="Q48" t="s">
        <v>75</v>
      </c>
      <c r="R48">
        <v>1.25</v>
      </c>
      <c r="S48">
        <v>1.258</v>
      </c>
      <c r="T48">
        <v>1.2589999999999999</v>
      </c>
      <c r="U48">
        <v>0.93559999999999999</v>
      </c>
      <c r="V48">
        <v>0.139600000000001</v>
      </c>
      <c r="W48">
        <v>-0.20499999999999799</v>
      </c>
      <c r="X48">
        <v>0.169599999999999</v>
      </c>
      <c r="Y48">
        <v>-6.7499999999999005E-2</v>
      </c>
      <c r="Z48">
        <v>-718.02854527498903</v>
      </c>
      <c r="AA48">
        <v>6648.4124562499901</v>
      </c>
      <c r="AB48">
        <v>1484.98940622801</v>
      </c>
      <c r="AC48">
        <v>6690.96229596999</v>
      </c>
      <c r="AD48">
        <v>-2180.6792856499801</v>
      </c>
      <c r="AE48">
        <v>1804.11320412798</v>
      </c>
      <c r="AF48">
        <v>4976.2037552539896</v>
      </c>
      <c r="AG48">
        <v>6696.2810259349899</v>
      </c>
      <c r="AH48">
        <v>-718.02854527498903</v>
      </c>
      <c r="AI48" s="13">
        <v>6648.4124562499901</v>
      </c>
      <c r="AJ48">
        <v>1484.98940622801</v>
      </c>
      <c r="AK48">
        <v>6690.96229596999</v>
      </c>
      <c r="AL48" t="s">
        <v>77</v>
      </c>
    </row>
    <row r="49" spans="1:38" x14ac:dyDescent="0.35">
      <c r="A49" t="str">
        <f t="shared" si="0"/>
        <v>VOLFXEURBRL1Y10FLY</v>
      </c>
      <c r="B49" t="s">
        <v>71</v>
      </c>
      <c r="C49" t="s">
        <v>27</v>
      </c>
      <c r="D49" t="s">
        <v>29</v>
      </c>
      <c r="E49" t="s">
        <v>7</v>
      </c>
      <c r="F49" t="s">
        <v>17</v>
      </c>
      <c r="G49" t="s">
        <v>29</v>
      </c>
      <c r="H49" t="s">
        <v>17</v>
      </c>
      <c r="I49">
        <v>1</v>
      </c>
      <c r="J49" t="s">
        <v>7</v>
      </c>
      <c r="K49">
        <v>14496.27</v>
      </c>
      <c r="L49">
        <v>1.375</v>
      </c>
      <c r="M49">
        <v>1.5511999999999999</v>
      </c>
      <c r="N49" t="s">
        <v>82</v>
      </c>
      <c r="O49" t="s">
        <v>82</v>
      </c>
      <c r="P49" t="s">
        <v>82</v>
      </c>
      <c r="Q49" t="s">
        <v>82</v>
      </c>
      <c r="R49">
        <v>0.51400000000000001</v>
      </c>
      <c r="S49">
        <v>1.042</v>
      </c>
      <c r="T49">
        <v>1.1080000000000001</v>
      </c>
      <c r="U49">
        <v>0.38650000000000001</v>
      </c>
      <c r="V49">
        <v>0.12620000000000001</v>
      </c>
      <c r="W49">
        <v>-6.6000000000000003E-2</v>
      </c>
      <c r="X49">
        <v>0.13980000000000001</v>
      </c>
      <c r="Y49">
        <v>0</v>
      </c>
      <c r="Z49">
        <v>0</v>
      </c>
      <c r="AA49">
        <v>3725.5413899999999</v>
      </c>
      <c r="AB49">
        <v>1829.4292740000001</v>
      </c>
      <c r="AC49">
        <v>7552.5566699999999</v>
      </c>
      <c r="AD49">
        <v>-956.75382000000002</v>
      </c>
      <c r="AE49">
        <v>2026.578546</v>
      </c>
      <c r="AF49">
        <v>2801.4041775000001</v>
      </c>
      <c r="AG49">
        <v>8030.9335799999999</v>
      </c>
      <c r="AH49">
        <v>0</v>
      </c>
      <c r="AI49" s="13">
        <v>3725.5413899999999</v>
      </c>
      <c r="AJ49">
        <v>1829.4292740000001</v>
      </c>
      <c r="AK49">
        <v>7552.5566699999999</v>
      </c>
      <c r="AL49" t="s">
        <v>77</v>
      </c>
    </row>
    <row r="50" spans="1:38" x14ac:dyDescent="0.35">
      <c r="A50" t="str">
        <f t="shared" si="0"/>
        <v>VOLFXEURBRL1Y10RR</v>
      </c>
      <c r="B50" t="s">
        <v>71</v>
      </c>
      <c r="C50" t="s">
        <v>27</v>
      </c>
      <c r="D50" t="s">
        <v>29</v>
      </c>
      <c r="E50" t="s">
        <v>7</v>
      </c>
      <c r="F50" t="s">
        <v>16</v>
      </c>
      <c r="G50" t="s">
        <v>29</v>
      </c>
      <c r="H50" t="s">
        <v>16</v>
      </c>
      <c r="I50">
        <v>1</v>
      </c>
      <c r="J50" t="s">
        <v>7</v>
      </c>
      <c r="K50">
        <v>41031.519999999997</v>
      </c>
      <c r="L50">
        <v>3.9325000000000001</v>
      </c>
      <c r="M50">
        <v>3.9325000000000001</v>
      </c>
      <c r="N50" t="s">
        <v>75</v>
      </c>
      <c r="O50" t="s">
        <v>75</v>
      </c>
      <c r="P50" t="s">
        <v>75</v>
      </c>
      <c r="Q50" t="s">
        <v>75</v>
      </c>
      <c r="R50">
        <v>1.2749999999999999</v>
      </c>
      <c r="S50">
        <v>3.375</v>
      </c>
      <c r="T50">
        <v>3.6375000000000002</v>
      </c>
      <c r="U50">
        <v>1.1462000000000001</v>
      </c>
      <c r="V50">
        <v>2.1177999999999999</v>
      </c>
      <c r="W50">
        <v>-5.3999999999999798E-2</v>
      </c>
      <c r="X50">
        <v>2.3824999999999998</v>
      </c>
      <c r="Y50">
        <v>0</v>
      </c>
      <c r="Z50">
        <v>0</v>
      </c>
      <c r="AA50">
        <v>26157.594000000001</v>
      </c>
      <c r="AB50">
        <v>86896.553056000004</v>
      </c>
      <c r="AC50">
        <v>69240.69</v>
      </c>
      <c r="AD50">
        <v>-2215.70207999999</v>
      </c>
      <c r="AE50">
        <v>97757.596399999995</v>
      </c>
      <c r="AF50">
        <v>23515.164111999999</v>
      </c>
      <c r="AG50">
        <v>74626.077000000005</v>
      </c>
      <c r="AH50">
        <v>0</v>
      </c>
      <c r="AI50" s="13">
        <v>26157.594000000001</v>
      </c>
      <c r="AJ50">
        <v>86896.553056000004</v>
      </c>
      <c r="AK50">
        <v>69240.69</v>
      </c>
      <c r="AL50" t="s">
        <v>77</v>
      </c>
    </row>
    <row r="51" spans="1:38" x14ac:dyDescent="0.35">
      <c r="A51" t="str">
        <f t="shared" si="0"/>
        <v>VOLFXEURBRL1Y25FLY</v>
      </c>
      <c r="B51" t="s">
        <v>71</v>
      </c>
      <c r="C51" t="s">
        <v>27</v>
      </c>
      <c r="D51" t="s">
        <v>29</v>
      </c>
      <c r="E51" t="s">
        <v>7</v>
      </c>
      <c r="F51" t="s">
        <v>19</v>
      </c>
      <c r="G51" t="s">
        <v>29</v>
      </c>
      <c r="H51" t="s">
        <v>19</v>
      </c>
      <c r="I51">
        <v>1</v>
      </c>
      <c r="J51" t="s">
        <v>7</v>
      </c>
      <c r="K51">
        <v>-1703.09</v>
      </c>
      <c r="L51">
        <v>0.50749999999999995</v>
      </c>
      <c r="M51">
        <v>0.51470000000000005</v>
      </c>
      <c r="N51" t="s">
        <v>82</v>
      </c>
      <c r="O51" t="s">
        <v>82</v>
      </c>
      <c r="P51" t="s">
        <v>82</v>
      </c>
      <c r="Q51" t="s">
        <v>82</v>
      </c>
      <c r="R51">
        <v>0.35</v>
      </c>
      <c r="S51">
        <v>0.47</v>
      </c>
      <c r="T51">
        <v>0.48499999999999999</v>
      </c>
      <c r="U51">
        <v>0.24809999999999999</v>
      </c>
      <c r="V51">
        <v>0</v>
      </c>
      <c r="W51">
        <v>5.7099999999999901E-2</v>
      </c>
      <c r="X51">
        <v>0</v>
      </c>
      <c r="Y51">
        <v>0</v>
      </c>
      <c r="Z51">
        <v>0</v>
      </c>
      <c r="AA51">
        <v>298.04074999999898</v>
      </c>
      <c r="AB51">
        <v>39.17107</v>
      </c>
      <c r="AC51">
        <v>400.226149999999</v>
      </c>
      <c r="AD51">
        <v>-97.246438999999896</v>
      </c>
      <c r="AE51">
        <v>45.131885000000104</v>
      </c>
      <c r="AF51">
        <v>211.26831449999901</v>
      </c>
      <c r="AG51">
        <v>412.99932499999898</v>
      </c>
      <c r="AH51">
        <v>0</v>
      </c>
      <c r="AI51" s="13">
        <v>298.04074999999898</v>
      </c>
      <c r="AJ51">
        <v>39.17107</v>
      </c>
      <c r="AK51">
        <v>400.226149999999</v>
      </c>
      <c r="AL51" t="s">
        <v>77</v>
      </c>
    </row>
    <row r="52" spans="1:38" x14ac:dyDescent="0.35">
      <c r="A52" t="str">
        <f t="shared" si="0"/>
        <v>VOLFXEURBRL1Y25RR</v>
      </c>
      <c r="B52" t="s">
        <v>71</v>
      </c>
      <c r="C52" t="s">
        <v>27</v>
      </c>
      <c r="D52" t="s">
        <v>29</v>
      </c>
      <c r="E52" t="s">
        <v>7</v>
      </c>
      <c r="F52" t="s">
        <v>18</v>
      </c>
      <c r="G52" t="s">
        <v>29</v>
      </c>
      <c r="H52" t="s">
        <v>18</v>
      </c>
      <c r="I52">
        <v>1</v>
      </c>
      <c r="J52" t="s">
        <v>7</v>
      </c>
      <c r="K52">
        <v>10252.57</v>
      </c>
      <c r="L52">
        <v>1.7825</v>
      </c>
      <c r="M52">
        <v>1.675</v>
      </c>
      <c r="N52" t="s">
        <v>75</v>
      </c>
      <c r="O52" t="s">
        <v>75</v>
      </c>
      <c r="P52" t="s">
        <v>75</v>
      </c>
      <c r="Q52" t="s">
        <v>75</v>
      </c>
      <c r="R52">
        <v>1.1225000000000001</v>
      </c>
      <c r="S52">
        <v>1.78</v>
      </c>
      <c r="T52">
        <v>1.84</v>
      </c>
      <c r="U52">
        <v>0.6784</v>
      </c>
      <c r="V52">
        <v>0.20749999999999999</v>
      </c>
      <c r="W52">
        <v>2.1499999999999998E-2</v>
      </c>
      <c r="X52">
        <v>0.219999999999999</v>
      </c>
      <c r="Y52">
        <v>0.107499999999999</v>
      </c>
      <c r="Z52">
        <v>1102.1512749999899</v>
      </c>
      <c r="AA52">
        <v>5754.2549124999996</v>
      </c>
      <c r="AB52">
        <v>2127.4082749999998</v>
      </c>
      <c r="AC52">
        <v>9124.7873</v>
      </c>
      <c r="AD52">
        <v>220.43025499999999</v>
      </c>
      <c r="AE52">
        <v>2255.5653999999899</v>
      </c>
      <c r="AF52">
        <v>3477.6717439999902</v>
      </c>
      <c r="AG52">
        <v>9432.3644000000004</v>
      </c>
      <c r="AH52">
        <v>1102.1512749999899</v>
      </c>
      <c r="AI52" s="13">
        <v>5754.2549124999996</v>
      </c>
      <c r="AJ52">
        <v>2127.4082749999998</v>
      </c>
      <c r="AK52">
        <v>9124.7873</v>
      </c>
      <c r="AL52" t="s">
        <v>77</v>
      </c>
    </row>
    <row r="53" spans="1:38" x14ac:dyDescent="0.35">
      <c r="A53" t="str">
        <f t="shared" si="0"/>
        <v>VOLFXEURBRL1YATM</v>
      </c>
      <c r="B53" t="s">
        <v>71</v>
      </c>
      <c r="C53" t="s">
        <v>27</v>
      </c>
      <c r="D53" t="s">
        <v>29</v>
      </c>
      <c r="E53" t="s">
        <v>7</v>
      </c>
      <c r="F53" t="s">
        <v>9</v>
      </c>
      <c r="G53" t="s">
        <v>29</v>
      </c>
      <c r="H53" t="s">
        <v>9</v>
      </c>
      <c r="I53">
        <v>1</v>
      </c>
      <c r="J53" t="s">
        <v>7</v>
      </c>
      <c r="K53">
        <v>12369.65818</v>
      </c>
      <c r="L53">
        <v>19.795000000000002</v>
      </c>
      <c r="M53">
        <v>19.772500000000001</v>
      </c>
      <c r="N53" t="s">
        <v>75</v>
      </c>
      <c r="O53" t="s">
        <v>75</v>
      </c>
      <c r="P53" t="s">
        <v>75</v>
      </c>
      <c r="Q53" t="s">
        <v>75</v>
      </c>
      <c r="R53">
        <v>1.05</v>
      </c>
      <c r="S53">
        <v>1.0660000000000001</v>
      </c>
      <c r="T53">
        <v>1.0680000000000001</v>
      </c>
      <c r="U53">
        <v>0.93879999999999997</v>
      </c>
      <c r="V53">
        <v>8.3200000000001495E-2</v>
      </c>
      <c r="W53">
        <v>-5.5999999999997302E-2</v>
      </c>
      <c r="X53">
        <v>9.1300000000000298E-2</v>
      </c>
      <c r="Y53">
        <v>2.2500000000000801E-2</v>
      </c>
      <c r="Z53">
        <v>278.31730905001001</v>
      </c>
      <c r="AA53">
        <v>6494.0705445000003</v>
      </c>
      <c r="AB53">
        <v>1029.15556057601</v>
      </c>
      <c r="AC53">
        <v>6593.0278099400002</v>
      </c>
      <c r="AD53">
        <v>-692.70085807996702</v>
      </c>
      <c r="AE53">
        <v>1129.3497918339999</v>
      </c>
      <c r="AF53">
        <v>5806.3175496920003</v>
      </c>
      <c r="AG53">
        <v>6605.3974681199998</v>
      </c>
      <c r="AH53">
        <v>278.31730905001001</v>
      </c>
      <c r="AI53" s="13">
        <v>6494.0705445000003</v>
      </c>
      <c r="AJ53">
        <v>1029.15556057601</v>
      </c>
      <c r="AK53">
        <v>6593.0278099400002</v>
      </c>
      <c r="AL53" t="s">
        <v>77</v>
      </c>
    </row>
    <row r="54" spans="1:38" x14ac:dyDescent="0.35">
      <c r="A54" t="str">
        <f t="shared" si="0"/>
        <v>VOLFXEURBRL2Y10FLY</v>
      </c>
      <c r="B54" t="s">
        <v>71</v>
      </c>
      <c r="C54" t="s">
        <v>27</v>
      </c>
      <c r="D54" t="s">
        <v>29</v>
      </c>
      <c r="E54" t="s">
        <v>8</v>
      </c>
      <c r="F54" t="s">
        <v>17</v>
      </c>
      <c r="G54" t="s">
        <v>29</v>
      </c>
      <c r="H54" t="s">
        <v>17</v>
      </c>
      <c r="I54">
        <v>2</v>
      </c>
      <c r="J54" t="s">
        <v>8</v>
      </c>
      <c r="K54">
        <v>-32.299999999999997</v>
      </c>
      <c r="L54">
        <v>1.9550000000000001</v>
      </c>
      <c r="M54">
        <v>1.9301999999999999</v>
      </c>
      <c r="N54" t="s">
        <v>82</v>
      </c>
      <c r="O54" t="s">
        <v>82</v>
      </c>
      <c r="P54" t="s">
        <v>82</v>
      </c>
      <c r="Q54" t="s">
        <v>82</v>
      </c>
      <c r="R54">
        <v>0.52</v>
      </c>
      <c r="S54">
        <v>1.48</v>
      </c>
      <c r="T54">
        <v>1.6</v>
      </c>
      <c r="U54">
        <v>0.43359999999999999</v>
      </c>
      <c r="V54">
        <v>0</v>
      </c>
      <c r="W54">
        <v>1.3752</v>
      </c>
      <c r="X54">
        <v>0</v>
      </c>
      <c r="Y54">
        <v>0</v>
      </c>
      <c r="Z54">
        <v>0</v>
      </c>
      <c r="AA54">
        <v>8.3979999999999997</v>
      </c>
      <c r="AB54">
        <v>0.64600000000000002</v>
      </c>
      <c r="AC54">
        <v>23.902000000000001</v>
      </c>
      <c r="AD54">
        <v>-44.418959999999998</v>
      </c>
      <c r="AE54">
        <v>0.72674999999999801</v>
      </c>
      <c r="AF54">
        <v>7.0026400000000004</v>
      </c>
      <c r="AG54">
        <v>25.84</v>
      </c>
      <c r="AH54">
        <v>0</v>
      </c>
      <c r="AI54" s="13">
        <v>8.3979999999999997</v>
      </c>
      <c r="AJ54">
        <v>0.64600000000000002</v>
      </c>
      <c r="AK54">
        <v>23.902000000000001</v>
      </c>
      <c r="AL54" t="s">
        <v>77</v>
      </c>
    </row>
    <row r="55" spans="1:38" x14ac:dyDescent="0.35">
      <c r="A55" t="str">
        <f t="shared" si="0"/>
        <v>VOLFXEURBRL2Y10RR</v>
      </c>
      <c r="B55" t="s">
        <v>71</v>
      </c>
      <c r="C55" t="s">
        <v>27</v>
      </c>
      <c r="D55" t="s">
        <v>29</v>
      </c>
      <c r="E55" t="s">
        <v>8</v>
      </c>
      <c r="F55" t="s">
        <v>16</v>
      </c>
      <c r="G55" t="s">
        <v>29</v>
      </c>
      <c r="H55" t="s">
        <v>16</v>
      </c>
      <c r="I55">
        <v>2</v>
      </c>
      <c r="J55" t="s">
        <v>8</v>
      </c>
      <c r="K55">
        <v>-16.600000000000001</v>
      </c>
      <c r="L55">
        <v>4.3425000000000002</v>
      </c>
      <c r="M55">
        <v>3.2629999999999999</v>
      </c>
      <c r="N55" t="s">
        <v>80</v>
      </c>
      <c r="O55" t="s">
        <v>75</v>
      </c>
      <c r="P55" t="s">
        <v>80</v>
      </c>
      <c r="Q55" t="s">
        <v>83</v>
      </c>
      <c r="R55">
        <v>1.0244</v>
      </c>
      <c r="S55">
        <v>3.5408999999999899</v>
      </c>
      <c r="T55">
        <v>3.8554499999999998</v>
      </c>
      <c r="U55">
        <v>0.73724999999999996</v>
      </c>
      <c r="V55">
        <v>0</v>
      </c>
      <c r="W55">
        <v>0.128</v>
      </c>
      <c r="X55">
        <v>0</v>
      </c>
      <c r="Y55">
        <v>0</v>
      </c>
      <c r="Z55">
        <v>0</v>
      </c>
      <c r="AA55">
        <v>8.5025200000000005</v>
      </c>
      <c r="AB55">
        <v>11.8026</v>
      </c>
      <c r="AC55">
        <v>29.389469999999999</v>
      </c>
      <c r="AD55">
        <v>-2.1248</v>
      </c>
      <c r="AE55">
        <v>13.2883</v>
      </c>
      <c r="AF55">
        <v>6.1191750000000003</v>
      </c>
      <c r="AG55">
        <v>32.000235000000004</v>
      </c>
      <c r="AH55">
        <v>0</v>
      </c>
      <c r="AI55" s="13">
        <v>8.5025200000000005</v>
      </c>
      <c r="AJ55">
        <v>11.8026</v>
      </c>
      <c r="AK55">
        <v>29.389469999999999</v>
      </c>
      <c r="AL55" t="s">
        <v>77</v>
      </c>
    </row>
    <row r="56" spans="1:38" x14ac:dyDescent="0.35">
      <c r="A56" t="str">
        <f t="shared" si="0"/>
        <v>VOLFXEURBRL2Y25FLY</v>
      </c>
      <c r="B56" t="s">
        <v>71</v>
      </c>
      <c r="C56" t="s">
        <v>27</v>
      </c>
      <c r="D56" t="s">
        <v>29</v>
      </c>
      <c r="E56" t="s">
        <v>8</v>
      </c>
      <c r="F56" t="s">
        <v>19</v>
      </c>
      <c r="G56" t="s">
        <v>29</v>
      </c>
      <c r="H56" t="s">
        <v>19</v>
      </c>
      <c r="I56">
        <v>2</v>
      </c>
      <c r="J56" t="s">
        <v>8</v>
      </c>
      <c r="K56">
        <v>-39.32</v>
      </c>
      <c r="L56">
        <v>0.73</v>
      </c>
      <c r="M56">
        <v>0.68589999999999995</v>
      </c>
      <c r="N56" t="s">
        <v>82</v>
      </c>
      <c r="O56" t="s">
        <v>82</v>
      </c>
      <c r="P56" t="s">
        <v>82</v>
      </c>
      <c r="Q56" t="s">
        <v>82</v>
      </c>
      <c r="R56">
        <v>0.47499999999999998</v>
      </c>
      <c r="S56">
        <v>0.73499999999999999</v>
      </c>
      <c r="T56">
        <v>0.76749999999999996</v>
      </c>
      <c r="U56">
        <v>0.33750000000000002</v>
      </c>
      <c r="V56">
        <v>1.0500000000000001E-2</v>
      </c>
      <c r="W56">
        <v>0.49099999999999999</v>
      </c>
      <c r="X56">
        <v>5.1999999999999798E-3</v>
      </c>
      <c r="Y56">
        <v>0</v>
      </c>
      <c r="Z56">
        <v>0</v>
      </c>
      <c r="AA56">
        <v>9.3384999999999998</v>
      </c>
      <c r="AB56">
        <v>0</v>
      </c>
      <c r="AC56">
        <v>14.4500999999999</v>
      </c>
      <c r="AD56">
        <v>-19.30612</v>
      </c>
      <c r="AE56">
        <v>0</v>
      </c>
      <c r="AF56">
        <v>6.6352500000000001</v>
      </c>
      <c r="AG56">
        <v>15.089049999999901</v>
      </c>
      <c r="AH56">
        <v>0</v>
      </c>
      <c r="AI56" s="13">
        <v>9.3384999999999998</v>
      </c>
      <c r="AJ56">
        <v>0</v>
      </c>
      <c r="AK56">
        <v>14.4500999999999</v>
      </c>
      <c r="AL56" t="s">
        <v>77</v>
      </c>
    </row>
    <row r="57" spans="1:38" x14ac:dyDescent="0.35">
      <c r="A57" t="str">
        <f t="shared" si="0"/>
        <v>VOLFXEURBRL2Y25RR</v>
      </c>
      <c r="B57" t="s">
        <v>71</v>
      </c>
      <c r="C57" t="s">
        <v>27</v>
      </c>
      <c r="D57" t="s">
        <v>29</v>
      </c>
      <c r="E57" t="s">
        <v>8</v>
      </c>
      <c r="F57" t="s">
        <v>18</v>
      </c>
      <c r="G57" t="s">
        <v>29</v>
      </c>
      <c r="H57" t="s">
        <v>18</v>
      </c>
      <c r="I57">
        <v>2</v>
      </c>
      <c r="J57" t="s">
        <v>8</v>
      </c>
      <c r="K57">
        <v>-18.3</v>
      </c>
      <c r="L57">
        <v>1.9750000000000001</v>
      </c>
      <c r="M57">
        <v>1.675</v>
      </c>
      <c r="N57" t="s">
        <v>75</v>
      </c>
      <c r="O57" t="s">
        <v>75</v>
      </c>
      <c r="P57" t="s">
        <v>75</v>
      </c>
      <c r="Q57" t="s">
        <v>75</v>
      </c>
      <c r="R57">
        <v>1.48</v>
      </c>
      <c r="S57">
        <v>1.8560000000000001</v>
      </c>
      <c r="T57">
        <v>1.903</v>
      </c>
      <c r="U57">
        <v>1.0274000000000001</v>
      </c>
      <c r="V57">
        <v>0.06</v>
      </c>
      <c r="W57">
        <v>0.748</v>
      </c>
      <c r="X57">
        <v>0.03</v>
      </c>
      <c r="Y57">
        <v>0.3</v>
      </c>
      <c r="Z57">
        <v>-5.49</v>
      </c>
      <c r="AA57">
        <v>13.542</v>
      </c>
      <c r="AB57">
        <v>0</v>
      </c>
      <c r="AC57">
        <v>16.982399999999998</v>
      </c>
      <c r="AD57">
        <v>-13.6884</v>
      </c>
      <c r="AE57">
        <v>0</v>
      </c>
      <c r="AF57">
        <v>9.4007100000000001</v>
      </c>
      <c r="AG57">
        <v>17.41245</v>
      </c>
      <c r="AH57">
        <v>-5.49</v>
      </c>
      <c r="AI57" s="13">
        <v>13.542</v>
      </c>
      <c r="AJ57">
        <v>0</v>
      </c>
      <c r="AK57">
        <v>16.982399999999998</v>
      </c>
      <c r="AL57" t="s">
        <v>77</v>
      </c>
    </row>
    <row r="58" spans="1:38" x14ac:dyDescent="0.35">
      <c r="A58" t="str">
        <f t="shared" si="0"/>
        <v>VOLFXEURBRL2YATM</v>
      </c>
      <c r="B58" t="s">
        <v>71</v>
      </c>
      <c r="C58" t="s">
        <v>27</v>
      </c>
      <c r="D58" t="s">
        <v>29</v>
      </c>
      <c r="E58" t="s">
        <v>8</v>
      </c>
      <c r="F58" t="s">
        <v>9</v>
      </c>
      <c r="G58" t="s">
        <v>29</v>
      </c>
      <c r="H58" t="s">
        <v>9</v>
      </c>
      <c r="I58">
        <v>2</v>
      </c>
      <c r="J58" t="s">
        <v>8</v>
      </c>
      <c r="K58">
        <v>-66.497050000000002</v>
      </c>
      <c r="L58">
        <v>19.995000000000001</v>
      </c>
      <c r="M58">
        <v>19.995000000000001</v>
      </c>
      <c r="N58" t="s">
        <v>75</v>
      </c>
      <c r="O58" t="s">
        <v>75</v>
      </c>
      <c r="P58" t="s">
        <v>75</v>
      </c>
      <c r="Q58" t="s">
        <v>75</v>
      </c>
      <c r="R58">
        <v>2.11</v>
      </c>
      <c r="S58">
        <v>3.0619999999999998</v>
      </c>
      <c r="T58">
        <v>3.181</v>
      </c>
      <c r="U58">
        <v>1.4268000000000001</v>
      </c>
      <c r="V58">
        <v>0</v>
      </c>
      <c r="W58">
        <v>1.8399999999999701E-2</v>
      </c>
      <c r="X58">
        <v>0</v>
      </c>
      <c r="Y58">
        <v>0</v>
      </c>
      <c r="Z58">
        <v>0</v>
      </c>
      <c r="AA58">
        <v>70.154387749999998</v>
      </c>
      <c r="AB58">
        <v>0.26598819999985202</v>
      </c>
      <c r="AC58">
        <v>101.80698355</v>
      </c>
      <c r="AD58">
        <v>-1.22354571999998</v>
      </c>
      <c r="AE58">
        <v>0.29923672500001097</v>
      </c>
      <c r="AF58">
        <v>47.438995470000002</v>
      </c>
      <c r="AG58">
        <v>105.76355802499999</v>
      </c>
      <c r="AH58">
        <v>0</v>
      </c>
      <c r="AI58" s="13">
        <v>70.154387749999998</v>
      </c>
      <c r="AJ58">
        <v>0.26598819999985202</v>
      </c>
      <c r="AK58">
        <v>101.80698355</v>
      </c>
      <c r="AL58" t="s">
        <v>77</v>
      </c>
    </row>
    <row r="59" spans="1:38" x14ac:dyDescent="0.35">
      <c r="A59" t="str">
        <f t="shared" si="0"/>
        <v>VOLFXEURCAD6M10FLY</v>
      </c>
      <c r="B59" t="s">
        <v>71</v>
      </c>
      <c r="C59" t="s">
        <v>27</v>
      </c>
      <c r="D59" t="s">
        <v>84</v>
      </c>
      <c r="E59" t="s">
        <v>5</v>
      </c>
      <c r="F59" t="s">
        <v>17</v>
      </c>
      <c r="G59" t="s">
        <v>84</v>
      </c>
      <c r="H59" t="s">
        <v>17</v>
      </c>
      <c r="I59">
        <v>0.5</v>
      </c>
      <c r="J59" t="s">
        <v>5</v>
      </c>
      <c r="K59">
        <v>-1654.3</v>
      </c>
      <c r="L59">
        <v>0.83499999999999996</v>
      </c>
      <c r="M59">
        <v>0.86270000000000002</v>
      </c>
      <c r="N59" t="s">
        <v>75</v>
      </c>
      <c r="O59" t="s">
        <v>75</v>
      </c>
      <c r="P59" t="s">
        <v>80</v>
      </c>
      <c r="Q59" t="s">
        <v>83</v>
      </c>
      <c r="R59">
        <v>0.62</v>
      </c>
      <c r="S59">
        <v>1.028</v>
      </c>
      <c r="T59">
        <v>1.07899999999999</v>
      </c>
      <c r="U59">
        <v>0.48914999999999997</v>
      </c>
      <c r="V59">
        <v>0</v>
      </c>
      <c r="W59">
        <v>8.2600000000000007E-2</v>
      </c>
      <c r="X59">
        <v>0</v>
      </c>
      <c r="Y59">
        <v>-2.7699999999999999E-2</v>
      </c>
      <c r="Z59">
        <v>45.824110000000097</v>
      </c>
      <c r="AA59">
        <v>512.83299999999997</v>
      </c>
      <c r="AB59">
        <v>149.05242999999999</v>
      </c>
      <c r="AC59">
        <v>850.31020000000001</v>
      </c>
      <c r="AD59">
        <v>-136.64518000000001</v>
      </c>
      <c r="AE59">
        <v>161.45967999999999</v>
      </c>
      <c r="AF59">
        <v>404.60042249999998</v>
      </c>
      <c r="AG59">
        <v>892.49484999999902</v>
      </c>
      <c r="AH59">
        <v>45.824110000000097</v>
      </c>
      <c r="AI59" s="13">
        <v>512.83299999999997</v>
      </c>
      <c r="AJ59">
        <v>149.05242999999999</v>
      </c>
      <c r="AK59">
        <v>850.31020000000001</v>
      </c>
      <c r="AL59" t="s">
        <v>77</v>
      </c>
    </row>
    <row r="60" spans="1:38" x14ac:dyDescent="0.35">
      <c r="A60" t="str">
        <f t="shared" si="0"/>
        <v>VOLFXEURCAD6M10RR</v>
      </c>
      <c r="B60" t="s">
        <v>71</v>
      </c>
      <c r="C60" t="s">
        <v>27</v>
      </c>
      <c r="D60" t="s">
        <v>84</v>
      </c>
      <c r="E60" t="s">
        <v>5</v>
      </c>
      <c r="F60" t="s">
        <v>16</v>
      </c>
      <c r="G60" t="s">
        <v>84</v>
      </c>
      <c r="H60" t="s">
        <v>16</v>
      </c>
      <c r="I60">
        <v>0.5</v>
      </c>
      <c r="J60" t="s">
        <v>5</v>
      </c>
      <c r="K60">
        <v>-2367.9499999999998</v>
      </c>
      <c r="L60">
        <v>-0.35499999999999998</v>
      </c>
      <c r="M60">
        <v>-0.29630000000000001</v>
      </c>
      <c r="N60" t="s">
        <v>75</v>
      </c>
      <c r="O60" t="s">
        <v>75</v>
      </c>
      <c r="P60" t="s">
        <v>75</v>
      </c>
      <c r="Q60" t="s">
        <v>75</v>
      </c>
      <c r="R60">
        <v>0.54</v>
      </c>
      <c r="S60">
        <v>2.2679999999999998</v>
      </c>
      <c r="T60">
        <v>2.484</v>
      </c>
      <c r="U60">
        <v>0.37259999999999999</v>
      </c>
      <c r="V60">
        <v>0</v>
      </c>
      <c r="W60">
        <v>3.15E-2</v>
      </c>
      <c r="X60">
        <v>0</v>
      </c>
      <c r="Y60">
        <v>-5.8699999999999898E-2</v>
      </c>
      <c r="Z60">
        <v>138.99866499999899</v>
      </c>
      <c r="AA60">
        <v>639.34649999999999</v>
      </c>
      <c r="AB60">
        <v>307.12311499999998</v>
      </c>
      <c r="AC60">
        <v>2685.2552999999998</v>
      </c>
      <c r="AD60">
        <v>-74.590424999999996</v>
      </c>
      <c r="AE60">
        <v>313.51657999999998</v>
      </c>
      <c r="AF60">
        <v>441.14908500000001</v>
      </c>
      <c r="AG60">
        <v>2940.9938999999999</v>
      </c>
      <c r="AH60">
        <v>138.99866499999899</v>
      </c>
      <c r="AI60" s="13">
        <v>639.34649999999999</v>
      </c>
      <c r="AJ60">
        <v>307.12311499999998</v>
      </c>
      <c r="AK60">
        <v>2685.2552999999998</v>
      </c>
      <c r="AL60" t="s">
        <v>77</v>
      </c>
    </row>
    <row r="61" spans="1:38" x14ac:dyDescent="0.35">
      <c r="A61" t="str">
        <f t="shared" si="0"/>
        <v>VOLFXEURCAD6M25FLY</v>
      </c>
      <c r="B61" t="s">
        <v>71</v>
      </c>
      <c r="C61" t="s">
        <v>27</v>
      </c>
      <c r="D61" t="s">
        <v>84</v>
      </c>
      <c r="E61" t="s">
        <v>5</v>
      </c>
      <c r="F61" t="s">
        <v>19</v>
      </c>
      <c r="G61" t="s">
        <v>84</v>
      </c>
      <c r="H61" t="s">
        <v>19</v>
      </c>
      <c r="I61">
        <v>0.5</v>
      </c>
      <c r="J61" t="s">
        <v>5</v>
      </c>
      <c r="K61">
        <v>-207.76999999999899</v>
      </c>
      <c r="L61">
        <v>0.30249999999999999</v>
      </c>
      <c r="M61">
        <v>0.2913</v>
      </c>
      <c r="N61" t="s">
        <v>75</v>
      </c>
      <c r="O61" t="s">
        <v>75</v>
      </c>
      <c r="P61" t="s">
        <v>75</v>
      </c>
      <c r="Q61" t="s">
        <v>75</v>
      </c>
      <c r="R61">
        <v>0.22500000000000001</v>
      </c>
      <c r="S61">
        <v>0.36499999999999999</v>
      </c>
      <c r="T61">
        <v>0.38250000000000001</v>
      </c>
      <c r="U61">
        <v>0.1552</v>
      </c>
      <c r="V61">
        <v>0</v>
      </c>
      <c r="W61">
        <v>4.85999999999999E-2</v>
      </c>
      <c r="X61">
        <v>0</v>
      </c>
      <c r="Y61">
        <v>1.1199999999999899E-2</v>
      </c>
      <c r="Z61">
        <v>-2.32702399999999</v>
      </c>
      <c r="AA61">
        <v>23.3741249999999</v>
      </c>
      <c r="AB61">
        <v>1.4543900000000001</v>
      </c>
      <c r="AC61">
        <v>37.918024999999901</v>
      </c>
      <c r="AD61">
        <v>-10.0976219999999</v>
      </c>
      <c r="AE61">
        <v>1.7660450000000001</v>
      </c>
      <c r="AF61">
        <v>16.122951999999898</v>
      </c>
      <c r="AG61">
        <v>39.736012499999902</v>
      </c>
      <c r="AH61">
        <v>-2.32702399999999</v>
      </c>
      <c r="AI61" s="13">
        <v>23.3741249999999</v>
      </c>
      <c r="AJ61">
        <v>1.4543900000000001</v>
      </c>
      <c r="AK61">
        <v>37.918024999999901</v>
      </c>
      <c r="AL61" t="s">
        <v>77</v>
      </c>
    </row>
    <row r="62" spans="1:38" x14ac:dyDescent="0.35">
      <c r="A62" t="str">
        <f t="shared" si="0"/>
        <v>VOLFXEURCAD6M25RR</v>
      </c>
      <c r="B62" t="s">
        <v>71</v>
      </c>
      <c r="C62" t="s">
        <v>27</v>
      </c>
      <c r="D62" t="s">
        <v>84</v>
      </c>
      <c r="E62" t="s">
        <v>5</v>
      </c>
      <c r="F62" t="s">
        <v>18</v>
      </c>
      <c r="G62" t="s">
        <v>84</v>
      </c>
      <c r="H62" t="s">
        <v>18</v>
      </c>
      <c r="I62">
        <v>0.5</v>
      </c>
      <c r="J62" t="s">
        <v>5</v>
      </c>
      <c r="K62">
        <v>6849.78</v>
      </c>
      <c r="L62">
        <v>-0.1825</v>
      </c>
      <c r="M62">
        <v>-0.1825</v>
      </c>
      <c r="N62" t="s">
        <v>75</v>
      </c>
      <c r="O62" t="s">
        <v>75</v>
      </c>
      <c r="P62" t="s">
        <v>75</v>
      </c>
      <c r="Q62" t="s">
        <v>75</v>
      </c>
      <c r="R62">
        <v>0.315</v>
      </c>
      <c r="S62">
        <v>0.623</v>
      </c>
      <c r="T62">
        <v>0.66149999999999998</v>
      </c>
      <c r="U62">
        <v>0.21729999999999999</v>
      </c>
      <c r="V62">
        <v>6.25E-2</v>
      </c>
      <c r="W62">
        <v>-6.2799999999999995E-2</v>
      </c>
      <c r="X62">
        <v>7.7499999999999999E-2</v>
      </c>
      <c r="Y62">
        <v>0</v>
      </c>
      <c r="Z62">
        <v>0</v>
      </c>
      <c r="AA62">
        <v>1078.8403499999999</v>
      </c>
      <c r="AB62">
        <v>428.11124999999998</v>
      </c>
      <c r="AC62">
        <v>2133.7064700000001</v>
      </c>
      <c r="AD62">
        <v>-430.16618399999902</v>
      </c>
      <c r="AE62">
        <v>530.85794999999996</v>
      </c>
      <c r="AF62">
        <v>744.22859699999901</v>
      </c>
      <c r="AG62">
        <v>2265.5647349999999</v>
      </c>
      <c r="AH62">
        <v>0</v>
      </c>
      <c r="AI62" s="13">
        <v>1078.8403499999999</v>
      </c>
      <c r="AJ62">
        <v>428.11124999999998</v>
      </c>
      <c r="AK62">
        <v>2133.7064700000001</v>
      </c>
      <c r="AL62" t="s">
        <v>77</v>
      </c>
    </row>
    <row r="63" spans="1:38" x14ac:dyDescent="0.35">
      <c r="A63" t="str">
        <f t="shared" si="0"/>
        <v>VOLFXEURCAD6MATM</v>
      </c>
      <c r="B63" t="s">
        <v>71</v>
      </c>
      <c r="C63" t="s">
        <v>27</v>
      </c>
      <c r="D63" t="s">
        <v>84</v>
      </c>
      <c r="E63" t="s">
        <v>5</v>
      </c>
      <c r="F63" t="s">
        <v>9</v>
      </c>
      <c r="G63" t="s">
        <v>84</v>
      </c>
      <c r="H63" t="s">
        <v>9</v>
      </c>
      <c r="I63">
        <v>0.5</v>
      </c>
      <c r="J63" t="s">
        <v>5</v>
      </c>
      <c r="K63">
        <v>-49216.136109999999</v>
      </c>
      <c r="L63">
        <v>8.56</v>
      </c>
      <c r="M63">
        <v>8.5670000000000002</v>
      </c>
      <c r="N63" t="s">
        <v>75</v>
      </c>
      <c r="O63" t="s">
        <v>75</v>
      </c>
      <c r="P63" t="s">
        <v>75</v>
      </c>
      <c r="Q63" t="s">
        <v>75</v>
      </c>
      <c r="R63">
        <v>0.45</v>
      </c>
      <c r="S63">
        <v>0.49</v>
      </c>
      <c r="T63">
        <v>0.495</v>
      </c>
      <c r="U63">
        <v>0.45</v>
      </c>
      <c r="V63">
        <v>0</v>
      </c>
      <c r="W63">
        <v>6.9999999999996697E-3</v>
      </c>
      <c r="X63">
        <v>0</v>
      </c>
      <c r="Y63">
        <v>-6.9999999999996697E-3</v>
      </c>
      <c r="Z63">
        <v>344.51295276998297</v>
      </c>
      <c r="AA63">
        <v>11073.63062475</v>
      </c>
      <c r="AB63">
        <v>723.477200816974</v>
      </c>
      <c r="AC63">
        <v>12057.95334695</v>
      </c>
      <c r="AD63">
        <v>-344.51295276998297</v>
      </c>
      <c r="AE63">
        <v>728.39881442796298</v>
      </c>
      <c r="AF63">
        <v>11073.63062475</v>
      </c>
      <c r="AG63">
        <v>12180.993687225</v>
      </c>
      <c r="AH63">
        <v>344.51295276998297</v>
      </c>
      <c r="AI63" s="13">
        <v>11073.63062475</v>
      </c>
      <c r="AJ63">
        <v>723.477200816974</v>
      </c>
      <c r="AK63">
        <v>12057.95334695</v>
      </c>
      <c r="AL63" t="s">
        <v>77</v>
      </c>
    </row>
    <row r="64" spans="1:38" x14ac:dyDescent="0.35">
      <c r="A64" t="str">
        <f t="shared" si="0"/>
        <v>VOLFXEURCAD1Y10FLY</v>
      </c>
      <c r="B64" t="s">
        <v>71</v>
      </c>
      <c r="C64" t="s">
        <v>27</v>
      </c>
      <c r="D64" t="s">
        <v>84</v>
      </c>
      <c r="E64" t="s">
        <v>7</v>
      </c>
      <c r="F64" t="s">
        <v>17</v>
      </c>
      <c r="G64" t="s">
        <v>84</v>
      </c>
      <c r="H64" t="s">
        <v>17</v>
      </c>
      <c r="I64">
        <v>1</v>
      </c>
      <c r="J64" t="s">
        <v>7</v>
      </c>
      <c r="K64">
        <v>-51.8</v>
      </c>
      <c r="L64">
        <v>1.0549999999999999</v>
      </c>
      <c r="M64">
        <v>1.0425</v>
      </c>
      <c r="N64" t="s">
        <v>75</v>
      </c>
      <c r="O64" t="s">
        <v>75</v>
      </c>
      <c r="P64" t="s">
        <v>85</v>
      </c>
      <c r="Q64" t="s">
        <v>85</v>
      </c>
      <c r="R64">
        <v>0.36</v>
      </c>
      <c r="S64">
        <v>1.64</v>
      </c>
      <c r="T64">
        <v>1.8</v>
      </c>
      <c r="U64">
        <v>0.31685999999999998</v>
      </c>
      <c r="V64">
        <v>0</v>
      </c>
      <c r="W64">
        <v>7.3299999999999907E-2</v>
      </c>
      <c r="X64">
        <v>0</v>
      </c>
      <c r="Y64">
        <v>1.24999999999999E-2</v>
      </c>
      <c r="Z64">
        <v>-0.64749999999999697</v>
      </c>
      <c r="AA64">
        <v>9.3239999999999998</v>
      </c>
      <c r="AB64">
        <v>0.54908000000000801</v>
      </c>
      <c r="AC64">
        <v>42.475999999999999</v>
      </c>
      <c r="AD64">
        <v>-3.79693999999999</v>
      </c>
      <c r="AE64">
        <v>0.66822000000000603</v>
      </c>
      <c r="AF64">
        <v>8.2066739999999996</v>
      </c>
      <c r="AG64">
        <v>46.62</v>
      </c>
      <c r="AH64">
        <v>-0.64749999999999697</v>
      </c>
      <c r="AI64" s="13">
        <v>9.3239999999999998</v>
      </c>
      <c r="AJ64">
        <v>0.54908000000000801</v>
      </c>
      <c r="AK64">
        <v>42.475999999999999</v>
      </c>
      <c r="AL64" t="s">
        <v>77</v>
      </c>
    </row>
    <row r="65" spans="1:38" x14ac:dyDescent="0.35">
      <c r="A65" t="str">
        <f t="shared" si="0"/>
        <v>VOLFXEURCAD1Y10RR</v>
      </c>
      <c r="B65" t="s">
        <v>71</v>
      </c>
      <c r="C65" t="s">
        <v>27</v>
      </c>
      <c r="D65" t="s">
        <v>84</v>
      </c>
      <c r="E65" t="s">
        <v>7</v>
      </c>
      <c r="F65" t="s">
        <v>16</v>
      </c>
      <c r="G65" t="s">
        <v>84</v>
      </c>
      <c r="H65" t="s">
        <v>16</v>
      </c>
      <c r="I65">
        <v>1</v>
      </c>
      <c r="J65" t="s">
        <v>7</v>
      </c>
      <c r="K65">
        <v>-35.14</v>
      </c>
      <c r="L65">
        <v>-0.215</v>
      </c>
      <c r="M65">
        <v>-0.17169999999999999</v>
      </c>
      <c r="N65" t="s">
        <v>75</v>
      </c>
      <c r="O65" t="s">
        <v>75</v>
      </c>
      <c r="P65" t="s">
        <v>75</v>
      </c>
      <c r="Q65" t="s">
        <v>75</v>
      </c>
      <c r="R65">
        <v>0.48</v>
      </c>
      <c r="S65">
        <v>2.3359999999999999</v>
      </c>
      <c r="T65">
        <v>2.5680000000000001</v>
      </c>
      <c r="U65">
        <v>0.36270000000000002</v>
      </c>
      <c r="V65">
        <v>0</v>
      </c>
      <c r="W65">
        <v>7.0000000000000001E-3</v>
      </c>
      <c r="X65">
        <v>0</v>
      </c>
      <c r="Y65">
        <v>-4.3299999999999998E-2</v>
      </c>
      <c r="Z65">
        <v>1.5215620000000001</v>
      </c>
      <c r="AA65">
        <v>8.4336000000000002</v>
      </c>
      <c r="AB65">
        <v>4.4803499999999996</v>
      </c>
      <c r="AC65">
        <v>41.043520000000001</v>
      </c>
      <c r="AD65">
        <v>-0.24598</v>
      </c>
      <c r="AE65">
        <v>4.7895819999999896</v>
      </c>
      <c r="AF65">
        <v>6.3726390000000004</v>
      </c>
      <c r="AG65">
        <v>45.119759999999999</v>
      </c>
      <c r="AH65">
        <v>1.5215620000000001</v>
      </c>
      <c r="AI65" s="13">
        <v>8.4336000000000002</v>
      </c>
      <c r="AJ65">
        <v>4.4803499999999996</v>
      </c>
      <c r="AK65">
        <v>41.043520000000001</v>
      </c>
      <c r="AL65" t="s">
        <v>77</v>
      </c>
    </row>
    <row r="66" spans="1:38" x14ac:dyDescent="0.35">
      <c r="A66" t="str">
        <f t="shared" si="0"/>
        <v>VOLFXEURCAD1Y25FLY</v>
      </c>
      <c r="B66" t="s">
        <v>71</v>
      </c>
      <c r="C66" t="s">
        <v>27</v>
      </c>
      <c r="D66" t="s">
        <v>84</v>
      </c>
      <c r="E66" t="s">
        <v>7</v>
      </c>
      <c r="F66" t="s">
        <v>19</v>
      </c>
      <c r="G66" t="s">
        <v>84</v>
      </c>
      <c r="H66" t="s">
        <v>19</v>
      </c>
      <c r="I66">
        <v>1</v>
      </c>
      <c r="J66" t="s">
        <v>7</v>
      </c>
      <c r="K66">
        <v>-0.31999999999999301</v>
      </c>
      <c r="L66">
        <v>0.35</v>
      </c>
      <c r="M66">
        <v>0.32500000000000001</v>
      </c>
      <c r="N66" t="s">
        <v>75</v>
      </c>
      <c r="O66" t="s">
        <v>75</v>
      </c>
      <c r="P66" t="s">
        <v>75</v>
      </c>
      <c r="Q66" t="s">
        <v>75</v>
      </c>
      <c r="R66">
        <v>0.2</v>
      </c>
      <c r="S66">
        <v>0.36</v>
      </c>
      <c r="T66">
        <v>0.38</v>
      </c>
      <c r="U66">
        <v>0.15110000000000001</v>
      </c>
      <c r="V66">
        <v>0</v>
      </c>
      <c r="W66">
        <v>5.7099999999999901E-2</v>
      </c>
      <c r="X66">
        <v>0</v>
      </c>
      <c r="Y66">
        <v>2.4999999999999901E-2</v>
      </c>
      <c r="Z66">
        <v>-7.9999999999998093E-3</v>
      </c>
      <c r="AA66">
        <v>3.19999999999993E-2</v>
      </c>
      <c r="AB66">
        <v>0</v>
      </c>
      <c r="AC66">
        <v>5.7599999999998701E-2</v>
      </c>
      <c r="AD66">
        <v>-1.8271999999999601E-2</v>
      </c>
      <c r="AE66">
        <v>0</v>
      </c>
      <c r="AF66">
        <v>2.4175999999999399E-2</v>
      </c>
      <c r="AG66">
        <v>6.0799999999998702E-2</v>
      </c>
      <c r="AH66">
        <v>-7.9999999999998093E-3</v>
      </c>
      <c r="AI66" s="13">
        <v>3.19999999999993E-2</v>
      </c>
      <c r="AJ66">
        <v>0</v>
      </c>
      <c r="AK66">
        <v>5.7599999999998701E-2</v>
      </c>
      <c r="AL66" t="s">
        <v>77</v>
      </c>
    </row>
    <row r="67" spans="1:38" x14ac:dyDescent="0.35">
      <c r="A67" t="str">
        <f t="shared" ref="A67:A130" si="1">CONCATENATE(C67,D67,E67,F67)</f>
        <v>VOLFXEURCAD1Y25RR</v>
      </c>
      <c r="B67" t="s">
        <v>71</v>
      </c>
      <c r="C67" t="s">
        <v>27</v>
      </c>
      <c r="D67" t="s">
        <v>84</v>
      </c>
      <c r="E67" t="s">
        <v>7</v>
      </c>
      <c r="F67" t="s">
        <v>18</v>
      </c>
      <c r="G67" t="s">
        <v>84</v>
      </c>
      <c r="H67" t="s">
        <v>18</v>
      </c>
      <c r="I67">
        <v>1</v>
      </c>
      <c r="J67" t="s">
        <v>7</v>
      </c>
      <c r="K67">
        <v>121.23</v>
      </c>
      <c r="L67">
        <v>-0.12</v>
      </c>
      <c r="M67">
        <v>-9.5000000000000001E-2</v>
      </c>
      <c r="N67" t="s">
        <v>75</v>
      </c>
      <c r="O67" t="s">
        <v>75</v>
      </c>
      <c r="P67" t="s">
        <v>75</v>
      </c>
      <c r="Q67" t="s">
        <v>75</v>
      </c>
      <c r="R67">
        <v>0.28000000000000003</v>
      </c>
      <c r="S67">
        <v>0.61599999999999999</v>
      </c>
      <c r="T67">
        <v>0.65800000000000003</v>
      </c>
      <c r="U67">
        <v>0.21160000000000001</v>
      </c>
      <c r="V67">
        <v>3.5000000000000001E-3</v>
      </c>
      <c r="W67">
        <v>-7.0999999999999994E-2</v>
      </c>
      <c r="X67">
        <v>4.1999999999999997E-3</v>
      </c>
      <c r="Y67">
        <v>-2.4999999999999901E-2</v>
      </c>
      <c r="Z67">
        <v>-3.0307499999999998</v>
      </c>
      <c r="AA67">
        <v>16.972200000000001</v>
      </c>
      <c r="AB67">
        <v>0.42430499999999999</v>
      </c>
      <c r="AC67">
        <v>37.338839999999998</v>
      </c>
      <c r="AD67">
        <v>-8.6073299999999993</v>
      </c>
      <c r="AE67">
        <v>0.50916600000000101</v>
      </c>
      <c r="AF67">
        <v>12.826134</v>
      </c>
      <c r="AG67">
        <v>39.88467</v>
      </c>
      <c r="AH67">
        <v>-3.0307499999999998</v>
      </c>
      <c r="AI67" s="13">
        <v>16.972200000000001</v>
      </c>
      <c r="AJ67">
        <v>0.42430499999999999</v>
      </c>
      <c r="AK67">
        <v>37.338839999999998</v>
      </c>
      <c r="AL67" t="s">
        <v>77</v>
      </c>
    </row>
    <row r="68" spans="1:38" x14ac:dyDescent="0.35">
      <c r="A68" t="str">
        <f t="shared" si="1"/>
        <v>VOLFXEURCAD1YATM</v>
      </c>
      <c r="B68" t="s">
        <v>71</v>
      </c>
      <c r="C68" t="s">
        <v>27</v>
      </c>
      <c r="D68" t="s">
        <v>84</v>
      </c>
      <c r="E68" t="s">
        <v>7</v>
      </c>
      <c r="F68" t="s">
        <v>9</v>
      </c>
      <c r="G68" t="s">
        <v>84</v>
      </c>
      <c r="H68" t="s">
        <v>9</v>
      </c>
      <c r="I68">
        <v>1</v>
      </c>
      <c r="J68" t="s">
        <v>7</v>
      </c>
      <c r="K68">
        <v>70.641499999999994</v>
      </c>
      <c r="L68">
        <v>8.7949999999999999</v>
      </c>
      <c r="M68">
        <v>8.7889999999999997</v>
      </c>
      <c r="N68" t="s">
        <v>75</v>
      </c>
      <c r="O68" t="s">
        <v>75</v>
      </c>
      <c r="P68" t="s">
        <v>75</v>
      </c>
      <c r="Q68" t="s">
        <v>75</v>
      </c>
      <c r="R68">
        <v>0.4</v>
      </c>
      <c r="S68">
        <v>0.48</v>
      </c>
      <c r="T68">
        <v>0.49</v>
      </c>
      <c r="U68">
        <v>0.4</v>
      </c>
      <c r="V68">
        <v>5.2599999999999897E-2</v>
      </c>
      <c r="W68">
        <v>-3.50000000000072E-3</v>
      </c>
      <c r="X68">
        <v>6.1299999999999202E-2</v>
      </c>
      <c r="Y68">
        <v>6.0000000000002196E-3</v>
      </c>
      <c r="Z68">
        <v>0.42384900000001602</v>
      </c>
      <c r="AA68">
        <v>14.128299999999999</v>
      </c>
      <c r="AB68">
        <v>3.7157428999999902</v>
      </c>
      <c r="AC68">
        <v>16.953959999999999</v>
      </c>
      <c r="AD68">
        <v>-0.24724525000005099</v>
      </c>
      <c r="AE68">
        <v>4.33032394999994</v>
      </c>
      <c r="AF68">
        <v>14.128299999999999</v>
      </c>
      <c r="AG68">
        <v>17.307167499999998</v>
      </c>
      <c r="AH68">
        <v>0.42384900000001602</v>
      </c>
      <c r="AI68" s="13">
        <v>14.128299999999999</v>
      </c>
      <c r="AJ68">
        <v>3.7157428999999902</v>
      </c>
      <c r="AK68">
        <v>16.953959999999999</v>
      </c>
      <c r="AL68" t="s">
        <v>77</v>
      </c>
    </row>
    <row r="69" spans="1:38" x14ac:dyDescent="0.35">
      <c r="A69" t="str">
        <f t="shared" si="1"/>
        <v>VOLFXEURCAD2Y10FLY</v>
      </c>
      <c r="B69" t="s">
        <v>71</v>
      </c>
      <c r="C69" t="s">
        <v>27</v>
      </c>
      <c r="D69" t="s">
        <v>84</v>
      </c>
      <c r="E69" t="s">
        <v>8</v>
      </c>
      <c r="F69" t="s">
        <v>17</v>
      </c>
      <c r="G69" t="s">
        <v>84</v>
      </c>
      <c r="H69" t="s">
        <v>17</v>
      </c>
      <c r="I69">
        <v>2</v>
      </c>
      <c r="J69" t="s">
        <v>8</v>
      </c>
      <c r="K69">
        <v>-1.18</v>
      </c>
      <c r="L69">
        <v>1.24</v>
      </c>
      <c r="M69">
        <v>1.2350000000000001</v>
      </c>
      <c r="N69" t="s">
        <v>75</v>
      </c>
      <c r="O69" t="s">
        <v>75</v>
      </c>
      <c r="P69" t="s">
        <v>75</v>
      </c>
      <c r="Q69" t="s">
        <v>75</v>
      </c>
      <c r="R69">
        <v>0.52</v>
      </c>
      <c r="S69">
        <v>4.1040000000000001</v>
      </c>
      <c r="T69">
        <v>4.5519999999999996</v>
      </c>
      <c r="U69">
        <v>0.48070000000000002</v>
      </c>
      <c r="V69">
        <v>0</v>
      </c>
      <c r="W69">
        <v>0.1181</v>
      </c>
      <c r="X69">
        <v>0</v>
      </c>
      <c r="Y69">
        <v>4.9999999999998899E-3</v>
      </c>
      <c r="Z69">
        <v>-5.8999999999998698E-3</v>
      </c>
      <c r="AA69">
        <v>0.30680000000000002</v>
      </c>
      <c r="AB69">
        <v>4.36599999999999E-2</v>
      </c>
      <c r="AC69">
        <v>2.42136</v>
      </c>
      <c r="AD69">
        <v>-0.13935800000000001</v>
      </c>
      <c r="AE69">
        <v>4.9914E-2</v>
      </c>
      <c r="AF69">
        <v>0.283613</v>
      </c>
      <c r="AG69">
        <v>2.6856799999999899</v>
      </c>
      <c r="AH69">
        <v>-5.8999999999998698E-3</v>
      </c>
      <c r="AI69" s="13">
        <v>0.30680000000000002</v>
      </c>
      <c r="AJ69">
        <v>4.36599999999999E-2</v>
      </c>
      <c r="AK69">
        <v>2.42136</v>
      </c>
      <c r="AL69" t="s">
        <v>77</v>
      </c>
    </row>
    <row r="70" spans="1:38" x14ac:dyDescent="0.35">
      <c r="A70" t="str">
        <f t="shared" si="1"/>
        <v>VOLFXEURCAD2Y10RR</v>
      </c>
      <c r="B70" t="s">
        <v>71</v>
      </c>
      <c r="C70" t="s">
        <v>27</v>
      </c>
      <c r="D70" t="s">
        <v>84</v>
      </c>
      <c r="E70" t="s">
        <v>8</v>
      </c>
      <c r="F70" t="s">
        <v>16</v>
      </c>
      <c r="G70" t="s">
        <v>84</v>
      </c>
      <c r="H70" t="s">
        <v>16</v>
      </c>
      <c r="I70">
        <v>2</v>
      </c>
      <c r="J70" t="s">
        <v>8</v>
      </c>
      <c r="K70">
        <v>-0.74</v>
      </c>
      <c r="L70">
        <v>-0.18</v>
      </c>
      <c r="M70">
        <v>-0.17499999999999999</v>
      </c>
      <c r="N70" t="s">
        <v>75</v>
      </c>
      <c r="O70" t="s">
        <v>75</v>
      </c>
      <c r="P70" t="s">
        <v>75</v>
      </c>
      <c r="Q70" t="s">
        <v>75</v>
      </c>
      <c r="R70">
        <v>0.78</v>
      </c>
      <c r="S70">
        <v>8.7959999999999994</v>
      </c>
      <c r="T70">
        <v>9.798</v>
      </c>
      <c r="U70">
        <v>0.72109999999999996</v>
      </c>
      <c r="V70">
        <v>0</v>
      </c>
      <c r="W70">
        <v>-1E-3</v>
      </c>
      <c r="X70">
        <v>0</v>
      </c>
      <c r="Y70">
        <v>-5.0000000000000001E-3</v>
      </c>
      <c r="Z70">
        <v>3.7000000000000002E-3</v>
      </c>
      <c r="AA70">
        <v>0.28860000000000002</v>
      </c>
      <c r="AB70">
        <v>0.16575999999999999</v>
      </c>
      <c r="AC70">
        <v>3.2545199999999999</v>
      </c>
      <c r="AD70">
        <v>7.3999999999999999E-4</v>
      </c>
      <c r="AE70">
        <v>0.18596199999999899</v>
      </c>
      <c r="AF70">
        <v>0.26680699999999902</v>
      </c>
      <c r="AG70">
        <v>3.6252599999999999</v>
      </c>
      <c r="AH70">
        <v>3.7000000000000002E-3</v>
      </c>
      <c r="AI70" s="13">
        <v>0.28860000000000002</v>
      </c>
      <c r="AJ70">
        <v>0.16575999999999999</v>
      </c>
      <c r="AK70">
        <v>3.2545199999999999</v>
      </c>
      <c r="AL70" t="s">
        <v>77</v>
      </c>
    </row>
    <row r="71" spans="1:38" x14ac:dyDescent="0.35">
      <c r="A71" t="str">
        <f t="shared" si="1"/>
        <v>VOLFXEURCAD2Y25FLY</v>
      </c>
      <c r="B71" t="s">
        <v>71</v>
      </c>
      <c r="C71" t="s">
        <v>27</v>
      </c>
      <c r="D71" t="s">
        <v>84</v>
      </c>
      <c r="E71" t="s">
        <v>8</v>
      </c>
      <c r="F71" t="s">
        <v>19</v>
      </c>
      <c r="G71" t="s">
        <v>84</v>
      </c>
      <c r="H71" t="s">
        <v>19</v>
      </c>
      <c r="I71">
        <v>2</v>
      </c>
      <c r="J71" t="s">
        <v>8</v>
      </c>
      <c r="K71">
        <v>3.47</v>
      </c>
      <c r="L71">
        <v>0.49249999999999999</v>
      </c>
      <c r="M71">
        <v>0.48749999999999999</v>
      </c>
      <c r="N71" t="s">
        <v>75</v>
      </c>
      <c r="O71" t="s">
        <v>75</v>
      </c>
      <c r="P71" t="s">
        <v>75</v>
      </c>
      <c r="Q71" t="s">
        <v>75</v>
      </c>
      <c r="R71">
        <v>0.29430000000000001</v>
      </c>
      <c r="S71">
        <v>0.31890000000000002</v>
      </c>
      <c r="T71">
        <v>0.32190000000000002</v>
      </c>
      <c r="U71">
        <v>0.19670000000000001</v>
      </c>
      <c r="V71">
        <v>0.15239999999999901</v>
      </c>
      <c r="W71">
        <v>-0.15079999999999999</v>
      </c>
      <c r="X71">
        <v>0.17080000000000001</v>
      </c>
      <c r="Y71">
        <v>5.0000000000000001E-3</v>
      </c>
      <c r="Z71">
        <v>1.7350000000000001E-2</v>
      </c>
      <c r="AA71">
        <v>0.51061049999999997</v>
      </c>
      <c r="AB71">
        <v>0.52882799999999996</v>
      </c>
      <c r="AC71">
        <v>0.55329150000000005</v>
      </c>
      <c r="AD71">
        <v>-0.52327599999999996</v>
      </c>
      <c r="AE71">
        <v>0.59267599999999998</v>
      </c>
      <c r="AF71">
        <v>0.34127449999999998</v>
      </c>
      <c r="AG71">
        <v>0.55849649999999995</v>
      </c>
      <c r="AH71">
        <v>1.7350000000000001E-2</v>
      </c>
      <c r="AI71" s="13">
        <v>0.51061049999999997</v>
      </c>
      <c r="AJ71">
        <v>0.52882799999999996</v>
      </c>
      <c r="AK71">
        <v>0.55329150000000005</v>
      </c>
      <c r="AL71" t="s">
        <v>77</v>
      </c>
    </row>
    <row r="72" spans="1:38" x14ac:dyDescent="0.35">
      <c r="A72" t="str">
        <f t="shared" si="1"/>
        <v>VOLFXEURCAD2Y25RR</v>
      </c>
      <c r="B72" t="s">
        <v>71</v>
      </c>
      <c r="C72" t="s">
        <v>27</v>
      </c>
      <c r="D72" t="s">
        <v>84</v>
      </c>
      <c r="E72" t="s">
        <v>8</v>
      </c>
      <c r="F72" t="s">
        <v>18</v>
      </c>
      <c r="G72" t="s">
        <v>84</v>
      </c>
      <c r="H72" t="s">
        <v>18</v>
      </c>
      <c r="I72">
        <v>2</v>
      </c>
      <c r="J72" t="s">
        <v>8</v>
      </c>
      <c r="K72">
        <v>2.41</v>
      </c>
      <c r="L72">
        <v>-0.10249999999999999</v>
      </c>
      <c r="M72">
        <v>-0.1</v>
      </c>
      <c r="N72" t="s">
        <v>75</v>
      </c>
      <c r="O72" t="s">
        <v>75</v>
      </c>
      <c r="P72" t="s">
        <v>75</v>
      </c>
      <c r="Q72" t="s">
        <v>75</v>
      </c>
      <c r="R72">
        <v>0.45500000000000002</v>
      </c>
      <c r="S72">
        <v>1.6910000000000001</v>
      </c>
      <c r="T72">
        <v>1.8454999999999999</v>
      </c>
      <c r="U72">
        <v>0.42070000000000002</v>
      </c>
      <c r="V72">
        <v>0</v>
      </c>
      <c r="W72">
        <v>-0.1171</v>
      </c>
      <c r="X72">
        <v>0</v>
      </c>
      <c r="Y72">
        <v>-2.4999999999999801E-3</v>
      </c>
      <c r="Z72">
        <v>-6.0249999999999696E-3</v>
      </c>
      <c r="AA72">
        <v>0.54827499999999996</v>
      </c>
      <c r="AB72">
        <v>0</v>
      </c>
      <c r="AC72">
        <v>2.037655</v>
      </c>
      <c r="AD72">
        <v>-0.28221099999999999</v>
      </c>
      <c r="AE72">
        <v>0</v>
      </c>
      <c r="AF72">
        <v>0.50694349999999999</v>
      </c>
      <c r="AG72">
        <v>2.2238275000000001</v>
      </c>
      <c r="AH72">
        <v>-6.0249999999999696E-3</v>
      </c>
      <c r="AI72" s="13">
        <v>0.54827499999999996</v>
      </c>
      <c r="AJ72">
        <v>0</v>
      </c>
      <c r="AK72">
        <v>2.037655</v>
      </c>
      <c r="AL72" t="s">
        <v>77</v>
      </c>
    </row>
    <row r="73" spans="1:38" x14ac:dyDescent="0.35">
      <c r="A73" t="str">
        <f t="shared" si="1"/>
        <v>VOLFXEURCAD2YATM</v>
      </c>
      <c r="B73" t="s">
        <v>71</v>
      </c>
      <c r="C73" t="s">
        <v>27</v>
      </c>
      <c r="D73" t="s">
        <v>84</v>
      </c>
      <c r="E73" t="s">
        <v>8</v>
      </c>
      <c r="F73" t="s">
        <v>9</v>
      </c>
      <c r="G73" t="s">
        <v>84</v>
      </c>
      <c r="H73" t="s">
        <v>9</v>
      </c>
      <c r="I73">
        <v>2</v>
      </c>
      <c r="J73" t="s">
        <v>8</v>
      </c>
      <c r="K73">
        <v>0.38308999999999999</v>
      </c>
      <c r="L73">
        <v>9.01</v>
      </c>
      <c r="M73">
        <v>9.01</v>
      </c>
      <c r="N73" t="s">
        <v>75</v>
      </c>
      <c r="O73" t="s">
        <v>75</v>
      </c>
      <c r="P73" t="s">
        <v>75</v>
      </c>
      <c r="Q73" t="s">
        <v>75</v>
      </c>
      <c r="R73">
        <v>0.65</v>
      </c>
      <c r="S73">
        <v>0.65</v>
      </c>
      <c r="T73">
        <v>0.65</v>
      </c>
      <c r="U73">
        <v>0.59719999999999995</v>
      </c>
      <c r="V73">
        <v>3.3999999999991802E-3</v>
      </c>
      <c r="W73">
        <v>-1.2000000000000399E-2</v>
      </c>
      <c r="X73">
        <v>3.8000000000000199E-3</v>
      </c>
      <c r="Y73">
        <v>0</v>
      </c>
      <c r="Z73">
        <v>0</v>
      </c>
      <c r="AA73">
        <v>0.12450425</v>
      </c>
      <c r="AB73">
        <v>1.3025059999996801E-3</v>
      </c>
      <c r="AC73">
        <v>0.12450425</v>
      </c>
      <c r="AD73">
        <v>-4.5970800000001699E-3</v>
      </c>
      <c r="AE73">
        <v>1.4557420000000001E-3</v>
      </c>
      <c r="AF73">
        <v>0.114390673999999</v>
      </c>
      <c r="AG73">
        <v>0.12450425</v>
      </c>
      <c r="AH73">
        <v>0</v>
      </c>
      <c r="AI73" s="13">
        <v>0.12450425</v>
      </c>
      <c r="AJ73">
        <v>1.3025059999996801E-3</v>
      </c>
      <c r="AK73">
        <v>0.12450425</v>
      </c>
      <c r="AL73" t="s">
        <v>77</v>
      </c>
    </row>
    <row r="74" spans="1:38" x14ac:dyDescent="0.35">
      <c r="A74" t="str">
        <f t="shared" si="1"/>
        <v>VOLFXEURCHF1D10FLY</v>
      </c>
      <c r="B74" t="s">
        <v>71</v>
      </c>
      <c r="C74" t="s">
        <v>27</v>
      </c>
      <c r="D74" t="s">
        <v>86</v>
      </c>
      <c r="E74" t="s">
        <v>20</v>
      </c>
      <c r="F74" t="s">
        <v>17</v>
      </c>
      <c r="G74" t="s">
        <v>86</v>
      </c>
      <c r="H74" t="s">
        <v>17</v>
      </c>
      <c r="I74">
        <v>2.7777777777777701E-3</v>
      </c>
      <c r="J74" t="s">
        <v>20</v>
      </c>
      <c r="K74">
        <v>671.1</v>
      </c>
      <c r="L74">
        <v>0.66</v>
      </c>
      <c r="M74">
        <v>0.67</v>
      </c>
      <c r="N74" t="s">
        <v>75</v>
      </c>
      <c r="O74" t="s">
        <v>75</v>
      </c>
      <c r="P74" t="s">
        <v>75</v>
      </c>
      <c r="Q74" t="s">
        <v>75</v>
      </c>
      <c r="R74">
        <v>2.4264999999999999</v>
      </c>
      <c r="S74">
        <v>5.2773000000000003</v>
      </c>
      <c r="T74">
        <v>5.6336000000000004</v>
      </c>
      <c r="U74">
        <v>2.2132999999999998</v>
      </c>
      <c r="V74">
        <v>0.09</v>
      </c>
      <c r="W74">
        <v>-0.21339999999999901</v>
      </c>
      <c r="X74">
        <v>0.10249999999999999</v>
      </c>
      <c r="Y74">
        <v>-0.01</v>
      </c>
      <c r="Z74">
        <v>-6.7110000000000003</v>
      </c>
      <c r="AA74">
        <v>814.21207500000003</v>
      </c>
      <c r="AB74">
        <v>60.399000000000001</v>
      </c>
      <c r="AC74">
        <v>1770.7980150000001</v>
      </c>
      <c r="AD74">
        <v>-143.212739999999</v>
      </c>
      <c r="AE74">
        <v>68.787750000000003</v>
      </c>
      <c r="AF74">
        <v>742.67281500000001</v>
      </c>
      <c r="AG74">
        <v>1890.35448</v>
      </c>
      <c r="AH74">
        <v>-6.7110000000000003</v>
      </c>
      <c r="AI74" s="13">
        <v>814.21207500000003</v>
      </c>
      <c r="AJ74">
        <v>60.399000000000001</v>
      </c>
      <c r="AK74">
        <v>1770.7980150000001</v>
      </c>
      <c r="AL74" t="s">
        <v>77</v>
      </c>
    </row>
    <row r="75" spans="1:38" x14ac:dyDescent="0.35">
      <c r="A75" t="str">
        <f t="shared" si="1"/>
        <v>VOLFXEURCHF1D10RR</v>
      </c>
      <c r="B75" t="s">
        <v>71</v>
      </c>
      <c r="C75" t="s">
        <v>27</v>
      </c>
      <c r="D75" t="s">
        <v>86</v>
      </c>
      <c r="E75" t="s">
        <v>20</v>
      </c>
      <c r="F75" t="s">
        <v>16</v>
      </c>
      <c r="G75" t="s">
        <v>86</v>
      </c>
      <c r="H75" t="s">
        <v>16</v>
      </c>
      <c r="I75">
        <v>2.7777777777777701E-3</v>
      </c>
      <c r="J75" t="s">
        <v>20</v>
      </c>
      <c r="K75">
        <v>-423.61</v>
      </c>
      <c r="L75">
        <v>-1.345</v>
      </c>
      <c r="M75">
        <v>-1.1000000000000001</v>
      </c>
      <c r="N75" t="s">
        <v>75</v>
      </c>
      <c r="O75" t="s">
        <v>75</v>
      </c>
      <c r="P75" t="s">
        <v>75</v>
      </c>
      <c r="Q75" t="s">
        <v>75</v>
      </c>
      <c r="R75">
        <v>3.6398000000000001</v>
      </c>
      <c r="S75">
        <v>5.5279999999999996</v>
      </c>
      <c r="T75">
        <v>5.7640000000000002</v>
      </c>
      <c r="U75">
        <v>3.32</v>
      </c>
      <c r="V75">
        <v>0</v>
      </c>
      <c r="W75">
        <v>-4.0999999999999898E-2</v>
      </c>
      <c r="X75">
        <v>0</v>
      </c>
      <c r="Y75">
        <v>-0.244999999999999</v>
      </c>
      <c r="Z75">
        <v>103.784449999999</v>
      </c>
      <c r="AA75">
        <v>770.92783899999995</v>
      </c>
      <c r="AB75">
        <v>483.593175999999</v>
      </c>
      <c r="AC75">
        <v>1170.8580399999901</v>
      </c>
      <c r="AD75">
        <v>17.368009999999899</v>
      </c>
      <c r="AE75">
        <v>531.03749600000003</v>
      </c>
      <c r="AF75">
        <v>703.19259999999997</v>
      </c>
      <c r="AG75">
        <v>1220.84402</v>
      </c>
      <c r="AH75">
        <v>103.784449999999</v>
      </c>
      <c r="AI75" s="13">
        <v>770.92783899999995</v>
      </c>
      <c r="AJ75">
        <v>483.593175999999</v>
      </c>
      <c r="AK75">
        <v>1170.8580399999901</v>
      </c>
      <c r="AL75" t="s">
        <v>77</v>
      </c>
    </row>
    <row r="76" spans="1:38" x14ac:dyDescent="0.35">
      <c r="A76" t="str">
        <f t="shared" si="1"/>
        <v>VOLFXEURCHF1D25FLY</v>
      </c>
      <c r="B76" t="s">
        <v>71</v>
      </c>
      <c r="C76" t="s">
        <v>27</v>
      </c>
      <c r="D76" t="s">
        <v>86</v>
      </c>
      <c r="E76" t="s">
        <v>20</v>
      </c>
      <c r="F76" t="s">
        <v>19</v>
      </c>
      <c r="G76" t="s">
        <v>86</v>
      </c>
      <c r="H76" t="s">
        <v>19</v>
      </c>
      <c r="I76">
        <v>2.7777777777777701E-3</v>
      </c>
      <c r="J76" t="s">
        <v>20</v>
      </c>
      <c r="K76">
        <v>2951.06</v>
      </c>
      <c r="L76">
        <v>0.21</v>
      </c>
      <c r="M76">
        <v>0.21</v>
      </c>
      <c r="N76" t="s">
        <v>75</v>
      </c>
      <c r="O76" t="s">
        <v>75</v>
      </c>
      <c r="P76" t="s">
        <v>80</v>
      </c>
      <c r="Q76" t="s">
        <v>80</v>
      </c>
      <c r="R76">
        <v>1.82</v>
      </c>
      <c r="S76">
        <v>3.3066499999999999</v>
      </c>
      <c r="T76">
        <v>3.4283000000000001</v>
      </c>
      <c r="U76">
        <v>1.50745</v>
      </c>
      <c r="V76">
        <v>4.7999999999999897E-2</v>
      </c>
      <c r="W76">
        <v>-7.2300000000000003E-2</v>
      </c>
      <c r="X76">
        <v>5.3999999999999902E-2</v>
      </c>
      <c r="Y76">
        <v>0</v>
      </c>
      <c r="Z76">
        <v>0</v>
      </c>
      <c r="AA76">
        <v>2685.4645999999998</v>
      </c>
      <c r="AB76">
        <v>141.65087999999901</v>
      </c>
      <c r="AC76">
        <v>4879.0612744999999</v>
      </c>
      <c r="AD76">
        <v>-213.361638</v>
      </c>
      <c r="AE76">
        <v>159.357239999999</v>
      </c>
      <c r="AF76">
        <v>2224.2876984999998</v>
      </c>
      <c r="AG76">
        <v>5058.559499</v>
      </c>
      <c r="AH76">
        <v>0</v>
      </c>
      <c r="AI76" s="13">
        <v>2685.4645999999998</v>
      </c>
      <c r="AJ76">
        <v>141.65087999999901</v>
      </c>
      <c r="AK76">
        <v>4879.0612744999999</v>
      </c>
      <c r="AL76" t="s">
        <v>77</v>
      </c>
    </row>
    <row r="77" spans="1:38" x14ac:dyDescent="0.35">
      <c r="A77" t="str">
        <f t="shared" si="1"/>
        <v>VOLFXEURCHF1D25RR</v>
      </c>
      <c r="B77" t="s">
        <v>71</v>
      </c>
      <c r="C77" t="s">
        <v>27</v>
      </c>
      <c r="D77" t="s">
        <v>86</v>
      </c>
      <c r="E77" t="s">
        <v>20</v>
      </c>
      <c r="F77" t="s">
        <v>18</v>
      </c>
      <c r="G77" t="s">
        <v>86</v>
      </c>
      <c r="H77" t="s">
        <v>18</v>
      </c>
      <c r="I77">
        <v>2.7777777777777701E-3</v>
      </c>
      <c r="J77" t="s">
        <v>20</v>
      </c>
      <c r="K77">
        <v>-1185.5</v>
      </c>
      <c r="L77">
        <v>-0.71499999999999997</v>
      </c>
      <c r="M77">
        <v>-0.65</v>
      </c>
      <c r="N77" t="s">
        <v>75</v>
      </c>
      <c r="O77" t="s">
        <v>75</v>
      </c>
      <c r="P77" t="s">
        <v>80</v>
      </c>
      <c r="Q77" t="s">
        <v>80</v>
      </c>
      <c r="R77">
        <v>2.57</v>
      </c>
      <c r="S77">
        <v>6.2248999999999999</v>
      </c>
      <c r="T77">
        <v>6.585</v>
      </c>
      <c r="U77">
        <v>2.157</v>
      </c>
      <c r="V77">
        <v>0</v>
      </c>
      <c r="W77">
        <v>-5.0000000000000001E-3</v>
      </c>
      <c r="X77">
        <v>0</v>
      </c>
      <c r="Y77">
        <v>-6.4999999999999905E-2</v>
      </c>
      <c r="Z77">
        <v>77.057499999999905</v>
      </c>
      <c r="AA77">
        <v>1523.3674999999901</v>
      </c>
      <c r="AB77">
        <v>705.01684999999998</v>
      </c>
      <c r="AC77">
        <v>3689.809475</v>
      </c>
      <c r="AD77">
        <v>5.9275000000000002</v>
      </c>
      <c r="AE77">
        <v>783.49694999999997</v>
      </c>
      <c r="AF77">
        <v>1278.5617500000001</v>
      </c>
      <c r="AG77">
        <v>3903.25875</v>
      </c>
      <c r="AH77">
        <v>77.057499999999905</v>
      </c>
      <c r="AI77" s="13">
        <v>1523.3674999999901</v>
      </c>
      <c r="AJ77">
        <v>705.01684999999998</v>
      </c>
      <c r="AK77">
        <v>3689.809475</v>
      </c>
      <c r="AL77" t="s">
        <v>77</v>
      </c>
    </row>
    <row r="78" spans="1:38" x14ac:dyDescent="0.35">
      <c r="A78" t="str">
        <f t="shared" si="1"/>
        <v>VOLFXEURCHF1DATM</v>
      </c>
      <c r="B78" t="s">
        <v>71</v>
      </c>
      <c r="C78" t="s">
        <v>27</v>
      </c>
      <c r="D78" t="s">
        <v>86</v>
      </c>
      <c r="E78" t="s">
        <v>20</v>
      </c>
      <c r="F78" t="s">
        <v>9</v>
      </c>
      <c r="G78" t="s">
        <v>86</v>
      </c>
      <c r="H78" t="s">
        <v>9</v>
      </c>
      <c r="I78">
        <v>2.7777777777777701E-3</v>
      </c>
      <c r="J78" t="s">
        <v>20</v>
      </c>
      <c r="K78">
        <v>2992.7207199999998</v>
      </c>
      <c r="L78">
        <v>9.99</v>
      </c>
      <c r="M78">
        <v>9.99</v>
      </c>
      <c r="N78" t="s">
        <v>75</v>
      </c>
      <c r="O78" t="s">
        <v>75</v>
      </c>
      <c r="P78" t="s">
        <v>75</v>
      </c>
      <c r="Q78" t="s">
        <v>75</v>
      </c>
      <c r="R78">
        <v>3.0331000000000001</v>
      </c>
      <c r="S78">
        <v>4.6066000000000003</v>
      </c>
      <c r="T78">
        <v>4.8033000000000001</v>
      </c>
      <c r="U78">
        <v>2.7665999999999999</v>
      </c>
      <c r="V78">
        <v>0.286799999999999</v>
      </c>
      <c r="W78">
        <v>-0.40799999999999897</v>
      </c>
      <c r="X78">
        <v>0.32270000000000099</v>
      </c>
      <c r="Y78">
        <v>0</v>
      </c>
      <c r="Z78">
        <v>0</v>
      </c>
      <c r="AA78">
        <v>4538.6106079159999</v>
      </c>
      <c r="AB78">
        <v>858.31230249599798</v>
      </c>
      <c r="AC78">
        <v>6893.1336343759904</v>
      </c>
      <c r="AD78">
        <v>-1221.0300537599901</v>
      </c>
      <c r="AE78">
        <v>965.75097634400299</v>
      </c>
      <c r="AF78">
        <v>4139.8305719760001</v>
      </c>
      <c r="AG78">
        <v>7187.4677171879903</v>
      </c>
      <c r="AH78">
        <v>0</v>
      </c>
      <c r="AI78" s="13">
        <v>4538.6106079159999</v>
      </c>
      <c r="AJ78">
        <v>858.31230249599798</v>
      </c>
      <c r="AK78">
        <v>6893.1336343759904</v>
      </c>
      <c r="AL78" t="s">
        <v>77</v>
      </c>
    </row>
    <row r="79" spans="1:38" x14ac:dyDescent="0.35">
      <c r="A79" t="str">
        <f t="shared" si="1"/>
        <v>VOLFXEURCHF1W10FLY</v>
      </c>
      <c r="B79" t="s">
        <v>71</v>
      </c>
      <c r="C79" t="s">
        <v>27</v>
      </c>
      <c r="D79" t="s">
        <v>86</v>
      </c>
      <c r="E79" t="s">
        <v>0</v>
      </c>
      <c r="F79" t="s">
        <v>17</v>
      </c>
      <c r="G79" t="s">
        <v>86</v>
      </c>
      <c r="H79" t="s">
        <v>17</v>
      </c>
      <c r="I79">
        <v>1.94444444444444E-2</v>
      </c>
      <c r="J79" t="s">
        <v>0</v>
      </c>
      <c r="K79">
        <v>135.44999999999999</v>
      </c>
      <c r="L79">
        <v>0.72</v>
      </c>
      <c r="M79">
        <v>0.64</v>
      </c>
      <c r="N79" t="s">
        <v>75</v>
      </c>
      <c r="O79" t="s">
        <v>75</v>
      </c>
      <c r="P79" t="s">
        <v>75</v>
      </c>
      <c r="Q79" t="s">
        <v>75</v>
      </c>
      <c r="R79">
        <v>0.92</v>
      </c>
      <c r="S79">
        <v>1.944</v>
      </c>
      <c r="T79">
        <v>2.0720000000000001</v>
      </c>
      <c r="U79">
        <v>0.91779999999999995</v>
      </c>
      <c r="V79">
        <v>0.123599999999999</v>
      </c>
      <c r="W79">
        <v>1.2E-2</v>
      </c>
      <c r="X79">
        <v>0.12429999999999899</v>
      </c>
      <c r="Y79">
        <v>7.9999999999999905E-2</v>
      </c>
      <c r="Z79">
        <v>10.835999999999901</v>
      </c>
      <c r="AA79">
        <v>62.307000000000002</v>
      </c>
      <c r="AB79">
        <v>16.741619999999902</v>
      </c>
      <c r="AC79">
        <v>131.6574</v>
      </c>
      <c r="AD79">
        <v>1.6254</v>
      </c>
      <c r="AE79">
        <v>16.836434999999899</v>
      </c>
      <c r="AF79">
        <v>62.158005000000003</v>
      </c>
      <c r="AG79">
        <v>140.3262</v>
      </c>
      <c r="AH79">
        <v>10.835999999999901</v>
      </c>
      <c r="AI79" s="13">
        <v>62.307000000000002</v>
      </c>
      <c r="AJ79">
        <v>16.741619999999902</v>
      </c>
      <c r="AK79">
        <v>131.6574</v>
      </c>
      <c r="AL79" t="s">
        <v>77</v>
      </c>
    </row>
    <row r="80" spans="1:38" x14ac:dyDescent="0.35">
      <c r="A80" t="str">
        <f t="shared" si="1"/>
        <v>VOLFXEURCHF1W10RR</v>
      </c>
      <c r="B80" t="s">
        <v>71</v>
      </c>
      <c r="C80" t="s">
        <v>27</v>
      </c>
      <c r="D80" t="s">
        <v>86</v>
      </c>
      <c r="E80" t="s">
        <v>0</v>
      </c>
      <c r="F80" t="s">
        <v>16</v>
      </c>
      <c r="G80" t="s">
        <v>86</v>
      </c>
      <c r="H80" t="s">
        <v>16</v>
      </c>
      <c r="I80">
        <v>1.94444444444444E-2</v>
      </c>
      <c r="J80" t="s">
        <v>0</v>
      </c>
      <c r="K80">
        <v>-84.399999999999906</v>
      </c>
      <c r="L80">
        <v>-1.29</v>
      </c>
      <c r="M80">
        <v>-1.29</v>
      </c>
      <c r="N80" t="s">
        <v>75</v>
      </c>
      <c r="O80" t="s">
        <v>75</v>
      </c>
      <c r="P80" t="s">
        <v>75</v>
      </c>
      <c r="Q80" t="s">
        <v>75</v>
      </c>
      <c r="R80">
        <v>1.38</v>
      </c>
      <c r="S80">
        <v>4.0359999999999996</v>
      </c>
      <c r="T80">
        <v>4.3680000000000003</v>
      </c>
      <c r="U80">
        <v>1.3766</v>
      </c>
      <c r="V80">
        <v>0</v>
      </c>
      <c r="W80">
        <v>0.215999999999999</v>
      </c>
      <c r="X80">
        <v>0</v>
      </c>
      <c r="Y80">
        <v>0</v>
      </c>
      <c r="Z80">
        <v>0</v>
      </c>
      <c r="AA80">
        <v>58.235999999999898</v>
      </c>
      <c r="AB80">
        <v>2.7008000000000001</v>
      </c>
      <c r="AC80">
        <v>170.319199999999</v>
      </c>
      <c r="AD80">
        <v>-18.2303999999999</v>
      </c>
      <c r="AE80">
        <v>3.0384000000000002</v>
      </c>
      <c r="AF80">
        <v>58.092519999999901</v>
      </c>
      <c r="AG80">
        <v>184.3296</v>
      </c>
      <c r="AH80">
        <v>0</v>
      </c>
      <c r="AI80" s="13">
        <v>58.235999999999898</v>
      </c>
      <c r="AJ80">
        <v>2.7008000000000001</v>
      </c>
      <c r="AK80">
        <v>170.319199999999</v>
      </c>
      <c r="AL80" t="s">
        <v>77</v>
      </c>
    </row>
    <row r="81" spans="1:38" x14ac:dyDescent="0.35">
      <c r="A81" t="str">
        <f t="shared" si="1"/>
        <v>VOLFXEURCHF1W25FLY</v>
      </c>
      <c r="B81" t="s">
        <v>71</v>
      </c>
      <c r="C81" t="s">
        <v>27</v>
      </c>
      <c r="D81" t="s">
        <v>86</v>
      </c>
      <c r="E81" t="s">
        <v>0</v>
      </c>
      <c r="F81" t="s">
        <v>19</v>
      </c>
      <c r="G81" t="s">
        <v>86</v>
      </c>
      <c r="H81" t="s">
        <v>19</v>
      </c>
      <c r="I81">
        <v>1.94444444444444E-2</v>
      </c>
      <c r="J81" t="s">
        <v>0</v>
      </c>
      <c r="K81">
        <v>587.52</v>
      </c>
      <c r="L81">
        <v>0.21249999999999999</v>
      </c>
      <c r="M81">
        <v>0.18360000000000001</v>
      </c>
      <c r="N81" t="s">
        <v>75</v>
      </c>
      <c r="O81" t="s">
        <v>75</v>
      </c>
      <c r="P81" t="s">
        <v>75</v>
      </c>
      <c r="Q81" t="s">
        <v>75</v>
      </c>
      <c r="R81">
        <v>0.57499999999999996</v>
      </c>
      <c r="S81">
        <v>0.755</v>
      </c>
      <c r="T81">
        <v>0.77749999999999997</v>
      </c>
      <c r="U81">
        <v>0.5736</v>
      </c>
      <c r="V81">
        <v>3.5999999999999997E-2</v>
      </c>
      <c r="W81">
        <v>7.5999999999999896E-3</v>
      </c>
      <c r="X81">
        <v>3.6699999999999899E-2</v>
      </c>
      <c r="Y81">
        <v>2.8899999999999901E-2</v>
      </c>
      <c r="Z81">
        <v>16.979327999999899</v>
      </c>
      <c r="AA81">
        <v>168.91200000000001</v>
      </c>
      <c r="AB81">
        <v>21.15072</v>
      </c>
      <c r="AC81">
        <v>221.78880000000001</v>
      </c>
      <c r="AD81">
        <v>4.46515199999999</v>
      </c>
      <c r="AE81">
        <v>21.561983999999899</v>
      </c>
      <c r="AF81">
        <v>168.50073599999999</v>
      </c>
      <c r="AG81">
        <v>228.39840000000001</v>
      </c>
      <c r="AH81">
        <v>16.979327999999899</v>
      </c>
      <c r="AI81" s="13">
        <v>168.91200000000001</v>
      </c>
      <c r="AJ81">
        <v>21.15072</v>
      </c>
      <c r="AK81">
        <v>221.78880000000001</v>
      </c>
      <c r="AL81" t="s">
        <v>77</v>
      </c>
    </row>
    <row r="82" spans="1:38" x14ac:dyDescent="0.35">
      <c r="A82" t="str">
        <f t="shared" si="1"/>
        <v>VOLFXEURCHF1W25RR</v>
      </c>
      <c r="B82" t="s">
        <v>71</v>
      </c>
      <c r="C82" t="s">
        <v>27</v>
      </c>
      <c r="D82" t="s">
        <v>86</v>
      </c>
      <c r="E82" t="s">
        <v>0</v>
      </c>
      <c r="F82" t="s">
        <v>18</v>
      </c>
      <c r="G82" t="s">
        <v>86</v>
      </c>
      <c r="H82" t="s">
        <v>18</v>
      </c>
      <c r="I82">
        <v>1.94444444444444E-2</v>
      </c>
      <c r="J82" t="s">
        <v>0</v>
      </c>
      <c r="K82">
        <v>-237.64</v>
      </c>
      <c r="L82">
        <v>-0.71250000000000002</v>
      </c>
      <c r="M82">
        <v>-0.75</v>
      </c>
      <c r="N82" t="s">
        <v>75</v>
      </c>
      <c r="O82" t="s">
        <v>75</v>
      </c>
      <c r="P82" t="s">
        <v>75</v>
      </c>
      <c r="Q82" t="s">
        <v>75</v>
      </c>
      <c r="R82">
        <v>0.80249999999999999</v>
      </c>
      <c r="S82">
        <v>0.80449999999999999</v>
      </c>
      <c r="T82">
        <v>0.80479999999999996</v>
      </c>
      <c r="U82">
        <v>0.5605</v>
      </c>
      <c r="V82">
        <v>7.4999999999999503E-3</v>
      </c>
      <c r="W82">
        <v>0.10149999999999899</v>
      </c>
      <c r="X82">
        <v>3.8000000000000199E-3</v>
      </c>
      <c r="Y82">
        <v>3.7499999999999901E-2</v>
      </c>
      <c r="Z82">
        <v>-8.9114999999999895</v>
      </c>
      <c r="AA82">
        <v>95.353049999999996</v>
      </c>
      <c r="AB82">
        <v>0</v>
      </c>
      <c r="AC82">
        <v>95.590689999999995</v>
      </c>
      <c r="AD82">
        <v>-24.120459999999898</v>
      </c>
      <c r="AE82">
        <v>0</v>
      </c>
      <c r="AF82">
        <v>66.598609999999994</v>
      </c>
      <c r="AG82">
        <v>95.626335999999995</v>
      </c>
      <c r="AH82">
        <v>-8.9114999999999895</v>
      </c>
      <c r="AI82" s="13">
        <v>95.353049999999996</v>
      </c>
      <c r="AJ82">
        <v>0</v>
      </c>
      <c r="AK82">
        <v>95.590689999999995</v>
      </c>
      <c r="AL82" t="s">
        <v>77</v>
      </c>
    </row>
    <row r="83" spans="1:38" x14ac:dyDescent="0.35">
      <c r="A83" t="str">
        <f t="shared" si="1"/>
        <v>VOLFXEURCHF1WATM</v>
      </c>
      <c r="B83" t="s">
        <v>71</v>
      </c>
      <c r="C83" t="s">
        <v>27</v>
      </c>
      <c r="D83" t="s">
        <v>86</v>
      </c>
      <c r="E83" t="s">
        <v>0</v>
      </c>
      <c r="F83" t="s">
        <v>9</v>
      </c>
      <c r="G83" t="s">
        <v>86</v>
      </c>
      <c r="H83" t="s">
        <v>9</v>
      </c>
      <c r="I83">
        <v>1.94444444444444E-2</v>
      </c>
      <c r="J83" t="s">
        <v>0</v>
      </c>
      <c r="K83">
        <v>583.31111999999905</v>
      </c>
      <c r="L83">
        <v>7.97</v>
      </c>
      <c r="M83">
        <v>7.97</v>
      </c>
      <c r="N83" t="s">
        <v>75</v>
      </c>
      <c r="O83" t="s">
        <v>75</v>
      </c>
      <c r="P83" t="s">
        <v>75</v>
      </c>
      <c r="Q83" t="s">
        <v>75</v>
      </c>
      <c r="R83">
        <v>1.1499999999999999</v>
      </c>
      <c r="S83">
        <v>1.1499999999999999</v>
      </c>
      <c r="T83">
        <v>1.1499999999999999</v>
      </c>
      <c r="U83">
        <v>1.1471</v>
      </c>
      <c r="V83">
        <v>7.5999999999999596E-2</v>
      </c>
      <c r="W83">
        <v>-0.136099999999999</v>
      </c>
      <c r="X83">
        <v>8.5499999999999604E-2</v>
      </c>
      <c r="Y83">
        <v>0</v>
      </c>
      <c r="Z83">
        <v>0</v>
      </c>
      <c r="AA83">
        <v>335.40389399999901</v>
      </c>
      <c r="AB83">
        <v>44.331645119999699</v>
      </c>
      <c r="AC83">
        <v>335.40389399999901</v>
      </c>
      <c r="AD83">
        <v>-79.388643431999895</v>
      </c>
      <c r="AE83">
        <v>49.873100759999801</v>
      </c>
      <c r="AF83">
        <v>334.55809287599902</v>
      </c>
      <c r="AG83">
        <v>335.40389399999901</v>
      </c>
      <c r="AH83">
        <v>0</v>
      </c>
      <c r="AI83" s="13">
        <v>335.40389399999901</v>
      </c>
      <c r="AJ83">
        <v>44.331645119999699</v>
      </c>
      <c r="AK83">
        <v>335.40389399999901</v>
      </c>
      <c r="AL83" t="s">
        <v>77</v>
      </c>
    </row>
    <row r="84" spans="1:38" x14ac:dyDescent="0.35">
      <c r="A84" t="str">
        <f t="shared" si="1"/>
        <v>VOLFXEURCHF1MATM</v>
      </c>
      <c r="B84" t="s">
        <v>71</v>
      </c>
      <c r="C84" t="s">
        <v>27</v>
      </c>
      <c r="D84" t="s">
        <v>86</v>
      </c>
      <c r="E84" t="s">
        <v>2</v>
      </c>
      <c r="F84" t="s">
        <v>9</v>
      </c>
      <c r="G84" t="s">
        <v>86</v>
      </c>
      <c r="H84" t="s">
        <v>9</v>
      </c>
      <c r="I84">
        <v>8.3333333333333301E-2</v>
      </c>
      <c r="J84" t="s">
        <v>2</v>
      </c>
      <c r="K84">
        <v>3.4339300000000001</v>
      </c>
      <c r="L84">
        <v>8.7225000000000001</v>
      </c>
      <c r="M84">
        <v>8.7963000000000005</v>
      </c>
      <c r="N84" t="s">
        <v>75</v>
      </c>
      <c r="O84" t="s">
        <v>75</v>
      </c>
      <c r="P84" t="s">
        <v>75</v>
      </c>
      <c r="Q84" t="s">
        <v>75</v>
      </c>
      <c r="R84">
        <v>0.5</v>
      </c>
      <c r="S84">
        <v>0.6</v>
      </c>
      <c r="T84">
        <v>0.61250000000000004</v>
      </c>
      <c r="U84">
        <v>0.37569999999999998</v>
      </c>
      <c r="V84">
        <v>0</v>
      </c>
      <c r="W84">
        <v>-9.5000000000000598E-2</v>
      </c>
      <c r="X84">
        <v>0</v>
      </c>
      <c r="Y84">
        <v>-7.3800000000000296E-2</v>
      </c>
      <c r="Z84">
        <v>-0.25342403400000102</v>
      </c>
      <c r="AA84">
        <v>0.85848250000000104</v>
      </c>
      <c r="AB84">
        <v>0</v>
      </c>
      <c r="AC84">
        <v>1.030179</v>
      </c>
      <c r="AD84">
        <v>-0.32622335000000202</v>
      </c>
      <c r="AE84">
        <v>0</v>
      </c>
      <c r="AF84">
        <v>0.64506375049999998</v>
      </c>
      <c r="AG84">
        <v>1.0516410624999999</v>
      </c>
      <c r="AH84">
        <v>-0.25342403400000102</v>
      </c>
      <c r="AI84" s="13">
        <v>0.85848250000000104</v>
      </c>
      <c r="AJ84">
        <v>0</v>
      </c>
      <c r="AK84">
        <v>1.030179</v>
      </c>
      <c r="AL84" t="s">
        <v>77</v>
      </c>
    </row>
    <row r="85" spans="1:38" x14ac:dyDescent="0.35">
      <c r="A85" t="str">
        <f t="shared" si="1"/>
        <v>VOLFXEURCHF2MATM</v>
      </c>
      <c r="B85" t="s">
        <v>71</v>
      </c>
      <c r="C85" t="s">
        <v>27</v>
      </c>
      <c r="D85" t="s">
        <v>86</v>
      </c>
      <c r="E85" t="s">
        <v>3</v>
      </c>
      <c r="F85" t="s">
        <v>9</v>
      </c>
      <c r="G85" t="s">
        <v>86</v>
      </c>
      <c r="H85" t="s">
        <v>9</v>
      </c>
      <c r="I85">
        <v>0.16666666666666599</v>
      </c>
      <c r="J85" t="s">
        <v>3</v>
      </c>
      <c r="K85">
        <v>37.635680000000001</v>
      </c>
      <c r="L85">
        <v>8.2575000000000003</v>
      </c>
      <c r="M85">
        <v>8.2575000000000003</v>
      </c>
      <c r="N85" t="s">
        <v>75</v>
      </c>
      <c r="O85" t="s">
        <v>75</v>
      </c>
      <c r="P85" t="s">
        <v>75</v>
      </c>
      <c r="Q85" t="s">
        <v>75</v>
      </c>
      <c r="R85">
        <v>0.45</v>
      </c>
      <c r="S85">
        <v>0.49399999999999999</v>
      </c>
      <c r="T85">
        <v>0.4995</v>
      </c>
      <c r="U85">
        <v>0.36470000000000002</v>
      </c>
      <c r="V85">
        <v>2.5999999999999801E-2</v>
      </c>
      <c r="W85">
        <v>-2.8000000000005798E-3</v>
      </c>
      <c r="X85">
        <v>2.9300000000000902E-2</v>
      </c>
      <c r="Y85">
        <v>0</v>
      </c>
      <c r="Z85">
        <v>0</v>
      </c>
      <c r="AA85">
        <v>8.4680280000000003</v>
      </c>
      <c r="AB85">
        <v>0.97852767999999202</v>
      </c>
      <c r="AC85">
        <v>9.2960129600000005</v>
      </c>
      <c r="AD85">
        <v>-0.10537990400002099</v>
      </c>
      <c r="AE85">
        <v>1.1027254240000299</v>
      </c>
      <c r="AF85">
        <v>6.8628662479999996</v>
      </c>
      <c r="AG85">
        <v>9.3995110799999999</v>
      </c>
      <c r="AH85">
        <v>0</v>
      </c>
      <c r="AI85" s="13">
        <v>8.4680280000000003</v>
      </c>
      <c r="AJ85">
        <v>0.97852767999999202</v>
      </c>
      <c r="AK85">
        <v>9.2960129600000005</v>
      </c>
      <c r="AL85" t="s">
        <v>77</v>
      </c>
    </row>
    <row r="86" spans="1:38" x14ac:dyDescent="0.35">
      <c r="A86" t="str">
        <f t="shared" si="1"/>
        <v>VOLFXEURCHF3MATM</v>
      </c>
      <c r="B86" t="s">
        <v>71</v>
      </c>
      <c r="C86" t="s">
        <v>27</v>
      </c>
      <c r="D86" t="s">
        <v>86</v>
      </c>
      <c r="E86" t="s">
        <v>4</v>
      </c>
      <c r="F86" t="s">
        <v>9</v>
      </c>
      <c r="G86" t="s">
        <v>86</v>
      </c>
      <c r="H86" t="s">
        <v>9</v>
      </c>
      <c r="I86">
        <v>0.25</v>
      </c>
      <c r="J86" t="s">
        <v>4</v>
      </c>
      <c r="K86">
        <v>347.56781000000001</v>
      </c>
      <c r="L86">
        <v>8.0850000000000009</v>
      </c>
      <c r="M86">
        <v>8.0592000000000006</v>
      </c>
      <c r="N86" t="s">
        <v>75</v>
      </c>
      <c r="O86" t="s">
        <v>75</v>
      </c>
      <c r="P86" t="s">
        <v>75</v>
      </c>
      <c r="Q86" t="s">
        <v>75</v>
      </c>
      <c r="R86">
        <v>0.4</v>
      </c>
      <c r="S86">
        <v>0.44</v>
      </c>
      <c r="T86">
        <v>0.44500000000000001</v>
      </c>
      <c r="U86">
        <v>0.34799999999999998</v>
      </c>
      <c r="V86">
        <v>3.3200000000000701E-2</v>
      </c>
      <c r="W86">
        <v>1.2000000000007499E-3</v>
      </c>
      <c r="X86">
        <v>3.4100000000000401E-2</v>
      </c>
      <c r="Y86">
        <v>2.5800000000000201E-2</v>
      </c>
      <c r="Z86">
        <v>8.9672494980000899</v>
      </c>
      <c r="AA86">
        <v>69.513561999999993</v>
      </c>
      <c r="AB86">
        <v>11.5392512920002</v>
      </c>
      <c r="AC86">
        <v>76.4649182</v>
      </c>
      <c r="AD86">
        <v>0.41708137200026202</v>
      </c>
      <c r="AE86">
        <v>11.852062321000099</v>
      </c>
      <c r="AF86">
        <v>60.476798940000002</v>
      </c>
      <c r="AG86">
        <v>77.333837724999995</v>
      </c>
      <c r="AH86">
        <v>8.9672494980000899</v>
      </c>
      <c r="AI86" s="13">
        <v>69.513561999999993</v>
      </c>
      <c r="AJ86">
        <v>11.5392512920002</v>
      </c>
      <c r="AK86">
        <v>76.4649182</v>
      </c>
      <c r="AL86" t="s">
        <v>77</v>
      </c>
    </row>
    <row r="87" spans="1:38" x14ac:dyDescent="0.35">
      <c r="A87" t="str">
        <f t="shared" si="1"/>
        <v>VOLFXEURCHF6M10FLY</v>
      </c>
      <c r="B87" t="s">
        <v>71</v>
      </c>
      <c r="C87" t="s">
        <v>27</v>
      </c>
      <c r="D87" t="s">
        <v>86</v>
      </c>
      <c r="E87" t="s">
        <v>5</v>
      </c>
      <c r="F87" t="s">
        <v>17</v>
      </c>
      <c r="G87" t="s">
        <v>86</v>
      </c>
      <c r="H87" t="s">
        <v>17</v>
      </c>
      <c r="I87">
        <v>0.5</v>
      </c>
      <c r="J87" t="s">
        <v>5</v>
      </c>
      <c r="K87">
        <v>-2028.1</v>
      </c>
      <c r="L87">
        <v>1.31</v>
      </c>
      <c r="M87">
        <v>1.1163000000000001</v>
      </c>
      <c r="N87" t="s">
        <v>75</v>
      </c>
      <c r="O87" t="s">
        <v>75</v>
      </c>
      <c r="P87" t="s">
        <v>75</v>
      </c>
      <c r="Q87" t="s">
        <v>75</v>
      </c>
      <c r="R87">
        <v>0.32</v>
      </c>
      <c r="S87">
        <v>0.86399999999999999</v>
      </c>
      <c r="T87">
        <v>0.93200000000000005</v>
      </c>
      <c r="U87">
        <v>0.27639999999999998</v>
      </c>
      <c r="V87">
        <v>4.2000000000000003E-2</v>
      </c>
      <c r="W87">
        <v>0.46920000000000001</v>
      </c>
      <c r="X87">
        <v>2.1000000000000098E-2</v>
      </c>
      <c r="Y87">
        <v>0.19369999999999901</v>
      </c>
      <c r="Z87">
        <v>-392.84296999999901</v>
      </c>
      <c r="AA87">
        <v>324.49599999999998</v>
      </c>
      <c r="AB87">
        <v>0</v>
      </c>
      <c r="AC87">
        <v>876.13919999999996</v>
      </c>
      <c r="AD87">
        <v>-951.58452</v>
      </c>
      <c r="AE87">
        <v>0</v>
      </c>
      <c r="AF87">
        <v>280.28341999999998</v>
      </c>
      <c r="AG87">
        <v>945.09460000000001</v>
      </c>
      <c r="AH87">
        <v>-392.84296999999901</v>
      </c>
      <c r="AI87" s="13">
        <v>324.49599999999998</v>
      </c>
      <c r="AJ87">
        <v>0</v>
      </c>
      <c r="AK87">
        <v>876.13919999999996</v>
      </c>
      <c r="AL87" t="s">
        <v>77</v>
      </c>
    </row>
    <row r="88" spans="1:38" x14ac:dyDescent="0.35">
      <c r="A88" t="str">
        <f t="shared" si="1"/>
        <v>VOLFXEURCHF6M10RR</v>
      </c>
      <c r="B88" t="s">
        <v>71</v>
      </c>
      <c r="C88" t="s">
        <v>27</v>
      </c>
      <c r="D88" t="s">
        <v>86</v>
      </c>
      <c r="E88" t="s">
        <v>5</v>
      </c>
      <c r="F88" t="s">
        <v>16</v>
      </c>
      <c r="G88" t="s">
        <v>86</v>
      </c>
      <c r="H88" t="s">
        <v>16</v>
      </c>
      <c r="I88">
        <v>0.5</v>
      </c>
      <c r="J88" t="s">
        <v>5</v>
      </c>
      <c r="K88">
        <v>1586.6899999999901</v>
      </c>
      <c r="L88">
        <v>-2.2349999999999999</v>
      </c>
      <c r="M88">
        <v>-2.3450000000000002</v>
      </c>
      <c r="N88" t="s">
        <v>75</v>
      </c>
      <c r="O88" t="s">
        <v>75</v>
      </c>
      <c r="P88" t="s">
        <v>75</v>
      </c>
      <c r="Q88" t="s">
        <v>75</v>
      </c>
      <c r="R88">
        <v>0.48</v>
      </c>
      <c r="S88">
        <v>1.776</v>
      </c>
      <c r="T88">
        <v>1.9379999999999999</v>
      </c>
      <c r="U88">
        <v>0.41460000000000002</v>
      </c>
      <c r="V88">
        <v>0.29970000000000002</v>
      </c>
      <c r="W88">
        <v>4.5000000000001697E-3</v>
      </c>
      <c r="X88">
        <v>0.32</v>
      </c>
      <c r="Y88">
        <v>0.11</v>
      </c>
      <c r="Z88">
        <v>174.5359</v>
      </c>
      <c r="AA88">
        <v>380.805599999999</v>
      </c>
      <c r="AB88">
        <v>475.53099300000002</v>
      </c>
      <c r="AC88">
        <v>1408.98071999999</v>
      </c>
      <c r="AD88">
        <v>7.1401050000002702</v>
      </c>
      <c r="AE88">
        <v>507.74079999999998</v>
      </c>
      <c r="AF88">
        <v>328.92083700000001</v>
      </c>
      <c r="AG88">
        <v>1537.50260999999</v>
      </c>
      <c r="AH88">
        <v>174.5359</v>
      </c>
      <c r="AI88" s="13">
        <v>380.805599999999</v>
      </c>
      <c r="AJ88">
        <v>475.53099300000002</v>
      </c>
      <c r="AK88">
        <v>1408.98071999999</v>
      </c>
      <c r="AL88" t="s">
        <v>77</v>
      </c>
    </row>
    <row r="89" spans="1:38" x14ac:dyDescent="0.35">
      <c r="A89" t="str">
        <f t="shared" si="1"/>
        <v>VOLFXEURCHF6M25FLY</v>
      </c>
      <c r="B89" t="s">
        <v>71</v>
      </c>
      <c r="C89" t="s">
        <v>27</v>
      </c>
      <c r="D89" t="s">
        <v>86</v>
      </c>
      <c r="E89" t="s">
        <v>5</v>
      </c>
      <c r="F89" t="s">
        <v>19</v>
      </c>
      <c r="G89" t="s">
        <v>86</v>
      </c>
      <c r="H89" t="s">
        <v>19</v>
      </c>
      <c r="I89">
        <v>0.5</v>
      </c>
      <c r="J89" t="s">
        <v>5</v>
      </c>
      <c r="K89">
        <v>19644.64</v>
      </c>
      <c r="L89">
        <v>0.375</v>
      </c>
      <c r="M89">
        <v>0.32879999999999998</v>
      </c>
      <c r="N89" t="s">
        <v>75</v>
      </c>
      <c r="O89" t="s">
        <v>75</v>
      </c>
      <c r="P89" t="s">
        <v>75</v>
      </c>
      <c r="Q89" t="s">
        <v>75</v>
      </c>
      <c r="R89">
        <v>0.2</v>
      </c>
      <c r="S89">
        <v>0.36</v>
      </c>
      <c r="T89">
        <v>0.38</v>
      </c>
      <c r="U89">
        <v>0.17280000000000001</v>
      </c>
      <c r="V89">
        <v>0.17019999999999999</v>
      </c>
      <c r="W89">
        <v>1.5E-3</v>
      </c>
      <c r="X89">
        <v>0.18790000000000001</v>
      </c>
      <c r="Y89">
        <v>4.6199999999999998E-2</v>
      </c>
      <c r="Z89">
        <v>907.58236799999997</v>
      </c>
      <c r="AA89">
        <v>1964.4639999999999</v>
      </c>
      <c r="AB89">
        <v>3343.5177279999998</v>
      </c>
      <c r="AC89">
        <v>3536.0351999999998</v>
      </c>
      <c r="AD89">
        <v>29.46696</v>
      </c>
      <c r="AE89">
        <v>3691.227856</v>
      </c>
      <c r="AF89">
        <v>1697.2968960000001</v>
      </c>
      <c r="AG89">
        <v>3732.4816000000001</v>
      </c>
      <c r="AH89">
        <v>907.58236799999997</v>
      </c>
      <c r="AI89" s="13">
        <v>1964.4639999999999</v>
      </c>
      <c r="AJ89">
        <v>3343.5177279999998</v>
      </c>
      <c r="AK89">
        <v>3536.0351999999998</v>
      </c>
      <c r="AL89" t="s">
        <v>77</v>
      </c>
    </row>
    <row r="90" spans="1:38" x14ac:dyDescent="0.35">
      <c r="A90" t="str">
        <f t="shared" si="1"/>
        <v>VOLFXEURCHF6M25RR</v>
      </c>
      <c r="B90" t="s">
        <v>71</v>
      </c>
      <c r="C90" t="s">
        <v>27</v>
      </c>
      <c r="D90" t="s">
        <v>86</v>
      </c>
      <c r="E90" t="s">
        <v>5</v>
      </c>
      <c r="F90" t="s">
        <v>18</v>
      </c>
      <c r="G90" t="s">
        <v>86</v>
      </c>
      <c r="H90" t="s">
        <v>18</v>
      </c>
      <c r="I90">
        <v>0.5</v>
      </c>
      <c r="J90" t="s">
        <v>5</v>
      </c>
      <c r="K90">
        <v>2413.65</v>
      </c>
      <c r="L90">
        <v>-1.1950000000000001</v>
      </c>
      <c r="M90">
        <v>-1.27</v>
      </c>
      <c r="N90" t="s">
        <v>75</v>
      </c>
      <c r="O90" t="s">
        <v>75</v>
      </c>
      <c r="P90" t="s">
        <v>75</v>
      </c>
      <c r="Q90" t="s">
        <v>75</v>
      </c>
      <c r="R90">
        <v>0.28000000000000003</v>
      </c>
      <c r="S90">
        <v>0.376</v>
      </c>
      <c r="T90">
        <v>0.38800000000000001</v>
      </c>
      <c r="U90">
        <v>0.24179999999999999</v>
      </c>
      <c r="V90">
        <v>0.10829999999999899</v>
      </c>
      <c r="W90">
        <v>2.1999999999999999E-2</v>
      </c>
      <c r="X90">
        <v>0.109399999999999</v>
      </c>
      <c r="Y90">
        <v>7.49999999999999E-2</v>
      </c>
      <c r="Z90">
        <v>181.02374999999901</v>
      </c>
      <c r="AA90">
        <v>337.911</v>
      </c>
      <c r="AB90">
        <v>261.398294999999</v>
      </c>
      <c r="AC90">
        <v>453.76620000000003</v>
      </c>
      <c r="AD90">
        <v>53.100299999999997</v>
      </c>
      <c r="AE90">
        <v>264.05330999999899</v>
      </c>
      <c r="AF90">
        <v>291.81028500000002</v>
      </c>
      <c r="AG90">
        <v>468.24810000000002</v>
      </c>
      <c r="AH90">
        <v>181.02374999999901</v>
      </c>
      <c r="AI90" s="13">
        <v>337.911</v>
      </c>
      <c r="AJ90">
        <v>261.398294999999</v>
      </c>
      <c r="AK90">
        <v>453.76620000000003</v>
      </c>
      <c r="AL90" t="s">
        <v>77</v>
      </c>
    </row>
    <row r="91" spans="1:38" x14ac:dyDescent="0.35">
      <c r="A91" t="str">
        <f t="shared" si="1"/>
        <v>VOLFXEURCHF6MATM</v>
      </c>
      <c r="B91" t="s">
        <v>71</v>
      </c>
      <c r="C91" t="s">
        <v>27</v>
      </c>
      <c r="D91" t="s">
        <v>86</v>
      </c>
      <c r="E91" t="s">
        <v>5</v>
      </c>
      <c r="F91" t="s">
        <v>9</v>
      </c>
      <c r="G91" t="s">
        <v>86</v>
      </c>
      <c r="H91" t="s">
        <v>9</v>
      </c>
      <c r="I91">
        <v>0.5</v>
      </c>
      <c r="J91" t="s">
        <v>5</v>
      </c>
      <c r="K91">
        <v>7052.5154499999999</v>
      </c>
      <c r="L91">
        <v>7.9649999999999999</v>
      </c>
      <c r="M91">
        <v>7.9379</v>
      </c>
      <c r="N91" t="s">
        <v>75</v>
      </c>
      <c r="O91" t="s">
        <v>75</v>
      </c>
      <c r="P91" t="s">
        <v>75</v>
      </c>
      <c r="Q91" t="s">
        <v>75</v>
      </c>
      <c r="R91">
        <v>0.4</v>
      </c>
      <c r="S91">
        <v>0.4</v>
      </c>
      <c r="T91">
        <v>0.4</v>
      </c>
      <c r="U91">
        <v>0.34499999999999997</v>
      </c>
      <c r="V91">
        <v>0.1535</v>
      </c>
      <c r="W91">
        <v>4.5000000000001697E-3</v>
      </c>
      <c r="X91">
        <v>0.17799999999999899</v>
      </c>
      <c r="Y91">
        <v>2.7099999999999898E-2</v>
      </c>
      <c r="Z91">
        <v>191.12316869499901</v>
      </c>
      <c r="AA91">
        <v>1410.5030899999999</v>
      </c>
      <c r="AB91">
        <v>1082.561121575</v>
      </c>
      <c r="AC91">
        <v>1410.5030899999999</v>
      </c>
      <c r="AD91">
        <v>31.7363195250012</v>
      </c>
      <c r="AE91">
        <v>1255.34775009999</v>
      </c>
      <c r="AF91">
        <v>1216.5589151250001</v>
      </c>
      <c r="AG91">
        <v>1410.5030899999999</v>
      </c>
      <c r="AH91">
        <v>191.12316869499901</v>
      </c>
      <c r="AI91" s="13">
        <v>1410.5030899999999</v>
      </c>
      <c r="AJ91">
        <v>1082.561121575</v>
      </c>
      <c r="AK91">
        <v>1410.5030899999999</v>
      </c>
      <c r="AL91" t="s">
        <v>77</v>
      </c>
    </row>
    <row r="92" spans="1:38" x14ac:dyDescent="0.35">
      <c r="A92" t="str">
        <f t="shared" si="1"/>
        <v>VOLFXEURCHF1Y10FLY</v>
      </c>
      <c r="B92" t="s">
        <v>71</v>
      </c>
      <c r="C92" t="s">
        <v>27</v>
      </c>
      <c r="D92" t="s">
        <v>86</v>
      </c>
      <c r="E92" t="s">
        <v>7</v>
      </c>
      <c r="F92" t="s">
        <v>17</v>
      </c>
      <c r="G92" t="s">
        <v>86</v>
      </c>
      <c r="H92" t="s">
        <v>17</v>
      </c>
      <c r="I92">
        <v>1</v>
      </c>
      <c r="J92" t="s">
        <v>7</v>
      </c>
      <c r="K92">
        <v>-20754.09</v>
      </c>
      <c r="L92">
        <v>1.5649999999999999</v>
      </c>
      <c r="M92">
        <v>1.3263</v>
      </c>
      <c r="N92" t="s">
        <v>75</v>
      </c>
      <c r="O92" t="s">
        <v>75</v>
      </c>
      <c r="P92" t="s">
        <v>75</v>
      </c>
      <c r="Q92" t="s">
        <v>75</v>
      </c>
      <c r="R92">
        <v>0.32</v>
      </c>
      <c r="S92">
        <v>1.024</v>
      </c>
      <c r="T92">
        <v>1.1120000000000001</v>
      </c>
      <c r="U92">
        <v>0.27279999999999999</v>
      </c>
      <c r="V92">
        <v>5.2499999999999901E-2</v>
      </c>
      <c r="W92">
        <v>0.62229999999999996</v>
      </c>
      <c r="X92">
        <v>2.62999999999999E-2</v>
      </c>
      <c r="Y92">
        <v>0.238699999999999</v>
      </c>
      <c r="Z92">
        <v>-4954.0012829999896</v>
      </c>
      <c r="AA92">
        <v>3320.6543999999999</v>
      </c>
      <c r="AB92">
        <v>0</v>
      </c>
      <c r="AC92">
        <v>10626.094080000001</v>
      </c>
      <c r="AD92">
        <v>-12915.270207</v>
      </c>
      <c r="AE92">
        <v>0</v>
      </c>
      <c r="AF92">
        <v>2830.857876</v>
      </c>
      <c r="AG92">
        <v>11539.27404</v>
      </c>
      <c r="AH92">
        <v>-4954.0012829999896</v>
      </c>
      <c r="AI92" s="13">
        <v>3320.6543999999999</v>
      </c>
      <c r="AJ92">
        <v>0</v>
      </c>
      <c r="AK92">
        <v>10626.094080000001</v>
      </c>
      <c r="AL92" t="s">
        <v>77</v>
      </c>
    </row>
    <row r="93" spans="1:38" x14ac:dyDescent="0.35">
      <c r="A93" t="str">
        <f t="shared" si="1"/>
        <v>VOLFXEURCHF1Y10RR</v>
      </c>
      <c r="B93" t="s">
        <v>71</v>
      </c>
      <c r="C93" t="s">
        <v>27</v>
      </c>
      <c r="D93" t="s">
        <v>86</v>
      </c>
      <c r="E93" t="s">
        <v>7</v>
      </c>
      <c r="F93" t="s">
        <v>16</v>
      </c>
      <c r="G93" t="s">
        <v>86</v>
      </c>
      <c r="H93" t="s">
        <v>16</v>
      </c>
      <c r="I93">
        <v>1</v>
      </c>
      <c r="J93" t="s">
        <v>7</v>
      </c>
      <c r="K93">
        <v>-1242.82</v>
      </c>
      <c r="L93">
        <v>-2.35</v>
      </c>
      <c r="M93">
        <v>-2.4249999999999998</v>
      </c>
      <c r="N93" t="s">
        <v>75</v>
      </c>
      <c r="O93" t="s">
        <v>75</v>
      </c>
      <c r="P93" t="s">
        <v>75</v>
      </c>
      <c r="Q93" t="s">
        <v>75</v>
      </c>
      <c r="R93">
        <v>0.48</v>
      </c>
      <c r="S93">
        <v>2.0960000000000001</v>
      </c>
      <c r="T93">
        <v>2.298</v>
      </c>
      <c r="U93">
        <v>0.40920000000000001</v>
      </c>
      <c r="V93">
        <v>1.50000000000001E-2</v>
      </c>
      <c r="W93">
        <v>8.6999999999999703E-2</v>
      </c>
      <c r="X93">
        <v>7.4999999999998401E-3</v>
      </c>
      <c r="Y93">
        <v>7.4999999999999706E-2</v>
      </c>
      <c r="Z93">
        <v>-93.211499999999603</v>
      </c>
      <c r="AA93">
        <v>298.27679999999998</v>
      </c>
      <c r="AB93">
        <v>0</v>
      </c>
      <c r="AC93">
        <v>1302.4753599999999</v>
      </c>
      <c r="AD93">
        <v>-108.125339999999</v>
      </c>
      <c r="AE93">
        <v>0</v>
      </c>
      <c r="AF93">
        <v>254.28097199999999</v>
      </c>
      <c r="AG93">
        <v>1428.00018</v>
      </c>
      <c r="AH93">
        <v>-93.211499999999603</v>
      </c>
      <c r="AI93" s="13">
        <v>298.27679999999998</v>
      </c>
      <c r="AJ93">
        <v>0</v>
      </c>
      <c r="AK93">
        <v>1302.4753599999999</v>
      </c>
      <c r="AL93" t="s">
        <v>77</v>
      </c>
    </row>
    <row r="94" spans="1:38" x14ac:dyDescent="0.35">
      <c r="A94" t="str">
        <f t="shared" si="1"/>
        <v>VOLFXEURCHF1Y25FLY</v>
      </c>
      <c r="B94" t="s">
        <v>71</v>
      </c>
      <c r="C94" t="s">
        <v>27</v>
      </c>
      <c r="D94" t="s">
        <v>86</v>
      </c>
      <c r="E94" t="s">
        <v>7</v>
      </c>
      <c r="F94" t="s">
        <v>19</v>
      </c>
      <c r="G94" t="s">
        <v>86</v>
      </c>
      <c r="H94" t="s">
        <v>19</v>
      </c>
      <c r="I94">
        <v>1</v>
      </c>
      <c r="J94" t="s">
        <v>7</v>
      </c>
      <c r="K94">
        <v>77670.22</v>
      </c>
      <c r="L94">
        <v>0.44500000000000001</v>
      </c>
      <c r="M94">
        <v>0.39</v>
      </c>
      <c r="N94" t="s">
        <v>75</v>
      </c>
      <c r="O94" t="s">
        <v>75</v>
      </c>
      <c r="P94" t="s">
        <v>75</v>
      </c>
      <c r="Q94" t="s">
        <v>75</v>
      </c>
      <c r="R94">
        <v>0.2</v>
      </c>
      <c r="S94">
        <v>0.36</v>
      </c>
      <c r="T94">
        <v>0.38</v>
      </c>
      <c r="U94">
        <v>0.17050000000000001</v>
      </c>
      <c r="V94">
        <v>0.22900000000000001</v>
      </c>
      <c r="W94">
        <v>4.4999999999999997E-3</v>
      </c>
      <c r="X94">
        <v>0.25769999999999998</v>
      </c>
      <c r="Y94">
        <v>5.4999999999999903E-2</v>
      </c>
      <c r="Z94">
        <v>4271.8620999999903</v>
      </c>
      <c r="AA94">
        <v>7767.0219999999999</v>
      </c>
      <c r="AB94">
        <v>17786.480380000001</v>
      </c>
      <c r="AC94">
        <v>13980.6396</v>
      </c>
      <c r="AD94">
        <v>349.51598999999999</v>
      </c>
      <c r="AE94">
        <v>20015.615694</v>
      </c>
      <c r="AF94">
        <v>6621.3862550000003</v>
      </c>
      <c r="AG94">
        <v>14757.3418</v>
      </c>
      <c r="AH94">
        <v>4271.8620999999903</v>
      </c>
      <c r="AI94" s="13">
        <v>7767.0219999999999</v>
      </c>
      <c r="AJ94">
        <v>17786.480380000001</v>
      </c>
      <c r="AK94">
        <v>13980.6396</v>
      </c>
      <c r="AL94" t="s">
        <v>77</v>
      </c>
    </row>
    <row r="95" spans="1:38" x14ac:dyDescent="0.35">
      <c r="A95" t="str">
        <f t="shared" si="1"/>
        <v>VOLFXEURCHF1Y25RR</v>
      </c>
      <c r="B95" t="s">
        <v>71</v>
      </c>
      <c r="C95" t="s">
        <v>27</v>
      </c>
      <c r="D95" t="s">
        <v>86</v>
      </c>
      <c r="E95" t="s">
        <v>7</v>
      </c>
      <c r="F95" t="s">
        <v>18</v>
      </c>
      <c r="G95" t="s">
        <v>86</v>
      </c>
      <c r="H95" t="s">
        <v>18</v>
      </c>
      <c r="I95">
        <v>1</v>
      </c>
      <c r="J95" t="s">
        <v>7</v>
      </c>
      <c r="K95">
        <v>12271.57</v>
      </c>
      <c r="L95">
        <v>-1.2649999999999999</v>
      </c>
      <c r="M95">
        <v>-1.3075000000000001</v>
      </c>
      <c r="N95" t="s">
        <v>75</v>
      </c>
      <c r="O95" t="s">
        <v>75</v>
      </c>
      <c r="P95" t="s">
        <v>75</v>
      </c>
      <c r="Q95" t="s">
        <v>75</v>
      </c>
      <c r="R95">
        <v>0.28000000000000003</v>
      </c>
      <c r="S95">
        <v>0.376</v>
      </c>
      <c r="T95">
        <v>0.38800000000000001</v>
      </c>
      <c r="U95">
        <v>0.2387</v>
      </c>
      <c r="V95">
        <v>0.2606</v>
      </c>
      <c r="W95">
        <v>-3.4999999999998301E-3</v>
      </c>
      <c r="X95">
        <v>0.29830000000000001</v>
      </c>
      <c r="Y95">
        <v>4.2500000000000197E-2</v>
      </c>
      <c r="Z95">
        <v>521.54172500000197</v>
      </c>
      <c r="AA95">
        <v>1718.0198</v>
      </c>
      <c r="AB95">
        <v>3197.9711419999999</v>
      </c>
      <c r="AC95">
        <v>2307.0551599999999</v>
      </c>
      <c r="AD95">
        <v>-42.9504949999979</v>
      </c>
      <c r="AE95">
        <v>3660.6093310000001</v>
      </c>
      <c r="AF95">
        <v>1464.6118795</v>
      </c>
      <c r="AG95">
        <v>2380.6845800000001</v>
      </c>
      <c r="AH95">
        <v>521.54172500000197</v>
      </c>
      <c r="AI95" s="13">
        <v>1718.0198</v>
      </c>
      <c r="AJ95">
        <v>3197.9711419999999</v>
      </c>
      <c r="AK95">
        <v>2307.0551599999999</v>
      </c>
      <c r="AL95" t="s">
        <v>77</v>
      </c>
    </row>
    <row r="96" spans="1:38" x14ac:dyDescent="0.35">
      <c r="A96" t="str">
        <f t="shared" si="1"/>
        <v>VOLFXEURCHF1YATM</v>
      </c>
      <c r="B96" t="s">
        <v>71</v>
      </c>
      <c r="C96" t="s">
        <v>27</v>
      </c>
      <c r="D96" t="s">
        <v>86</v>
      </c>
      <c r="E96" t="s">
        <v>7</v>
      </c>
      <c r="F96" t="s">
        <v>9</v>
      </c>
      <c r="G96" t="s">
        <v>86</v>
      </c>
      <c r="H96" t="s">
        <v>9</v>
      </c>
      <c r="I96">
        <v>1</v>
      </c>
      <c r="J96" t="s">
        <v>7</v>
      </c>
      <c r="K96">
        <v>17759.918899999899</v>
      </c>
      <c r="L96">
        <v>7.89</v>
      </c>
      <c r="M96">
        <v>7.85</v>
      </c>
      <c r="N96" t="s">
        <v>75</v>
      </c>
      <c r="O96" t="s">
        <v>75</v>
      </c>
      <c r="P96" t="s">
        <v>75</v>
      </c>
      <c r="Q96" t="s">
        <v>75</v>
      </c>
      <c r="R96">
        <v>0.4</v>
      </c>
      <c r="S96">
        <v>0.4</v>
      </c>
      <c r="T96">
        <v>0.4</v>
      </c>
      <c r="U96">
        <v>0.3402</v>
      </c>
      <c r="V96">
        <v>9.2099999999999405E-2</v>
      </c>
      <c r="W96">
        <v>8.0000000000000002E-3</v>
      </c>
      <c r="X96">
        <v>9.8599999999999299E-2</v>
      </c>
      <c r="Y96">
        <v>0.04</v>
      </c>
      <c r="Z96">
        <v>710.39675599999998</v>
      </c>
      <c r="AA96">
        <v>3551.98377999999</v>
      </c>
      <c r="AB96">
        <v>1635.6885306899801</v>
      </c>
      <c r="AC96">
        <v>3551.98377999999</v>
      </c>
      <c r="AD96">
        <v>142.07935119999999</v>
      </c>
      <c r="AE96">
        <v>1751.12800353998</v>
      </c>
      <c r="AF96">
        <v>3020.9622048899901</v>
      </c>
      <c r="AG96">
        <v>3551.98377999999</v>
      </c>
      <c r="AH96">
        <v>710.39675599999998</v>
      </c>
      <c r="AI96" s="13">
        <v>3551.98377999999</v>
      </c>
      <c r="AJ96">
        <v>1635.6885306899801</v>
      </c>
      <c r="AK96">
        <v>3551.98377999999</v>
      </c>
      <c r="AL96" t="s">
        <v>77</v>
      </c>
    </row>
    <row r="97" spans="1:38" x14ac:dyDescent="0.35">
      <c r="A97" t="str">
        <f t="shared" si="1"/>
        <v>VOLFXEURCHF2Y10FLY</v>
      </c>
      <c r="B97" t="s">
        <v>71</v>
      </c>
      <c r="C97" t="s">
        <v>27</v>
      </c>
      <c r="D97" t="s">
        <v>86</v>
      </c>
      <c r="E97" t="s">
        <v>8</v>
      </c>
      <c r="F97" t="s">
        <v>17</v>
      </c>
      <c r="G97" t="s">
        <v>86</v>
      </c>
      <c r="H97" t="s">
        <v>17</v>
      </c>
      <c r="I97">
        <v>2</v>
      </c>
      <c r="J97" t="s">
        <v>8</v>
      </c>
      <c r="K97">
        <v>-4486.9699999999903</v>
      </c>
      <c r="L97">
        <v>1.67</v>
      </c>
      <c r="M97">
        <v>1.375</v>
      </c>
      <c r="N97" t="s">
        <v>75</v>
      </c>
      <c r="O97" t="s">
        <v>75</v>
      </c>
      <c r="P97" t="s">
        <v>75</v>
      </c>
      <c r="Q97" t="s">
        <v>75</v>
      </c>
      <c r="R97">
        <v>0.4</v>
      </c>
      <c r="S97">
        <v>1.36</v>
      </c>
      <c r="T97">
        <v>1.48</v>
      </c>
      <c r="U97">
        <v>0.35310000000000002</v>
      </c>
      <c r="V97">
        <v>5.89999999999999E-2</v>
      </c>
      <c r="W97">
        <v>0.78689999999999904</v>
      </c>
      <c r="X97">
        <v>2.9499999999999801E-2</v>
      </c>
      <c r="Y97">
        <v>0.29499999999999899</v>
      </c>
      <c r="Z97">
        <v>-1323.65614999999</v>
      </c>
      <c r="AA97">
        <v>897.39399999999898</v>
      </c>
      <c r="AB97">
        <v>0</v>
      </c>
      <c r="AC97">
        <v>3051.1396</v>
      </c>
      <c r="AD97">
        <v>-3530.7966929999898</v>
      </c>
      <c r="AE97">
        <v>0</v>
      </c>
      <c r="AF97">
        <v>792.17455349999898</v>
      </c>
      <c r="AG97">
        <v>3320.3577999999902</v>
      </c>
      <c r="AH97">
        <v>-1323.65614999999</v>
      </c>
      <c r="AI97" s="13">
        <v>897.39399999999898</v>
      </c>
      <c r="AJ97">
        <v>0</v>
      </c>
      <c r="AK97">
        <v>3051.1396</v>
      </c>
      <c r="AL97" t="s">
        <v>77</v>
      </c>
    </row>
    <row r="98" spans="1:38" x14ac:dyDescent="0.35">
      <c r="A98" t="str">
        <f t="shared" si="1"/>
        <v>VOLFXEURCHF2Y10RR</v>
      </c>
      <c r="B98" t="s">
        <v>71</v>
      </c>
      <c r="C98" t="s">
        <v>27</v>
      </c>
      <c r="D98" t="s">
        <v>86</v>
      </c>
      <c r="E98" t="s">
        <v>8</v>
      </c>
      <c r="F98" t="s">
        <v>16</v>
      </c>
      <c r="G98" t="s">
        <v>86</v>
      </c>
      <c r="H98" t="s">
        <v>16</v>
      </c>
      <c r="I98">
        <v>2</v>
      </c>
      <c r="J98" t="s">
        <v>8</v>
      </c>
      <c r="K98">
        <v>-4004.38</v>
      </c>
      <c r="L98">
        <v>-2.34</v>
      </c>
      <c r="M98">
        <v>-2.4500000000000002</v>
      </c>
      <c r="N98" t="s">
        <v>75</v>
      </c>
      <c r="O98" t="s">
        <v>75</v>
      </c>
      <c r="P98" t="s">
        <v>75</v>
      </c>
      <c r="Q98" t="s">
        <v>75</v>
      </c>
      <c r="R98">
        <v>0.6</v>
      </c>
      <c r="S98">
        <v>2.92</v>
      </c>
      <c r="T98">
        <v>3.21</v>
      </c>
      <c r="U98">
        <v>0.52969999999999995</v>
      </c>
      <c r="V98">
        <v>2.20000000000002E-2</v>
      </c>
      <c r="W98">
        <v>0.878</v>
      </c>
      <c r="X98">
        <v>1.10000000000001E-2</v>
      </c>
      <c r="Y98">
        <v>0.11</v>
      </c>
      <c r="Z98">
        <v>-440.48180000000099</v>
      </c>
      <c r="AA98">
        <v>1201.3140000000001</v>
      </c>
      <c r="AB98">
        <v>0</v>
      </c>
      <c r="AC98">
        <v>5846.3948</v>
      </c>
      <c r="AD98">
        <v>-3515.84564</v>
      </c>
      <c r="AE98">
        <v>0</v>
      </c>
      <c r="AF98">
        <v>1060.560043</v>
      </c>
      <c r="AG98">
        <v>6427.0299000000005</v>
      </c>
      <c r="AH98">
        <v>-440.48180000000099</v>
      </c>
      <c r="AI98" s="13">
        <v>1201.3140000000001</v>
      </c>
      <c r="AJ98">
        <v>0</v>
      </c>
      <c r="AK98">
        <v>5846.3948</v>
      </c>
      <c r="AL98" t="s">
        <v>77</v>
      </c>
    </row>
    <row r="99" spans="1:38" x14ac:dyDescent="0.35">
      <c r="A99" t="str">
        <f t="shared" si="1"/>
        <v>VOLFXEURCHF2Y25FLY</v>
      </c>
      <c r="B99" t="s">
        <v>71</v>
      </c>
      <c r="C99" t="s">
        <v>27</v>
      </c>
      <c r="D99" t="s">
        <v>86</v>
      </c>
      <c r="E99" t="s">
        <v>8</v>
      </c>
      <c r="F99" t="s">
        <v>19</v>
      </c>
      <c r="G99" t="s">
        <v>86</v>
      </c>
      <c r="H99" t="s">
        <v>19</v>
      </c>
      <c r="I99">
        <v>2</v>
      </c>
      <c r="J99" t="s">
        <v>8</v>
      </c>
      <c r="K99">
        <v>-39918.58</v>
      </c>
      <c r="L99">
        <v>0.48</v>
      </c>
      <c r="M99">
        <v>0.38750000000000001</v>
      </c>
      <c r="N99" t="s">
        <v>75</v>
      </c>
      <c r="O99" t="s">
        <v>75</v>
      </c>
      <c r="P99" t="s">
        <v>75</v>
      </c>
      <c r="Q99" t="s">
        <v>75</v>
      </c>
      <c r="R99">
        <v>0.25</v>
      </c>
      <c r="S99">
        <v>0.45</v>
      </c>
      <c r="T99">
        <v>0.47499999999999998</v>
      </c>
      <c r="U99">
        <v>0.22070000000000001</v>
      </c>
      <c r="V99">
        <v>1.8499999999999898E-2</v>
      </c>
      <c r="W99">
        <v>0.31230000000000002</v>
      </c>
      <c r="X99">
        <v>9.1999999999999808E-3</v>
      </c>
      <c r="Y99">
        <v>9.2499999999999902E-2</v>
      </c>
      <c r="Z99">
        <v>-3692.4686499999898</v>
      </c>
      <c r="AA99">
        <v>4989.8225000000002</v>
      </c>
      <c r="AB99">
        <v>0</v>
      </c>
      <c r="AC99">
        <v>8981.6805000000004</v>
      </c>
      <c r="AD99">
        <v>-12466.572534000001</v>
      </c>
      <c r="AE99">
        <v>0</v>
      </c>
      <c r="AF99">
        <v>4405.0153030000001</v>
      </c>
      <c r="AG99">
        <v>9480.6627499999995</v>
      </c>
      <c r="AH99">
        <v>-3692.4686499999898</v>
      </c>
      <c r="AI99" s="13">
        <v>4989.8225000000002</v>
      </c>
      <c r="AJ99">
        <v>0</v>
      </c>
      <c r="AK99">
        <v>8981.6805000000004</v>
      </c>
      <c r="AL99" t="s">
        <v>77</v>
      </c>
    </row>
    <row r="100" spans="1:38" x14ac:dyDescent="0.35">
      <c r="A100" t="str">
        <f t="shared" si="1"/>
        <v>VOLFXEURCHF2Y25RR</v>
      </c>
      <c r="B100" t="s">
        <v>71</v>
      </c>
      <c r="C100" t="s">
        <v>27</v>
      </c>
      <c r="D100" t="s">
        <v>86</v>
      </c>
      <c r="E100" t="s">
        <v>8</v>
      </c>
      <c r="F100" t="s">
        <v>18</v>
      </c>
      <c r="G100" t="s">
        <v>86</v>
      </c>
      <c r="H100" t="s">
        <v>18</v>
      </c>
      <c r="I100">
        <v>2</v>
      </c>
      <c r="J100" t="s">
        <v>8</v>
      </c>
      <c r="K100">
        <v>-14787.16</v>
      </c>
      <c r="L100">
        <v>-1.2749999999999999</v>
      </c>
      <c r="M100">
        <v>-1.35</v>
      </c>
      <c r="N100" t="s">
        <v>75</v>
      </c>
      <c r="O100" t="s">
        <v>75</v>
      </c>
      <c r="P100" t="s">
        <v>75</v>
      </c>
      <c r="Q100" t="s">
        <v>75</v>
      </c>
      <c r="R100">
        <v>0.35</v>
      </c>
      <c r="S100">
        <v>0.71</v>
      </c>
      <c r="T100">
        <v>0.755</v>
      </c>
      <c r="U100">
        <v>0.309</v>
      </c>
      <c r="V100">
        <v>1.50000000000001E-2</v>
      </c>
      <c r="W100">
        <v>0.38429999999999997</v>
      </c>
      <c r="X100">
        <v>7.5000000000000596E-3</v>
      </c>
      <c r="Y100">
        <v>7.5000000000000094E-2</v>
      </c>
      <c r="Z100">
        <v>-1109.037</v>
      </c>
      <c r="AA100">
        <v>2587.7529999999902</v>
      </c>
      <c r="AB100">
        <v>0</v>
      </c>
      <c r="AC100">
        <v>5249.4417999999996</v>
      </c>
      <c r="AD100">
        <v>-5682.7055879999998</v>
      </c>
      <c r="AE100">
        <v>0</v>
      </c>
      <c r="AF100">
        <v>2284.6162199999999</v>
      </c>
      <c r="AG100">
        <v>5582.1529</v>
      </c>
      <c r="AH100">
        <v>-1109.037</v>
      </c>
      <c r="AI100" s="13">
        <v>2587.7529999999902</v>
      </c>
      <c r="AJ100">
        <v>0</v>
      </c>
      <c r="AK100">
        <v>5249.4417999999996</v>
      </c>
      <c r="AL100" t="s">
        <v>77</v>
      </c>
    </row>
    <row r="101" spans="1:38" x14ac:dyDescent="0.35">
      <c r="A101" t="str">
        <f t="shared" si="1"/>
        <v>VOLFXEURCHF2YATM</v>
      </c>
      <c r="B101" t="s">
        <v>71</v>
      </c>
      <c r="C101" t="s">
        <v>27</v>
      </c>
      <c r="D101" t="s">
        <v>86</v>
      </c>
      <c r="E101" t="s">
        <v>8</v>
      </c>
      <c r="F101" t="s">
        <v>9</v>
      </c>
      <c r="G101" t="s">
        <v>86</v>
      </c>
      <c r="H101" t="s">
        <v>9</v>
      </c>
      <c r="I101">
        <v>2</v>
      </c>
      <c r="J101" t="s">
        <v>8</v>
      </c>
      <c r="K101">
        <v>-35380.73575</v>
      </c>
      <c r="L101">
        <v>7.93</v>
      </c>
      <c r="M101">
        <v>7.8079999999999998</v>
      </c>
      <c r="N101" t="s">
        <v>75</v>
      </c>
      <c r="O101" t="s">
        <v>75</v>
      </c>
      <c r="P101" t="s">
        <v>75</v>
      </c>
      <c r="Q101" t="s">
        <v>75</v>
      </c>
      <c r="R101">
        <v>0.42399999999999999</v>
      </c>
      <c r="S101">
        <v>0.48480000000000001</v>
      </c>
      <c r="T101">
        <v>0.4924</v>
      </c>
      <c r="U101">
        <v>0.33760000000000001</v>
      </c>
      <c r="V101">
        <v>2.4399999999999901E-2</v>
      </c>
      <c r="W101">
        <v>0.15189999999999901</v>
      </c>
      <c r="X101">
        <v>1.21999999999999E-2</v>
      </c>
      <c r="Y101">
        <v>0.121999999999999</v>
      </c>
      <c r="Z101">
        <v>-4316.44976149999</v>
      </c>
      <c r="AA101">
        <v>7500.7159789999996</v>
      </c>
      <c r="AB101">
        <v>0</v>
      </c>
      <c r="AC101">
        <v>8576.2903458000001</v>
      </c>
      <c r="AD101">
        <v>-5374.33376042498</v>
      </c>
      <c r="AE101">
        <v>0</v>
      </c>
      <c r="AF101">
        <v>5972.2681946000002</v>
      </c>
      <c r="AG101">
        <v>8710.7371416499991</v>
      </c>
      <c r="AH101">
        <v>-4316.44976149999</v>
      </c>
      <c r="AI101" s="13">
        <v>7500.7159789999996</v>
      </c>
      <c r="AJ101">
        <v>0</v>
      </c>
      <c r="AK101">
        <v>8576.2903458000001</v>
      </c>
      <c r="AL101" t="s">
        <v>77</v>
      </c>
    </row>
    <row r="102" spans="1:38" x14ac:dyDescent="0.35">
      <c r="A102" t="str">
        <f t="shared" si="1"/>
        <v>VOLFXEURCHF4YATM</v>
      </c>
      <c r="B102" t="s">
        <v>71</v>
      </c>
      <c r="C102" t="s">
        <v>27</v>
      </c>
      <c r="D102" t="s">
        <v>86</v>
      </c>
      <c r="E102" t="s">
        <v>23</v>
      </c>
      <c r="F102" t="s">
        <v>9</v>
      </c>
      <c r="G102" t="s">
        <v>86</v>
      </c>
      <c r="H102" t="s">
        <v>9</v>
      </c>
      <c r="I102">
        <v>4</v>
      </c>
      <c r="J102" t="s">
        <v>23</v>
      </c>
      <c r="K102">
        <v>-950.59802000000002</v>
      </c>
      <c r="L102">
        <v>8.4474999999999998</v>
      </c>
      <c r="M102">
        <v>8.3289000000000009</v>
      </c>
      <c r="N102" t="s">
        <v>74</v>
      </c>
      <c r="O102" t="s">
        <v>75</v>
      </c>
      <c r="P102" t="s">
        <v>76</v>
      </c>
      <c r="Q102" t="s">
        <v>76</v>
      </c>
      <c r="R102">
        <v>0.44942457411042702</v>
      </c>
      <c r="S102">
        <v>0.84421806880005601</v>
      </c>
      <c r="T102">
        <v>0.88389421295649895</v>
      </c>
      <c r="U102">
        <v>0.38979556167518697</v>
      </c>
      <c r="V102">
        <v>1.6999999999999401E-2</v>
      </c>
      <c r="W102">
        <v>0.21063333333333301</v>
      </c>
      <c r="X102">
        <v>8.4666666666670595E-3</v>
      </c>
      <c r="Y102">
        <v>0</v>
      </c>
      <c r="Z102">
        <v>0</v>
      </c>
      <c r="AA102">
        <v>213.61105514435701</v>
      </c>
      <c r="AB102">
        <v>0</v>
      </c>
      <c r="AC102">
        <v>401.256012324778</v>
      </c>
      <c r="AD102">
        <v>-200.22762961266599</v>
      </c>
      <c r="AE102">
        <v>0</v>
      </c>
      <c r="AF102">
        <v>185.26944456660999</v>
      </c>
      <c r="AG102">
        <v>420.114044362953</v>
      </c>
      <c r="AH102">
        <v>0</v>
      </c>
      <c r="AI102" s="13">
        <v>213.61105514435701</v>
      </c>
      <c r="AJ102">
        <v>0</v>
      </c>
      <c r="AK102">
        <v>401.256012324778</v>
      </c>
      <c r="AL102" t="s">
        <v>77</v>
      </c>
    </row>
    <row r="103" spans="1:38" x14ac:dyDescent="0.35">
      <c r="A103" t="str">
        <f t="shared" si="1"/>
        <v>VOLFXEURCHF5YATM</v>
      </c>
      <c r="B103" t="s">
        <v>71</v>
      </c>
      <c r="C103" t="s">
        <v>27</v>
      </c>
      <c r="D103" t="s">
        <v>86</v>
      </c>
      <c r="E103" t="s">
        <v>24</v>
      </c>
      <c r="F103" t="s">
        <v>9</v>
      </c>
      <c r="G103" t="s">
        <v>86</v>
      </c>
      <c r="H103" t="s">
        <v>9</v>
      </c>
      <c r="I103">
        <v>5</v>
      </c>
      <c r="J103" t="s">
        <v>24</v>
      </c>
      <c r="K103">
        <v>-279.77605999999997</v>
      </c>
      <c r="L103">
        <v>8.6875</v>
      </c>
      <c r="M103">
        <v>8.6210000000000004</v>
      </c>
      <c r="N103" t="s">
        <v>75</v>
      </c>
      <c r="O103" t="s">
        <v>75</v>
      </c>
      <c r="P103" t="s">
        <v>76</v>
      </c>
      <c r="Q103" t="s">
        <v>76</v>
      </c>
      <c r="R103">
        <v>0.47844916857671299</v>
      </c>
      <c r="S103">
        <v>0.98455671266820699</v>
      </c>
      <c r="T103">
        <v>1.03687450970538</v>
      </c>
      <c r="U103">
        <v>0.41863301441113099</v>
      </c>
      <c r="V103">
        <v>1.32999999999992E-2</v>
      </c>
      <c r="W103">
        <v>0.24</v>
      </c>
      <c r="X103">
        <v>6.6000000000006002E-3</v>
      </c>
      <c r="Y103">
        <v>6.6499999999999504E-2</v>
      </c>
      <c r="Z103">
        <v>-18.605107989999802</v>
      </c>
      <c r="AA103">
        <v>66.929311647334302</v>
      </c>
      <c r="AB103">
        <v>0</v>
      </c>
      <c r="AC103">
        <v>137.72769895843101</v>
      </c>
      <c r="AD103">
        <v>-67.146254400000004</v>
      </c>
      <c r="AE103">
        <v>0</v>
      </c>
      <c r="AF103">
        <v>58.561747678934701</v>
      </c>
      <c r="AG103">
        <v>145.04633251990199</v>
      </c>
      <c r="AH103">
        <v>-18.605107989999802</v>
      </c>
      <c r="AI103" s="13">
        <v>66.929311647334302</v>
      </c>
      <c r="AJ103">
        <v>0</v>
      </c>
      <c r="AK103">
        <v>137.72769895843101</v>
      </c>
      <c r="AL103" t="s">
        <v>77</v>
      </c>
    </row>
    <row r="104" spans="1:38" x14ac:dyDescent="0.35">
      <c r="A104" t="str">
        <f t="shared" si="1"/>
        <v>VOLFXEURCNH1D10FLY</v>
      </c>
      <c r="B104" t="s">
        <v>71</v>
      </c>
      <c r="C104" t="s">
        <v>27</v>
      </c>
      <c r="D104" t="s">
        <v>87</v>
      </c>
      <c r="E104" t="s">
        <v>20</v>
      </c>
      <c r="F104" t="s">
        <v>17</v>
      </c>
      <c r="G104" t="s">
        <v>87</v>
      </c>
      <c r="H104" t="s">
        <v>17</v>
      </c>
      <c r="I104">
        <v>2.7777777777777701E-3</v>
      </c>
      <c r="J104" t="s">
        <v>20</v>
      </c>
      <c r="K104">
        <v>3412.63</v>
      </c>
      <c r="L104">
        <v>0.46750000000000003</v>
      </c>
      <c r="M104">
        <v>0.7137</v>
      </c>
      <c r="N104" t="s">
        <v>82</v>
      </c>
      <c r="O104" t="s">
        <v>82</v>
      </c>
      <c r="P104" t="s">
        <v>82</v>
      </c>
      <c r="Q104" t="s">
        <v>82</v>
      </c>
      <c r="R104">
        <v>2.5306000000000002</v>
      </c>
      <c r="S104">
        <v>5.4640000000000004</v>
      </c>
      <c r="T104">
        <v>5.9291</v>
      </c>
      <c r="U104">
        <v>2.2132999999999998</v>
      </c>
      <c r="V104">
        <v>7.9899999999999999E-2</v>
      </c>
      <c r="W104">
        <v>-0.34604999999999903</v>
      </c>
      <c r="X104">
        <v>9.3449999999999894E-2</v>
      </c>
      <c r="Y104">
        <v>0</v>
      </c>
      <c r="Z104">
        <v>0</v>
      </c>
      <c r="AA104">
        <v>4318.0007390000001</v>
      </c>
      <c r="AB104">
        <v>272.66913699999998</v>
      </c>
      <c r="AC104">
        <v>9323.3051599999999</v>
      </c>
      <c r="AD104">
        <v>-1180.9406114999999</v>
      </c>
      <c r="AE104">
        <v>318.91027349999899</v>
      </c>
      <c r="AF104">
        <v>3776.5869894999901</v>
      </c>
      <c r="AG104">
        <v>10116.9122665</v>
      </c>
      <c r="AH104">
        <v>0</v>
      </c>
      <c r="AI104" s="13">
        <v>4318.0007390000001</v>
      </c>
      <c r="AJ104">
        <v>272.66913699999998</v>
      </c>
      <c r="AK104">
        <v>9323.3051599999999</v>
      </c>
      <c r="AL104" t="s">
        <v>77</v>
      </c>
    </row>
    <row r="105" spans="1:38" x14ac:dyDescent="0.35">
      <c r="A105" t="str">
        <f t="shared" si="1"/>
        <v>VOLFXEURCNH1D10RR</v>
      </c>
      <c r="B105" t="s">
        <v>71</v>
      </c>
      <c r="C105" t="s">
        <v>27</v>
      </c>
      <c r="D105" t="s">
        <v>87</v>
      </c>
      <c r="E105" t="s">
        <v>20</v>
      </c>
      <c r="F105" t="s">
        <v>16</v>
      </c>
      <c r="G105" t="s">
        <v>87</v>
      </c>
      <c r="H105" t="s">
        <v>16</v>
      </c>
      <c r="I105">
        <v>2.7777777777777701E-3</v>
      </c>
      <c r="J105" t="s">
        <v>20</v>
      </c>
      <c r="K105">
        <v>-1751.09</v>
      </c>
      <c r="L105">
        <v>-0.70750000000000002</v>
      </c>
      <c r="M105">
        <v>-0.33310000000000001</v>
      </c>
      <c r="N105" t="s">
        <v>82</v>
      </c>
      <c r="O105" t="s">
        <v>82</v>
      </c>
      <c r="P105" t="s">
        <v>82</v>
      </c>
      <c r="Q105" t="s">
        <v>82</v>
      </c>
      <c r="R105">
        <v>4.2682500000000001</v>
      </c>
      <c r="S105">
        <v>10.228</v>
      </c>
      <c r="T105">
        <v>10.739000000000001</v>
      </c>
      <c r="U105">
        <v>3.5124</v>
      </c>
      <c r="V105">
        <v>0</v>
      </c>
      <c r="W105">
        <v>9.5000000000000001E-2</v>
      </c>
      <c r="X105">
        <v>0</v>
      </c>
      <c r="Y105">
        <v>0</v>
      </c>
      <c r="Z105">
        <v>0</v>
      </c>
      <c r="AA105">
        <v>3737.0449462500001</v>
      </c>
      <c r="AB105">
        <v>897.43362499999898</v>
      </c>
      <c r="AC105">
        <v>8955.0742599999994</v>
      </c>
      <c r="AD105">
        <v>-166.35355000000001</v>
      </c>
      <c r="AE105">
        <v>1012.9180105</v>
      </c>
      <c r="AF105">
        <v>3075.2642579999901</v>
      </c>
      <c r="AG105">
        <v>9402.4777549999999</v>
      </c>
      <c r="AH105">
        <v>0</v>
      </c>
      <c r="AI105" s="13">
        <v>3737.0449462500001</v>
      </c>
      <c r="AJ105">
        <v>897.43362499999898</v>
      </c>
      <c r="AK105">
        <v>8955.0742599999994</v>
      </c>
      <c r="AL105" t="s">
        <v>77</v>
      </c>
    </row>
    <row r="106" spans="1:38" x14ac:dyDescent="0.35">
      <c r="A106" t="str">
        <f t="shared" si="1"/>
        <v>VOLFXEURCNH1D25FLY</v>
      </c>
      <c r="B106" t="s">
        <v>71</v>
      </c>
      <c r="C106" t="s">
        <v>27</v>
      </c>
      <c r="D106" t="s">
        <v>87</v>
      </c>
      <c r="E106" t="s">
        <v>20</v>
      </c>
      <c r="F106" t="s">
        <v>19</v>
      </c>
      <c r="G106" t="s">
        <v>87</v>
      </c>
      <c r="H106" t="s">
        <v>19</v>
      </c>
      <c r="I106">
        <v>2.7777777777777701E-3</v>
      </c>
      <c r="J106" t="s">
        <v>20</v>
      </c>
      <c r="K106">
        <v>14834.79</v>
      </c>
      <c r="L106">
        <v>0.1275</v>
      </c>
      <c r="M106">
        <v>0.22</v>
      </c>
      <c r="N106" t="s">
        <v>82</v>
      </c>
      <c r="O106" t="s">
        <v>82</v>
      </c>
      <c r="P106" t="s">
        <v>82</v>
      </c>
      <c r="Q106" t="s">
        <v>82</v>
      </c>
      <c r="R106">
        <v>1.845</v>
      </c>
      <c r="S106">
        <v>3.61145</v>
      </c>
      <c r="T106">
        <v>3.6749999999999998</v>
      </c>
      <c r="U106">
        <v>1.46445</v>
      </c>
      <c r="V106">
        <v>3.2099999999999997E-2</v>
      </c>
      <c r="W106">
        <v>-0.1074</v>
      </c>
      <c r="X106">
        <v>3.61E-2</v>
      </c>
      <c r="Y106">
        <v>0</v>
      </c>
      <c r="Z106">
        <v>0</v>
      </c>
      <c r="AA106">
        <v>13685.093774999999</v>
      </c>
      <c r="AB106">
        <v>476.19675899999999</v>
      </c>
      <c r="AC106">
        <v>26787.551172750002</v>
      </c>
      <c r="AD106">
        <v>-1593.2564460000001</v>
      </c>
      <c r="AE106">
        <v>535.53591900000004</v>
      </c>
      <c r="AF106">
        <v>10862.404107750001</v>
      </c>
      <c r="AG106">
        <v>27258.926625</v>
      </c>
      <c r="AH106">
        <v>0</v>
      </c>
      <c r="AI106" s="13">
        <v>13685.093774999999</v>
      </c>
      <c r="AJ106">
        <v>476.19675899999999</v>
      </c>
      <c r="AK106">
        <v>26787.551172750002</v>
      </c>
      <c r="AL106" t="s">
        <v>77</v>
      </c>
    </row>
    <row r="107" spans="1:38" x14ac:dyDescent="0.35">
      <c r="A107" t="str">
        <f t="shared" si="1"/>
        <v>VOLFXEURCNH1D25RR</v>
      </c>
      <c r="B107" t="s">
        <v>71</v>
      </c>
      <c r="C107" t="s">
        <v>27</v>
      </c>
      <c r="D107" t="s">
        <v>87</v>
      </c>
      <c r="E107" t="s">
        <v>20</v>
      </c>
      <c r="F107" t="s">
        <v>18</v>
      </c>
      <c r="G107" t="s">
        <v>87</v>
      </c>
      <c r="H107" t="s">
        <v>18</v>
      </c>
      <c r="I107">
        <v>2.7777777777777701E-3</v>
      </c>
      <c r="J107" t="s">
        <v>20</v>
      </c>
      <c r="K107">
        <v>8646.1299999999992</v>
      </c>
      <c r="L107">
        <v>-0.41249999999999998</v>
      </c>
      <c r="M107">
        <v>-0.1953</v>
      </c>
      <c r="N107" t="s">
        <v>80</v>
      </c>
      <c r="O107" t="s">
        <v>75</v>
      </c>
      <c r="P107" t="s">
        <v>82</v>
      </c>
      <c r="Q107" t="s">
        <v>82</v>
      </c>
      <c r="R107">
        <v>2.58</v>
      </c>
      <c r="S107">
        <v>7.3040000000000003</v>
      </c>
      <c r="T107">
        <v>7.6136499999999998</v>
      </c>
      <c r="U107">
        <v>2.0499000000000001</v>
      </c>
      <c r="V107">
        <v>6.4500000000000002E-2</v>
      </c>
      <c r="W107">
        <v>-0.25</v>
      </c>
      <c r="X107">
        <v>6.8500000000000005E-2</v>
      </c>
      <c r="Y107">
        <v>0</v>
      </c>
      <c r="Z107">
        <v>0</v>
      </c>
      <c r="AA107">
        <v>11153.5077</v>
      </c>
      <c r="AB107">
        <v>557.67538500000001</v>
      </c>
      <c r="AC107">
        <v>31575.666759999898</v>
      </c>
      <c r="AD107">
        <v>-2161.5324999999998</v>
      </c>
      <c r="AE107">
        <v>592.259905</v>
      </c>
      <c r="AF107">
        <v>8861.8509434999996</v>
      </c>
      <c r="AG107">
        <v>32914.3038372499</v>
      </c>
      <c r="AH107">
        <v>0</v>
      </c>
      <c r="AI107" s="13">
        <v>11153.5077</v>
      </c>
      <c r="AJ107">
        <v>557.67538500000001</v>
      </c>
      <c r="AK107">
        <v>31575.666759999898</v>
      </c>
      <c r="AL107" t="s">
        <v>77</v>
      </c>
    </row>
    <row r="108" spans="1:38" x14ac:dyDescent="0.35">
      <c r="A108" t="str">
        <f t="shared" si="1"/>
        <v>VOLFXEURCNH1DATM</v>
      </c>
      <c r="B108" t="s">
        <v>71</v>
      </c>
      <c r="C108" t="s">
        <v>27</v>
      </c>
      <c r="D108" t="s">
        <v>87</v>
      </c>
      <c r="E108" t="s">
        <v>20</v>
      </c>
      <c r="F108" t="s">
        <v>9</v>
      </c>
      <c r="G108" t="s">
        <v>87</v>
      </c>
      <c r="H108" t="s">
        <v>9</v>
      </c>
      <c r="I108">
        <v>2.7777777777777701E-3</v>
      </c>
      <c r="J108" t="s">
        <v>20</v>
      </c>
      <c r="K108">
        <v>4460.0146999999997</v>
      </c>
      <c r="L108">
        <v>9.0425000000000004</v>
      </c>
      <c r="M108">
        <v>9.4731000000000005</v>
      </c>
      <c r="N108" t="s">
        <v>74</v>
      </c>
      <c r="O108" t="s">
        <v>75</v>
      </c>
      <c r="P108" t="s">
        <v>80</v>
      </c>
      <c r="Q108" t="s">
        <v>80</v>
      </c>
      <c r="R108">
        <v>3.3426999999999998</v>
      </c>
      <c r="S108">
        <v>4.0999999999999996</v>
      </c>
      <c r="T108">
        <v>4.1500000000000004</v>
      </c>
      <c r="U108">
        <v>2.7665999999999999</v>
      </c>
      <c r="V108">
        <v>0.26499999999999901</v>
      </c>
      <c r="W108">
        <v>-0.85229999999999895</v>
      </c>
      <c r="X108">
        <v>0.32119999999999899</v>
      </c>
      <c r="Y108">
        <v>0</v>
      </c>
      <c r="Z108">
        <v>0</v>
      </c>
      <c r="AA108">
        <v>7454.24556884499</v>
      </c>
      <c r="AB108">
        <v>1181.9038954999901</v>
      </c>
      <c r="AC108">
        <v>9143.03013499999</v>
      </c>
      <c r="AD108">
        <v>-3801.2705288099901</v>
      </c>
      <c r="AE108">
        <v>1432.55672163999</v>
      </c>
      <c r="AF108">
        <v>6169.5383345099999</v>
      </c>
      <c r="AG108">
        <v>9254.5305024999998</v>
      </c>
      <c r="AH108">
        <v>0</v>
      </c>
      <c r="AI108" s="13">
        <v>7454.24556884499</v>
      </c>
      <c r="AJ108">
        <v>1181.9038954999901</v>
      </c>
      <c r="AK108">
        <v>9143.03013499999</v>
      </c>
      <c r="AL108" t="s">
        <v>77</v>
      </c>
    </row>
    <row r="109" spans="1:38" x14ac:dyDescent="0.35">
      <c r="A109" t="str">
        <f t="shared" si="1"/>
        <v>VOLFXEURCNH6M10FLY</v>
      </c>
      <c r="B109" t="s">
        <v>71</v>
      </c>
      <c r="C109" t="s">
        <v>27</v>
      </c>
      <c r="D109" t="s">
        <v>87</v>
      </c>
      <c r="E109" t="s">
        <v>5</v>
      </c>
      <c r="F109" t="s">
        <v>17</v>
      </c>
      <c r="G109" t="s">
        <v>87</v>
      </c>
      <c r="H109" t="s">
        <v>17</v>
      </c>
      <c r="I109">
        <v>0.5</v>
      </c>
      <c r="J109" t="s">
        <v>5</v>
      </c>
      <c r="K109">
        <v>-12324.529999999901</v>
      </c>
      <c r="L109">
        <v>0.97499999999999998</v>
      </c>
      <c r="M109">
        <v>0.94240000000000002</v>
      </c>
      <c r="N109" t="s">
        <v>82</v>
      </c>
      <c r="O109" t="s">
        <v>82</v>
      </c>
      <c r="P109" t="s">
        <v>82</v>
      </c>
      <c r="Q109" t="s">
        <v>82</v>
      </c>
      <c r="R109">
        <v>0.65142857142857102</v>
      </c>
      <c r="S109">
        <v>1.4331428571428499</v>
      </c>
      <c r="T109">
        <v>1.53085714285714</v>
      </c>
      <c r="U109">
        <v>0.43397142857142801</v>
      </c>
      <c r="V109">
        <v>0</v>
      </c>
      <c r="W109">
        <v>8.2600000000000007E-2</v>
      </c>
      <c r="X109">
        <v>0</v>
      </c>
      <c r="Y109">
        <v>0</v>
      </c>
      <c r="Z109">
        <v>0</v>
      </c>
      <c r="AA109">
        <v>4014.27548571428</v>
      </c>
      <c r="AB109">
        <v>1069.7692039999999</v>
      </c>
      <c r="AC109">
        <v>8831.4060685714194</v>
      </c>
      <c r="AD109">
        <v>-1018.006178</v>
      </c>
      <c r="AE109">
        <v>1120.2997769999999</v>
      </c>
      <c r="AF109">
        <v>2674.2469452857099</v>
      </c>
      <c r="AG109">
        <v>9433.5473914285703</v>
      </c>
      <c r="AH109">
        <v>0</v>
      </c>
      <c r="AI109" s="13">
        <v>4014.27548571428</v>
      </c>
      <c r="AJ109">
        <v>1069.7692039999999</v>
      </c>
      <c r="AK109">
        <v>8831.4060685714194</v>
      </c>
      <c r="AL109" t="s">
        <v>77</v>
      </c>
    </row>
    <row r="110" spans="1:38" x14ac:dyDescent="0.35">
      <c r="A110" t="str">
        <f t="shared" si="1"/>
        <v>VOLFXEURCNH6M10RR</v>
      </c>
      <c r="B110" t="s">
        <v>71</v>
      </c>
      <c r="C110" t="s">
        <v>27</v>
      </c>
      <c r="D110" t="s">
        <v>87</v>
      </c>
      <c r="E110" t="s">
        <v>5</v>
      </c>
      <c r="F110" t="s">
        <v>16</v>
      </c>
      <c r="G110" t="s">
        <v>87</v>
      </c>
      <c r="H110" t="s">
        <v>16</v>
      </c>
      <c r="I110">
        <v>0.5</v>
      </c>
      <c r="J110" t="s">
        <v>5</v>
      </c>
      <c r="K110">
        <v>-772.56999999999903</v>
      </c>
      <c r="L110">
        <v>-0.755</v>
      </c>
      <c r="M110">
        <v>-1.0179</v>
      </c>
      <c r="N110" t="s">
        <v>82</v>
      </c>
      <c r="O110" t="s">
        <v>82</v>
      </c>
      <c r="P110" t="s">
        <v>82</v>
      </c>
      <c r="Q110" t="s">
        <v>82</v>
      </c>
      <c r="R110">
        <v>0.84</v>
      </c>
      <c r="S110">
        <v>2.6480000000000001</v>
      </c>
      <c r="T110">
        <v>2.8740000000000001</v>
      </c>
      <c r="U110">
        <v>0.58950000000000002</v>
      </c>
      <c r="V110">
        <v>0</v>
      </c>
      <c r="W110">
        <v>0.107499999999999</v>
      </c>
      <c r="X110">
        <v>0</v>
      </c>
      <c r="Y110">
        <v>0</v>
      </c>
      <c r="Z110">
        <v>0</v>
      </c>
      <c r="AA110">
        <v>324.47939999999898</v>
      </c>
      <c r="AB110">
        <v>63.350739999999803</v>
      </c>
      <c r="AC110">
        <v>1022.88267999999</v>
      </c>
      <c r="AD110">
        <v>-83.051274999999904</v>
      </c>
      <c r="AE110">
        <v>70.303869999999804</v>
      </c>
      <c r="AF110">
        <v>227.71500749999899</v>
      </c>
      <c r="AG110">
        <v>1110.18309</v>
      </c>
      <c r="AH110">
        <v>0</v>
      </c>
      <c r="AI110" s="13">
        <v>324.47939999999898</v>
      </c>
      <c r="AJ110">
        <v>63.350739999999803</v>
      </c>
      <c r="AK110">
        <v>1022.88267999999</v>
      </c>
      <c r="AL110" t="s">
        <v>77</v>
      </c>
    </row>
    <row r="111" spans="1:38" x14ac:dyDescent="0.35">
      <c r="A111" t="str">
        <f t="shared" si="1"/>
        <v>VOLFXEURCNH6M25FLY</v>
      </c>
      <c r="B111" t="s">
        <v>71</v>
      </c>
      <c r="C111" t="s">
        <v>27</v>
      </c>
      <c r="D111" t="s">
        <v>87</v>
      </c>
      <c r="E111" t="s">
        <v>5</v>
      </c>
      <c r="F111" t="s">
        <v>19</v>
      </c>
      <c r="G111" t="s">
        <v>87</v>
      </c>
      <c r="H111" t="s">
        <v>19</v>
      </c>
      <c r="I111">
        <v>0.5</v>
      </c>
      <c r="J111" t="s">
        <v>5</v>
      </c>
      <c r="K111">
        <v>3045.6399999999899</v>
      </c>
      <c r="L111">
        <v>0.26750000000000002</v>
      </c>
      <c r="M111">
        <v>0.24859999999999999</v>
      </c>
      <c r="N111" t="s">
        <v>82</v>
      </c>
      <c r="O111" t="s">
        <v>82</v>
      </c>
      <c r="P111" t="s">
        <v>82</v>
      </c>
      <c r="Q111" t="s">
        <v>82</v>
      </c>
      <c r="R111">
        <v>0.35</v>
      </c>
      <c r="S111">
        <v>0.55000000000000004</v>
      </c>
      <c r="T111">
        <v>0.57499999999999996</v>
      </c>
      <c r="U111">
        <v>0.24560000000000001</v>
      </c>
      <c r="V111">
        <v>2.8000000000000001E-2</v>
      </c>
      <c r="W111">
        <v>-1.76999999999999E-2</v>
      </c>
      <c r="X111">
        <v>3.4000000000000002E-2</v>
      </c>
      <c r="Y111">
        <v>0</v>
      </c>
      <c r="Z111">
        <v>0</v>
      </c>
      <c r="AA111">
        <v>532.98699999999894</v>
      </c>
      <c r="AB111">
        <v>85.277919999999895</v>
      </c>
      <c r="AC111">
        <v>837.550999999998</v>
      </c>
      <c r="AD111">
        <v>-53.907827999999903</v>
      </c>
      <c r="AE111">
        <v>103.55175999999901</v>
      </c>
      <c r="AF111">
        <v>374.00459199999898</v>
      </c>
      <c r="AG111">
        <v>875.62149999999804</v>
      </c>
      <c r="AH111">
        <v>0</v>
      </c>
      <c r="AI111" s="13">
        <v>532.98699999999894</v>
      </c>
      <c r="AJ111">
        <v>85.277919999999895</v>
      </c>
      <c r="AK111">
        <v>837.550999999998</v>
      </c>
      <c r="AL111" t="s">
        <v>77</v>
      </c>
    </row>
    <row r="112" spans="1:38" x14ac:dyDescent="0.35">
      <c r="A112" t="str">
        <f t="shared" si="1"/>
        <v>VOLFXEURCNH6M25RR</v>
      </c>
      <c r="B112" t="s">
        <v>71</v>
      </c>
      <c r="C112" t="s">
        <v>27</v>
      </c>
      <c r="D112" t="s">
        <v>87</v>
      </c>
      <c r="E112" t="s">
        <v>5</v>
      </c>
      <c r="F112" t="s">
        <v>18</v>
      </c>
      <c r="G112" t="s">
        <v>87</v>
      </c>
      <c r="H112" t="s">
        <v>18</v>
      </c>
      <c r="I112">
        <v>0.5</v>
      </c>
      <c r="J112" t="s">
        <v>5</v>
      </c>
      <c r="K112">
        <v>8491.1099999999897</v>
      </c>
      <c r="L112">
        <v>-0.41499999999999998</v>
      </c>
      <c r="M112">
        <v>-0.41499999999999998</v>
      </c>
      <c r="N112" t="s">
        <v>75</v>
      </c>
      <c r="O112" t="s">
        <v>75</v>
      </c>
      <c r="P112" t="s">
        <v>82</v>
      </c>
      <c r="Q112" t="s">
        <v>82</v>
      </c>
      <c r="R112">
        <v>0.49</v>
      </c>
      <c r="S112">
        <v>0.498</v>
      </c>
      <c r="T112">
        <v>0.499</v>
      </c>
      <c r="U112">
        <v>0.34379999999999999</v>
      </c>
      <c r="V112">
        <v>0.18659999999999999</v>
      </c>
      <c r="W112">
        <v>-0.58199999999999996</v>
      </c>
      <c r="X112">
        <v>0.21</v>
      </c>
      <c r="Y112">
        <v>0</v>
      </c>
      <c r="Z112">
        <v>0</v>
      </c>
      <c r="AA112">
        <v>2080.32194999999</v>
      </c>
      <c r="AB112">
        <v>1584.4411259999999</v>
      </c>
      <c r="AC112">
        <v>2114.2863899999902</v>
      </c>
      <c r="AD112">
        <v>-4941.8260199999904</v>
      </c>
      <c r="AE112">
        <v>1783.1331</v>
      </c>
      <c r="AF112">
        <v>1459.62180899999</v>
      </c>
      <c r="AG112">
        <v>2118.5319449999902</v>
      </c>
      <c r="AH112">
        <v>0</v>
      </c>
      <c r="AI112" s="13">
        <v>2080.32194999999</v>
      </c>
      <c r="AJ112">
        <v>1584.4411259999999</v>
      </c>
      <c r="AK112">
        <v>2114.2863899999902</v>
      </c>
      <c r="AL112" t="s">
        <v>77</v>
      </c>
    </row>
    <row r="113" spans="1:38" x14ac:dyDescent="0.35">
      <c r="A113" t="str">
        <f t="shared" si="1"/>
        <v>VOLFXEURCNH6MATM</v>
      </c>
      <c r="B113" t="s">
        <v>71</v>
      </c>
      <c r="C113" t="s">
        <v>27</v>
      </c>
      <c r="D113" t="s">
        <v>87</v>
      </c>
      <c r="E113" t="s">
        <v>5</v>
      </c>
      <c r="F113" t="s">
        <v>9</v>
      </c>
      <c r="G113" t="s">
        <v>87</v>
      </c>
      <c r="H113" t="s">
        <v>9</v>
      </c>
      <c r="I113">
        <v>0.5</v>
      </c>
      <c r="J113" t="s">
        <v>5</v>
      </c>
      <c r="K113">
        <v>16933.06205</v>
      </c>
      <c r="L113">
        <v>8.4224999999999994</v>
      </c>
      <c r="M113">
        <v>8.4298000000000002</v>
      </c>
      <c r="N113" t="s">
        <v>75</v>
      </c>
      <c r="O113" t="s">
        <v>75</v>
      </c>
      <c r="P113" t="s">
        <v>75</v>
      </c>
      <c r="Q113" t="s">
        <v>75</v>
      </c>
      <c r="R113">
        <v>0.52500000000000002</v>
      </c>
      <c r="S113">
        <v>0.625</v>
      </c>
      <c r="T113">
        <v>0.63749999999999996</v>
      </c>
      <c r="U113">
        <v>0.45490000000000003</v>
      </c>
      <c r="V113">
        <v>0</v>
      </c>
      <c r="W113">
        <v>-4.3499999999999803E-2</v>
      </c>
      <c r="X113">
        <v>0</v>
      </c>
      <c r="Y113">
        <v>-7.3000000000007503E-3</v>
      </c>
      <c r="Z113">
        <v>-123.611352965012</v>
      </c>
      <c r="AA113">
        <v>4444.9287881250002</v>
      </c>
      <c r="AB113">
        <v>0</v>
      </c>
      <c r="AC113">
        <v>5291.5818906249997</v>
      </c>
      <c r="AD113">
        <v>-736.58819917499704</v>
      </c>
      <c r="AE113">
        <v>0</v>
      </c>
      <c r="AF113">
        <v>3851.4249632725</v>
      </c>
      <c r="AG113">
        <v>5397.4135284374997</v>
      </c>
      <c r="AH113">
        <v>-123.611352965012</v>
      </c>
      <c r="AI113" s="13">
        <v>4444.9287881250002</v>
      </c>
      <c r="AJ113">
        <v>0</v>
      </c>
      <c r="AK113">
        <v>5291.5818906249997</v>
      </c>
      <c r="AL113" t="s">
        <v>77</v>
      </c>
    </row>
    <row r="114" spans="1:38" x14ac:dyDescent="0.35">
      <c r="A114" t="str">
        <f t="shared" si="1"/>
        <v>VOLFXEURCNH1Y10FLY</v>
      </c>
      <c r="B114" t="s">
        <v>71</v>
      </c>
      <c r="C114" t="s">
        <v>27</v>
      </c>
      <c r="D114" t="s">
        <v>87</v>
      </c>
      <c r="E114" t="s">
        <v>7</v>
      </c>
      <c r="F114" t="s">
        <v>17</v>
      </c>
      <c r="G114" t="s">
        <v>87</v>
      </c>
      <c r="H114" t="s">
        <v>17</v>
      </c>
      <c r="I114">
        <v>1</v>
      </c>
      <c r="J114" t="s">
        <v>7</v>
      </c>
      <c r="K114">
        <v>1289.97</v>
      </c>
      <c r="L114">
        <v>1.2150000000000001</v>
      </c>
      <c r="M114">
        <v>1.1468</v>
      </c>
      <c r="N114" t="s">
        <v>82</v>
      </c>
      <c r="O114" t="s">
        <v>82</v>
      </c>
      <c r="P114" t="s">
        <v>82</v>
      </c>
      <c r="Q114" t="s">
        <v>82</v>
      </c>
      <c r="R114">
        <v>0.51400000000000001</v>
      </c>
      <c r="S114">
        <v>1.042</v>
      </c>
      <c r="T114">
        <v>1.1080000000000001</v>
      </c>
      <c r="U114">
        <v>0.38650000000000001</v>
      </c>
      <c r="V114">
        <v>0.12620000000000001</v>
      </c>
      <c r="W114">
        <v>-6.6000000000000003E-2</v>
      </c>
      <c r="X114">
        <v>0.13980000000000001</v>
      </c>
      <c r="Y114">
        <v>0</v>
      </c>
      <c r="Z114">
        <v>0</v>
      </c>
      <c r="AA114">
        <v>331.52229</v>
      </c>
      <c r="AB114">
        <v>162.79421400000001</v>
      </c>
      <c r="AC114">
        <v>672.07437000000004</v>
      </c>
      <c r="AD114">
        <v>-85.138019999999997</v>
      </c>
      <c r="AE114">
        <v>180.337806</v>
      </c>
      <c r="AF114">
        <v>249.28670249999999</v>
      </c>
      <c r="AG114">
        <v>714.64337999999998</v>
      </c>
      <c r="AH114">
        <v>0</v>
      </c>
      <c r="AI114" s="13">
        <v>331.52229</v>
      </c>
      <c r="AJ114">
        <v>162.79421400000001</v>
      </c>
      <c r="AK114">
        <v>672.07437000000004</v>
      </c>
      <c r="AL114" t="s">
        <v>77</v>
      </c>
    </row>
    <row r="115" spans="1:38" x14ac:dyDescent="0.35">
      <c r="A115" t="str">
        <f t="shared" si="1"/>
        <v>VOLFXEURCNH1Y10RR</v>
      </c>
      <c r="B115" t="s">
        <v>71</v>
      </c>
      <c r="C115" t="s">
        <v>27</v>
      </c>
      <c r="D115" t="s">
        <v>87</v>
      </c>
      <c r="E115" t="s">
        <v>7</v>
      </c>
      <c r="F115" t="s">
        <v>16</v>
      </c>
      <c r="G115" t="s">
        <v>87</v>
      </c>
      <c r="H115" t="s">
        <v>16</v>
      </c>
      <c r="I115">
        <v>1</v>
      </c>
      <c r="J115" t="s">
        <v>7</v>
      </c>
      <c r="K115">
        <v>1509.49</v>
      </c>
      <c r="L115">
        <v>-0.60750000000000004</v>
      </c>
      <c r="M115">
        <v>-0.92549999999999999</v>
      </c>
      <c r="N115" t="s">
        <v>82</v>
      </c>
      <c r="O115" t="s">
        <v>82</v>
      </c>
      <c r="P115" t="s">
        <v>82</v>
      </c>
      <c r="Q115" t="s">
        <v>82</v>
      </c>
      <c r="R115">
        <v>0.84</v>
      </c>
      <c r="S115">
        <v>2.4079999999999999</v>
      </c>
      <c r="T115">
        <v>2.6040000000000001</v>
      </c>
      <c r="U115">
        <v>0.59540000000000004</v>
      </c>
      <c r="V115">
        <v>0.51200000000000001</v>
      </c>
      <c r="W115">
        <v>-0.73869999999999902</v>
      </c>
      <c r="X115">
        <v>0.57599999999999996</v>
      </c>
      <c r="Y115">
        <v>0</v>
      </c>
      <c r="Z115">
        <v>0</v>
      </c>
      <c r="AA115">
        <v>633.98579999999902</v>
      </c>
      <c r="AB115">
        <v>772.85888</v>
      </c>
      <c r="AC115">
        <v>1817.42596</v>
      </c>
      <c r="AD115">
        <v>-1115.0602629999901</v>
      </c>
      <c r="AE115">
        <v>869.46623999999997</v>
      </c>
      <c r="AF115">
        <v>449.37517300000002</v>
      </c>
      <c r="AG115">
        <v>1965.35598</v>
      </c>
      <c r="AH115">
        <v>0</v>
      </c>
      <c r="AI115" s="13">
        <v>633.98579999999902</v>
      </c>
      <c r="AJ115">
        <v>772.85888</v>
      </c>
      <c r="AK115">
        <v>1817.42596</v>
      </c>
      <c r="AL115" t="s">
        <v>77</v>
      </c>
    </row>
    <row r="116" spans="1:38" x14ac:dyDescent="0.35">
      <c r="A116" t="str">
        <f t="shared" si="1"/>
        <v>VOLFXEURCNH1Y25FLY</v>
      </c>
      <c r="B116" t="s">
        <v>71</v>
      </c>
      <c r="C116" t="s">
        <v>27</v>
      </c>
      <c r="D116" t="s">
        <v>87</v>
      </c>
      <c r="E116" t="s">
        <v>7</v>
      </c>
      <c r="F116" t="s">
        <v>19</v>
      </c>
      <c r="G116" t="s">
        <v>87</v>
      </c>
      <c r="H116" t="s">
        <v>19</v>
      </c>
      <c r="I116">
        <v>1</v>
      </c>
      <c r="J116" t="s">
        <v>7</v>
      </c>
      <c r="K116">
        <v>15074.53</v>
      </c>
      <c r="L116">
        <v>0.33</v>
      </c>
      <c r="M116">
        <v>0.29799999999999999</v>
      </c>
      <c r="N116" t="s">
        <v>82</v>
      </c>
      <c r="O116" t="s">
        <v>82</v>
      </c>
      <c r="P116" t="s">
        <v>82</v>
      </c>
      <c r="Q116" t="s">
        <v>82</v>
      </c>
      <c r="R116">
        <v>0.35</v>
      </c>
      <c r="S116">
        <v>0.47</v>
      </c>
      <c r="T116">
        <v>0.48499999999999999</v>
      </c>
      <c r="U116">
        <v>0.24809999999999999</v>
      </c>
      <c r="V116">
        <v>5.7099999999999901E-2</v>
      </c>
      <c r="W116">
        <v>-2.3E-2</v>
      </c>
      <c r="X116">
        <v>5.8599999999999902E-2</v>
      </c>
      <c r="Y116">
        <v>0</v>
      </c>
      <c r="Z116">
        <v>0</v>
      </c>
      <c r="AA116">
        <v>2638.0427500000001</v>
      </c>
      <c r="AB116">
        <v>860.755662999999</v>
      </c>
      <c r="AC116">
        <v>3542.5145499999999</v>
      </c>
      <c r="AD116">
        <v>-346.71418999999997</v>
      </c>
      <c r="AE116">
        <v>883.36745799999903</v>
      </c>
      <c r="AF116">
        <v>1869.9954465000001</v>
      </c>
      <c r="AG116">
        <v>3655.5735249999998</v>
      </c>
      <c r="AH116">
        <v>0</v>
      </c>
      <c r="AI116" s="13">
        <v>2638.0427500000001</v>
      </c>
      <c r="AJ116">
        <v>860.755662999999</v>
      </c>
      <c r="AK116">
        <v>3542.5145499999999</v>
      </c>
      <c r="AL116" t="s">
        <v>77</v>
      </c>
    </row>
    <row r="117" spans="1:38" x14ac:dyDescent="0.35">
      <c r="A117" t="str">
        <f t="shared" si="1"/>
        <v>VOLFXEURCNH1Y25RR</v>
      </c>
      <c r="B117" t="s">
        <v>71</v>
      </c>
      <c r="C117" t="s">
        <v>27</v>
      </c>
      <c r="D117" t="s">
        <v>87</v>
      </c>
      <c r="E117" t="s">
        <v>7</v>
      </c>
      <c r="F117" t="s">
        <v>18</v>
      </c>
      <c r="G117" t="s">
        <v>87</v>
      </c>
      <c r="H117" t="s">
        <v>18</v>
      </c>
      <c r="I117">
        <v>1</v>
      </c>
      <c r="J117" t="s">
        <v>7</v>
      </c>
      <c r="K117">
        <v>5142.3999999999996</v>
      </c>
      <c r="L117">
        <v>-0.33500000000000002</v>
      </c>
      <c r="M117">
        <v>-0.33500000000000002</v>
      </c>
      <c r="N117" t="s">
        <v>75</v>
      </c>
      <c r="O117" t="s">
        <v>75</v>
      </c>
      <c r="P117" t="s">
        <v>82</v>
      </c>
      <c r="Q117" t="s">
        <v>82</v>
      </c>
      <c r="R117">
        <v>0.4</v>
      </c>
      <c r="S117">
        <v>0.47199999999999998</v>
      </c>
      <c r="T117">
        <v>0.48099999999999998</v>
      </c>
      <c r="U117">
        <v>0.32929999999999998</v>
      </c>
      <c r="V117">
        <v>0.2404</v>
      </c>
      <c r="W117">
        <v>-0.52800000000000002</v>
      </c>
      <c r="X117">
        <v>0.27039999999999997</v>
      </c>
      <c r="Y117">
        <v>0</v>
      </c>
      <c r="Z117">
        <v>0</v>
      </c>
      <c r="AA117">
        <v>1028.48</v>
      </c>
      <c r="AB117">
        <v>1236.23295999999</v>
      </c>
      <c r="AC117">
        <v>1213.6063999999999</v>
      </c>
      <c r="AD117">
        <v>-2715.1871999999998</v>
      </c>
      <c r="AE117">
        <v>1390.50496</v>
      </c>
      <c r="AF117">
        <v>846.69615999999905</v>
      </c>
      <c r="AG117">
        <v>1236.74719999999</v>
      </c>
      <c r="AH117">
        <v>0</v>
      </c>
      <c r="AI117" s="13">
        <v>1028.48</v>
      </c>
      <c r="AJ117">
        <v>1236.23295999999</v>
      </c>
      <c r="AK117">
        <v>1213.6063999999999</v>
      </c>
      <c r="AL117" t="s">
        <v>77</v>
      </c>
    </row>
    <row r="118" spans="1:38" x14ac:dyDescent="0.35">
      <c r="A118" t="str">
        <f t="shared" si="1"/>
        <v>VOLFXEURCNH1YATM</v>
      </c>
      <c r="B118" t="s">
        <v>71</v>
      </c>
      <c r="C118" t="s">
        <v>27</v>
      </c>
      <c r="D118" t="s">
        <v>87</v>
      </c>
      <c r="E118" t="s">
        <v>7</v>
      </c>
      <c r="F118" t="s">
        <v>9</v>
      </c>
      <c r="G118" t="s">
        <v>87</v>
      </c>
      <c r="H118" t="s">
        <v>9</v>
      </c>
      <c r="I118">
        <v>1</v>
      </c>
      <c r="J118" t="s">
        <v>7</v>
      </c>
      <c r="K118">
        <v>13105.92288</v>
      </c>
      <c r="L118">
        <v>8.5124999999999993</v>
      </c>
      <c r="M118">
        <v>8.4857999999999993</v>
      </c>
      <c r="N118" t="s">
        <v>75</v>
      </c>
      <c r="O118" t="s">
        <v>75</v>
      </c>
      <c r="P118" t="s">
        <v>75</v>
      </c>
      <c r="Q118" t="s">
        <v>75</v>
      </c>
      <c r="R118">
        <v>0.58499999999999996</v>
      </c>
      <c r="S118">
        <v>0.63700000000000001</v>
      </c>
      <c r="T118">
        <v>0.64349999999999996</v>
      </c>
      <c r="U118">
        <v>0.52</v>
      </c>
      <c r="V118">
        <v>3.5299999999999401E-2</v>
      </c>
      <c r="W118">
        <v>5.3000000000000798E-3</v>
      </c>
      <c r="X118">
        <v>3.63999999999986E-2</v>
      </c>
      <c r="Y118">
        <v>2.6699999999999901E-2</v>
      </c>
      <c r="Z118">
        <v>349.92814089599898</v>
      </c>
      <c r="AA118">
        <v>3833.4824423999999</v>
      </c>
      <c r="AB118">
        <v>462.639077663992</v>
      </c>
      <c r="AC118">
        <v>4174.2364372800002</v>
      </c>
      <c r="AD118">
        <v>69.461391264000994</v>
      </c>
      <c r="AE118">
        <v>477.05559283198198</v>
      </c>
      <c r="AF118">
        <v>3407.5399487999998</v>
      </c>
      <c r="AG118">
        <v>4216.8306866399998</v>
      </c>
      <c r="AH118">
        <v>349.92814089599898</v>
      </c>
      <c r="AI118" s="13">
        <v>3833.4824423999999</v>
      </c>
      <c r="AJ118">
        <v>462.639077663992</v>
      </c>
      <c r="AK118">
        <v>4174.2364372800002</v>
      </c>
      <c r="AL118" t="s">
        <v>77</v>
      </c>
    </row>
    <row r="119" spans="1:38" x14ac:dyDescent="0.35">
      <c r="A119" t="str">
        <f t="shared" si="1"/>
        <v>VOLFXEURCNH2Y10FLY</v>
      </c>
      <c r="B119" t="s">
        <v>71</v>
      </c>
      <c r="C119" t="s">
        <v>27</v>
      </c>
      <c r="D119" t="s">
        <v>87</v>
      </c>
      <c r="E119" t="s">
        <v>8</v>
      </c>
      <c r="F119" t="s">
        <v>17</v>
      </c>
      <c r="G119" t="s">
        <v>87</v>
      </c>
      <c r="H119" t="s">
        <v>17</v>
      </c>
      <c r="I119">
        <v>2</v>
      </c>
      <c r="J119" t="s">
        <v>8</v>
      </c>
      <c r="K119">
        <v>4.1500000000000004</v>
      </c>
      <c r="L119">
        <v>1.17</v>
      </c>
      <c r="M119">
        <v>1.167</v>
      </c>
      <c r="N119" t="s">
        <v>82</v>
      </c>
      <c r="O119" t="s">
        <v>82</v>
      </c>
      <c r="P119" t="s">
        <v>82</v>
      </c>
      <c r="Q119" t="s">
        <v>82</v>
      </c>
      <c r="R119">
        <v>0.52</v>
      </c>
      <c r="S119">
        <v>1.48</v>
      </c>
      <c r="T119">
        <v>1.6</v>
      </c>
      <c r="U119">
        <v>0.43359999999999999</v>
      </c>
      <c r="V119">
        <v>1.3752</v>
      </c>
      <c r="W119">
        <v>-0.02</v>
      </c>
      <c r="X119">
        <v>1.5470999999999999</v>
      </c>
      <c r="Y119">
        <v>0</v>
      </c>
      <c r="Z119">
        <v>0</v>
      </c>
      <c r="AA119">
        <v>1.079</v>
      </c>
      <c r="AB119">
        <v>5.7070800000000004</v>
      </c>
      <c r="AC119">
        <v>3.0710000000000002</v>
      </c>
      <c r="AD119">
        <v>-8.3000000000000004E-2</v>
      </c>
      <c r="AE119">
        <v>6.4204650000000001</v>
      </c>
      <c r="AF119">
        <v>0.89971999999999996</v>
      </c>
      <c r="AG119">
        <v>3.32</v>
      </c>
      <c r="AH119">
        <v>0</v>
      </c>
      <c r="AI119" s="13">
        <v>1.079</v>
      </c>
      <c r="AJ119">
        <v>5.7070800000000004</v>
      </c>
      <c r="AK119">
        <v>3.0710000000000002</v>
      </c>
      <c r="AL119" t="s">
        <v>77</v>
      </c>
    </row>
    <row r="120" spans="1:38" x14ac:dyDescent="0.35">
      <c r="A120" t="str">
        <f t="shared" si="1"/>
        <v>VOLFXEURCNH2Y10RR</v>
      </c>
      <c r="B120" t="s">
        <v>71</v>
      </c>
      <c r="C120" t="s">
        <v>27</v>
      </c>
      <c r="D120" t="s">
        <v>87</v>
      </c>
      <c r="E120" t="s">
        <v>8</v>
      </c>
      <c r="F120" t="s">
        <v>16</v>
      </c>
      <c r="G120" t="s">
        <v>87</v>
      </c>
      <c r="H120" t="s">
        <v>16</v>
      </c>
      <c r="I120">
        <v>2</v>
      </c>
      <c r="J120" t="s">
        <v>8</v>
      </c>
      <c r="K120">
        <v>88.69</v>
      </c>
      <c r="L120">
        <v>-0.36</v>
      </c>
      <c r="M120">
        <v>-0.52410000000000001</v>
      </c>
      <c r="N120" t="s">
        <v>82</v>
      </c>
      <c r="O120" t="s">
        <v>82</v>
      </c>
      <c r="P120" t="s">
        <v>82</v>
      </c>
      <c r="Q120" t="s">
        <v>82</v>
      </c>
      <c r="R120">
        <v>1.1399999999999999</v>
      </c>
      <c r="S120">
        <v>4.548</v>
      </c>
      <c r="T120">
        <v>4.9740000000000002</v>
      </c>
      <c r="U120">
        <v>0.81</v>
      </c>
      <c r="V120">
        <v>0.52400000000000002</v>
      </c>
      <c r="W120">
        <v>-0.77649999999999997</v>
      </c>
      <c r="X120">
        <v>0.58950000000000002</v>
      </c>
      <c r="Y120">
        <v>0</v>
      </c>
      <c r="Z120">
        <v>0</v>
      </c>
      <c r="AA120">
        <v>50.553299999999901</v>
      </c>
      <c r="AB120">
        <v>46.473559999999999</v>
      </c>
      <c r="AC120">
        <v>201.68106</v>
      </c>
      <c r="AD120">
        <v>-68.867784999999998</v>
      </c>
      <c r="AE120">
        <v>52.282755000000002</v>
      </c>
      <c r="AF120">
        <v>35.919449999999998</v>
      </c>
      <c r="AG120">
        <v>220.57203000000001</v>
      </c>
      <c r="AH120">
        <v>0</v>
      </c>
      <c r="AI120" s="13">
        <v>50.553299999999901</v>
      </c>
      <c r="AJ120">
        <v>46.473559999999999</v>
      </c>
      <c r="AK120">
        <v>201.68106</v>
      </c>
      <c r="AL120" t="s">
        <v>77</v>
      </c>
    </row>
    <row r="121" spans="1:38" x14ac:dyDescent="0.35">
      <c r="A121" t="str">
        <f t="shared" si="1"/>
        <v>VOLFXEURCNH2Y25FLY</v>
      </c>
      <c r="B121" t="s">
        <v>71</v>
      </c>
      <c r="C121" t="s">
        <v>27</v>
      </c>
      <c r="D121" t="s">
        <v>87</v>
      </c>
      <c r="E121" t="s">
        <v>8</v>
      </c>
      <c r="F121" t="s">
        <v>19</v>
      </c>
      <c r="G121" t="s">
        <v>87</v>
      </c>
      <c r="H121" t="s">
        <v>19</v>
      </c>
      <c r="I121">
        <v>2</v>
      </c>
      <c r="J121" t="s">
        <v>8</v>
      </c>
      <c r="K121">
        <v>2529.25</v>
      </c>
      <c r="L121">
        <v>0.32500000000000001</v>
      </c>
      <c r="M121">
        <v>0.30909999999999999</v>
      </c>
      <c r="N121" t="s">
        <v>82</v>
      </c>
      <c r="O121" t="s">
        <v>82</v>
      </c>
      <c r="P121" t="s">
        <v>82</v>
      </c>
      <c r="Q121" t="s">
        <v>82</v>
      </c>
      <c r="R121">
        <v>0.47499999999999998</v>
      </c>
      <c r="S121">
        <v>0.73499999999999999</v>
      </c>
      <c r="T121">
        <v>0.76749999999999996</v>
      </c>
      <c r="U121">
        <v>0.33750000000000002</v>
      </c>
      <c r="V121">
        <v>0.49099999999999999</v>
      </c>
      <c r="W121">
        <v>1.0500000000000001E-2</v>
      </c>
      <c r="X121">
        <v>0.54579999999999995</v>
      </c>
      <c r="Y121">
        <v>0</v>
      </c>
      <c r="Z121">
        <v>0</v>
      </c>
      <c r="AA121">
        <v>600.69687499999998</v>
      </c>
      <c r="AB121">
        <v>1241.86175</v>
      </c>
      <c r="AC121">
        <v>929.49937499999999</v>
      </c>
      <c r="AD121">
        <v>26.557125000000099</v>
      </c>
      <c r="AE121">
        <v>1380.4646499999999</v>
      </c>
      <c r="AF121">
        <v>426.81093750000002</v>
      </c>
      <c r="AG121">
        <v>970.59968749999996</v>
      </c>
      <c r="AH121">
        <v>0</v>
      </c>
      <c r="AI121" s="13">
        <v>600.69687499999998</v>
      </c>
      <c r="AJ121">
        <v>1241.86175</v>
      </c>
      <c r="AK121">
        <v>929.49937499999999</v>
      </c>
      <c r="AL121" t="s">
        <v>77</v>
      </c>
    </row>
    <row r="122" spans="1:38" x14ac:dyDescent="0.35">
      <c r="A122" t="str">
        <f t="shared" si="1"/>
        <v>VOLFXEURCNH2Y25RR</v>
      </c>
      <c r="B122" t="s">
        <v>71</v>
      </c>
      <c r="C122" t="s">
        <v>27</v>
      </c>
      <c r="D122" t="s">
        <v>87</v>
      </c>
      <c r="E122" t="s">
        <v>8</v>
      </c>
      <c r="F122" t="s">
        <v>18</v>
      </c>
      <c r="G122" t="s">
        <v>87</v>
      </c>
      <c r="H122" t="s">
        <v>18</v>
      </c>
      <c r="I122">
        <v>2</v>
      </c>
      <c r="J122" t="s">
        <v>8</v>
      </c>
      <c r="K122">
        <v>1011.77</v>
      </c>
      <c r="L122">
        <v>-0.20499999999999999</v>
      </c>
      <c r="M122">
        <v>-0.28860000000000002</v>
      </c>
      <c r="N122" t="s">
        <v>80</v>
      </c>
      <c r="O122" t="s">
        <v>75</v>
      </c>
      <c r="P122" t="s">
        <v>82</v>
      </c>
      <c r="Q122" t="s">
        <v>82</v>
      </c>
      <c r="R122">
        <v>0.4244</v>
      </c>
      <c r="S122">
        <v>0.6169</v>
      </c>
      <c r="T122">
        <v>0.64090000000000003</v>
      </c>
      <c r="U122">
        <v>0.40489999999999998</v>
      </c>
      <c r="V122">
        <v>1.6E-2</v>
      </c>
      <c r="W122">
        <v>-0.23719999999999999</v>
      </c>
      <c r="X122">
        <v>1.7999999999999999E-2</v>
      </c>
      <c r="Y122">
        <v>0</v>
      </c>
      <c r="Z122">
        <v>0</v>
      </c>
      <c r="AA122">
        <v>214.69759400000001</v>
      </c>
      <c r="AB122">
        <v>16.188320000000001</v>
      </c>
      <c r="AC122">
        <v>312.080456499999</v>
      </c>
      <c r="AD122">
        <v>-239.99184399999999</v>
      </c>
      <c r="AE122">
        <v>18.211860000000001</v>
      </c>
      <c r="AF122">
        <v>204.83283649999899</v>
      </c>
      <c r="AG122">
        <v>324.22169650000001</v>
      </c>
      <c r="AH122">
        <v>0</v>
      </c>
      <c r="AI122" s="13">
        <v>214.69759400000001</v>
      </c>
      <c r="AJ122">
        <v>16.188320000000001</v>
      </c>
      <c r="AK122">
        <v>312.080456499999</v>
      </c>
      <c r="AL122" t="s">
        <v>77</v>
      </c>
    </row>
    <row r="123" spans="1:38" x14ac:dyDescent="0.35">
      <c r="A123" t="str">
        <f t="shared" si="1"/>
        <v>VOLFXEURCNH2YATM</v>
      </c>
      <c r="B123" t="s">
        <v>71</v>
      </c>
      <c r="C123" t="s">
        <v>27</v>
      </c>
      <c r="D123" t="s">
        <v>87</v>
      </c>
      <c r="E123" t="s">
        <v>8</v>
      </c>
      <c r="F123" t="s">
        <v>9</v>
      </c>
      <c r="G123" t="s">
        <v>87</v>
      </c>
      <c r="H123" t="s">
        <v>9</v>
      </c>
      <c r="I123">
        <v>2</v>
      </c>
      <c r="J123" t="s">
        <v>8</v>
      </c>
      <c r="K123">
        <v>2198.8699699999902</v>
      </c>
      <c r="L123">
        <v>8.6575000000000006</v>
      </c>
      <c r="M123">
        <v>8.6575000000000006</v>
      </c>
      <c r="N123" t="s">
        <v>75</v>
      </c>
      <c r="O123" t="s">
        <v>75</v>
      </c>
      <c r="P123" t="s">
        <v>75</v>
      </c>
      <c r="Q123" t="s">
        <v>75</v>
      </c>
      <c r="R123">
        <v>0.92500000000000004</v>
      </c>
      <c r="S123">
        <v>1.0249999999999999</v>
      </c>
      <c r="T123">
        <v>1.0375000000000001</v>
      </c>
      <c r="U123">
        <v>0.5837</v>
      </c>
      <c r="V123">
        <v>1.7500000000000002E-2</v>
      </c>
      <c r="W123">
        <v>-5.3999999999998403E-2</v>
      </c>
      <c r="X123">
        <v>1.97000000000002E-2</v>
      </c>
      <c r="Y123">
        <v>0</v>
      </c>
      <c r="Z123">
        <v>0</v>
      </c>
      <c r="AA123">
        <v>1016.97736112499</v>
      </c>
      <c r="AB123">
        <v>38.480224475000099</v>
      </c>
      <c r="AC123">
        <v>1126.92085962499</v>
      </c>
      <c r="AD123">
        <v>-118.738978379996</v>
      </c>
      <c r="AE123">
        <v>43.317738409000597</v>
      </c>
      <c r="AF123">
        <v>641.74020074449902</v>
      </c>
      <c r="AG123">
        <v>1140.6637969374999</v>
      </c>
      <c r="AH123">
        <v>0</v>
      </c>
      <c r="AI123" s="13">
        <v>1016.97736112499</v>
      </c>
      <c r="AJ123">
        <v>38.480224475000099</v>
      </c>
      <c r="AK123">
        <v>1126.92085962499</v>
      </c>
      <c r="AL123" t="s">
        <v>77</v>
      </c>
    </row>
    <row r="124" spans="1:38" x14ac:dyDescent="0.35">
      <c r="A124" t="str">
        <f t="shared" si="1"/>
        <v>VOLFXEURGBP6M10FLY</v>
      </c>
      <c r="B124" t="s">
        <v>71</v>
      </c>
      <c r="C124" t="s">
        <v>27</v>
      </c>
      <c r="D124" t="s">
        <v>72</v>
      </c>
      <c r="E124" t="s">
        <v>5</v>
      </c>
      <c r="F124" t="s">
        <v>17</v>
      </c>
      <c r="G124" t="s">
        <v>72</v>
      </c>
      <c r="H124" t="s">
        <v>17</v>
      </c>
      <c r="I124">
        <v>0.5</v>
      </c>
      <c r="J124" t="s">
        <v>5</v>
      </c>
      <c r="K124">
        <v>43653.58</v>
      </c>
      <c r="L124">
        <v>0.77500000000000002</v>
      </c>
      <c r="M124">
        <v>0.77500000000000002</v>
      </c>
      <c r="N124" t="s">
        <v>75</v>
      </c>
      <c r="O124" t="s">
        <v>75</v>
      </c>
      <c r="P124" t="s">
        <v>75</v>
      </c>
      <c r="Q124" t="s">
        <v>75</v>
      </c>
      <c r="R124">
        <v>0.24</v>
      </c>
      <c r="S124">
        <v>0.68799999999999994</v>
      </c>
      <c r="T124">
        <v>0.74399999999999999</v>
      </c>
      <c r="U124">
        <v>0.1956</v>
      </c>
      <c r="V124">
        <v>3.9E-2</v>
      </c>
      <c r="W124">
        <v>-5.6899999999999902E-2</v>
      </c>
      <c r="X124">
        <v>5.1999999999999998E-2</v>
      </c>
      <c r="Y124">
        <v>0</v>
      </c>
      <c r="Z124">
        <v>0</v>
      </c>
      <c r="AA124">
        <v>5238.4296000000004</v>
      </c>
      <c r="AB124">
        <v>1702.4896200000001</v>
      </c>
      <c r="AC124">
        <v>15016.83152</v>
      </c>
      <c r="AD124">
        <v>-2483.8887019999902</v>
      </c>
      <c r="AE124">
        <v>2269.9861599999999</v>
      </c>
      <c r="AF124">
        <v>4269.3201239999999</v>
      </c>
      <c r="AG124">
        <v>16239.13176</v>
      </c>
      <c r="AH124">
        <v>0</v>
      </c>
      <c r="AI124" s="13">
        <v>0</v>
      </c>
      <c r="AJ124">
        <v>1702.4896200000001</v>
      </c>
      <c r="AK124">
        <v>15016.83152</v>
      </c>
      <c r="AL124" t="s">
        <v>77</v>
      </c>
    </row>
    <row r="125" spans="1:38" x14ac:dyDescent="0.35">
      <c r="A125" t="str">
        <f t="shared" si="1"/>
        <v>VOLFXEURGBP6M10RR</v>
      </c>
      <c r="B125" t="s">
        <v>71</v>
      </c>
      <c r="C125" t="s">
        <v>27</v>
      </c>
      <c r="D125" t="s">
        <v>72</v>
      </c>
      <c r="E125" t="s">
        <v>5</v>
      </c>
      <c r="F125" t="s">
        <v>16</v>
      </c>
      <c r="G125" t="s">
        <v>72</v>
      </c>
      <c r="H125" t="s">
        <v>16</v>
      </c>
      <c r="I125">
        <v>0.5</v>
      </c>
      <c r="J125" t="s">
        <v>5</v>
      </c>
      <c r="K125">
        <v>-21147.57</v>
      </c>
      <c r="L125">
        <v>1.23</v>
      </c>
      <c r="M125">
        <v>1.2235</v>
      </c>
      <c r="N125" t="s">
        <v>75</v>
      </c>
      <c r="O125" t="s">
        <v>75</v>
      </c>
      <c r="P125" t="s">
        <v>75</v>
      </c>
      <c r="Q125" t="s">
        <v>75</v>
      </c>
      <c r="R125">
        <v>0.36</v>
      </c>
      <c r="S125">
        <v>1.4319999999999999</v>
      </c>
      <c r="T125">
        <v>1.5660000000000001</v>
      </c>
      <c r="U125">
        <v>0.29339999999999999</v>
      </c>
      <c r="V125">
        <v>0</v>
      </c>
      <c r="W125">
        <v>2.4E-2</v>
      </c>
      <c r="X125">
        <v>0</v>
      </c>
      <c r="Y125">
        <v>6.4999999999999503E-3</v>
      </c>
      <c r="Z125">
        <v>-137.45920499999801</v>
      </c>
      <c r="AA125">
        <v>3806.5625999999902</v>
      </c>
      <c r="AB125">
        <v>54.983681999998602</v>
      </c>
      <c r="AC125">
        <v>15141.6601199999</v>
      </c>
      <c r="AD125">
        <v>-507.54167999999999</v>
      </c>
      <c r="AE125">
        <v>80.360766000000496</v>
      </c>
      <c r="AF125">
        <v>3102.3485189999901</v>
      </c>
      <c r="AG125">
        <v>16558.547310000002</v>
      </c>
      <c r="AH125">
        <v>-137.45920499999801</v>
      </c>
      <c r="AI125" s="13">
        <v>0</v>
      </c>
      <c r="AJ125">
        <v>54.983681999998602</v>
      </c>
      <c r="AK125">
        <v>15141.6601199999</v>
      </c>
      <c r="AL125" t="s">
        <v>77</v>
      </c>
    </row>
    <row r="126" spans="1:38" x14ac:dyDescent="0.35">
      <c r="A126" t="str">
        <f t="shared" si="1"/>
        <v>VOLFXEURGBP6M25FLY</v>
      </c>
      <c r="B126" t="s">
        <v>71</v>
      </c>
      <c r="C126" t="s">
        <v>27</v>
      </c>
      <c r="D126" t="s">
        <v>72</v>
      </c>
      <c r="E126" t="s">
        <v>5</v>
      </c>
      <c r="F126" t="s">
        <v>19</v>
      </c>
      <c r="G126" t="s">
        <v>72</v>
      </c>
      <c r="H126" t="s">
        <v>19</v>
      </c>
      <c r="I126">
        <v>0.5</v>
      </c>
      <c r="J126" t="s">
        <v>5</v>
      </c>
      <c r="K126">
        <v>99375.34</v>
      </c>
      <c r="L126">
        <v>0.24</v>
      </c>
      <c r="M126">
        <v>0.23880000000000001</v>
      </c>
      <c r="N126" t="s">
        <v>75</v>
      </c>
      <c r="O126" t="s">
        <v>75</v>
      </c>
      <c r="P126" t="s">
        <v>75</v>
      </c>
      <c r="Q126" t="s">
        <v>75</v>
      </c>
      <c r="R126">
        <v>0.15</v>
      </c>
      <c r="S126">
        <v>0.43</v>
      </c>
      <c r="T126">
        <v>0.46500000000000002</v>
      </c>
      <c r="U126">
        <v>0.1222</v>
      </c>
      <c r="V126">
        <v>7.6999999999999803E-3</v>
      </c>
      <c r="W126">
        <v>-3.79999999999999E-3</v>
      </c>
      <c r="X126">
        <v>8.8999999999999895E-3</v>
      </c>
      <c r="Y126">
        <v>1.19999999999997E-3</v>
      </c>
      <c r="Z126">
        <v>119.25040799999699</v>
      </c>
      <c r="AA126">
        <v>7453.1504999999997</v>
      </c>
      <c r="AB126">
        <v>765.19011799999805</v>
      </c>
      <c r="AC126">
        <v>21365.698100000001</v>
      </c>
      <c r="AD126">
        <v>-377.62629199999901</v>
      </c>
      <c r="AE126">
        <v>884.44052599999895</v>
      </c>
      <c r="AF126">
        <v>6071.8332739999996</v>
      </c>
      <c r="AG126">
        <v>23104.76655</v>
      </c>
      <c r="AH126">
        <v>119.25040799999699</v>
      </c>
      <c r="AI126" s="13">
        <v>0</v>
      </c>
      <c r="AJ126">
        <v>765.19011799999805</v>
      </c>
      <c r="AK126">
        <v>21365.698100000001</v>
      </c>
      <c r="AL126" t="s">
        <v>77</v>
      </c>
    </row>
    <row r="127" spans="1:38" x14ac:dyDescent="0.35">
      <c r="A127" t="str">
        <f t="shared" si="1"/>
        <v>VOLFXEURGBP6M25RR</v>
      </c>
      <c r="B127" t="s">
        <v>71</v>
      </c>
      <c r="C127" t="s">
        <v>27</v>
      </c>
      <c r="D127" t="s">
        <v>72</v>
      </c>
      <c r="E127" t="s">
        <v>5</v>
      </c>
      <c r="F127" t="s">
        <v>18</v>
      </c>
      <c r="G127" t="s">
        <v>72</v>
      </c>
      <c r="H127" t="s">
        <v>18</v>
      </c>
      <c r="I127">
        <v>0.5</v>
      </c>
      <c r="J127" t="s">
        <v>5</v>
      </c>
      <c r="K127">
        <v>-115712.039999999</v>
      </c>
      <c r="L127">
        <v>0.65500000000000003</v>
      </c>
      <c r="M127">
        <v>0.65249999999999997</v>
      </c>
      <c r="N127" t="s">
        <v>75</v>
      </c>
      <c r="O127" t="s">
        <v>75</v>
      </c>
      <c r="P127" t="s">
        <v>75</v>
      </c>
      <c r="Q127" t="s">
        <v>75</v>
      </c>
      <c r="R127">
        <v>0.21</v>
      </c>
      <c r="S127">
        <v>0.52200000000000002</v>
      </c>
      <c r="T127">
        <v>0.56100000000000005</v>
      </c>
      <c r="U127">
        <v>0.1711</v>
      </c>
      <c r="V127">
        <v>0</v>
      </c>
      <c r="W127">
        <v>2.01E-2</v>
      </c>
      <c r="X127">
        <v>0</v>
      </c>
      <c r="Y127">
        <v>2.5000000000000499E-3</v>
      </c>
      <c r="Z127">
        <v>-289.28010000000597</v>
      </c>
      <c r="AA127">
        <v>12149.7641999999</v>
      </c>
      <c r="AB127">
        <v>404.99213999999301</v>
      </c>
      <c r="AC127">
        <v>30200.842439999898</v>
      </c>
      <c r="AD127">
        <v>-2325.8120039999999</v>
      </c>
      <c r="AE127">
        <v>497.56177199999598</v>
      </c>
      <c r="AF127">
        <v>9899.1650219999992</v>
      </c>
      <c r="AG127">
        <v>32457.227219999899</v>
      </c>
      <c r="AH127">
        <v>-289.28010000000597</v>
      </c>
      <c r="AI127" s="13">
        <v>0</v>
      </c>
      <c r="AJ127">
        <v>404.99213999999301</v>
      </c>
      <c r="AK127">
        <v>30200.842439999898</v>
      </c>
      <c r="AL127" t="s">
        <v>77</v>
      </c>
    </row>
    <row r="128" spans="1:38" x14ac:dyDescent="0.35">
      <c r="A128" t="str">
        <f t="shared" si="1"/>
        <v>VOLFXEURGBP6MATM</v>
      </c>
      <c r="B128" t="s">
        <v>71</v>
      </c>
      <c r="C128" t="s">
        <v>27</v>
      </c>
      <c r="D128" t="s">
        <v>72</v>
      </c>
      <c r="E128" t="s">
        <v>5</v>
      </c>
      <c r="F128" t="s">
        <v>9</v>
      </c>
      <c r="G128" t="s">
        <v>72</v>
      </c>
      <c r="H128" t="s">
        <v>9</v>
      </c>
      <c r="I128">
        <v>0.5</v>
      </c>
      <c r="J128" t="s">
        <v>5</v>
      </c>
      <c r="K128">
        <v>151996.74565</v>
      </c>
      <c r="L128">
        <v>7.5049999999999999</v>
      </c>
      <c r="M128">
        <v>7.5025000000000004</v>
      </c>
      <c r="N128" t="s">
        <v>75</v>
      </c>
      <c r="O128" t="s">
        <v>75</v>
      </c>
      <c r="P128" t="s">
        <v>75</v>
      </c>
      <c r="Q128" t="s">
        <v>75</v>
      </c>
      <c r="R128">
        <v>0.3</v>
      </c>
      <c r="S128">
        <v>0.37</v>
      </c>
      <c r="T128">
        <v>0.38500000000000001</v>
      </c>
      <c r="U128">
        <v>0.25119999999999998</v>
      </c>
      <c r="V128">
        <v>0.41749999999999898</v>
      </c>
      <c r="W128">
        <v>-2.7199999999999599E-2</v>
      </c>
      <c r="X128">
        <v>0.466199999999999</v>
      </c>
      <c r="Y128">
        <v>2.4999999999995E-3</v>
      </c>
      <c r="Z128">
        <v>379.99186412492401</v>
      </c>
      <c r="AA128">
        <v>22799.5118474999</v>
      </c>
      <c r="AB128">
        <v>63458.641308874903</v>
      </c>
      <c r="AC128">
        <v>28119.397945249999</v>
      </c>
      <c r="AD128">
        <v>-4134.3114816799498</v>
      </c>
      <c r="AE128">
        <v>70860.882822029904</v>
      </c>
      <c r="AF128">
        <v>19090.791253639902</v>
      </c>
      <c r="AG128">
        <v>29259.373537625001</v>
      </c>
      <c r="AH128">
        <v>379.99186412492401</v>
      </c>
      <c r="AI128" s="13">
        <v>0</v>
      </c>
      <c r="AJ128">
        <v>63458.641308874903</v>
      </c>
      <c r="AK128">
        <v>28119.397945249999</v>
      </c>
      <c r="AL128" t="s">
        <v>77</v>
      </c>
    </row>
    <row r="129" spans="1:38" x14ac:dyDescent="0.35">
      <c r="A129" t="str">
        <f t="shared" si="1"/>
        <v>VOLFXEURGBP1Y10FLY</v>
      </c>
      <c r="B129" t="s">
        <v>71</v>
      </c>
      <c r="C129" t="s">
        <v>27</v>
      </c>
      <c r="D129" t="s">
        <v>72</v>
      </c>
      <c r="E129" t="s">
        <v>7</v>
      </c>
      <c r="F129" t="s">
        <v>17</v>
      </c>
      <c r="G129" t="s">
        <v>72</v>
      </c>
      <c r="H129" t="s">
        <v>17</v>
      </c>
      <c r="I129">
        <v>1</v>
      </c>
      <c r="J129" t="s">
        <v>7</v>
      </c>
      <c r="K129">
        <v>624.06999999999903</v>
      </c>
      <c r="L129">
        <v>0.89500000000000002</v>
      </c>
      <c r="M129">
        <v>0.89500000000000002</v>
      </c>
      <c r="N129" t="s">
        <v>75</v>
      </c>
      <c r="O129" t="s">
        <v>75</v>
      </c>
      <c r="P129" t="s">
        <v>75</v>
      </c>
      <c r="Q129" t="s">
        <v>75</v>
      </c>
      <c r="R129">
        <v>0.24</v>
      </c>
      <c r="S129">
        <v>0.76800000000000002</v>
      </c>
      <c r="T129">
        <v>0.83399999999999996</v>
      </c>
      <c r="U129">
        <v>0.2001</v>
      </c>
      <c r="V129">
        <v>0.03</v>
      </c>
      <c r="W129">
        <v>-8.5899999999999893E-2</v>
      </c>
      <c r="X129">
        <v>3.7499999999999901E-2</v>
      </c>
      <c r="Y129">
        <v>0</v>
      </c>
      <c r="Z129">
        <v>0</v>
      </c>
      <c r="AA129">
        <v>74.888399999999905</v>
      </c>
      <c r="AB129">
        <v>18.722100000000001</v>
      </c>
      <c r="AC129">
        <v>239.642879999999</v>
      </c>
      <c r="AD129">
        <v>-53.607612999999901</v>
      </c>
      <c r="AE129">
        <v>23.402624999999901</v>
      </c>
      <c r="AF129">
        <v>62.438203499999901</v>
      </c>
      <c r="AG129">
        <v>260.23718999999898</v>
      </c>
      <c r="AH129">
        <v>0</v>
      </c>
      <c r="AI129" s="13">
        <v>0</v>
      </c>
      <c r="AJ129">
        <v>18.722100000000001</v>
      </c>
      <c r="AK129">
        <v>239.642879999999</v>
      </c>
      <c r="AL129" t="s">
        <v>77</v>
      </c>
    </row>
    <row r="130" spans="1:38" x14ac:dyDescent="0.35">
      <c r="A130" t="str">
        <f t="shared" si="1"/>
        <v>VOLFXEURGBP1Y10RR</v>
      </c>
      <c r="B130" t="s">
        <v>71</v>
      </c>
      <c r="C130" t="s">
        <v>27</v>
      </c>
      <c r="D130" t="s">
        <v>72</v>
      </c>
      <c r="E130" t="s">
        <v>7</v>
      </c>
      <c r="F130" t="s">
        <v>16</v>
      </c>
      <c r="G130" t="s">
        <v>72</v>
      </c>
      <c r="H130" t="s">
        <v>16</v>
      </c>
      <c r="I130">
        <v>1</v>
      </c>
      <c r="J130" t="s">
        <v>7</v>
      </c>
      <c r="K130">
        <v>-6040.2599999999902</v>
      </c>
      <c r="L130">
        <v>1.4</v>
      </c>
      <c r="M130">
        <v>1.4</v>
      </c>
      <c r="N130" t="s">
        <v>75</v>
      </c>
      <c r="O130" t="s">
        <v>75</v>
      </c>
      <c r="P130" t="s">
        <v>75</v>
      </c>
      <c r="Q130" t="s">
        <v>75</v>
      </c>
      <c r="R130">
        <v>0.36</v>
      </c>
      <c r="S130">
        <v>1.5920000000000001</v>
      </c>
      <c r="T130">
        <v>1.746</v>
      </c>
      <c r="U130">
        <v>0.30009999999999998</v>
      </c>
      <c r="V130">
        <v>0</v>
      </c>
      <c r="W130">
        <v>0.149999999999999</v>
      </c>
      <c r="X130">
        <v>0</v>
      </c>
      <c r="Y130">
        <v>0</v>
      </c>
      <c r="Z130">
        <v>0</v>
      </c>
      <c r="AA130">
        <v>1087.2467999999999</v>
      </c>
      <c r="AB130">
        <v>504.96573599999999</v>
      </c>
      <c r="AC130">
        <v>4808.0469599999997</v>
      </c>
      <c r="AD130">
        <v>-906.03899999999896</v>
      </c>
      <c r="AE130">
        <v>524.294567999999</v>
      </c>
      <c r="AF130">
        <v>906.34101299999895</v>
      </c>
      <c r="AG130">
        <v>5273.1469799999904</v>
      </c>
      <c r="AH130">
        <v>0</v>
      </c>
      <c r="AI130" s="13">
        <v>0</v>
      </c>
      <c r="AJ130">
        <v>504.96573599999999</v>
      </c>
      <c r="AK130">
        <v>4808.0469599999997</v>
      </c>
      <c r="AL130" t="s">
        <v>77</v>
      </c>
    </row>
    <row r="131" spans="1:38" x14ac:dyDescent="0.35">
      <c r="A131" t="str">
        <f t="shared" ref="A131:A194" si="2">CONCATENATE(C131,D131,E131,F131)</f>
        <v>VOLFXEURGBP1Y25FLY</v>
      </c>
      <c r="B131" t="s">
        <v>71</v>
      </c>
      <c r="C131" t="s">
        <v>27</v>
      </c>
      <c r="D131" t="s">
        <v>72</v>
      </c>
      <c r="E131" t="s">
        <v>7</v>
      </c>
      <c r="F131" t="s">
        <v>19</v>
      </c>
      <c r="G131" t="s">
        <v>72</v>
      </c>
      <c r="H131" t="s">
        <v>19</v>
      </c>
      <c r="I131">
        <v>1</v>
      </c>
      <c r="J131" t="s">
        <v>7</v>
      </c>
      <c r="K131">
        <v>-140831.59999999899</v>
      </c>
      <c r="L131">
        <v>0.28000000000000003</v>
      </c>
      <c r="M131">
        <v>0.28000000000000003</v>
      </c>
      <c r="N131" t="s">
        <v>75</v>
      </c>
      <c r="O131" t="s">
        <v>75</v>
      </c>
      <c r="P131" t="s">
        <v>75</v>
      </c>
      <c r="Q131" t="s">
        <v>75</v>
      </c>
      <c r="R131">
        <v>0.15</v>
      </c>
      <c r="S131">
        <v>0.43</v>
      </c>
      <c r="T131">
        <v>0.46500000000000002</v>
      </c>
      <c r="U131">
        <v>0.125</v>
      </c>
      <c r="V131">
        <v>0</v>
      </c>
      <c r="W131">
        <v>8.0000000000000002E-3</v>
      </c>
      <c r="X131">
        <v>0</v>
      </c>
      <c r="Y131">
        <v>0</v>
      </c>
      <c r="Z131">
        <v>0</v>
      </c>
      <c r="AA131">
        <v>10562.369999999901</v>
      </c>
      <c r="AB131">
        <v>3013.7962399999901</v>
      </c>
      <c r="AC131">
        <v>30278.7939999999</v>
      </c>
      <c r="AD131">
        <v>-1126.6528000000001</v>
      </c>
      <c r="AE131">
        <v>3548.9563199999898</v>
      </c>
      <c r="AF131">
        <v>8801.9749999999894</v>
      </c>
      <c r="AG131">
        <v>32743.3469999999</v>
      </c>
      <c r="AH131">
        <v>0</v>
      </c>
      <c r="AI131" s="13">
        <v>0</v>
      </c>
      <c r="AJ131">
        <v>3013.7962399999901</v>
      </c>
      <c r="AK131">
        <v>30278.7939999999</v>
      </c>
      <c r="AL131" t="s">
        <v>77</v>
      </c>
    </row>
    <row r="132" spans="1:38" x14ac:dyDescent="0.35">
      <c r="A132" t="str">
        <f t="shared" si="2"/>
        <v>VOLFXEURGBP1Y25RR</v>
      </c>
      <c r="B132" t="s">
        <v>71</v>
      </c>
      <c r="C132" t="s">
        <v>27</v>
      </c>
      <c r="D132" t="s">
        <v>72</v>
      </c>
      <c r="E132" t="s">
        <v>7</v>
      </c>
      <c r="F132" t="s">
        <v>18</v>
      </c>
      <c r="G132" t="s">
        <v>72</v>
      </c>
      <c r="H132" t="s">
        <v>18</v>
      </c>
      <c r="I132">
        <v>1</v>
      </c>
      <c r="J132" t="s">
        <v>7</v>
      </c>
      <c r="K132">
        <v>50025.75</v>
      </c>
      <c r="L132">
        <v>0.755</v>
      </c>
      <c r="M132">
        <v>0.75</v>
      </c>
      <c r="N132" t="s">
        <v>75</v>
      </c>
      <c r="O132" t="s">
        <v>75</v>
      </c>
      <c r="P132" t="s">
        <v>75</v>
      </c>
      <c r="Q132" t="s">
        <v>75</v>
      </c>
      <c r="R132">
        <v>0.21</v>
      </c>
      <c r="S132">
        <v>0.52200000000000002</v>
      </c>
      <c r="T132">
        <v>0.56100000000000005</v>
      </c>
      <c r="U132">
        <v>0.17499999999999999</v>
      </c>
      <c r="V132">
        <v>6.0000000000000001E-3</v>
      </c>
      <c r="W132">
        <v>1E-3</v>
      </c>
      <c r="X132">
        <v>6.09999999999999E-3</v>
      </c>
      <c r="Y132">
        <v>5.0000000000000001E-3</v>
      </c>
      <c r="Z132">
        <v>250.12875</v>
      </c>
      <c r="AA132">
        <v>5252.7037499999997</v>
      </c>
      <c r="AB132">
        <v>300.15449999999998</v>
      </c>
      <c r="AC132">
        <v>13056.72075</v>
      </c>
      <c r="AD132">
        <v>50.025750000000002</v>
      </c>
      <c r="AE132">
        <v>305.157074999999</v>
      </c>
      <c r="AF132">
        <v>4377.2531249999902</v>
      </c>
      <c r="AG132">
        <v>14032.222874999999</v>
      </c>
      <c r="AH132">
        <v>250.12875</v>
      </c>
      <c r="AI132" s="13">
        <v>0</v>
      </c>
      <c r="AJ132">
        <v>300.15449999999998</v>
      </c>
      <c r="AK132">
        <v>13056.72075</v>
      </c>
      <c r="AL132" t="s">
        <v>77</v>
      </c>
    </row>
    <row r="133" spans="1:38" x14ac:dyDescent="0.35">
      <c r="A133" t="str">
        <f t="shared" si="2"/>
        <v>VOLFXEURGBP1YATM</v>
      </c>
      <c r="B133" t="s">
        <v>71</v>
      </c>
      <c r="C133" t="s">
        <v>27</v>
      </c>
      <c r="D133" t="s">
        <v>72</v>
      </c>
      <c r="E133" t="s">
        <v>7</v>
      </c>
      <c r="F133" t="s">
        <v>9</v>
      </c>
      <c r="G133" t="s">
        <v>72</v>
      </c>
      <c r="H133" t="s">
        <v>9</v>
      </c>
      <c r="I133">
        <v>1</v>
      </c>
      <c r="J133" t="s">
        <v>7</v>
      </c>
      <c r="K133">
        <v>-143994.2304</v>
      </c>
      <c r="L133">
        <v>7.78</v>
      </c>
      <c r="M133">
        <v>7.7750000000000004</v>
      </c>
      <c r="N133" t="s">
        <v>75</v>
      </c>
      <c r="O133" t="s">
        <v>75</v>
      </c>
      <c r="P133" t="s">
        <v>75</v>
      </c>
      <c r="Q133" t="s">
        <v>75</v>
      </c>
      <c r="R133">
        <v>0.27500000000000002</v>
      </c>
      <c r="S133">
        <v>0.37</v>
      </c>
      <c r="T133">
        <v>0.38500000000000001</v>
      </c>
      <c r="U133">
        <v>0.24079999999999999</v>
      </c>
      <c r="V133">
        <v>1.3000000000005199E-3</v>
      </c>
      <c r="W133">
        <v>8.3000000000000101E-2</v>
      </c>
      <c r="X133">
        <v>7.0000000000014495E-4</v>
      </c>
      <c r="Y133">
        <v>4.9999999999998899E-3</v>
      </c>
      <c r="Z133">
        <v>-719.97115199998495</v>
      </c>
      <c r="AA133">
        <v>19799.206679999999</v>
      </c>
      <c r="AB133">
        <v>0</v>
      </c>
      <c r="AC133">
        <v>26638.932624000001</v>
      </c>
      <c r="AD133">
        <v>-11951.5211232</v>
      </c>
      <c r="AE133">
        <v>0</v>
      </c>
      <c r="AF133">
        <v>17336.905340159999</v>
      </c>
      <c r="AG133">
        <v>27718.889351999998</v>
      </c>
      <c r="AH133">
        <v>-719.97115199998495</v>
      </c>
      <c r="AI133" s="13">
        <v>0</v>
      </c>
      <c r="AJ133">
        <v>0</v>
      </c>
      <c r="AK133">
        <v>26638.932624000001</v>
      </c>
      <c r="AL133" t="s">
        <v>77</v>
      </c>
    </row>
    <row r="134" spans="1:38" x14ac:dyDescent="0.35">
      <c r="A134" t="str">
        <f t="shared" si="2"/>
        <v>VOLFXEURGBP2Y10FLY</v>
      </c>
      <c r="B134" t="s">
        <v>71</v>
      </c>
      <c r="C134" t="s">
        <v>27</v>
      </c>
      <c r="D134" t="s">
        <v>72</v>
      </c>
      <c r="E134" t="s">
        <v>8</v>
      </c>
      <c r="F134" t="s">
        <v>17</v>
      </c>
      <c r="G134" t="s">
        <v>72</v>
      </c>
      <c r="H134" t="s">
        <v>17</v>
      </c>
      <c r="I134">
        <v>2</v>
      </c>
      <c r="J134" t="s">
        <v>8</v>
      </c>
      <c r="K134">
        <v>-4425.29</v>
      </c>
      <c r="L134">
        <v>1.01</v>
      </c>
      <c r="M134">
        <v>1.0625</v>
      </c>
      <c r="N134" t="s">
        <v>75</v>
      </c>
      <c r="O134" t="s">
        <v>75</v>
      </c>
      <c r="P134" t="s">
        <v>75</v>
      </c>
      <c r="Q134" t="s">
        <v>75</v>
      </c>
      <c r="R134">
        <v>0.48</v>
      </c>
      <c r="S134">
        <v>1.456</v>
      </c>
      <c r="T134">
        <v>1.5780000000000001</v>
      </c>
      <c r="U134">
        <v>0.27879999999999999</v>
      </c>
      <c r="V134">
        <v>0</v>
      </c>
      <c r="W134">
        <v>-1.04999999999999E-2</v>
      </c>
      <c r="X134">
        <v>0</v>
      </c>
      <c r="Y134">
        <v>-5.2499999999999901E-2</v>
      </c>
      <c r="Z134">
        <v>232.32772499999899</v>
      </c>
      <c r="AA134">
        <v>1062.0696</v>
      </c>
      <c r="AB134">
        <v>344.73009100000002</v>
      </c>
      <c r="AC134">
        <v>3221.61112</v>
      </c>
      <c r="AD134">
        <v>46.4655449999997</v>
      </c>
      <c r="AE134">
        <v>358.89101899999901</v>
      </c>
      <c r="AF134">
        <v>616.88542599999903</v>
      </c>
      <c r="AG134">
        <v>3491.5538099999999</v>
      </c>
      <c r="AH134">
        <v>232.32772499999899</v>
      </c>
      <c r="AI134" s="13">
        <v>0</v>
      </c>
      <c r="AJ134">
        <v>344.73009100000002</v>
      </c>
      <c r="AK134">
        <v>3221.61112</v>
      </c>
      <c r="AL134" t="s">
        <v>77</v>
      </c>
    </row>
    <row r="135" spans="1:38" x14ac:dyDescent="0.35">
      <c r="A135" t="str">
        <f t="shared" si="2"/>
        <v>VOLFXEURGBP2Y10RR</v>
      </c>
      <c r="B135" t="s">
        <v>71</v>
      </c>
      <c r="C135" t="s">
        <v>27</v>
      </c>
      <c r="D135" t="s">
        <v>72</v>
      </c>
      <c r="E135" t="s">
        <v>8</v>
      </c>
      <c r="F135" t="s">
        <v>16</v>
      </c>
      <c r="G135" t="s">
        <v>72</v>
      </c>
      <c r="H135" t="s">
        <v>16</v>
      </c>
      <c r="I135">
        <v>2</v>
      </c>
      <c r="J135" t="s">
        <v>8</v>
      </c>
      <c r="K135">
        <v>1953.79999999999</v>
      </c>
      <c r="L135">
        <v>1.4350000000000001</v>
      </c>
      <c r="M135">
        <v>1.4350000000000001</v>
      </c>
      <c r="N135" t="s">
        <v>75</v>
      </c>
      <c r="O135" t="s">
        <v>75</v>
      </c>
      <c r="P135" t="s">
        <v>75</v>
      </c>
      <c r="Q135" t="s">
        <v>75</v>
      </c>
      <c r="R135">
        <v>0.72</v>
      </c>
      <c r="S135">
        <v>2.944</v>
      </c>
      <c r="T135">
        <v>3.222</v>
      </c>
      <c r="U135">
        <v>0.41820000000000002</v>
      </c>
      <c r="V135">
        <v>0.128</v>
      </c>
      <c r="W135">
        <v>-0.52929999999999899</v>
      </c>
      <c r="X135">
        <v>0.14399999999999999</v>
      </c>
      <c r="Y135">
        <v>0</v>
      </c>
      <c r="Z135">
        <v>0</v>
      </c>
      <c r="AA135">
        <v>703.36799999999903</v>
      </c>
      <c r="AB135">
        <v>250.0864</v>
      </c>
      <c r="AC135">
        <v>2875.9935999999898</v>
      </c>
      <c r="AD135">
        <v>-1034.14633999999</v>
      </c>
      <c r="AE135">
        <v>281.34719999999999</v>
      </c>
      <c r="AF135">
        <v>408.53957999999898</v>
      </c>
      <c r="AG135">
        <v>3147.5717999999902</v>
      </c>
      <c r="AH135">
        <v>0</v>
      </c>
      <c r="AI135" s="13">
        <v>0</v>
      </c>
      <c r="AJ135">
        <v>250.0864</v>
      </c>
      <c r="AK135">
        <v>2875.9935999999898</v>
      </c>
      <c r="AL135" t="s">
        <v>77</v>
      </c>
    </row>
    <row r="136" spans="1:38" x14ac:dyDescent="0.35">
      <c r="A136" t="str">
        <f t="shared" si="2"/>
        <v>VOLFXEURGBP2Y25FLY</v>
      </c>
      <c r="B136" t="s">
        <v>71</v>
      </c>
      <c r="C136" t="s">
        <v>27</v>
      </c>
      <c r="D136" t="s">
        <v>72</v>
      </c>
      <c r="E136" t="s">
        <v>8</v>
      </c>
      <c r="F136" t="s">
        <v>19</v>
      </c>
      <c r="G136" t="s">
        <v>72</v>
      </c>
      <c r="H136" t="s">
        <v>19</v>
      </c>
      <c r="I136">
        <v>2</v>
      </c>
      <c r="J136" t="s">
        <v>8</v>
      </c>
      <c r="K136">
        <v>-162765.41</v>
      </c>
      <c r="L136">
        <v>0.315</v>
      </c>
      <c r="M136">
        <v>0.32500000000000001</v>
      </c>
      <c r="N136" t="s">
        <v>75</v>
      </c>
      <c r="O136" t="s">
        <v>75</v>
      </c>
      <c r="P136" t="s">
        <v>75</v>
      </c>
      <c r="Q136" t="s">
        <v>75</v>
      </c>
      <c r="R136">
        <v>0.3</v>
      </c>
      <c r="S136">
        <v>0.46</v>
      </c>
      <c r="T136">
        <v>0.48</v>
      </c>
      <c r="U136">
        <v>0.17419999999999999</v>
      </c>
      <c r="V136">
        <v>0</v>
      </c>
      <c r="W136">
        <v>-2E-3</v>
      </c>
      <c r="X136">
        <v>0</v>
      </c>
      <c r="Y136">
        <v>-0.01</v>
      </c>
      <c r="Z136">
        <v>1627.6541</v>
      </c>
      <c r="AA136">
        <v>24414.8115</v>
      </c>
      <c r="AB136">
        <v>7308.1669089999996</v>
      </c>
      <c r="AC136">
        <v>37436.044300000001</v>
      </c>
      <c r="AD136">
        <v>325.53082000000001</v>
      </c>
      <c r="AE136">
        <v>8008.058172</v>
      </c>
      <c r="AF136">
        <v>14176.867211000001</v>
      </c>
      <c r="AG136">
        <v>39063.698400000001</v>
      </c>
      <c r="AH136">
        <v>1627.6541</v>
      </c>
      <c r="AI136" s="13">
        <v>0</v>
      </c>
      <c r="AJ136">
        <v>7308.1669089999996</v>
      </c>
      <c r="AK136">
        <v>37436.044300000001</v>
      </c>
      <c r="AL136" t="s">
        <v>77</v>
      </c>
    </row>
    <row r="137" spans="1:38" x14ac:dyDescent="0.35">
      <c r="A137" t="str">
        <f t="shared" si="2"/>
        <v>VOLFXEURGBP2Y25RR</v>
      </c>
      <c r="B137" t="s">
        <v>71</v>
      </c>
      <c r="C137" t="s">
        <v>27</v>
      </c>
      <c r="D137" t="s">
        <v>72</v>
      </c>
      <c r="E137" t="s">
        <v>8</v>
      </c>
      <c r="F137" t="s">
        <v>18</v>
      </c>
      <c r="G137" t="s">
        <v>72</v>
      </c>
      <c r="H137" t="s">
        <v>18</v>
      </c>
      <c r="I137">
        <v>2</v>
      </c>
      <c r="J137" t="s">
        <v>8</v>
      </c>
      <c r="K137">
        <v>49964.52</v>
      </c>
      <c r="L137">
        <v>0.77</v>
      </c>
      <c r="M137">
        <v>0.77</v>
      </c>
      <c r="N137" t="s">
        <v>75</v>
      </c>
      <c r="O137" t="s">
        <v>75</v>
      </c>
      <c r="P137" t="s">
        <v>75</v>
      </c>
      <c r="Q137" t="s">
        <v>75</v>
      </c>
      <c r="R137">
        <v>0.42</v>
      </c>
      <c r="S137">
        <v>0.72399999999999998</v>
      </c>
      <c r="T137">
        <v>0.76200000000000001</v>
      </c>
      <c r="U137">
        <v>0.24390000000000001</v>
      </c>
      <c r="V137">
        <v>1.6E-2</v>
      </c>
      <c r="W137">
        <v>-0.23719999999999999</v>
      </c>
      <c r="X137">
        <v>1.7999999999999999E-2</v>
      </c>
      <c r="Y137">
        <v>0</v>
      </c>
      <c r="Z137">
        <v>0</v>
      </c>
      <c r="AA137">
        <v>10492.549199999999</v>
      </c>
      <c r="AB137">
        <v>799.43232</v>
      </c>
      <c r="AC137">
        <v>18087.15624</v>
      </c>
      <c r="AD137">
        <v>-11851.584144</v>
      </c>
      <c r="AE137">
        <v>899.36135999999999</v>
      </c>
      <c r="AF137">
        <v>6093.1732140000004</v>
      </c>
      <c r="AG137">
        <v>19036.482120000001</v>
      </c>
      <c r="AH137">
        <v>0</v>
      </c>
      <c r="AI137" s="13">
        <v>0</v>
      </c>
      <c r="AJ137">
        <v>799.43232</v>
      </c>
      <c r="AK137">
        <v>18087.15624</v>
      </c>
      <c r="AL137" t="s">
        <v>77</v>
      </c>
    </row>
    <row r="138" spans="1:38" x14ac:dyDescent="0.35">
      <c r="A138" t="str">
        <f t="shared" si="2"/>
        <v>VOLFXEURGBP2YATM</v>
      </c>
      <c r="B138" t="s">
        <v>71</v>
      </c>
      <c r="C138" t="s">
        <v>27</v>
      </c>
      <c r="D138" t="s">
        <v>72</v>
      </c>
      <c r="E138" t="s">
        <v>8</v>
      </c>
      <c r="F138" t="s">
        <v>9</v>
      </c>
      <c r="G138" t="s">
        <v>72</v>
      </c>
      <c r="H138" t="s">
        <v>9</v>
      </c>
      <c r="I138">
        <v>2</v>
      </c>
      <c r="J138" t="s">
        <v>8</v>
      </c>
      <c r="K138">
        <v>-265758.04155000002</v>
      </c>
      <c r="L138">
        <v>8.1150000000000002</v>
      </c>
      <c r="M138">
        <v>8.1074999999999999</v>
      </c>
      <c r="N138" t="s">
        <v>75</v>
      </c>
      <c r="O138" t="s">
        <v>75</v>
      </c>
      <c r="P138" t="s">
        <v>75</v>
      </c>
      <c r="Q138" t="s">
        <v>75</v>
      </c>
      <c r="R138">
        <v>0.39190000000000003</v>
      </c>
      <c r="S138">
        <v>0.56999999999999995</v>
      </c>
      <c r="T138">
        <v>0.58499999999999996</v>
      </c>
      <c r="U138">
        <v>0.1467</v>
      </c>
      <c r="V138">
        <v>0</v>
      </c>
      <c r="W138">
        <v>5.4199999999999797E-2</v>
      </c>
      <c r="X138">
        <v>0</v>
      </c>
      <c r="Y138">
        <v>7.5000000000002799E-3</v>
      </c>
      <c r="Z138">
        <v>-1993.18531162507</v>
      </c>
      <c r="AA138">
        <v>52075.288241722497</v>
      </c>
      <c r="AB138">
        <v>4385.0076855751604</v>
      </c>
      <c r="AC138">
        <v>75741.041841750004</v>
      </c>
      <c r="AD138">
        <v>-14404.085852009899</v>
      </c>
      <c r="AE138">
        <v>5341.7366351548199</v>
      </c>
      <c r="AF138">
        <v>19493.3523476925</v>
      </c>
      <c r="AG138">
        <v>77734.227153375003</v>
      </c>
      <c r="AH138">
        <v>-1993.18531162507</v>
      </c>
      <c r="AI138" s="13">
        <v>0</v>
      </c>
      <c r="AJ138">
        <v>4385.0076855751604</v>
      </c>
      <c r="AK138">
        <v>75741.041841750004</v>
      </c>
      <c r="AL138" t="s">
        <v>77</v>
      </c>
    </row>
    <row r="139" spans="1:38" x14ac:dyDescent="0.35">
      <c r="A139" t="str">
        <f t="shared" si="2"/>
        <v>VOLFXEURGBP4YATM</v>
      </c>
      <c r="B139" t="s">
        <v>71</v>
      </c>
      <c r="C139" t="s">
        <v>27</v>
      </c>
      <c r="D139" t="s">
        <v>72</v>
      </c>
      <c r="E139" t="s">
        <v>23</v>
      </c>
      <c r="F139" t="s">
        <v>9</v>
      </c>
      <c r="G139" t="s">
        <v>72</v>
      </c>
      <c r="H139" t="s">
        <v>9</v>
      </c>
      <c r="I139">
        <v>4</v>
      </c>
      <c r="J139" t="s">
        <v>23</v>
      </c>
      <c r="K139">
        <v>-584.11510999999996</v>
      </c>
      <c r="L139">
        <v>8.6549999999999994</v>
      </c>
      <c r="M139">
        <v>8.6549999999999994</v>
      </c>
      <c r="N139" t="s">
        <v>75</v>
      </c>
      <c r="O139" t="s">
        <v>75</v>
      </c>
      <c r="P139" t="s">
        <v>75</v>
      </c>
      <c r="Q139" t="s">
        <v>75</v>
      </c>
      <c r="R139">
        <v>1.4</v>
      </c>
      <c r="S139">
        <v>1.72</v>
      </c>
      <c r="T139">
        <v>1.76</v>
      </c>
      <c r="U139">
        <v>1.0915999999999999</v>
      </c>
      <c r="V139">
        <v>0</v>
      </c>
      <c r="W139">
        <v>8.3999999999999603E-2</v>
      </c>
      <c r="X139">
        <v>0</v>
      </c>
      <c r="Y139">
        <v>0</v>
      </c>
      <c r="Z139">
        <v>0</v>
      </c>
      <c r="AA139">
        <v>408.88057700000002</v>
      </c>
      <c r="AB139">
        <v>141.998383241</v>
      </c>
      <c r="AC139">
        <v>502.33899459999998</v>
      </c>
      <c r="AD139">
        <v>-49.065669239999799</v>
      </c>
      <c r="AE139">
        <v>159.75548258500001</v>
      </c>
      <c r="AF139">
        <v>318.81002703799999</v>
      </c>
      <c r="AG139">
        <v>514.02129679999996</v>
      </c>
      <c r="AH139">
        <v>0</v>
      </c>
      <c r="AI139" s="13">
        <v>0</v>
      </c>
      <c r="AJ139">
        <v>141.998383241</v>
      </c>
      <c r="AK139">
        <v>502.33899459999998</v>
      </c>
      <c r="AL139" t="s">
        <v>77</v>
      </c>
    </row>
    <row r="140" spans="1:38" x14ac:dyDescent="0.35">
      <c r="A140" t="str">
        <f t="shared" si="2"/>
        <v>VOLFXEURGBP5YATM</v>
      </c>
      <c r="B140" t="s">
        <v>71</v>
      </c>
      <c r="C140" t="s">
        <v>27</v>
      </c>
      <c r="D140" t="s">
        <v>72</v>
      </c>
      <c r="E140" t="s">
        <v>24</v>
      </c>
      <c r="F140" t="s">
        <v>9</v>
      </c>
      <c r="G140" t="s">
        <v>72</v>
      </c>
      <c r="H140" t="s">
        <v>9</v>
      </c>
      <c r="I140">
        <v>5</v>
      </c>
      <c r="J140" t="s">
        <v>24</v>
      </c>
      <c r="K140">
        <v>-5989.8097399999997</v>
      </c>
      <c r="L140">
        <v>8.8975000000000009</v>
      </c>
      <c r="M140">
        <v>8.8975000000000009</v>
      </c>
      <c r="N140" t="s">
        <v>75</v>
      </c>
      <c r="O140" t="s">
        <v>75</v>
      </c>
      <c r="P140" t="s">
        <v>75</v>
      </c>
      <c r="Q140" t="s">
        <v>75</v>
      </c>
      <c r="R140">
        <v>0.65500000000000003</v>
      </c>
      <c r="S140">
        <v>0.91890000000000005</v>
      </c>
      <c r="T140">
        <v>0.95189999999999997</v>
      </c>
      <c r="U140">
        <v>0.38300000000000001</v>
      </c>
      <c r="V140">
        <v>0</v>
      </c>
      <c r="W140">
        <v>0.12640000000000001</v>
      </c>
      <c r="X140">
        <v>0</v>
      </c>
      <c r="Y140">
        <v>0</v>
      </c>
      <c r="Z140">
        <v>0</v>
      </c>
      <c r="AA140">
        <v>1961.6626898499901</v>
      </c>
      <c r="AB140">
        <v>703.20366347599895</v>
      </c>
      <c r="AC140">
        <v>2752.0180850430002</v>
      </c>
      <c r="AD140">
        <v>-757.11195113600104</v>
      </c>
      <c r="AE140">
        <v>791.25386665399606</v>
      </c>
      <c r="AF140">
        <v>1147.0485652099901</v>
      </c>
      <c r="AG140">
        <v>2850.8499457529902</v>
      </c>
      <c r="AH140">
        <v>0</v>
      </c>
      <c r="AI140" s="13">
        <v>0</v>
      </c>
      <c r="AJ140">
        <v>703.20366347599895</v>
      </c>
      <c r="AK140">
        <v>2752.0180850430002</v>
      </c>
      <c r="AL140" t="s">
        <v>77</v>
      </c>
    </row>
    <row r="141" spans="1:38" x14ac:dyDescent="0.35">
      <c r="A141" t="str">
        <f t="shared" si="2"/>
        <v>VOLFXEURGBP7YATM</v>
      </c>
      <c r="B141" t="s">
        <v>71</v>
      </c>
      <c r="C141" t="s">
        <v>27</v>
      </c>
      <c r="D141" t="s">
        <v>72</v>
      </c>
      <c r="E141" t="s">
        <v>25</v>
      </c>
      <c r="F141" t="s">
        <v>9</v>
      </c>
      <c r="G141" t="s">
        <v>72</v>
      </c>
      <c r="H141" t="s">
        <v>9</v>
      </c>
      <c r="I141">
        <v>7</v>
      </c>
      <c r="J141" t="s">
        <v>25</v>
      </c>
      <c r="K141">
        <v>-604.73486000000003</v>
      </c>
      <c r="L141">
        <v>9.3849999999999998</v>
      </c>
      <c r="M141">
        <v>9.3849999999999998</v>
      </c>
      <c r="N141" t="s">
        <v>75</v>
      </c>
      <c r="O141" t="s">
        <v>75</v>
      </c>
      <c r="P141" t="s">
        <v>75</v>
      </c>
      <c r="Q141" t="s">
        <v>75</v>
      </c>
      <c r="R141">
        <v>1</v>
      </c>
      <c r="S141">
        <v>1.0054000000000001</v>
      </c>
      <c r="T141">
        <v>1.006</v>
      </c>
      <c r="U141">
        <v>1</v>
      </c>
      <c r="V141">
        <v>0</v>
      </c>
      <c r="W141">
        <v>7.9999999999991103E-4</v>
      </c>
      <c r="X141">
        <v>0</v>
      </c>
      <c r="Y141">
        <v>0</v>
      </c>
      <c r="Z141">
        <v>0</v>
      </c>
      <c r="AA141">
        <v>302.36743000000001</v>
      </c>
      <c r="AB141">
        <v>152.99791958</v>
      </c>
      <c r="AC141">
        <v>304.00021412199999</v>
      </c>
      <c r="AD141">
        <v>-0.48378788799994599</v>
      </c>
      <c r="AE141">
        <v>172.107541156</v>
      </c>
      <c r="AF141">
        <v>302.36743000000001</v>
      </c>
      <c r="AG141">
        <v>304.18163457999998</v>
      </c>
      <c r="AH141">
        <v>0</v>
      </c>
      <c r="AI141" s="13">
        <v>0</v>
      </c>
      <c r="AJ141">
        <v>152.99791958</v>
      </c>
      <c r="AK141">
        <v>304.00021412199999</v>
      </c>
      <c r="AL141" t="s">
        <v>77</v>
      </c>
    </row>
    <row r="142" spans="1:38" x14ac:dyDescent="0.35">
      <c r="A142" t="str">
        <f t="shared" si="2"/>
        <v>VOLFXEURHKD6M10FLY</v>
      </c>
      <c r="B142" t="s">
        <v>71</v>
      </c>
      <c r="C142" t="s">
        <v>27</v>
      </c>
      <c r="D142" t="s">
        <v>88</v>
      </c>
      <c r="E142" t="s">
        <v>5</v>
      </c>
      <c r="F142" t="s">
        <v>17</v>
      </c>
      <c r="G142" t="s">
        <v>88</v>
      </c>
      <c r="H142" t="s">
        <v>17</v>
      </c>
      <c r="I142">
        <v>0.5</v>
      </c>
      <c r="J142" t="s">
        <v>5</v>
      </c>
      <c r="K142">
        <v>-15027.16</v>
      </c>
      <c r="L142">
        <v>0.88500000000000001</v>
      </c>
      <c r="M142">
        <v>0.88500000000000001</v>
      </c>
      <c r="N142" t="s">
        <v>75</v>
      </c>
      <c r="O142" t="s">
        <v>75</v>
      </c>
      <c r="P142" t="s">
        <v>82</v>
      </c>
      <c r="Q142" t="s">
        <v>82</v>
      </c>
      <c r="R142">
        <v>0.65142857142857102</v>
      </c>
      <c r="S142">
        <v>1.4331428571428499</v>
      </c>
      <c r="T142">
        <v>1.53085714285714</v>
      </c>
      <c r="U142">
        <v>0.43397142857142801</v>
      </c>
      <c r="V142">
        <v>0</v>
      </c>
      <c r="W142">
        <v>1.2E-2</v>
      </c>
      <c r="X142">
        <v>0</v>
      </c>
      <c r="Y142">
        <v>0</v>
      </c>
      <c r="Z142">
        <v>0</v>
      </c>
      <c r="AA142">
        <v>4894.5606857142802</v>
      </c>
      <c r="AB142">
        <v>177.32048800000001</v>
      </c>
      <c r="AC142">
        <v>10768.0335085714</v>
      </c>
      <c r="AD142">
        <v>-180.32592</v>
      </c>
      <c r="AE142">
        <v>199.86122799999899</v>
      </c>
      <c r="AF142">
        <v>3260.6790462857098</v>
      </c>
      <c r="AG142">
        <v>11502.217611428499</v>
      </c>
      <c r="AH142">
        <v>0</v>
      </c>
      <c r="AI142" s="13">
        <v>4894.5606857142802</v>
      </c>
      <c r="AJ142">
        <v>177.32048800000001</v>
      </c>
      <c r="AK142">
        <v>10768.0335085714</v>
      </c>
      <c r="AL142" t="s">
        <v>77</v>
      </c>
    </row>
    <row r="143" spans="1:38" x14ac:dyDescent="0.35">
      <c r="A143" t="str">
        <f t="shared" si="2"/>
        <v>VOLFXEURHKD6M10RR</v>
      </c>
      <c r="B143" t="s">
        <v>71</v>
      </c>
      <c r="C143" t="s">
        <v>27</v>
      </c>
      <c r="D143" t="s">
        <v>88</v>
      </c>
      <c r="E143" t="s">
        <v>5</v>
      </c>
      <c r="F143" t="s">
        <v>16</v>
      </c>
      <c r="G143" t="s">
        <v>88</v>
      </c>
      <c r="H143" t="s">
        <v>16</v>
      </c>
      <c r="I143">
        <v>0.5</v>
      </c>
      <c r="J143" t="s">
        <v>5</v>
      </c>
      <c r="K143">
        <v>-5166.3499999999904</v>
      </c>
      <c r="L143">
        <v>-3.0249999999999999</v>
      </c>
      <c r="M143">
        <v>-3.5131000000000001</v>
      </c>
      <c r="N143" t="s">
        <v>75</v>
      </c>
      <c r="O143" t="s">
        <v>75</v>
      </c>
      <c r="P143" t="s">
        <v>82</v>
      </c>
      <c r="Q143" t="s">
        <v>82</v>
      </c>
      <c r="R143">
        <v>0.84</v>
      </c>
      <c r="S143">
        <v>2.6480000000000001</v>
      </c>
      <c r="T143">
        <v>2.8740000000000001</v>
      </c>
      <c r="U143">
        <v>0.58950000000000002</v>
      </c>
      <c r="V143">
        <v>9.7599999999999895E-2</v>
      </c>
      <c r="W143">
        <v>0.78559999999999997</v>
      </c>
      <c r="X143">
        <v>4.8799999999999899E-2</v>
      </c>
      <c r="Y143">
        <v>0.48809999999999998</v>
      </c>
      <c r="Z143">
        <v>-2521.6954350000001</v>
      </c>
      <c r="AA143">
        <v>2169.8669999999902</v>
      </c>
      <c r="AB143">
        <v>0</v>
      </c>
      <c r="AC143">
        <v>6840.2473999999902</v>
      </c>
      <c r="AD143">
        <v>-4058.6845600000001</v>
      </c>
      <c r="AE143">
        <v>0</v>
      </c>
      <c r="AF143">
        <v>1522.78166249999</v>
      </c>
      <c r="AG143">
        <v>7424.0449499999904</v>
      </c>
      <c r="AH143">
        <v>-2521.6954350000001</v>
      </c>
      <c r="AI143" s="13">
        <v>2169.8669999999902</v>
      </c>
      <c r="AJ143">
        <v>0</v>
      </c>
      <c r="AK143">
        <v>6840.2473999999902</v>
      </c>
      <c r="AL143" t="s">
        <v>77</v>
      </c>
    </row>
    <row r="144" spans="1:38" x14ac:dyDescent="0.35">
      <c r="A144" t="str">
        <f t="shared" si="2"/>
        <v>VOLFXEURHKD6M25FLY</v>
      </c>
      <c r="B144" t="s">
        <v>71</v>
      </c>
      <c r="C144" t="s">
        <v>27</v>
      </c>
      <c r="D144" t="s">
        <v>88</v>
      </c>
      <c r="E144" t="s">
        <v>5</v>
      </c>
      <c r="F144" t="s">
        <v>19</v>
      </c>
      <c r="G144" t="s">
        <v>88</v>
      </c>
      <c r="H144" t="s">
        <v>19</v>
      </c>
      <c r="I144">
        <v>0.5</v>
      </c>
      <c r="J144" t="s">
        <v>5</v>
      </c>
      <c r="K144">
        <v>62120.38</v>
      </c>
      <c r="L144">
        <v>0.34</v>
      </c>
      <c r="M144">
        <v>0.28999999999999998</v>
      </c>
      <c r="N144" t="s">
        <v>75</v>
      </c>
      <c r="O144" t="s">
        <v>75</v>
      </c>
      <c r="P144" t="s">
        <v>82</v>
      </c>
      <c r="Q144" t="s">
        <v>82</v>
      </c>
      <c r="R144">
        <v>0.35</v>
      </c>
      <c r="S144">
        <v>0.55000000000000004</v>
      </c>
      <c r="T144">
        <v>0.57499999999999996</v>
      </c>
      <c r="U144">
        <v>0.24560000000000001</v>
      </c>
      <c r="V144">
        <v>0.1368</v>
      </c>
      <c r="W144">
        <v>0.01</v>
      </c>
      <c r="X144">
        <v>0.14760000000000001</v>
      </c>
      <c r="Y144">
        <v>0.05</v>
      </c>
      <c r="Z144">
        <v>3106.0189999999998</v>
      </c>
      <c r="AA144">
        <v>10871.066499999901</v>
      </c>
      <c r="AB144">
        <v>8498.0679839999993</v>
      </c>
      <c r="AC144">
        <v>17083.104500000001</v>
      </c>
      <c r="AD144">
        <v>621.2038</v>
      </c>
      <c r="AE144">
        <v>9168.9680879999996</v>
      </c>
      <c r="AF144">
        <v>7628.3826639999997</v>
      </c>
      <c r="AG144">
        <v>17859.609249999899</v>
      </c>
      <c r="AH144">
        <v>3106.0189999999998</v>
      </c>
      <c r="AI144" s="13">
        <v>10871.066499999901</v>
      </c>
      <c r="AJ144">
        <v>8498.0679839999993</v>
      </c>
      <c r="AK144">
        <v>17083.104500000001</v>
      </c>
      <c r="AL144" t="s">
        <v>77</v>
      </c>
    </row>
    <row r="145" spans="1:38" x14ac:dyDescent="0.35">
      <c r="A145" t="str">
        <f t="shared" si="2"/>
        <v>VOLFXEURHKD6M25RR</v>
      </c>
      <c r="B145" t="s">
        <v>71</v>
      </c>
      <c r="C145" t="s">
        <v>27</v>
      </c>
      <c r="D145" t="s">
        <v>88</v>
      </c>
      <c r="E145" t="s">
        <v>5</v>
      </c>
      <c r="F145" t="s">
        <v>18</v>
      </c>
      <c r="G145" t="s">
        <v>88</v>
      </c>
      <c r="H145" t="s">
        <v>18</v>
      </c>
      <c r="I145">
        <v>0.5</v>
      </c>
      <c r="J145" t="s">
        <v>5</v>
      </c>
      <c r="K145">
        <v>23903.06</v>
      </c>
      <c r="L145">
        <v>-1.625</v>
      </c>
      <c r="M145">
        <v>-1.8032999999999999</v>
      </c>
      <c r="N145" t="s">
        <v>75</v>
      </c>
      <c r="O145" t="s">
        <v>75</v>
      </c>
      <c r="P145" t="s">
        <v>82</v>
      </c>
      <c r="Q145" t="s">
        <v>82</v>
      </c>
      <c r="R145">
        <v>0.49</v>
      </c>
      <c r="S145">
        <v>0.498</v>
      </c>
      <c r="T145">
        <v>0.499</v>
      </c>
      <c r="U145">
        <v>0.34379999999999999</v>
      </c>
      <c r="V145">
        <v>0.41570000000000001</v>
      </c>
      <c r="W145">
        <v>3.5700000000000003E-2</v>
      </c>
      <c r="X145">
        <v>0.44529999999999997</v>
      </c>
      <c r="Y145">
        <v>0.17829999999999899</v>
      </c>
      <c r="Z145">
        <v>4261.9155979999896</v>
      </c>
      <c r="AA145">
        <v>5856.2497000000003</v>
      </c>
      <c r="AB145">
        <v>9936.5020420000001</v>
      </c>
      <c r="AC145">
        <v>5951.8619399999998</v>
      </c>
      <c r="AD145">
        <v>853.33924200000104</v>
      </c>
      <c r="AE145">
        <v>10644.032617999999</v>
      </c>
      <c r="AF145">
        <v>4108.9360139999999</v>
      </c>
      <c r="AG145">
        <v>5963.8134700000001</v>
      </c>
      <c r="AH145">
        <v>4261.9155979999896</v>
      </c>
      <c r="AI145" s="13">
        <v>5856.2497000000003</v>
      </c>
      <c r="AJ145">
        <v>9936.5020420000001</v>
      </c>
      <c r="AK145">
        <v>5951.8619399999998</v>
      </c>
      <c r="AL145" t="s">
        <v>77</v>
      </c>
    </row>
    <row r="146" spans="1:38" x14ac:dyDescent="0.35">
      <c r="A146" t="str">
        <f t="shared" si="2"/>
        <v>VOLFXEURHKD6MATM</v>
      </c>
      <c r="B146" t="s">
        <v>71</v>
      </c>
      <c r="C146" t="s">
        <v>27</v>
      </c>
      <c r="D146" t="s">
        <v>88</v>
      </c>
      <c r="E146" t="s">
        <v>5</v>
      </c>
      <c r="F146" t="s">
        <v>9</v>
      </c>
      <c r="G146" t="s">
        <v>88</v>
      </c>
      <c r="H146" t="s">
        <v>9</v>
      </c>
      <c r="I146">
        <v>0.5</v>
      </c>
      <c r="J146" t="s">
        <v>5</v>
      </c>
      <c r="K146">
        <v>21981.053790000002</v>
      </c>
      <c r="L146">
        <v>10.050000000000001</v>
      </c>
      <c r="M146">
        <v>10.050000000000001</v>
      </c>
      <c r="N146" t="s">
        <v>75</v>
      </c>
      <c r="O146" t="s">
        <v>75</v>
      </c>
      <c r="P146" t="s">
        <v>75</v>
      </c>
      <c r="Q146" t="s">
        <v>75</v>
      </c>
      <c r="R146">
        <v>0.6</v>
      </c>
      <c r="S146">
        <v>0.80420000000000003</v>
      </c>
      <c r="T146">
        <v>0.82969999999999999</v>
      </c>
      <c r="U146">
        <v>0.6</v>
      </c>
      <c r="V146">
        <v>3.3000000000001202E-2</v>
      </c>
      <c r="W146">
        <v>0</v>
      </c>
      <c r="X146">
        <v>3.7100000000000501E-2</v>
      </c>
      <c r="Y146">
        <v>0</v>
      </c>
      <c r="Z146">
        <v>0</v>
      </c>
      <c r="AA146">
        <v>6594.3161369999998</v>
      </c>
      <c r="AB146">
        <v>725.374775070027</v>
      </c>
      <c r="AC146">
        <v>8838.5817289589995</v>
      </c>
      <c r="AD146">
        <v>0</v>
      </c>
      <c r="AE146">
        <v>815.49709560901204</v>
      </c>
      <c r="AF146">
        <v>6594.3161369999998</v>
      </c>
      <c r="AG146">
        <v>9118.8401647815008</v>
      </c>
      <c r="AH146">
        <v>0</v>
      </c>
      <c r="AI146" s="13">
        <v>6594.3161369999998</v>
      </c>
      <c r="AJ146">
        <v>725.374775070027</v>
      </c>
      <c r="AK146">
        <v>8838.5817289589995</v>
      </c>
      <c r="AL146" t="s">
        <v>77</v>
      </c>
    </row>
    <row r="147" spans="1:38" x14ac:dyDescent="0.35">
      <c r="A147" t="str">
        <f t="shared" si="2"/>
        <v>VOLFXEURHKD9M10FLY</v>
      </c>
      <c r="B147" t="s">
        <v>71</v>
      </c>
      <c r="C147" t="s">
        <v>27</v>
      </c>
      <c r="D147" t="s">
        <v>88</v>
      </c>
      <c r="E147" t="s">
        <v>6</v>
      </c>
      <c r="F147" t="s">
        <v>17</v>
      </c>
      <c r="G147" t="s">
        <v>88</v>
      </c>
      <c r="H147" t="s">
        <v>17</v>
      </c>
      <c r="I147">
        <v>0.75</v>
      </c>
      <c r="J147" t="s">
        <v>6</v>
      </c>
      <c r="K147">
        <v>-42780.47</v>
      </c>
      <c r="L147">
        <v>0.97</v>
      </c>
      <c r="M147">
        <v>0.97</v>
      </c>
      <c r="N147" t="s">
        <v>75</v>
      </c>
      <c r="O147" t="s">
        <v>75</v>
      </c>
      <c r="P147" t="s">
        <v>82</v>
      </c>
      <c r="Q147" t="s">
        <v>82</v>
      </c>
      <c r="R147">
        <v>0.6</v>
      </c>
      <c r="S147">
        <v>1.32</v>
      </c>
      <c r="T147">
        <v>1.41</v>
      </c>
      <c r="U147">
        <v>0.40439999999999998</v>
      </c>
      <c r="V147">
        <v>0</v>
      </c>
      <c r="W147">
        <v>3.2000000000000001E-2</v>
      </c>
      <c r="X147">
        <v>0</v>
      </c>
      <c r="Y147">
        <v>0</v>
      </c>
      <c r="Z147">
        <v>0</v>
      </c>
      <c r="AA147">
        <v>12834.141</v>
      </c>
      <c r="AB147">
        <v>2951.8524299999899</v>
      </c>
      <c r="AC147">
        <v>28235.110199999999</v>
      </c>
      <c r="AD147">
        <v>-1368.97504</v>
      </c>
      <c r="AE147">
        <v>3324.0425190000001</v>
      </c>
      <c r="AF147">
        <v>8650.2110339999999</v>
      </c>
      <c r="AG147">
        <v>30160.231349999998</v>
      </c>
      <c r="AH147">
        <v>0</v>
      </c>
      <c r="AI147" s="13">
        <v>12834.141</v>
      </c>
      <c r="AJ147">
        <v>2951.8524299999899</v>
      </c>
      <c r="AK147">
        <v>28235.110199999999</v>
      </c>
      <c r="AL147" t="s">
        <v>77</v>
      </c>
    </row>
    <row r="148" spans="1:38" x14ac:dyDescent="0.35">
      <c r="A148" t="str">
        <f t="shared" si="2"/>
        <v>VOLFXEURHKD9M10RR</v>
      </c>
      <c r="B148" t="s">
        <v>71</v>
      </c>
      <c r="C148" t="s">
        <v>27</v>
      </c>
      <c r="D148" t="s">
        <v>88</v>
      </c>
      <c r="E148" t="s">
        <v>6</v>
      </c>
      <c r="F148" t="s">
        <v>16</v>
      </c>
      <c r="G148" t="s">
        <v>88</v>
      </c>
      <c r="H148" t="s">
        <v>16</v>
      </c>
      <c r="I148">
        <v>0.75</v>
      </c>
      <c r="J148" t="s">
        <v>6</v>
      </c>
      <c r="K148">
        <v>-21217.47</v>
      </c>
      <c r="L148">
        <v>-3.1</v>
      </c>
      <c r="M148">
        <v>-3.3054999999999999</v>
      </c>
      <c r="N148" t="s">
        <v>75</v>
      </c>
      <c r="O148" t="s">
        <v>75</v>
      </c>
      <c r="P148" t="s">
        <v>82</v>
      </c>
      <c r="Q148" t="s">
        <v>82</v>
      </c>
      <c r="R148">
        <v>0.9</v>
      </c>
      <c r="S148">
        <v>2.5</v>
      </c>
      <c r="T148">
        <v>2.7</v>
      </c>
      <c r="U148">
        <v>0.60660000000000003</v>
      </c>
      <c r="V148">
        <v>4.1099999999999602E-2</v>
      </c>
      <c r="W148">
        <v>0.73570000000000002</v>
      </c>
      <c r="X148">
        <v>2.05999999999999E-2</v>
      </c>
      <c r="Y148">
        <v>0.20549999999999899</v>
      </c>
      <c r="Z148">
        <v>-4360.1900849999902</v>
      </c>
      <c r="AA148">
        <v>9547.8615000000009</v>
      </c>
      <c r="AB148">
        <v>0</v>
      </c>
      <c r="AC148">
        <v>26521.837500000001</v>
      </c>
      <c r="AD148">
        <v>-15609.692679</v>
      </c>
      <c r="AE148">
        <v>0</v>
      </c>
      <c r="AF148">
        <v>6435.2586510000001</v>
      </c>
      <c r="AG148">
        <v>28643.584500000001</v>
      </c>
      <c r="AH148">
        <v>-4360.1900849999902</v>
      </c>
      <c r="AI148" s="13">
        <v>9547.8615000000009</v>
      </c>
      <c r="AJ148">
        <v>0</v>
      </c>
      <c r="AK148">
        <v>26521.837500000001</v>
      </c>
      <c r="AL148" t="s">
        <v>77</v>
      </c>
    </row>
    <row r="149" spans="1:38" x14ac:dyDescent="0.35">
      <c r="A149" t="str">
        <f t="shared" si="2"/>
        <v>VOLFXEURHKD9M25FLY</v>
      </c>
      <c r="B149" t="s">
        <v>71</v>
      </c>
      <c r="C149" t="s">
        <v>27</v>
      </c>
      <c r="D149" t="s">
        <v>88</v>
      </c>
      <c r="E149" t="s">
        <v>6</v>
      </c>
      <c r="F149" t="s">
        <v>19</v>
      </c>
      <c r="G149" t="s">
        <v>88</v>
      </c>
      <c r="H149" t="s">
        <v>19</v>
      </c>
      <c r="I149">
        <v>0.75</v>
      </c>
      <c r="J149" t="s">
        <v>6</v>
      </c>
      <c r="K149">
        <v>83570.929999999993</v>
      </c>
      <c r="L149">
        <v>0.38500000000000001</v>
      </c>
      <c r="M149">
        <v>0.31</v>
      </c>
      <c r="N149" t="s">
        <v>75</v>
      </c>
      <c r="O149" t="s">
        <v>75</v>
      </c>
      <c r="P149" t="s">
        <v>82</v>
      </c>
      <c r="Q149" t="s">
        <v>82</v>
      </c>
      <c r="R149">
        <v>0.375</v>
      </c>
      <c r="S149">
        <v>0.47499999999999998</v>
      </c>
      <c r="T149">
        <v>0.48749999999999999</v>
      </c>
      <c r="U149">
        <v>0.25269999999999998</v>
      </c>
      <c r="V149">
        <v>0.15620000000000001</v>
      </c>
      <c r="W149">
        <v>1.4999999999999999E-2</v>
      </c>
      <c r="X149">
        <v>0.1663</v>
      </c>
      <c r="Y149">
        <v>7.4999999999999997E-2</v>
      </c>
      <c r="Z149">
        <v>6267.8197499999997</v>
      </c>
      <c r="AA149">
        <v>15669.5493749999</v>
      </c>
      <c r="AB149">
        <v>13053.779266</v>
      </c>
      <c r="AC149">
        <v>19848.095874999999</v>
      </c>
      <c r="AD149">
        <v>1253.56395</v>
      </c>
      <c r="AE149">
        <v>13897.8456589999</v>
      </c>
      <c r="AF149">
        <v>10559.1870054999</v>
      </c>
      <c r="AG149">
        <v>20370.414187499999</v>
      </c>
      <c r="AH149">
        <v>6267.8197499999997</v>
      </c>
      <c r="AI149" s="13">
        <v>15669.5493749999</v>
      </c>
      <c r="AJ149">
        <v>13053.779266</v>
      </c>
      <c r="AK149">
        <v>19848.095874999999</v>
      </c>
      <c r="AL149" t="s">
        <v>77</v>
      </c>
    </row>
    <row r="150" spans="1:38" x14ac:dyDescent="0.35">
      <c r="A150" t="str">
        <f t="shared" si="2"/>
        <v>VOLFXEURHKD9M25RR</v>
      </c>
      <c r="B150" t="s">
        <v>71</v>
      </c>
      <c r="C150" t="s">
        <v>27</v>
      </c>
      <c r="D150" t="s">
        <v>88</v>
      </c>
      <c r="E150" t="s">
        <v>6</v>
      </c>
      <c r="F150" t="s">
        <v>18</v>
      </c>
      <c r="G150" t="s">
        <v>88</v>
      </c>
      <c r="H150" t="s">
        <v>18</v>
      </c>
      <c r="I150">
        <v>0.75</v>
      </c>
      <c r="J150" t="s">
        <v>6</v>
      </c>
      <c r="K150">
        <v>41398.839999999997</v>
      </c>
      <c r="L150">
        <v>-1.7</v>
      </c>
      <c r="M150">
        <v>-1.7</v>
      </c>
      <c r="N150" t="s">
        <v>75</v>
      </c>
      <c r="O150" t="s">
        <v>75</v>
      </c>
      <c r="P150" t="s">
        <v>82</v>
      </c>
      <c r="Q150" t="s">
        <v>82</v>
      </c>
      <c r="R150">
        <v>0.4</v>
      </c>
      <c r="S150">
        <v>0.5</v>
      </c>
      <c r="T150">
        <v>0.51249999999999996</v>
      </c>
      <c r="U150">
        <v>0.32890000000000003</v>
      </c>
      <c r="V150">
        <v>0.35599999999999998</v>
      </c>
      <c r="W150">
        <v>-4.1999999999999798E-3</v>
      </c>
      <c r="X150">
        <v>0.40049999999999902</v>
      </c>
      <c r="Y150">
        <v>0</v>
      </c>
      <c r="Z150">
        <v>0</v>
      </c>
      <c r="AA150">
        <v>8279.768</v>
      </c>
      <c r="AB150">
        <v>14737.98704</v>
      </c>
      <c r="AC150">
        <v>10349.709999999999</v>
      </c>
      <c r="AD150">
        <v>-173.87512799999899</v>
      </c>
      <c r="AE150">
        <v>16580.235419999899</v>
      </c>
      <c r="AF150">
        <v>6808.0392380000003</v>
      </c>
      <c r="AG150">
        <v>10608.45275</v>
      </c>
      <c r="AH150">
        <v>0</v>
      </c>
      <c r="AI150" s="13">
        <v>8279.768</v>
      </c>
      <c r="AJ150">
        <v>14737.98704</v>
      </c>
      <c r="AK150">
        <v>10349.709999999999</v>
      </c>
      <c r="AL150" t="s">
        <v>77</v>
      </c>
    </row>
    <row r="151" spans="1:38" x14ac:dyDescent="0.35">
      <c r="A151" t="str">
        <f t="shared" si="2"/>
        <v>VOLFXEURHKD9MATM</v>
      </c>
      <c r="B151" t="s">
        <v>71</v>
      </c>
      <c r="C151" t="s">
        <v>27</v>
      </c>
      <c r="D151" t="s">
        <v>88</v>
      </c>
      <c r="E151" t="s">
        <v>6</v>
      </c>
      <c r="F151" t="s">
        <v>9</v>
      </c>
      <c r="G151" t="s">
        <v>88</v>
      </c>
      <c r="H151" t="s">
        <v>9</v>
      </c>
      <c r="I151">
        <v>0.75</v>
      </c>
      <c r="J151" t="s">
        <v>6</v>
      </c>
      <c r="K151">
        <v>42003.782659999997</v>
      </c>
      <c r="L151">
        <v>9.9</v>
      </c>
      <c r="M151">
        <v>9.9</v>
      </c>
      <c r="N151" t="s">
        <v>75</v>
      </c>
      <c r="O151" t="s">
        <v>75</v>
      </c>
      <c r="P151" t="s">
        <v>75</v>
      </c>
      <c r="Q151" t="s">
        <v>75</v>
      </c>
      <c r="R151">
        <v>0.6</v>
      </c>
      <c r="S151">
        <v>0.75439999999999996</v>
      </c>
      <c r="T151">
        <v>0.77370000000000005</v>
      </c>
      <c r="U151">
        <v>0.6</v>
      </c>
      <c r="V151">
        <v>5.0200000000000203E-2</v>
      </c>
      <c r="W151">
        <v>0</v>
      </c>
      <c r="X151">
        <v>5.6399999999999999E-2</v>
      </c>
      <c r="Y151">
        <v>0</v>
      </c>
      <c r="Z151">
        <v>0</v>
      </c>
      <c r="AA151">
        <v>12601.134797999999</v>
      </c>
      <c r="AB151">
        <v>2108.5898895320101</v>
      </c>
      <c r="AC151">
        <v>15843.826819352</v>
      </c>
      <c r="AD151">
        <v>0</v>
      </c>
      <c r="AE151">
        <v>2369.0133420239999</v>
      </c>
      <c r="AF151">
        <v>12601.134797999999</v>
      </c>
      <c r="AG151">
        <v>16249.163322021001</v>
      </c>
      <c r="AH151">
        <v>0</v>
      </c>
      <c r="AI151" s="13">
        <v>12601.134797999999</v>
      </c>
      <c r="AJ151">
        <v>2108.5898895320101</v>
      </c>
      <c r="AK151">
        <v>15843.826819352</v>
      </c>
      <c r="AL151" t="s">
        <v>77</v>
      </c>
    </row>
    <row r="152" spans="1:38" x14ac:dyDescent="0.35">
      <c r="A152" t="str">
        <f t="shared" si="2"/>
        <v>VOLFXEURHUF2M10FLY</v>
      </c>
      <c r="B152" t="s">
        <v>71</v>
      </c>
      <c r="C152" t="s">
        <v>27</v>
      </c>
      <c r="D152" t="s">
        <v>89</v>
      </c>
      <c r="E152" t="s">
        <v>3</v>
      </c>
      <c r="F152" t="s">
        <v>17</v>
      </c>
      <c r="G152" t="s">
        <v>89</v>
      </c>
      <c r="H152" t="s">
        <v>17</v>
      </c>
      <c r="I152">
        <v>0.16666666666666599</v>
      </c>
      <c r="J152" t="s">
        <v>3</v>
      </c>
      <c r="K152">
        <v>163.49</v>
      </c>
      <c r="L152">
        <v>1.8343</v>
      </c>
      <c r="M152">
        <v>2.1</v>
      </c>
      <c r="N152" t="s">
        <v>75</v>
      </c>
      <c r="O152" t="s">
        <v>75</v>
      </c>
      <c r="P152" t="s">
        <v>75</v>
      </c>
      <c r="Q152" t="s">
        <v>75</v>
      </c>
      <c r="R152">
        <v>1</v>
      </c>
      <c r="S152">
        <v>1</v>
      </c>
      <c r="T152">
        <v>1</v>
      </c>
      <c r="U152">
        <v>0.9819</v>
      </c>
      <c r="V152">
        <v>0</v>
      </c>
      <c r="W152">
        <v>-0.34449999999999897</v>
      </c>
      <c r="X152">
        <v>0</v>
      </c>
      <c r="Y152">
        <v>-0.26569999999999999</v>
      </c>
      <c r="Z152">
        <v>-43.439292999999999</v>
      </c>
      <c r="AA152">
        <v>81.745000000000005</v>
      </c>
      <c r="AB152">
        <v>0</v>
      </c>
      <c r="AC152">
        <v>81.745000000000005</v>
      </c>
      <c r="AD152">
        <v>-56.322304999999901</v>
      </c>
      <c r="AE152">
        <v>0</v>
      </c>
      <c r="AF152">
        <v>80.265415500000003</v>
      </c>
      <c r="AG152">
        <v>81.745000000000005</v>
      </c>
      <c r="AH152">
        <v>-43.439292999999999</v>
      </c>
      <c r="AI152" s="13">
        <v>81.745000000000005</v>
      </c>
      <c r="AJ152">
        <v>0</v>
      </c>
      <c r="AK152">
        <v>81.745000000000005</v>
      </c>
      <c r="AL152" t="s">
        <v>77</v>
      </c>
    </row>
    <row r="153" spans="1:38" x14ac:dyDescent="0.35">
      <c r="A153" t="str">
        <f t="shared" si="2"/>
        <v>VOLFXEURHUF2M10RR</v>
      </c>
      <c r="B153" t="s">
        <v>71</v>
      </c>
      <c r="C153" t="s">
        <v>27</v>
      </c>
      <c r="D153" t="s">
        <v>89</v>
      </c>
      <c r="E153" t="s">
        <v>3</v>
      </c>
      <c r="F153" t="s">
        <v>16</v>
      </c>
      <c r="G153" t="s">
        <v>89</v>
      </c>
      <c r="H153" t="s">
        <v>16</v>
      </c>
      <c r="I153">
        <v>0.16666666666666599</v>
      </c>
      <c r="J153" t="s">
        <v>3</v>
      </c>
      <c r="K153">
        <v>-73.64</v>
      </c>
      <c r="L153">
        <v>4.0628000000000002</v>
      </c>
      <c r="M153">
        <v>5.75</v>
      </c>
      <c r="N153" t="s">
        <v>75</v>
      </c>
      <c r="O153" t="s">
        <v>75</v>
      </c>
      <c r="P153" t="s">
        <v>75</v>
      </c>
      <c r="Q153" t="s">
        <v>75</v>
      </c>
      <c r="R153">
        <v>1.7330000000000001</v>
      </c>
      <c r="S153">
        <v>2.0699999999999998</v>
      </c>
      <c r="T153">
        <v>2.085</v>
      </c>
      <c r="U153">
        <v>1.2763</v>
      </c>
      <c r="V153">
        <v>0</v>
      </c>
      <c r="W153">
        <v>1.2377</v>
      </c>
      <c r="X153">
        <v>0</v>
      </c>
      <c r="Y153">
        <v>-1.68719999999999</v>
      </c>
      <c r="Z153">
        <v>124.245407999999</v>
      </c>
      <c r="AA153">
        <v>63.809060000000002</v>
      </c>
      <c r="AB153">
        <v>126.675528</v>
      </c>
      <c r="AC153">
        <v>76.217399999999998</v>
      </c>
      <c r="AD153">
        <v>-91.144227999999998</v>
      </c>
      <c r="AE153">
        <v>127.301468</v>
      </c>
      <c r="AF153">
        <v>46.993366000000002</v>
      </c>
      <c r="AG153">
        <v>76.7697</v>
      </c>
      <c r="AH153">
        <v>124.245407999999</v>
      </c>
      <c r="AI153" s="13">
        <v>63.809060000000002</v>
      </c>
      <c r="AJ153">
        <v>126.675528</v>
      </c>
      <c r="AK153">
        <v>76.217399999999998</v>
      </c>
      <c r="AL153" t="s">
        <v>77</v>
      </c>
    </row>
    <row r="154" spans="1:38" x14ac:dyDescent="0.35">
      <c r="A154" t="str">
        <f t="shared" si="2"/>
        <v>VOLFXEURHUF2M25FLY</v>
      </c>
      <c r="B154" t="s">
        <v>71</v>
      </c>
      <c r="C154" t="s">
        <v>27</v>
      </c>
      <c r="D154" t="s">
        <v>89</v>
      </c>
      <c r="E154" t="s">
        <v>3</v>
      </c>
      <c r="F154" t="s">
        <v>19</v>
      </c>
      <c r="G154" t="s">
        <v>89</v>
      </c>
      <c r="H154" t="s">
        <v>19</v>
      </c>
      <c r="I154">
        <v>0.16666666666666599</v>
      </c>
      <c r="J154" t="s">
        <v>3</v>
      </c>
      <c r="K154">
        <v>-145.42999999999901</v>
      </c>
      <c r="L154">
        <v>0.56820000000000004</v>
      </c>
      <c r="M154">
        <v>0.58750000000000002</v>
      </c>
      <c r="N154" t="s">
        <v>75</v>
      </c>
      <c r="O154" t="s">
        <v>75</v>
      </c>
      <c r="P154" t="s">
        <v>75</v>
      </c>
      <c r="Q154" t="s">
        <v>75</v>
      </c>
      <c r="R154">
        <v>0.5</v>
      </c>
      <c r="S154">
        <v>0.5</v>
      </c>
      <c r="T154">
        <v>0.5</v>
      </c>
      <c r="U154">
        <v>0.5</v>
      </c>
      <c r="V154">
        <v>0</v>
      </c>
      <c r="W154">
        <v>-3.7999999999999098E-3</v>
      </c>
      <c r="X154">
        <v>0</v>
      </c>
      <c r="Y154">
        <v>-1.9299999999999901E-2</v>
      </c>
      <c r="Z154">
        <v>2.8067989999999901</v>
      </c>
      <c r="AA154">
        <v>36.357499999999902</v>
      </c>
      <c r="AB154">
        <v>3.0976589999999899</v>
      </c>
      <c r="AC154">
        <v>36.357499999999902</v>
      </c>
      <c r="AD154">
        <v>0.55263399999998697</v>
      </c>
      <c r="AE154">
        <v>3.1412879999999901</v>
      </c>
      <c r="AF154">
        <v>36.357499999999902</v>
      </c>
      <c r="AG154">
        <v>36.357499999999902</v>
      </c>
      <c r="AH154">
        <v>2.8067989999999901</v>
      </c>
      <c r="AI154" s="13">
        <v>36.357499999999902</v>
      </c>
      <c r="AJ154">
        <v>3.0976589999999899</v>
      </c>
      <c r="AK154">
        <v>36.357499999999902</v>
      </c>
      <c r="AL154" t="s">
        <v>77</v>
      </c>
    </row>
    <row r="155" spans="1:38" x14ac:dyDescent="0.35">
      <c r="A155" t="str">
        <f t="shared" si="2"/>
        <v>VOLFXEURHUF2M25RR</v>
      </c>
      <c r="B155" t="s">
        <v>71</v>
      </c>
      <c r="C155" t="s">
        <v>27</v>
      </c>
      <c r="D155" t="s">
        <v>89</v>
      </c>
      <c r="E155" t="s">
        <v>3</v>
      </c>
      <c r="F155" t="s">
        <v>18</v>
      </c>
      <c r="G155" t="s">
        <v>89</v>
      </c>
      <c r="H155" t="s">
        <v>18</v>
      </c>
      <c r="I155">
        <v>0.16666666666666599</v>
      </c>
      <c r="J155" t="s">
        <v>3</v>
      </c>
      <c r="K155">
        <v>45.199999999999903</v>
      </c>
      <c r="L155">
        <v>2.0665</v>
      </c>
      <c r="M155">
        <v>3.1</v>
      </c>
      <c r="N155" t="s">
        <v>75</v>
      </c>
      <c r="O155" t="s">
        <v>75</v>
      </c>
      <c r="P155" t="s">
        <v>75</v>
      </c>
      <c r="Q155" t="s">
        <v>75</v>
      </c>
      <c r="R155">
        <v>0.92759999999999998</v>
      </c>
      <c r="S155">
        <v>1.07</v>
      </c>
      <c r="T155">
        <v>1.085</v>
      </c>
      <c r="U155">
        <v>0.74309999999999998</v>
      </c>
      <c r="V155">
        <v>0</v>
      </c>
      <c r="W155">
        <v>-1.21749999999999</v>
      </c>
      <c r="X155">
        <v>0</v>
      </c>
      <c r="Y155">
        <v>-1.0335000000000001</v>
      </c>
      <c r="Z155">
        <v>-46.714199999999998</v>
      </c>
      <c r="AA155">
        <v>20.963759999999901</v>
      </c>
      <c r="AB155">
        <v>0</v>
      </c>
      <c r="AC155">
        <v>24.181999999999999</v>
      </c>
      <c r="AD155">
        <v>-55.030999999999899</v>
      </c>
      <c r="AE155">
        <v>0</v>
      </c>
      <c r="AF155">
        <v>16.794059999999899</v>
      </c>
      <c r="AG155">
        <v>24.520999999999901</v>
      </c>
      <c r="AH155">
        <v>-46.714199999999998</v>
      </c>
      <c r="AI155" s="13">
        <v>20.963759999999901</v>
      </c>
      <c r="AJ155">
        <v>0</v>
      </c>
      <c r="AK155">
        <v>24.181999999999999</v>
      </c>
      <c r="AL155" t="s">
        <v>77</v>
      </c>
    </row>
    <row r="156" spans="1:38" x14ac:dyDescent="0.35">
      <c r="A156" t="str">
        <f t="shared" si="2"/>
        <v>VOLFXEURHUF2MATM</v>
      </c>
      <c r="B156" t="s">
        <v>71</v>
      </c>
      <c r="C156" t="s">
        <v>27</v>
      </c>
      <c r="D156" t="s">
        <v>89</v>
      </c>
      <c r="E156" t="s">
        <v>3</v>
      </c>
      <c r="F156" t="s">
        <v>9</v>
      </c>
      <c r="G156" t="s">
        <v>89</v>
      </c>
      <c r="H156" t="s">
        <v>9</v>
      </c>
      <c r="I156">
        <v>0.16666666666666599</v>
      </c>
      <c r="J156" t="s">
        <v>3</v>
      </c>
      <c r="K156">
        <v>87.393349999999998</v>
      </c>
      <c r="L156">
        <v>14.0336</v>
      </c>
      <c r="M156">
        <v>14.1313</v>
      </c>
      <c r="N156" t="s">
        <v>75</v>
      </c>
      <c r="O156" t="s">
        <v>75</v>
      </c>
      <c r="P156" t="s">
        <v>75</v>
      </c>
      <c r="Q156" t="s">
        <v>75</v>
      </c>
      <c r="R156">
        <v>1.1099000000000001</v>
      </c>
      <c r="S156">
        <v>1.4750000000000001</v>
      </c>
      <c r="T156">
        <v>1.5375000000000001</v>
      </c>
      <c r="U156">
        <v>0.97250000000000003</v>
      </c>
      <c r="V156">
        <v>0</v>
      </c>
      <c r="W156">
        <v>-0.1414</v>
      </c>
      <c r="X156">
        <v>0</v>
      </c>
      <c r="Y156">
        <v>-9.7699999999999607E-2</v>
      </c>
      <c r="Z156">
        <v>-8.5383302949999695</v>
      </c>
      <c r="AA156">
        <v>48.4989395825</v>
      </c>
      <c r="AB156">
        <v>0</v>
      </c>
      <c r="AC156">
        <v>64.452595625000001</v>
      </c>
      <c r="AD156">
        <v>-12.35741969</v>
      </c>
      <c r="AE156">
        <v>0</v>
      </c>
      <c r="AF156">
        <v>42.495016437499999</v>
      </c>
      <c r="AG156">
        <v>67.183637812499995</v>
      </c>
      <c r="AH156">
        <v>-8.5383302949999695</v>
      </c>
      <c r="AI156" s="13">
        <v>48.4989395825</v>
      </c>
      <c r="AJ156">
        <v>0</v>
      </c>
      <c r="AK156">
        <v>64.452595625000001</v>
      </c>
      <c r="AL156" t="s">
        <v>77</v>
      </c>
    </row>
    <row r="157" spans="1:38" x14ac:dyDescent="0.35">
      <c r="A157" t="str">
        <f t="shared" si="2"/>
        <v>VOLFXEURHUF3M10FLY</v>
      </c>
      <c r="B157" t="s">
        <v>71</v>
      </c>
      <c r="C157" t="s">
        <v>27</v>
      </c>
      <c r="D157" t="s">
        <v>89</v>
      </c>
      <c r="E157" t="s">
        <v>4</v>
      </c>
      <c r="F157" t="s">
        <v>17</v>
      </c>
      <c r="G157" t="s">
        <v>89</v>
      </c>
      <c r="H157" t="s">
        <v>17</v>
      </c>
      <c r="I157">
        <v>0.25</v>
      </c>
      <c r="J157" t="s">
        <v>4</v>
      </c>
      <c r="K157">
        <v>564.06999999999903</v>
      </c>
      <c r="L157">
        <v>1.7597</v>
      </c>
      <c r="M157">
        <v>2.0825</v>
      </c>
      <c r="N157" t="s">
        <v>75</v>
      </c>
      <c r="O157" t="s">
        <v>75</v>
      </c>
      <c r="P157" t="s">
        <v>75</v>
      </c>
      <c r="Q157" t="s">
        <v>75</v>
      </c>
      <c r="R157">
        <v>0.9</v>
      </c>
      <c r="S157">
        <v>0.9</v>
      </c>
      <c r="T157">
        <v>0.9</v>
      </c>
      <c r="U157">
        <v>0.89990000000000003</v>
      </c>
      <c r="V157">
        <v>0</v>
      </c>
      <c r="W157">
        <v>-0.45809999999999901</v>
      </c>
      <c r="X157">
        <v>0</v>
      </c>
      <c r="Y157">
        <v>-0.32279999999999998</v>
      </c>
      <c r="Z157">
        <v>-182.081795999999</v>
      </c>
      <c r="AA157">
        <v>253.83149999999901</v>
      </c>
      <c r="AB157">
        <v>0</v>
      </c>
      <c r="AC157">
        <v>253.83149999999901</v>
      </c>
      <c r="AD157">
        <v>-258.40046699999903</v>
      </c>
      <c r="AE157">
        <v>0</v>
      </c>
      <c r="AF157">
        <v>253.80329649999999</v>
      </c>
      <c r="AG157">
        <v>253.83149999999901</v>
      </c>
      <c r="AH157">
        <v>-182.081795999999</v>
      </c>
      <c r="AI157" s="13">
        <v>253.83149999999901</v>
      </c>
      <c r="AJ157">
        <v>0</v>
      </c>
      <c r="AK157">
        <v>253.83149999999901</v>
      </c>
      <c r="AL157" t="s">
        <v>77</v>
      </c>
    </row>
    <row r="158" spans="1:38" x14ac:dyDescent="0.35">
      <c r="A158" t="str">
        <f t="shared" si="2"/>
        <v>VOLFXEURHUF3M10RR</v>
      </c>
      <c r="B158" t="s">
        <v>71</v>
      </c>
      <c r="C158" t="s">
        <v>27</v>
      </c>
      <c r="D158" t="s">
        <v>89</v>
      </c>
      <c r="E158" t="s">
        <v>4</v>
      </c>
      <c r="F158" t="s">
        <v>16</v>
      </c>
      <c r="G158" t="s">
        <v>89</v>
      </c>
      <c r="H158" t="s">
        <v>16</v>
      </c>
      <c r="I158">
        <v>0.25</v>
      </c>
      <c r="J158" t="s">
        <v>4</v>
      </c>
      <c r="K158">
        <v>-254.34</v>
      </c>
      <c r="L158">
        <v>4.3258999999999999</v>
      </c>
      <c r="M158">
        <v>5.9749999999999996</v>
      </c>
      <c r="N158" t="s">
        <v>75</v>
      </c>
      <c r="O158" t="s">
        <v>75</v>
      </c>
      <c r="P158" t="s">
        <v>75</v>
      </c>
      <c r="Q158" t="s">
        <v>75</v>
      </c>
      <c r="R158">
        <v>1.6249</v>
      </c>
      <c r="S158">
        <v>1.97</v>
      </c>
      <c r="T158">
        <v>1.9850000000000001</v>
      </c>
      <c r="U158">
        <v>1.2414000000000001</v>
      </c>
      <c r="V158">
        <v>0</v>
      </c>
      <c r="W158">
        <v>1.39549999999999</v>
      </c>
      <c r="X158">
        <v>0</v>
      </c>
      <c r="Y158">
        <v>-1.64909999999999</v>
      </c>
      <c r="Z158">
        <v>419.43209399999898</v>
      </c>
      <c r="AA158">
        <v>206.638533</v>
      </c>
      <c r="AB158">
        <v>429.097014</v>
      </c>
      <c r="AC158">
        <v>250.5249</v>
      </c>
      <c r="AD158">
        <v>-354.93146999999902</v>
      </c>
      <c r="AE158">
        <v>431.25890399999997</v>
      </c>
      <c r="AF158">
        <v>157.86883800000001</v>
      </c>
      <c r="AG158">
        <v>252.43244999999999</v>
      </c>
      <c r="AH158">
        <v>419.43209399999898</v>
      </c>
      <c r="AI158" s="13">
        <v>206.638533</v>
      </c>
      <c r="AJ158">
        <v>429.097014</v>
      </c>
      <c r="AK158">
        <v>250.5249</v>
      </c>
      <c r="AL158" t="s">
        <v>77</v>
      </c>
    </row>
    <row r="159" spans="1:38" x14ac:dyDescent="0.35">
      <c r="A159" t="str">
        <f t="shared" si="2"/>
        <v>VOLFXEURHUF3M25FLY</v>
      </c>
      <c r="B159" t="s">
        <v>71</v>
      </c>
      <c r="C159" t="s">
        <v>27</v>
      </c>
      <c r="D159" t="s">
        <v>89</v>
      </c>
      <c r="E159" t="s">
        <v>4</v>
      </c>
      <c r="F159" t="s">
        <v>19</v>
      </c>
      <c r="G159" t="s">
        <v>89</v>
      </c>
      <c r="H159" t="s">
        <v>19</v>
      </c>
      <c r="I159">
        <v>0.25</v>
      </c>
      <c r="J159" t="s">
        <v>4</v>
      </c>
      <c r="K159">
        <v>-642.849999999999</v>
      </c>
      <c r="L159">
        <v>0.57099999999999995</v>
      </c>
      <c r="M159">
        <v>0.58750000000000002</v>
      </c>
      <c r="N159" t="s">
        <v>75</v>
      </c>
      <c r="O159" t="s">
        <v>75</v>
      </c>
      <c r="P159" t="s">
        <v>75</v>
      </c>
      <c r="Q159" t="s">
        <v>75</v>
      </c>
      <c r="R159">
        <v>0.5</v>
      </c>
      <c r="S159">
        <v>0.5</v>
      </c>
      <c r="T159">
        <v>0.5</v>
      </c>
      <c r="U159">
        <v>0.5</v>
      </c>
      <c r="V159">
        <v>0</v>
      </c>
      <c r="W159">
        <v>-3.3000000000000802E-3</v>
      </c>
      <c r="X159">
        <v>0</v>
      </c>
      <c r="Y159">
        <v>-1.6500000000000001E-2</v>
      </c>
      <c r="Z159">
        <v>10.607025</v>
      </c>
      <c r="AA159">
        <v>160.71249999999901</v>
      </c>
      <c r="AB159">
        <v>11.892725</v>
      </c>
      <c r="AC159">
        <v>160.71249999999901</v>
      </c>
      <c r="AD159">
        <v>2.1214050000000499</v>
      </c>
      <c r="AE159">
        <v>12.08558</v>
      </c>
      <c r="AF159">
        <v>160.71249999999901</v>
      </c>
      <c r="AG159">
        <v>160.71249999999901</v>
      </c>
      <c r="AH159">
        <v>10.607025</v>
      </c>
      <c r="AI159" s="13">
        <v>160.71249999999901</v>
      </c>
      <c r="AJ159">
        <v>11.892725</v>
      </c>
      <c r="AK159">
        <v>160.71249999999901</v>
      </c>
      <c r="AL159" t="s">
        <v>77</v>
      </c>
    </row>
    <row r="160" spans="1:38" x14ac:dyDescent="0.35">
      <c r="A160" t="str">
        <f t="shared" si="2"/>
        <v>VOLFXEURHUF3M25RR</v>
      </c>
      <c r="B160" t="s">
        <v>71</v>
      </c>
      <c r="C160" t="s">
        <v>27</v>
      </c>
      <c r="D160" t="s">
        <v>89</v>
      </c>
      <c r="E160" t="s">
        <v>4</v>
      </c>
      <c r="F160" t="s">
        <v>18</v>
      </c>
      <c r="G160" t="s">
        <v>89</v>
      </c>
      <c r="H160" t="s">
        <v>18</v>
      </c>
      <c r="I160">
        <v>0.25</v>
      </c>
      <c r="J160" t="s">
        <v>4</v>
      </c>
      <c r="K160">
        <v>198.49</v>
      </c>
      <c r="L160">
        <v>2.2151000000000001</v>
      </c>
      <c r="M160">
        <v>3.25</v>
      </c>
      <c r="N160" t="s">
        <v>75</v>
      </c>
      <c r="O160" t="s">
        <v>75</v>
      </c>
      <c r="P160" t="s">
        <v>75</v>
      </c>
      <c r="Q160" t="s">
        <v>75</v>
      </c>
      <c r="R160">
        <v>0.89370000000000005</v>
      </c>
      <c r="S160">
        <v>1.07</v>
      </c>
      <c r="T160">
        <v>1.085</v>
      </c>
      <c r="U160">
        <v>0.72619999999999996</v>
      </c>
      <c r="V160">
        <v>0</v>
      </c>
      <c r="W160">
        <v>-1.14089999999999</v>
      </c>
      <c r="X160">
        <v>0</v>
      </c>
      <c r="Y160">
        <v>-1.0348999999999999</v>
      </c>
      <c r="Z160">
        <v>-205.41730100000001</v>
      </c>
      <c r="AA160">
        <v>88.695256499999999</v>
      </c>
      <c r="AB160">
        <v>0</v>
      </c>
      <c r="AC160">
        <v>106.19215</v>
      </c>
      <c r="AD160">
        <v>-226.45724099999899</v>
      </c>
      <c r="AE160">
        <v>0</v>
      </c>
      <c r="AF160">
        <v>72.071719000000002</v>
      </c>
      <c r="AG160">
        <v>107.680825</v>
      </c>
      <c r="AH160">
        <v>-205.41730100000001</v>
      </c>
      <c r="AI160" s="13">
        <v>88.695256499999999</v>
      </c>
      <c r="AJ160">
        <v>0</v>
      </c>
      <c r="AK160">
        <v>106.19215</v>
      </c>
      <c r="AL160" t="s">
        <v>77</v>
      </c>
    </row>
    <row r="161" spans="1:38" x14ac:dyDescent="0.35">
      <c r="A161" t="str">
        <f t="shared" si="2"/>
        <v>VOLFXEURHUF3MATM</v>
      </c>
      <c r="B161" t="s">
        <v>71</v>
      </c>
      <c r="C161" t="s">
        <v>27</v>
      </c>
      <c r="D161" t="s">
        <v>89</v>
      </c>
      <c r="E161" t="s">
        <v>4</v>
      </c>
      <c r="F161" t="s">
        <v>9</v>
      </c>
      <c r="G161" t="s">
        <v>89</v>
      </c>
      <c r="H161" t="s">
        <v>9</v>
      </c>
      <c r="I161">
        <v>0.25</v>
      </c>
      <c r="J161" t="s">
        <v>4</v>
      </c>
      <c r="K161">
        <v>280.5788</v>
      </c>
      <c r="L161">
        <v>14.0951</v>
      </c>
      <c r="M161">
        <v>14.05</v>
      </c>
      <c r="N161" t="s">
        <v>75</v>
      </c>
      <c r="O161" t="s">
        <v>75</v>
      </c>
      <c r="P161" t="s">
        <v>75</v>
      </c>
      <c r="Q161" t="s">
        <v>75</v>
      </c>
      <c r="R161">
        <v>1.0610999999999999</v>
      </c>
      <c r="S161">
        <v>1.45</v>
      </c>
      <c r="T161">
        <v>1.5249999999999999</v>
      </c>
      <c r="U161">
        <v>0.95</v>
      </c>
      <c r="V161">
        <v>9.4100000000000905E-2</v>
      </c>
      <c r="W161">
        <v>1.3500000000000499E-2</v>
      </c>
      <c r="X161">
        <v>0.104599999999999</v>
      </c>
      <c r="Y161">
        <v>4.5099999999999599E-2</v>
      </c>
      <c r="Z161">
        <v>12.6541038799999</v>
      </c>
      <c r="AA161">
        <v>148.86108234</v>
      </c>
      <c r="AB161">
        <v>26.402465080000201</v>
      </c>
      <c r="AC161">
        <v>203.41962999999899</v>
      </c>
      <c r="AD161">
        <v>3.7878138000001398</v>
      </c>
      <c r="AE161">
        <v>29.3485424799998</v>
      </c>
      <c r="AF161">
        <v>133.27492999999899</v>
      </c>
      <c r="AG161">
        <v>213.94133499999899</v>
      </c>
      <c r="AH161">
        <v>12.6541038799999</v>
      </c>
      <c r="AI161" s="13">
        <v>148.86108234</v>
      </c>
      <c r="AJ161">
        <v>26.402465080000201</v>
      </c>
      <c r="AK161">
        <v>203.41962999999899</v>
      </c>
      <c r="AL161" t="s">
        <v>77</v>
      </c>
    </row>
    <row r="162" spans="1:38" x14ac:dyDescent="0.35">
      <c r="A162" t="str">
        <f t="shared" si="2"/>
        <v>VOLFXEURHUF6M10FLY</v>
      </c>
      <c r="B162" t="s">
        <v>71</v>
      </c>
      <c r="C162" t="s">
        <v>27</v>
      </c>
      <c r="D162" t="s">
        <v>89</v>
      </c>
      <c r="E162" t="s">
        <v>5</v>
      </c>
      <c r="F162" t="s">
        <v>17</v>
      </c>
      <c r="G162" t="s">
        <v>89</v>
      </c>
      <c r="H162" t="s">
        <v>17</v>
      </c>
      <c r="I162">
        <v>0.5</v>
      </c>
      <c r="J162" t="s">
        <v>5</v>
      </c>
      <c r="K162">
        <v>1278.52</v>
      </c>
      <c r="L162">
        <v>1.7011000000000001</v>
      </c>
      <c r="M162">
        <v>2.274</v>
      </c>
      <c r="N162" t="s">
        <v>75</v>
      </c>
      <c r="O162" t="s">
        <v>75</v>
      </c>
      <c r="P162" t="s">
        <v>75</v>
      </c>
      <c r="Q162" t="s">
        <v>75</v>
      </c>
      <c r="R162">
        <v>0.90329999999999999</v>
      </c>
      <c r="S162">
        <v>0.90869999999999995</v>
      </c>
      <c r="T162">
        <v>0.9093</v>
      </c>
      <c r="U162">
        <v>0.69269999999999998</v>
      </c>
      <c r="V162">
        <v>0.24060000000000001</v>
      </c>
      <c r="W162">
        <v>-0.64589999999999903</v>
      </c>
      <c r="X162">
        <v>0.32089999999999902</v>
      </c>
      <c r="Y162">
        <v>-0.57289999999999996</v>
      </c>
      <c r="Z162">
        <v>-732.46410799999899</v>
      </c>
      <c r="AA162">
        <v>577.44355799999903</v>
      </c>
      <c r="AB162">
        <v>307.61191200000002</v>
      </c>
      <c r="AC162">
        <v>580.89556199999902</v>
      </c>
      <c r="AD162">
        <v>-825.79606799999897</v>
      </c>
      <c r="AE162">
        <v>410.27706799999902</v>
      </c>
      <c r="AF162">
        <v>442.81540200000001</v>
      </c>
      <c r="AG162">
        <v>581.27911800000004</v>
      </c>
      <c r="AH162">
        <v>-732.46410799999899</v>
      </c>
      <c r="AI162" s="13">
        <v>577.44355799999903</v>
      </c>
      <c r="AJ162">
        <v>307.61191200000002</v>
      </c>
      <c r="AK162">
        <v>580.89556199999902</v>
      </c>
      <c r="AL162" t="s">
        <v>77</v>
      </c>
    </row>
    <row r="163" spans="1:38" x14ac:dyDescent="0.35">
      <c r="A163" t="str">
        <f t="shared" si="2"/>
        <v>VOLFXEURHUF6M10RR</v>
      </c>
      <c r="B163" t="s">
        <v>71</v>
      </c>
      <c r="C163" t="s">
        <v>27</v>
      </c>
      <c r="D163" t="s">
        <v>89</v>
      </c>
      <c r="E163" t="s">
        <v>5</v>
      </c>
      <c r="F163" t="s">
        <v>16</v>
      </c>
      <c r="G163" t="s">
        <v>89</v>
      </c>
      <c r="H163" t="s">
        <v>16</v>
      </c>
      <c r="I163">
        <v>0.5</v>
      </c>
      <c r="J163" t="s">
        <v>5</v>
      </c>
      <c r="K163">
        <v>-574.20999999999901</v>
      </c>
      <c r="L163">
        <v>4.3726000000000003</v>
      </c>
      <c r="M163">
        <v>6.3250000000000002</v>
      </c>
      <c r="N163" t="s">
        <v>75</v>
      </c>
      <c r="O163" t="s">
        <v>75</v>
      </c>
      <c r="P163" t="s">
        <v>75</v>
      </c>
      <c r="Q163" t="s">
        <v>75</v>
      </c>
      <c r="R163">
        <v>1.6274999999999999</v>
      </c>
      <c r="S163">
        <v>1.97</v>
      </c>
      <c r="T163">
        <v>1.9850000000000001</v>
      </c>
      <c r="U163">
        <v>1.0785</v>
      </c>
      <c r="V163">
        <v>0</v>
      </c>
      <c r="W163">
        <v>1.1235999999999999</v>
      </c>
      <c r="X163">
        <v>0</v>
      </c>
      <c r="Y163">
        <v>-1.9523999999999999</v>
      </c>
      <c r="Z163">
        <v>1121.0876039999901</v>
      </c>
      <c r="AA163">
        <v>467.263387499999</v>
      </c>
      <c r="AB163">
        <v>1141.1849539999901</v>
      </c>
      <c r="AC163">
        <v>565.59684999999899</v>
      </c>
      <c r="AD163">
        <v>-645.18235600000003</v>
      </c>
      <c r="AE163">
        <v>1146.92705399999</v>
      </c>
      <c r="AF163">
        <v>309.64274249999897</v>
      </c>
      <c r="AG163">
        <v>569.90342499999997</v>
      </c>
      <c r="AH163">
        <v>1121.0876039999901</v>
      </c>
      <c r="AI163" s="13">
        <v>467.263387499999</v>
      </c>
      <c r="AJ163">
        <v>1141.1849539999901</v>
      </c>
      <c r="AK163">
        <v>565.59684999999899</v>
      </c>
      <c r="AL163" t="s">
        <v>77</v>
      </c>
    </row>
    <row r="164" spans="1:38" x14ac:dyDescent="0.35">
      <c r="A164" t="str">
        <f t="shared" si="2"/>
        <v>VOLFXEURHUF6M25FLY</v>
      </c>
      <c r="B164" t="s">
        <v>71</v>
      </c>
      <c r="C164" t="s">
        <v>27</v>
      </c>
      <c r="D164" t="s">
        <v>89</v>
      </c>
      <c r="E164" t="s">
        <v>5</v>
      </c>
      <c r="F164" t="s">
        <v>19</v>
      </c>
      <c r="G164" t="s">
        <v>89</v>
      </c>
      <c r="H164" t="s">
        <v>19</v>
      </c>
      <c r="I164">
        <v>0.5</v>
      </c>
      <c r="J164" t="s">
        <v>5</v>
      </c>
      <c r="K164">
        <v>-1735.47</v>
      </c>
      <c r="L164">
        <v>0.59130000000000005</v>
      </c>
      <c r="M164">
        <v>0.65629999999999999</v>
      </c>
      <c r="N164" t="s">
        <v>75</v>
      </c>
      <c r="O164" t="s">
        <v>75</v>
      </c>
      <c r="P164" t="s">
        <v>75</v>
      </c>
      <c r="Q164" t="s">
        <v>75</v>
      </c>
      <c r="R164">
        <v>0.5</v>
      </c>
      <c r="S164">
        <v>0.55159999999999998</v>
      </c>
      <c r="T164">
        <v>0.55810000000000004</v>
      </c>
      <c r="U164">
        <v>0.5</v>
      </c>
      <c r="V164">
        <v>0</v>
      </c>
      <c r="W164">
        <v>-1.75999999999999E-2</v>
      </c>
      <c r="X164">
        <v>0</v>
      </c>
      <c r="Y164">
        <v>-6.4999999999999905E-2</v>
      </c>
      <c r="Z164">
        <v>112.805549999999</v>
      </c>
      <c r="AA164">
        <v>433.86750000000001</v>
      </c>
      <c r="AB164">
        <v>187.430759999999</v>
      </c>
      <c r="AC164">
        <v>478.64262600000001</v>
      </c>
      <c r="AD164">
        <v>30.5442719999999</v>
      </c>
      <c r="AE164">
        <v>200.96742599999899</v>
      </c>
      <c r="AF164">
        <v>433.86750000000001</v>
      </c>
      <c r="AG164">
        <v>484.28290349999997</v>
      </c>
      <c r="AH164">
        <v>112.805549999999</v>
      </c>
      <c r="AI164" s="13">
        <v>433.86750000000001</v>
      </c>
      <c r="AJ164">
        <v>187.430759999999</v>
      </c>
      <c r="AK164">
        <v>478.64262600000001</v>
      </c>
      <c r="AL164" t="s">
        <v>77</v>
      </c>
    </row>
    <row r="165" spans="1:38" x14ac:dyDescent="0.35">
      <c r="A165" t="str">
        <f t="shared" si="2"/>
        <v>VOLFXEURHUF6M25RR</v>
      </c>
      <c r="B165" t="s">
        <v>71</v>
      </c>
      <c r="C165" t="s">
        <v>27</v>
      </c>
      <c r="D165" t="s">
        <v>89</v>
      </c>
      <c r="E165" t="s">
        <v>5</v>
      </c>
      <c r="F165" t="s">
        <v>18</v>
      </c>
      <c r="G165" t="s">
        <v>89</v>
      </c>
      <c r="H165" t="s">
        <v>18</v>
      </c>
      <c r="I165">
        <v>0.5</v>
      </c>
      <c r="J165" t="s">
        <v>5</v>
      </c>
      <c r="K165">
        <v>556.04</v>
      </c>
      <c r="L165">
        <v>2.2553000000000001</v>
      </c>
      <c r="M165">
        <v>3.375</v>
      </c>
      <c r="N165" t="s">
        <v>75</v>
      </c>
      <c r="O165" t="s">
        <v>75</v>
      </c>
      <c r="P165" t="s">
        <v>75</v>
      </c>
      <c r="Q165" t="s">
        <v>75</v>
      </c>
      <c r="R165">
        <v>0.8952</v>
      </c>
      <c r="S165">
        <v>1.0629999999999999</v>
      </c>
      <c r="T165">
        <v>1.0765</v>
      </c>
      <c r="U165">
        <v>0.62909999999999999</v>
      </c>
      <c r="V165">
        <v>0</v>
      </c>
      <c r="W165">
        <v>-1.2546999999999899</v>
      </c>
      <c r="X165">
        <v>0</v>
      </c>
      <c r="Y165">
        <v>-1.1196999999999999</v>
      </c>
      <c r="Z165">
        <v>-622.59798799999896</v>
      </c>
      <c r="AA165">
        <v>248.88350399999999</v>
      </c>
      <c r="AB165">
        <v>0</v>
      </c>
      <c r="AC165">
        <v>295.53525999999903</v>
      </c>
      <c r="AD165">
        <v>-697.66338799999903</v>
      </c>
      <c r="AE165">
        <v>0</v>
      </c>
      <c r="AF165">
        <v>174.90238199999999</v>
      </c>
      <c r="AG165">
        <v>299.28852999999998</v>
      </c>
      <c r="AH165">
        <v>-622.59798799999896</v>
      </c>
      <c r="AI165" s="13">
        <v>248.88350399999999</v>
      </c>
      <c r="AJ165">
        <v>0</v>
      </c>
      <c r="AK165">
        <v>295.53525999999903</v>
      </c>
      <c r="AL165" t="s">
        <v>77</v>
      </c>
    </row>
    <row r="166" spans="1:38" x14ac:dyDescent="0.35">
      <c r="A166" t="str">
        <f t="shared" si="2"/>
        <v>VOLFXEURHUF6MATM</v>
      </c>
      <c r="B166" t="s">
        <v>71</v>
      </c>
      <c r="C166" t="s">
        <v>27</v>
      </c>
      <c r="D166" t="s">
        <v>89</v>
      </c>
      <c r="E166" t="s">
        <v>5</v>
      </c>
      <c r="F166" t="s">
        <v>9</v>
      </c>
      <c r="G166" t="s">
        <v>89</v>
      </c>
      <c r="H166" t="s">
        <v>9</v>
      </c>
      <c r="I166">
        <v>0.5</v>
      </c>
      <c r="J166" t="s">
        <v>5</v>
      </c>
      <c r="K166">
        <v>489.17766</v>
      </c>
      <c r="L166">
        <v>14.0297</v>
      </c>
      <c r="M166">
        <v>13.95</v>
      </c>
      <c r="N166" t="s">
        <v>75</v>
      </c>
      <c r="O166" t="s">
        <v>75</v>
      </c>
      <c r="P166" t="s">
        <v>75</v>
      </c>
      <c r="Q166" t="s">
        <v>75</v>
      </c>
      <c r="R166">
        <v>1.0118</v>
      </c>
      <c r="S166">
        <v>1.425</v>
      </c>
      <c r="T166">
        <v>1.5125</v>
      </c>
      <c r="U166">
        <v>0.8</v>
      </c>
      <c r="V166">
        <v>0.149699999999999</v>
      </c>
      <c r="W166">
        <v>1.1900000000000599E-2</v>
      </c>
      <c r="X166">
        <v>0.16469999999999901</v>
      </c>
      <c r="Y166">
        <v>7.9700000000000701E-2</v>
      </c>
      <c r="Z166">
        <v>38.987459502000299</v>
      </c>
      <c r="AA166">
        <v>247.47497819399999</v>
      </c>
      <c r="AB166">
        <v>73.229895701999595</v>
      </c>
      <c r="AC166">
        <v>348.53908274999998</v>
      </c>
      <c r="AD166">
        <v>5.8212141540003302</v>
      </c>
      <c r="AE166">
        <v>80.567560601999901</v>
      </c>
      <c r="AF166">
        <v>195.671064</v>
      </c>
      <c r="AG166">
        <v>369.94060537500002</v>
      </c>
      <c r="AH166">
        <v>38.987459502000299</v>
      </c>
      <c r="AI166" s="13">
        <v>247.47497819399999</v>
      </c>
      <c r="AJ166">
        <v>73.229895701999595</v>
      </c>
      <c r="AK166">
        <v>348.53908274999998</v>
      </c>
      <c r="AL166" t="s">
        <v>77</v>
      </c>
    </row>
    <row r="167" spans="1:38" x14ac:dyDescent="0.35">
      <c r="A167" t="str">
        <f t="shared" si="2"/>
        <v>VOLFXEURHUF9M10FLY</v>
      </c>
      <c r="B167" t="s">
        <v>71</v>
      </c>
      <c r="C167" t="s">
        <v>27</v>
      </c>
      <c r="D167" t="s">
        <v>89</v>
      </c>
      <c r="E167" t="s">
        <v>6</v>
      </c>
      <c r="F167" t="s">
        <v>17</v>
      </c>
      <c r="G167" t="s">
        <v>89</v>
      </c>
      <c r="H167" t="s">
        <v>17</v>
      </c>
      <c r="I167">
        <v>0.75</v>
      </c>
      <c r="J167" t="s">
        <v>6</v>
      </c>
      <c r="K167">
        <v>1197.5</v>
      </c>
      <c r="L167">
        <v>1.7392000000000001</v>
      </c>
      <c r="M167">
        <v>2.35</v>
      </c>
      <c r="N167" t="s">
        <v>75</v>
      </c>
      <c r="O167" t="s">
        <v>75</v>
      </c>
      <c r="P167" t="s">
        <v>75</v>
      </c>
      <c r="Q167" t="s">
        <v>75</v>
      </c>
      <c r="R167">
        <v>0.9</v>
      </c>
      <c r="S167">
        <v>0.9</v>
      </c>
      <c r="T167">
        <v>0.9</v>
      </c>
      <c r="U167">
        <v>0.8952</v>
      </c>
      <c r="V167">
        <v>0</v>
      </c>
      <c r="W167">
        <v>-0.65080000000000005</v>
      </c>
      <c r="X167">
        <v>0</v>
      </c>
      <c r="Y167">
        <v>-0.61080000000000001</v>
      </c>
      <c r="Z167">
        <v>-731.43299999999999</v>
      </c>
      <c r="AA167">
        <v>538.875</v>
      </c>
      <c r="AB167">
        <v>0</v>
      </c>
      <c r="AC167">
        <v>538.875</v>
      </c>
      <c r="AD167">
        <v>-779.33299999999997</v>
      </c>
      <c r="AE167">
        <v>0</v>
      </c>
      <c r="AF167">
        <v>536.00099999999998</v>
      </c>
      <c r="AG167">
        <v>538.875</v>
      </c>
      <c r="AH167">
        <v>-731.43299999999999</v>
      </c>
      <c r="AI167" s="13">
        <v>538.875</v>
      </c>
      <c r="AJ167">
        <v>0</v>
      </c>
      <c r="AK167">
        <v>538.875</v>
      </c>
      <c r="AL167" t="s">
        <v>77</v>
      </c>
    </row>
    <row r="168" spans="1:38" x14ac:dyDescent="0.35">
      <c r="A168" t="str">
        <f t="shared" si="2"/>
        <v>VOLFXEURHUF9M10RR</v>
      </c>
      <c r="B168" t="s">
        <v>71</v>
      </c>
      <c r="C168" t="s">
        <v>27</v>
      </c>
      <c r="D168" t="s">
        <v>89</v>
      </c>
      <c r="E168" t="s">
        <v>6</v>
      </c>
      <c r="F168" t="s">
        <v>16</v>
      </c>
      <c r="G168" t="s">
        <v>89</v>
      </c>
      <c r="H168" t="s">
        <v>16</v>
      </c>
      <c r="I168">
        <v>0.75</v>
      </c>
      <c r="J168" t="s">
        <v>6</v>
      </c>
      <c r="K168">
        <v>-546.21</v>
      </c>
      <c r="L168">
        <v>4.3868</v>
      </c>
      <c r="M168">
        <v>6.5250000000000004</v>
      </c>
      <c r="N168" t="s">
        <v>75</v>
      </c>
      <c r="O168" t="s">
        <v>75</v>
      </c>
      <c r="P168" t="s">
        <v>75</v>
      </c>
      <c r="Q168" t="s">
        <v>75</v>
      </c>
      <c r="R168">
        <v>1.6205000000000001</v>
      </c>
      <c r="S168">
        <v>1.97</v>
      </c>
      <c r="T168">
        <v>1.9850000000000001</v>
      </c>
      <c r="U168">
        <v>1.0638000000000001</v>
      </c>
      <c r="V168">
        <v>0</v>
      </c>
      <c r="W168">
        <v>-2.0721999999999898</v>
      </c>
      <c r="X168">
        <v>0</v>
      </c>
      <c r="Y168">
        <v>-2.1381999999999999</v>
      </c>
      <c r="Z168">
        <v>1167.9062220000001</v>
      </c>
      <c r="AA168">
        <v>442.56665249999998</v>
      </c>
      <c r="AB168">
        <v>1191.939462</v>
      </c>
      <c r="AC168">
        <v>538.01684999999998</v>
      </c>
      <c r="AD168">
        <v>1131.85636199999</v>
      </c>
      <c r="AE168">
        <v>1194.9436169999999</v>
      </c>
      <c r="AF168">
        <v>290.52909899999997</v>
      </c>
      <c r="AG168">
        <v>542.11342500000001</v>
      </c>
      <c r="AH168">
        <v>1167.9062220000001</v>
      </c>
      <c r="AI168" s="13">
        <v>442.56665249999998</v>
      </c>
      <c r="AJ168">
        <v>1191.939462</v>
      </c>
      <c r="AK168">
        <v>538.01684999999998</v>
      </c>
      <c r="AL168" t="s">
        <v>77</v>
      </c>
    </row>
    <row r="169" spans="1:38" x14ac:dyDescent="0.35">
      <c r="A169" t="str">
        <f t="shared" si="2"/>
        <v>VOLFXEURHUF9M25FLY</v>
      </c>
      <c r="B169" t="s">
        <v>71</v>
      </c>
      <c r="C169" t="s">
        <v>27</v>
      </c>
      <c r="D169" t="s">
        <v>89</v>
      </c>
      <c r="E169" t="s">
        <v>6</v>
      </c>
      <c r="F169" t="s">
        <v>19</v>
      </c>
      <c r="G169" t="s">
        <v>89</v>
      </c>
      <c r="H169" t="s">
        <v>19</v>
      </c>
      <c r="I169">
        <v>0.75</v>
      </c>
      <c r="J169" t="s">
        <v>6</v>
      </c>
      <c r="K169">
        <v>-1589.32</v>
      </c>
      <c r="L169">
        <v>0.62450000000000006</v>
      </c>
      <c r="M169">
        <v>0.69</v>
      </c>
      <c r="N169" t="s">
        <v>75</v>
      </c>
      <c r="O169" t="s">
        <v>75</v>
      </c>
      <c r="P169" t="s">
        <v>75</v>
      </c>
      <c r="Q169" t="s">
        <v>75</v>
      </c>
      <c r="R169">
        <v>0.4</v>
      </c>
      <c r="S169">
        <v>0.4</v>
      </c>
      <c r="T169">
        <v>0.4</v>
      </c>
      <c r="U169">
        <v>0.39600000000000002</v>
      </c>
      <c r="V169">
        <v>0</v>
      </c>
      <c r="W169">
        <v>-6.3499999999999807E-2</v>
      </c>
      <c r="X169">
        <v>0</v>
      </c>
      <c r="Y169">
        <v>-6.5499999999999794E-2</v>
      </c>
      <c r="Z169">
        <v>104.100459999999</v>
      </c>
      <c r="AA169">
        <v>317.86399999999998</v>
      </c>
      <c r="AB169">
        <v>158.137339999999</v>
      </c>
      <c r="AC169">
        <v>317.86399999999998</v>
      </c>
      <c r="AD169">
        <v>100.921819999999</v>
      </c>
      <c r="AE169">
        <v>164.97141599999901</v>
      </c>
      <c r="AF169">
        <v>314.68536</v>
      </c>
      <c r="AG169">
        <v>317.86399999999998</v>
      </c>
      <c r="AH169">
        <v>104.100459999999</v>
      </c>
      <c r="AI169" s="13">
        <v>317.86399999999998</v>
      </c>
      <c r="AJ169">
        <v>158.137339999999</v>
      </c>
      <c r="AK169">
        <v>317.86399999999998</v>
      </c>
      <c r="AL169" t="s">
        <v>77</v>
      </c>
    </row>
    <row r="170" spans="1:38" x14ac:dyDescent="0.35">
      <c r="A170" t="str">
        <f t="shared" si="2"/>
        <v>VOLFXEURHUF9M25RR</v>
      </c>
      <c r="B170" t="s">
        <v>71</v>
      </c>
      <c r="C170" t="s">
        <v>27</v>
      </c>
      <c r="D170" t="s">
        <v>89</v>
      </c>
      <c r="E170" t="s">
        <v>6</v>
      </c>
      <c r="F170" t="s">
        <v>18</v>
      </c>
      <c r="G170" t="s">
        <v>89</v>
      </c>
      <c r="H170" t="s">
        <v>18</v>
      </c>
      <c r="I170">
        <v>0.75</v>
      </c>
      <c r="J170" t="s">
        <v>6</v>
      </c>
      <c r="K170">
        <v>528.42999999999995</v>
      </c>
      <c r="L170">
        <v>2.2648999999999999</v>
      </c>
      <c r="M170">
        <v>3.4525000000000001</v>
      </c>
      <c r="N170" t="s">
        <v>75</v>
      </c>
      <c r="O170" t="s">
        <v>75</v>
      </c>
      <c r="P170" t="s">
        <v>75</v>
      </c>
      <c r="Q170" t="s">
        <v>75</v>
      </c>
      <c r="R170">
        <v>0.84119999999999995</v>
      </c>
      <c r="S170">
        <v>0.97</v>
      </c>
      <c r="T170">
        <v>0.98499999999999999</v>
      </c>
      <c r="U170">
        <v>0.61970000000000003</v>
      </c>
      <c r="V170">
        <v>0</v>
      </c>
      <c r="W170">
        <v>-1.2465999999999999</v>
      </c>
      <c r="X170">
        <v>0</v>
      </c>
      <c r="Y170">
        <v>-1.1876</v>
      </c>
      <c r="Z170">
        <v>-627.56346799999994</v>
      </c>
      <c r="AA170">
        <v>222.257657999999</v>
      </c>
      <c r="AB170">
        <v>0</v>
      </c>
      <c r="AC170">
        <v>256.28854999999999</v>
      </c>
      <c r="AD170">
        <v>-658.74083799999903</v>
      </c>
      <c r="AE170">
        <v>0</v>
      </c>
      <c r="AF170">
        <v>163.7340355</v>
      </c>
      <c r="AG170">
        <v>260.25177499999899</v>
      </c>
      <c r="AH170">
        <v>-627.56346799999994</v>
      </c>
      <c r="AI170" s="13">
        <v>222.257657999999</v>
      </c>
      <c r="AJ170">
        <v>0</v>
      </c>
      <c r="AK170">
        <v>256.28854999999999</v>
      </c>
      <c r="AL170" t="s">
        <v>77</v>
      </c>
    </row>
    <row r="171" spans="1:38" x14ac:dyDescent="0.35">
      <c r="A171" t="str">
        <f t="shared" si="2"/>
        <v>VOLFXEURHUF9MATM</v>
      </c>
      <c r="B171" t="s">
        <v>71</v>
      </c>
      <c r="C171" t="s">
        <v>27</v>
      </c>
      <c r="D171" t="s">
        <v>89</v>
      </c>
      <c r="E171" t="s">
        <v>6</v>
      </c>
      <c r="F171" t="s">
        <v>9</v>
      </c>
      <c r="G171" t="s">
        <v>89</v>
      </c>
      <c r="H171" t="s">
        <v>9</v>
      </c>
      <c r="I171">
        <v>0.75</v>
      </c>
      <c r="J171" t="s">
        <v>6</v>
      </c>
      <c r="K171">
        <v>440.46854999999999</v>
      </c>
      <c r="L171">
        <v>13.9724</v>
      </c>
      <c r="M171">
        <v>13.9612</v>
      </c>
      <c r="N171" t="s">
        <v>75</v>
      </c>
      <c r="O171" t="s">
        <v>75</v>
      </c>
      <c r="P171" t="s">
        <v>75</v>
      </c>
      <c r="Q171" t="s">
        <v>75</v>
      </c>
      <c r="R171">
        <v>1.1095999999999999</v>
      </c>
      <c r="S171">
        <v>1.52</v>
      </c>
      <c r="T171">
        <v>1.56</v>
      </c>
      <c r="U171">
        <v>0.871</v>
      </c>
      <c r="V171">
        <v>5.74000000000012E-2</v>
      </c>
      <c r="W171">
        <v>-1.9299999999999401E-2</v>
      </c>
      <c r="X171">
        <v>6.4899999999999694E-2</v>
      </c>
      <c r="Y171">
        <v>1.1200000000000499E-2</v>
      </c>
      <c r="Z171">
        <v>4.9332477600002296</v>
      </c>
      <c r="AA171">
        <v>244.37195154</v>
      </c>
      <c r="AB171">
        <v>25.2828947700005</v>
      </c>
      <c r="AC171">
        <v>334.75609800000001</v>
      </c>
      <c r="AD171">
        <v>-8.50104301499975</v>
      </c>
      <c r="AE171">
        <v>28.586408894999799</v>
      </c>
      <c r="AF171">
        <v>191.82405352500001</v>
      </c>
      <c r="AG171">
        <v>343.56546900000001</v>
      </c>
      <c r="AH171">
        <v>4.9332477600002296</v>
      </c>
      <c r="AI171" s="13">
        <v>244.37195154</v>
      </c>
      <c r="AJ171">
        <v>25.2828947700005</v>
      </c>
      <c r="AK171">
        <v>334.75609800000001</v>
      </c>
      <c r="AL171" t="s">
        <v>77</v>
      </c>
    </row>
    <row r="172" spans="1:38" x14ac:dyDescent="0.35">
      <c r="A172" t="str">
        <f t="shared" si="2"/>
        <v>VOLFXEURHUF1Y10FLY</v>
      </c>
      <c r="B172" t="s">
        <v>71</v>
      </c>
      <c r="C172" t="s">
        <v>27</v>
      </c>
      <c r="D172" t="s">
        <v>89</v>
      </c>
      <c r="E172" t="s">
        <v>7</v>
      </c>
      <c r="F172" t="s">
        <v>17</v>
      </c>
      <c r="G172" t="s">
        <v>89</v>
      </c>
      <c r="H172" t="s">
        <v>17</v>
      </c>
      <c r="I172">
        <v>1</v>
      </c>
      <c r="J172" t="s">
        <v>7</v>
      </c>
      <c r="K172">
        <v>85.66</v>
      </c>
      <c r="L172">
        <v>1.7746</v>
      </c>
      <c r="M172">
        <v>2.1859999999999999</v>
      </c>
      <c r="N172" t="s">
        <v>75</v>
      </c>
      <c r="O172" t="s">
        <v>75</v>
      </c>
      <c r="P172" t="s">
        <v>75</v>
      </c>
      <c r="Q172" t="s">
        <v>75</v>
      </c>
      <c r="R172">
        <v>0.77</v>
      </c>
      <c r="S172">
        <v>0.9</v>
      </c>
      <c r="T172">
        <v>0.9</v>
      </c>
      <c r="U172">
        <v>0.4874</v>
      </c>
      <c r="V172">
        <v>1.47999999999999E-2</v>
      </c>
      <c r="W172">
        <v>-0.70940000000000003</v>
      </c>
      <c r="X172">
        <v>1.9699999999999999E-2</v>
      </c>
      <c r="Y172">
        <v>-0.41139999999999999</v>
      </c>
      <c r="Z172">
        <v>-35.240524000000001</v>
      </c>
      <c r="AA172">
        <v>32.979100000000003</v>
      </c>
      <c r="AB172">
        <v>1.26776799999999</v>
      </c>
      <c r="AC172">
        <v>38.546999999999997</v>
      </c>
      <c r="AD172">
        <v>-60.767204</v>
      </c>
      <c r="AE172">
        <v>1.6875020000000001</v>
      </c>
      <c r="AF172">
        <v>20.875342</v>
      </c>
      <c r="AG172">
        <v>38.546999999999997</v>
      </c>
      <c r="AH172">
        <v>-35.240524000000001</v>
      </c>
      <c r="AI172" s="13">
        <v>32.979100000000003</v>
      </c>
      <c r="AJ172">
        <v>1.26776799999999</v>
      </c>
      <c r="AK172">
        <v>38.546999999999997</v>
      </c>
      <c r="AL172" t="s">
        <v>77</v>
      </c>
    </row>
    <row r="173" spans="1:38" x14ac:dyDescent="0.35">
      <c r="A173" t="str">
        <f t="shared" si="2"/>
        <v>VOLFXEURHUF1Y10RR</v>
      </c>
      <c r="B173" t="s">
        <v>71</v>
      </c>
      <c r="C173" t="s">
        <v>27</v>
      </c>
      <c r="D173" t="s">
        <v>89</v>
      </c>
      <c r="E173" t="s">
        <v>7</v>
      </c>
      <c r="F173" t="s">
        <v>16</v>
      </c>
      <c r="G173" t="s">
        <v>89</v>
      </c>
      <c r="H173" t="s">
        <v>16</v>
      </c>
      <c r="I173">
        <v>1</v>
      </c>
      <c r="J173" t="s">
        <v>7</v>
      </c>
      <c r="K173">
        <v>-39.269999999999897</v>
      </c>
      <c r="L173">
        <v>4.4429999999999996</v>
      </c>
      <c r="M173">
        <v>6.65</v>
      </c>
      <c r="N173" t="s">
        <v>75</v>
      </c>
      <c r="O173" t="s">
        <v>75</v>
      </c>
      <c r="P173" t="s">
        <v>75</v>
      </c>
      <c r="Q173" t="s">
        <v>75</v>
      </c>
      <c r="R173">
        <v>1.625</v>
      </c>
      <c r="S173">
        <v>1.97</v>
      </c>
      <c r="T173">
        <v>1.9850000000000001</v>
      </c>
      <c r="U173">
        <v>1.0734999999999999</v>
      </c>
      <c r="V173">
        <v>0</v>
      </c>
      <c r="W173">
        <v>1.1057999999999899</v>
      </c>
      <c r="X173">
        <v>0</v>
      </c>
      <c r="Y173">
        <v>-2.2069999999999999</v>
      </c>
      <c r="Z173">
        <v>86.668890000000005</v>
      </c>
      <c r="AA173">
        <v>31.9068749999999</v>
      </c>
      <c r="AB173">
        <v>89.869394999999898</v>
      </c>
      <c r="AC173">
        <v>38.680949999999903</v>
      </c>
      <c r="AD173">
        <v>-43.424765999999899</v>
      </c>
      <c r="AE173">
        <v>90.281729999999996</v>
      </c>
      <c r="AF173">
        <v>21.078172499999901</v>
      </c>
      <c r="AG173">
        <v>38.975474999999904</v>
      </c>
      <c r="AH173">
        <v>86.668890000000005</v>
      </c>
      <c r="AI173" s="13">
        <v>31.9068749999999</v>
      </c>
      <c r="AJ173">
        <v>89.869394999999898</v>
      </c>
      <c r="AK173">
        <v>38.680949999999903</v>
      </c>
      <c r="AL173" t="s">
        <v>77</v>
      </c>
    </row>
    <row r="174" spans="1:38" x14ac:dyDescent="0.35">
      <c r="A174" t="str">
        <f t="shared" si="2"/>
        <v>VOLFXEURHUF1Y25FLY</v>
      </c>
      <c r="B174" t="s">
        <v>71</v>
      </c>
      <c r="C174" t="s">
        <v>27</v>
      </c>
      <c r="D174" t="s">
        <v>89</v>
      </c>
      <c r="E174" t="s">
        <v>7</v>
      </c>
      <c r="F174" t="s">
        <v>19</v>
      </c>
      <c r="G174" t="s">
        <v>89</v>
      </c>
      <c r="H174" t="s">
        <v>19</v>
      </c>
      <c r="I174">
        <v>1</v>
      </c>
      <c r="J174" t="s">
        <v>7</v>
      </c>
      <c r="K174">
        <v>-123.039999999999</v>
      </c>
      <c r="L174">
        <v>0.65620000000000001</v>
      </c>
      <c r="M174">
        <v>0.72250000000000003</v>
      </c>
      <c r="N174" t="s">
        <v>75</v>
      </c>
      <c r="O174" t="s">
        <v>75</v>
      </c>
      <c r="P174" t="s">
        <v>75</v>
      </c>
      <c r="Q174" t="s">
        <v>75</v>
      </c>
      <c r="R174">
        <v>0.5</v>
      </c>
      <c r="S174">
        <v>0.55000000000000004</v>
      </c>
      <c r="T174">
        <v>0.55630000000000002</v>
      </c>
      <c r="U174">
        <v>0.5</v>
      </c>
      <c r="V174">
        <v>0</v>
      </c>
      <c r="W174">
        <v>-1.9199999999999901E-2</v>
      </c>
      <c r="X174">
        <v>0</v>
      </c>
      <c r="Y174">
        <v>-6.6299999999999998E-2</v>
      </c>
      <c r="Z174">
        <v>8.1575520000000008</v>
      </c>
      <c r="AA174">
        <v>30.759999999999899</v>
      </c>
      <c r="AB174">
        <v>11.9102719999999</v>
      </c>
      <c r="AC174">
        <v>33.835999999999999</v>
      </c>
      <c r="AD174">
        <v>2.3623679999999898</v>
      </c>
      <c r="AE174">
        <v>12.648512</v>
      </c>
      <c r="AF174">
        <v>30.759999999999899</v>
      </c>
      <c r="AG174">
        <v>34.223576000000001</v>
      </c>
      <c r="AH174">
        <v>8.1575520000000008</v>
      </c>
      <c r="AI174" s="13">
        <v>30.759999999999899</v>
      </c>
      <c r="AJ174">
        <v>11.9102719999999</v>
      </c>
      <c r="AK174">
        <v>33.835999999999999</v>
      </c>
      <c r="AL174" t="s">
        <v>77</v>
      </c>
    </row>
    <row r="175" spans="1:38" x14ac:dyDescent="0.35">
      <c r="A175" t="str">
        <f t="shared" si="2"/>
        <v>VOLFXEURHUF1Y25RR</v>
      </c>
      <c r="B175" t="s">
        <v>71</v>
      </c>
      <c r="C175" t="s">
        <v>27</v>
      </c>
      <c r="D175" t="s">
        <v>89</v>
      </c>
      <c r="E175" t="s">
        <v>7</v>
      </c>
      <c r="F175" t="s">
        <v>18</v>
      </c>
      <c r="G175" t="s">
        <v>89</v>
      </c>
      <c r="H175" t="s">
        <v>18</v>
      </c>
      <c r="I175">
        <v>1</v>
      </c>
      <c r="J175" t="s">
        <v>7</v>
      </c>
      <c r="K175">
        <v>41.57</v>
      </c>
      <c r="L175">
        <v>2.2957999999999998</v>
      </c>
      <c r="M175">
        <v>3.55</v>
      </c>
      <c r="N175" t="s">
        <v>75</v>
      </c>
      <c r="O175" t="s">
        <v>75</v>
      </c>
      <c r="P175" t="s">
        <v>75</v>
      </c>
      <c r="Q175" t="s">
        <v>75</v>
      </c>
      <c r="R175">
        <v>0.89380000000000004</v>
      </c>
      <c r="S175">
        <v>1.07</v>
      </c>
      <c r="T175">
        <v>1.085</v>
      </c>
      <c r="U175">
        <v>0.62829999999999997</v>
      </c>
      <c r="V175">
        <v>0</v>
      </c>
      <c r="W175">
        <v>-1.4161999999999999</v>
      </c>
      <c r="X175">
        <v>0</v>
      </c>
      <c r="Y175">
        <v>-1.2542</v>
      </c>
      <c r="Z175">
        <v>-52.137093999999998</v>
      </c>
      <c r="AA175">
        <v>18.577632999999999</v>
      </c>
      <c r="AB175">
        <v>0</v>
      </c>
      <c r="AC175">
        <v>22.23995</v>
      </c>
      <c r="AD175">
        <v>-58.871434000000001</v>
      </c>
      <c r="AE175">
        <v>0</v>
      </c>
      <c r="AF175">
        <v>13.059215499999899</v>
      </c>
      <c r="AG175">
        <v>22.551725000000001</v>
      </c>
      <c r="AH175">
        <v>-52.137093999999998</v>
      </c>
      <c r="AI175" s="13">
        <v>18.577632999999999</v>
      </c>
      <c r="AJ175">
        <v>0</v>
      </c>
      <c r="AK175">
        <v>22.23995</v>
      </c>
      <c r="AL175" t="s">
        <v>77</v>
      </c>
    </row>
    <row r="176" spans="1:38" x14ac:dyDescent="0.35">
      <c r="A176" t="str">
        <f t="shared" si="2"/>
        <v>VOLFXEURHUF1YATM</v>
      </c>
      <c r="B176" t="s">
        <v>71</v>
      </c>
      <c r="C176" t="s">
        <v>27</v>
      </c>
      <c r="D176" t="s">
        <v>89</v>
      </c>
      <c r="E176" t="s">
        <v>7</v>
      </c>
      <c r="F176" t="s">
        <v>9</v>
      </c>
      <c r="G176" t="s">
        <v>89</v>
      </c>
      <c r="H176" t="s">
        <v>9</v>
      </c>
      <c r="I176">
        <v>1</v>
      </c>
      <c r="J176" t="s">
        <v>7</v>
      </c>
      <c r="K176">
        <v>26.295829999999999</v>
      </c>
      <c r="L176">
        <v>13.9643</v>
      </c>
      <c r="M176">
        <v>13.875</v>
      </c>
      <c r="N176" t="s">
        <v>75</v>
      </c>
      <c r="O176" t="s">
        <v>75</v>
      </c>
      <c r="P176" t="s">
        <v>75</v>
      </c>
      <c r="Q176" t="s">
        <v>75</v>
      </c>
      <c r="R176">
        <v>0.98219999999999996</v>
      </c>
      <c r="S176">
        <v>1.425</v>
      </c>
      <c r="T176">
        <v>1.5125</v>
      </c>
      <c r="U176">
        <v>0.8</v>
      </c>
      <c r="V176">
        <v>0.161299999999998</v>
      </c>
      <c r="W176">
        <v>-2.1399999999999801E-2</v>
      </c>
      <c r="X176">
        <v>0.18529999999999899</v>
      </c>
      <c r="Y176">
        <v>8.9299999999999699E-2</v>
      </c>
      <c r="Z176">
        <v>2.3482176189999899</v>
      </c>
      <c r="AA176">
        <v>12.913882113</v>
      </c>
      <c r="AB176">
        <v>4.2415173789999701</v>
      </c>
      <c r="AC176">
        <v>18.735778875000001</v>
      </c>
      <c r="AD176">
        <v>-0.56273076199999605</v>
      </c>
      <c r="AE176">
        <v>4.8726172989999901</v>
      </c>
      <c r="AF176">
        <v>10.518331999999999</v>
      </c>
      <c r="AG176">
        <v>19.886221437500001</v>
      </c>
      <c r="AH176">
        <v>2.3482176189999899</v>
      </c>
      <c r="AI176" s="13">
        <v>12.913882113</v>
      </c>
      <c r="AJ176">
        <v>4.2415173789999701</v>
      </c>
      <c r="AK176">
        <v>18.735778875000001</v>
      </c>
      <c r="AL176" t="s">
        <v>77</v>
      </c>
    </row>
    <row r="177" spans="1:38" x14ac:dyDescent="0.35">
      <c r="A177" t="str">
        <f t="shared" si="2"/>
        <v>VOLFXEURJPY1M10FLY</v>
      </c>
      <c r="B177" t="s">
        <v>71</v>
      </c>
      <c r="C177" t="s">
        <v>27</v>
      </c>
      <c r="D177" t="s">
        <v>90</v>
      </c>
      <c r="E177" t="s">
        <v>2</v>
      </c>
      <c r="F177" t="s">
        <v>17</v>
      </c>
      <c r="G177" t="s">
        <v>90</v>
      </c>
      <c r="H177" t="s">
        <v>17</v>
      </c>
      <c r="I177">
        <v>8.3333333333333301E-2</v>
      </c>
      <c r="J177" t="s">
        <v>2</v>
      </c>
      <c r="K177">
        <v>2256.3399999999901</v>
      </c>
      <c r="L177">
        <v>0.86</v>
      </c>
      <c r="M177">
        <v>0.83879999999999999</v>
      </c>
      <c r="N177" t="s">
        <v>75</v>
      </c>
      <c r="O177" t="s">
        <v>75</v>
      </c>
      <c r="P177" t="s">
        <v>75</v>
      </c>
      <c r="Q177" t="s">
        <v>75</v>
      </c>
      <c r="R177">
        <v>0.52</v>
      </c>
      <c r="S177">
        <v>1.0640000000000001</v>
      </c>
      <c r="T177">
        <v>1.1319999999999999</v>
      </c>
      <c r="U177">
        <v>0.3654</v>
      </c>
      <c r="V177">
        <v>9.8199999999999898E-2</v>
      </c>
      <c r="W177">
        <v>-0.156999999999999</v>
      </c>
      <c r="X177">
        <v>0.109099999999999</v>
      </c>
      <c r="Y177">
        <v>2.1199999999999899E-2</v>
      </c>
      <c r="Z177">
        <v>47.834407999999897</v>
      </c>
      <c r="AA177">
        <v>586.64839999999901</v>
      </c>
      <c r="AB177">
        <v>221.572587999999</v>
      </c>
      <c r="AC177">
        <v>1200.3728799999899</v>
      </c>
      <c r="AD177">
        <v>-354.24537999999899</v>
      </c>
      <c r="AE177">
        <v>246.16669399999901</v>
      </c>
      <c r="AF177">
        <v>412.23331799999897</v>
      </c>
      <c r="AG177">
        <v>1277.08843999999</v>
      </c>
      <c r="AH177">
        <v>47.834407999999897</v>
      </c>
      <c r="AI177" s="13">
        <v>586.64839999999901</v>
      </c>
      <c r="AJ177">
        <v>221.572587999999</v>
      </c>
      <c r="AK177">
        <v>1200.3728799999899</v>
      </c>
      <c r="AL177" t="s">
        <v>77</v>
      </c>
    </row>
    <row r="178" spans="1:38" x14ac:dyDescent="0.35">
      <c r="A178" t="str">
        <f t="shared" si="2"/>
        <v>VOLFXEURJPY1M10RR</v>
      </c>
      <c r="B178" t="s">
        <v>71</v>
      </c>
      <c r="C178" t="s">
        <v>27</v>
      </c>
      <c r="D178" t="s">
        <v>90</v>
      </c>
      <c r="E178" t="s">
        <v>2</v>
      </c>
      <c r="F178" t="s">
        <v>16</v>
      </c>
      <c r="G178" t="s">
        <v>90</v>
      </c>
      <c r="H178" t="s">
        <v>16</v>
      </c>
      <c r="I178">
        <v>8.3333333333333301E-2</v>
      </c>
      <c r="J178" t="s">
        <v>2</v>
      </c>
      <c r="K178">
        <v>-2396.48</v>
      </c>
      <c r="L178">
        <v>-2.335</v>
      </c>
      <c r="M178">
        <v>-2.4249999999999998</v>
      </c>
      <c r="N178" t="s">
        <v>75</v>
      </c>
      <c r="O178" t="s">
        <v>75</v>
      </c>
      <c r="P178" t="s">
        <v>75</v>
      </c>
      <c r="Q178" t="s">
        <v>75</v>
      </c>
      <c r="R178">
        <v>0.78</v>
      </c>
      <c r="S178">
        <v>1.996</v>
      </c>
      <c r="T178">
        <v>2.1480000000000001</v>
      </c>
      <c r="U178">
        <v>0.54820000000000002</v>
      </c>
      <c r="V178">
        <v>1.80000000000002E-2</v>
      </c>
      <c r="W178">
        <v>0.112</v>
      </c>
      <c r="X178">
        <v>8.99999999999989E-3</v>
      </c>
      <c r="Y178">
        <v>8.9999999999999802E-2</v>
      </c>
      <c r="Z178">
        <v>-215.683199999999</v>
      </c>
      <c r="AA178">
        <v>934.62720000000002</v>
      </c>
      <c r="AB178">
        <v>0</v>
      </c>
      <c r="AC178">
        <v>2391.6870399999998</v>
      </c>
      <c r="AD178">
        <v>-268.40575999999999</v>
      </c>
      <c r="AE178">
        <v>0</v>
      </c>
      <c r="AF178">
        <v>656.87516800000003</v>
      </c>
      <c r="AG178">
        <v>2573.81952</v>
      </c>
      <c r="AH178">
        <v>-215.683199999999</v>
      </c>
      <c r="AI178" s="13">
        <v>934.62720000000002</v>
      </c>
      <c r="AJ178">
        <v>0</v>
      </c>
      <c r="AK178">
        <v>2391.6870399999998</v>
      </c>
      <c r="AL178" t="s">
        <v>77</v>
      </c>
    </row>
    <row r="179" spans="1:38" x14ac:dyDescent="0.35">
      <c r="A179" t="str">
        <f t="shared" si="2"/>
        <v>VOLFXEURJPY1M25FLY</v>
      </c>
      <c r="B179" t="s">
        <v>71</v>
      </c>
      <c r="C179" t="s">
        <v>27</v>
      </c>
      <c r="D179" t="s">
        <v>90</v>
      </c>
      <c r="E179" t="s">
        <v>2</v>
      </c>
      <c r="F179" t="s">
        <v>19</v>
      </c>
      <c r="G179" t="s">
        <v>90</v>
      </c>
      <c r="H179" t="s">
        <v>19</v>
      </c>
      <c r="I179">
        <v>8.3333333333333301E-2</v>
      </c>
      <c r="J179" t="s">
        <v>2</v>
      </c>
      <c r="K179">
        <v>-11659.04</v>
      </c>
      <c r="L179">
        <v>0.26750000000000002</v>
      </c>
      <c r="M179">
        <v>0.27529999999999999</v>
      </c>
      <c r="N179" t="s">
        <v>75</v>
      </c>
      <c r="O179" t="s">
        <v>75</v>
      </c>
      <c r="P179" t="s">
        <v>75</v>
      </c>
      <c r="Q179" t="s">
        <v>75</v>
      </c>
      <c r="R179">
        <v>0.32500000000000001</v>
      </c>
      <c r="S179">
        <v>0.38500000000000001</v>
      </c>
      <c r="T179">
        <v>0.39250000000000002</v>
      </c>
      <c r="U179">
        <v>0.22839999999999999</v>
      </c>
      <c r="V179">
        <v>0</v>
      </c>
      <c r="W179">
        <v>4.02E-2</v>
      </c>
      <c r="X179">
        <v>0</v>
      </c>
      <c r="Y179">
        <v>-7.7999999999999702E-3</v>
      </c>
      <c r="Z179">
        <v>90.9405119999997</v>
      </c>
      <c r="AA179">
        <v>1894.5940000000001</v>
      </c>
      <c r="AB179">
        <v>319.45769599999898</v>
      </c>
      <c r="AC179">
        <v>2244.3652000000002</v>
      </c>
      <c r="AD179">
        <v>-468.69340799999998</v>
      </c>
      <c r="AE179">
        <v>349.771199999999</v>
      </c>
      <c r="AF179">
        <v>1331.462368</v>
      </c>
      <c r="AG179">
        <v>2288.0866000000001</v>
      </c>
      <c r="AH179">
        <v>90.9405119999997</v>
      </c>
      <c r="AI179" s="13">
        <v>1894.5940000000001</v>
      </c>
      <c r="AJ179">
        <v>319.45769599999898</v>
      </c>
      <c r="AK179">
        <v>2244.3652000000002</v>
      </c>
      <c r="AL179" t="s">
        <v>77</v>
      </c>
    </row>
    <row r="180" spans="1:38" x14ac:dyDescent="0.35">
      <c r="A180" t="str">
        <f t="shared" si="2"/>
        <v>VOLFXEURJPY1M25RR</v>
      </c>
      <c r="B180" t="s">
        <v>71</v>
      </c>
      <c r="C180" t="s">
        <v>27</v>
      </c>
      <c r="D180" t="s">
        <v>90</v>
      </c>
      <c r="E180" t="s">
        <v>2</v>
      </c>
      <c r="F180" t="s">
        <v>18</v>
      </c>
      <c r="G180" t="s">
        <v>90</v>
      </c>
      <c r="H180" t="s">
        <v>18</v>
      </c>
      <c r="I180">
        <v>8.3333333333333301E-2</v>
      </c>
      <c r="J180" t="s">
        <v>2</v>
      </c>
      <c r="K180">
        <v>11077.0999999999</v>
      </c>
      <c r="L180">
        <v>-1.2524999999999999</v>
      </c>
      <c r="M180">
        <v>-1.2750999999999999</v>
      </c>
      <c r="N180" t="s">
        <v>75</v>
      </c>
      <c r="O180" t="s">
        <v>75</v>
      </c>
      <c r="P180" t="s">
        <v>75</v>
      </c>
      <c r="Q180" t="s">
        <v>75</v>
      </c>
      <c r="R180">
        <v>0.4</v>
      </c>
      <c r="S180">
        <v>0.44400000000000001</v>
      </c>
      <c r="T180">
        <v>0.44950000000000001</v>
      </c>
      <c r="U180">
        <v>0.30880000000000002</v>
      </c>
      <c r="V180">
        <v>4.1500000000000002E-2</v>
      </c>
      <c r="W180">
        <v>5.3000000000000798E-3</v>
      </c>
      <c r="X180">
        <v>4.4499999999999901E-2</v>
      </c>
      <c r="Y180">
        <v>2.2599999999999901E-2</v>
      </c>
      <c r="Z180">
        <v>250.34245999999899</v>
      </c>
      <c r="AA180">
        <v>2215.4199999999901</v>
      </c>
      <c r="AB180">
        <v>459.69965000000099</v>
      </c>
      <c r="AC180">
        <v>2459.1161999999999</v>
      </c>
      <c r="AD180">
        <v>58.708630000000902</v>
      </c>
      <c r="AE180">
        <v>492.93094999999897</v>
      </c>
      <c r="AF180">
        <v>1710.3042399999999</v>
      </c>
      <c r="AG180">
        <v>2489.5782249999902</v>
      </c>
      <c r="AH180">
        <v>250.34245999999899</v>
      </c>
      <c r="AI180" s="13">
        <v>2215.4199999999901</v>
      </c>
      <c r="AJ180">
        <v>459.69965000000099</v>
      </c>
      <c r="AK180">
        <v>2459.1161999999999</v>
      </c>
      <c r="AL180" t="s">
        <v>77</v>
      </c>
    </row>
    <row r="181" spans="1:38" x14ac:dyDescent="0.35">
      <c r="A181" t="str">
        <f t="shared" si="2"/>
        <v>VOLFXEURJPY1MATM</v>
      </c>
      <c r="B181" t="s">
        <v>71</v>
      </c>
      <c r="C181" t="s">
        <v>27</v>
      </c>
      <c r="D181" t="s">
        <v>90</v>
      </c>
      <c r="E181" t="s">
        <v>2</v>
      </c>
      <c r="F181" t="s">
        <v>9</v>
      </c>
      <c r="G181" t="s">
        <v>90</v>
      </c>
      <c r="H181" t="s">
        <v>9</v>
      </c>
      <c r="I181">
        <v>8.3333333333333301E-2</v>
      </c>
      <c r="J181" t="s">
        <v>2</v>
      </c>
      <c r="K181">
        <v>-32127.48503</v>
      </c>
      <c r="L181">
        <v>12.07</v>
      </c>
      <c r="M181">
        <v>12.077500000000001</v>
      </c>
      <c r="N181" t="s">
        <v>75</v>
      </c>
      <c r="O181" t="s">
        <v>75</v>
      </c>
      <c r="P181" t="s">
        <v>75</v>
      </c>
      <c r="Q181" t="s">
        <v>75</v>
      </c>
      <c r="R181">
        <v>0.45</v>
      </c>
      <c r="S181">
        <v>0.61</v>
      </c>
      <c r="T181">
        <v>0.63</v>
      </c>
      <c r="U181">
        <v>0.41660000000000003</v>
      </c>
      <c r="V181">
        <v>0</v>
      </c>
      <c r="W181">
        <v>9.9999999999999603E-2</v>
      </c>
      <c r="X181">
        <v>0</v>
      </c>
      <c r="Y181">
        <v>-7.5000000000002799E-3</v>
      </c>
      <c r="Z181">
        <v>240.956137725009</v>
      </c>
      <c r="AA181">
        <v>7228.6841317500002</v>
      </c>
      <c r="AB181">
        <v>1185.5041976069699</v>
      </c>
      <c r="AC181">
        <v>9798.8829341500004</v>
      </c>
      <c r="AD181">
        <v>-3212.7485029999798</v>
      </c>
      <c r="AE181">
        <v>1371.84361078099</v>
      </c>
      <c r="AF181">
        <v>6692.1551317490002</v>
      </c>
      <c r="AG181">
        <v>10120.157784450001</v>
      </c>
      <c r="AH181">
        <v>240.956137725009</v>
      </c>
      <c r="AI181" s="13">
        <v>7228.6841317500002</v>
      </c>
      <c r="AJ181">
        <v>1185.5041976069699</v>
      </c>
      <c r="AK181">
        <v>9798.8829341500004</v>
      </c>
      <c r="AL181" t="s">
        <v>77</v>
      </c>
    </row>
    <row r="182" spans="1:38" x14ac:dyDescent="0.35">
      <c r="A182" t="str">
        <f t="shared" si="2"/>
        <v>VOLFXEURJPY6M10FLY</v>
      </c>
      <c r="B182" t="s">
        <v>71</v>
      </c>
      <c r="C182" t="s">
        <v>27</v>
      </c>
      <c r="D182" t="s">
        <v>90</v>
      </c>
      <c r="E182" t="s">
        <v>5</v>
      </c>
      <c r="F182" t="s">
        <v>17</v>
      </c>
      <c r="G182" t="s">
        <v>90</v>
      </c>
      <c r="H182" t="s">
        <v>17</v>
      </c>
      <c r="I182">
        <v>0.5</v>
      </c>
      <c r="J182" t="s">
        <v>5</v>
      </c>
      <c r="K182">
        <v>-25531.7</v>
      </c>
      <c r="L182">
        <v>1.4550000000000001</v>
      </c>
      <c r="M182">
        <v>1.3614999999999999</v>
      </c>
      <c r="N182" t="s">
        <v>75</v>
      </c>
      <c r="O182" t="s">
        <v>75</v>
      </c>
      <c r="P182" t="s">
        <v>75</v>
      </c>
      <c r="Q182" t="s">
        <v>75</v>
      </c>
      <c r="R182">
        <v>0.4</v>
      </c>
      <c r="S182">
        <v>0.96</v>
      </c>
      <c r="T182">
        <v>1.03</v>
      </c>
      <c r="U182">
        <v>0.30830000000000002</v>
      </c>
      <c r="V182">
        <v>1.6500000000000101E-2</v>
      </c>
      <c r="W182">
        <v>0.1411</v>
      </c>
      <c r="X182">
        <v>8.1999999999999799E-3</v>
      </c>
      <c r="Y182">
        <v>9.3500000000000097E-2</v>
      </c>
      <c r="Z182">
        <v>-2387.2139499999998</v>
      </c>
      <c r="AA182">
        <v>5106.34</v>
      </c>
      <c r="AB182">
        <v>0</v>
      </c>
      <c r="AC182">
        <v>12255.216</v>
      </c>
      <c r="AD182">
        <v>-3602.5228699999998</v>
      </c>
      <c r="AE182">
        <v>0</v>
      </c>
      <c r="AF182">
        <v>3935.7115549999999</v>
      </c>
      <c r="AG182">
        <v>13148.825500000001</v>
      </c>
      <c r="AH182">
        <v>-2387.2139499999998</v>
      </c>
      <c r="AI182" s="13">
        <v>5106.34</v>
      </c>
      <c r="AJ182">
        <v>0</v>
      </c>
      <c r="AK182">
        <v>12255.216</v>
      </c>
      <c r="AL182" t="s">
        <v>77</v>
      </c>
    </row>
    <row r="183" spans="1:38" x14ac:dyDescent="0.35">
      <c r="A183" t="str">
        <f t="shared" si="2"/>
        <v>VOLFXEURJPY6M10RR</v>
      </c>
      <c r="B183" t="s">
        <v>71</v>
      </c>
      <c r="C183" t="s">
        <v>27</v>
      </c>
      <c r="D183" t="s">
        <v>90</v>
      </c>
      <c r="E183" t="s">
        <v>5</v>
      </c>
      <c r="F183" t="s">
        <v>16</v>
      </c>
      <c r="G183" t="s">
        <v>90</v>
      </c>
      <c r="H183" t="s">
        <v>16</v>
      </c>
      <c r="I183">
        <v>0.5</v>
      </c>
      <c r="J183" t="s">
        <v>5</v>
      </c>
      <c r="K183">
        <v>-40551.050000000003</v>
      </c>
      <c r="L183">
        <v>-3.1</v>
      </c>
      <c r="M183">
        <v>-3.1124999999999998</v>
      </c>
      <c r="N183" t="s">
        <v>75</v>
      </c>
      <c r="O183" t="s">
        <v>75</v>
      </c>
      <c r="P183" t="s">
        <v>75</v>
      </c>
      <c r="Q183" t="s">
        <v>75</v>
      </c>
      <c r="R183">
        <v>0.6</v>
      </c>
      <c r="S183">
        <v>1.88</v>
      </c>
      <c r="T183">
        <v>2.04</v>
      </c>
      <c r="U183">
        <v>0.46260000000000001</v>
      </c>
      <c r="V183">
        <v>0</v>
      </c>
      <c r="W183">
        <v>8.4499999999999797E-2</v>
      </c>
      <c r="X183">
        <v>0</v>
      </c>
      <c r="Y183">
        <v>1.2499999999999701E-2</v>
      </c>
      <c r="Z183">
        <v>-506.88812499998897</v>
      </c>
      <c r="AA183">
        <v>12165.315000000001</v>
      </c>
      <c r="AB183">
        <v>2481.72425999999</v>
      </c>
      <c r="AC183">
        <v>38117.987000000001</v>
      </c>
      <c r="AD183">
        <v>-3426.56372499999</v>
      </c>
      <c r="AE183">
        <v>3012.9430149999998</v>
      </c>
      <c r="AF183">
        <v>9379.4578650000003</v>
      </c>
      <c r="AG183">
        <v>41362.071000000004</v>
      </c>
      <c r="AH183">
        <v>-506.88812499998897</v>
      </c>
      <c r="AI183" s="13">
        <v>12165.315000000001</v>
      </c>
      <c r="AJ183">
        <v>2481.72425999999</v>
      </c>
      <c r="AK183">
        <v>38117.987000000001</v>
      </c>
      <c r="AL183" t="s">
        <v>77</v>
      </c>
    </row>
    <row r="184" spans="1:38" x14ac:dyDescent="0.35">
      <c r="A184" t="str">
        <f t="shared" si="2"/>
        <v>VOLFXEURJPY6M25FLY</v>
      </c>
      <c r="B184" t="s">
        <v>71</v>
      </c>
      <c r="C184" t="s">
        <v>27</v>
      </c>
      <c r="D184" t="s">
        <v>90</v>
      </c>
      <c r="E184" t="s">
        <v>5</v>
      </c>
      <c r="F184" t="s">
        <v>19</v>
      </c>
      <c r="G184" t="s">
        <v>90</v>
      </c>
      <c r="H184" t="s">
        <v>19</v>
      </c>
      <c r="I184">
        <v>0.5</v>
      </c>
      <c r="J184" t="s">
        <v>5</v>
      </c>
      <c r="K184">
        <v>-96992.39</v>
      </c>
      <c r="L184">
        <v>0.42499999999999999</v>
      </c>
      <c r="M184">
        <v>0.40379999999999999</v>
      </c>
      <c r="N184" t="s">
        <v>75</v>
      </c>
      <c r="O184" t="s">
        <v>75</v>
      </c>
      <c r="P184" t="s">
        <v>75</v>
      </c>
      <c r="Q184" t="s">
        <v>75</v>
      </c>
      <c r="R184">
        <v>0.25</v>
      </c>
      <c r="S184">
        <v>0.37</v>
      </c>
      <c r="T184">
        <v>0.38500000000000001</v>
      </c>
      <c r="U184">
        <v>0.19270000000000001</v>
      </c>
      <c r="V184">
        <v>1.5E-3</v>
      </c>
      <c r="W184">
        <v>0.100399999999999</v>
      </c>
      <c r="X184">
        <v>6.9999999999997798E-4</v>
      </c>
      <c r="Y184">
        <v>2.1199999999999899E-2</v>
      </c>
      <c r="Z184">
        <v>-2056.23866799999</v>
      </c>
      <c r="AA184">
        <v>12124.04875</v>
      </c>
      <c r="AB184">
        <v>0</v>
      </c>
      <c r="AC184">
        <v>17943.59215</v>
      </c>
      <c r="AD184">
        <v>-9738.0359559999997</v>
      </c>
      <c r="AE184">
        <v>0</v>
      </c>
      <c r="AF184">
        <v>9345.2167764999995</v>
      </c>
      <c r="AG184">
        <v>18671.035075</v>
      </c>
      <c r="AH184">
        <v>-2056.23866799999</v>
      </c>
      <c r="AI184" s="13">
        <v>12124.04875</v>
      </c>
      <c r="AJ184">
        <v>0</v>
      </c>
      <c r="AK184">
        <v>17943.59215</v>
      </c>
      <c r="AL184" t="s">
        <v>77</v>
      </c>
    </row>
    <row r="185" spans="1:38" x14ac:dyDescent="0.35">
      <c r="A185" t="str">
        <f t="shared" si="2"/>
        <v>VOLFXEURJPY6M25RR</v>
      </c>
      <c r="B185" t="s">
        <v>71</v>
      </c>
      <c r="C185" t="s">
        <v>27</v>
      </c>
      <c r="D185" t="s">
        <v>90</v>
      </c>
      <c r="E185" t="s">
        <v>5</v>
      </c>
      <c r="F185" t="s">
        <v>18</v>
      </c>
      <c r="G185" t="s">
        <v>90</v>
      </c>
      <c r="H185" t="s">
        <v>18</v>
      </c>
      <c r="I185">
        <v>0.5</v>
      </c>
      <c r="J185" t="s">
        <v>5</v>
      </c>
      <c r="K185">
        <v>35516.120000000003</v>
      </c>
      <c r="L185">
        <v>-1.64</v>
      </c>
      <c r="M185">
        <v>-1.64</v>
      </c>
      <c r="N185" t="s">
        <v>75</v>
      </c>
      <c r="O185" t="s">
        <v>75</v>
      </c>
      <c r="P185" t="s">
        <v>75</v>
      </c>
      <c r="Q185" t="s">
        <v>75</v>
      </c>
      <c r="R185">
        <v>0.35</v>
      </c>
      <c r="S185">
        <v>0.39</v>
      </c>
      <c r="T185">
        <v>0.39500000000000002</v>
      </c>
      <c r="U185">
        <v>0.26979999999999998</v>
      </c>
      <c r="V185">
        <v>8.0000000000000002E-3</v>
      </c>
      <c r="W185">
        <v>-2.3999999999999799E-2</v>
      </c>
      <c r="X185">
        <v>9.0000000000001103E-3</v>
      </c>
      <c r="Y185">
        <v>0</v>
      </c>
      <c r="Z185">
        <v>0</v>
      </c>
      <c r="AA185">
        <v>6215.3209999999999</v>
      </c>
      <c r="AB185">
        <v>284.12896000000001</v>
      </c>
      <c r="AC185">
        <v>6925.6433999999999</v>
      </c>
      <c r="AD185">
        <v>-852.38687999999297</v>
      </c>
      <c r="AE185">
        <v>319.64508000000399</v>
      </c>
      <c r="AF185">
        <v>4791.1245879999997</v>
      </c>
      <c r="AG185">
        <v>7014.4336999999996</v>
      </c>
      <c r="AH185">
        <v>0</v>
      </c>
      <c r="AI185" s="13">
        <v>6215.3209999999999</v>
      </c>
      <c r="AJ185">
        <v>284.12896000000001</v>
      </c>
      <c r="AK185">
        <v>6925.6433999999999</v>
      </c>
      <c r="AL185" t="s">
        <v>77</v>
      </c>
    </row>
    <row r="186" spans="1:38" x14ac:dyDescent="0.35">
      <c r="A186" t="str">
        <f t="shared" si="2"/>
        <v>VOLFXEURJPY6MATM</v>
      </c>
      <c r="B186" t="s">
        <v>71</v>
      </c>
      <c r="C186" t="s">
        <v>27</v>
      </c>
      <c r="D186" t="s">
        <v>90</v>
      </c>
      <c r="E186" t="s">
        <v>5</v>
      </c>
      <c r="F186" t="s">
        <v>9</v>
      </c>
      <c r="G186" t="s">
        <v>90</v>
      </c>
      <c r="H186" t="s">
        <v>9</v>
      </c>
      <c r="I186">
        <v>0.5</v>
      </c>
      <c r="J186" t="s">
        <v>5</v>
      </c>
      <c r="K186">
        <v>-29699.152880000001</v>
      </c>
      <c r="L186">
        <v>11.82</v>
      </c>
      <c r="M186">
        <v>11.805400000000001</v>
      </c>
      <c r="N186" t="s">
        <v>75</v>
      </c>
      <c r="O186" t="s">
        <v>75</v>
      </c>
      <c r="P186" t="s">
        <v>75</v>
      </c>
      <c r="Q186" t="s">
        <v>75</v>
      </c>
      <c r="R186">
        <v>0.4</v>
      </c>
      <c r="S186">
        <v>0.48</v>
      </c>
      <c r="T186">
        <v>0.49</v>
      </c>
      <c r="U186">
        <v>0.3644</v>
      </c>
      <c r="V186">
        <v>2.9000000000003398E-3</v>
      </c>
      <c r="W186">
        <v>1.8900000000000299E-2</v>
      </c>
      <c r="X186">
        <v>1.5000000000000499E-3</v>
      </c>
      <c r="Y186">
        <v>1.45999999999997E-2</v>
      </c>
      <c r="Z186">
        <v>-433.60763204799099</v>
      </c>
      <c r="AA186">
        <v>5939.8305760000003</v>
      </c>
      <c r="AB186">
        <v>0</v>
      </c>
      <c r="AC186">
        <v>7127.7966912000002</v>
      </c>
      <c r="AD186">
        <v>-561.31398943200998</v>
      </c>
      <c r="AE186">
        <v>0</v>
      </c>
      <c r="AF186">
        <v>5411.1856547360003</v>
      </c>
      <c r="AG186">
        <v>7276.2924555999998</v>
      </c>
      <c r="AH186">
        <v>-433.60763204799099</v>
      </c>
      <c r="AI186" s="13">
        <v>5939.8305760000003</v>
      </c>
      <c r="AJ186">
        <v>0</v>
      </c>
      <c r="AK186">
        <v>7127.7966912000002</v>
      </c>
      <c r="AL186" t="s">
        <v>77</v>
      </c>
    </row>
    <row r="187" spans="1:38" x14ac:dyDescent="0.35">
      <c r="A187" t="str">
        <f t="shared" si="2"/>
        <v>VOLFXEURJPY1Y10FLY</v>
      </c>
      <c r="B187" t="s">
        <v>71</v>
      </c>
      <c r="C187" t="s">
        <v>27</v>
      </c>
      <c r="D187" t="s">
        <v>90</v>
      </c>
      <c r="E187" t="s">
        <v>7</v>
      </c>
      <c r="F187" t="s">
        <v>17</v>
      </c>
      <c r="G187" t="s">
        <v>90</v>
      </c>
      <c r="H187" t="s">
        <v>17</v>
      </c>
      <c r="I187">
        <v>1</v>
      </c>
      <c r="J187" t="s">
        <v>7</v>
      </c>
      <c r="K187">
        <v>12831.46</v>
      </c>
      <c r="L187">
        <v>1.6850000000000001</v>
      </c>
      <c r="M187">
        <v>1.6613</v>
      </c>
      <c r="N187" t="s">
        <v>75</v>
      </c>
      <c r="O187" t="s">
        <v>75</v>
      </c>
      <c r="P187" t="s">
        <v>75</v>
      </c>
      <c r="Q187" t="s">
        <v>75</v>
      </c>
      <c r="R187">
        <v>0.38</v>
      </c>
      <c r="S187">
        <v>0.95599999999999996</v>
      </c>
      <c r="T187">
        <v>1.028</v>
      </c>
      <c r="U187">
        <v>0.30769999999999997</v>
      </c>
      <c r="V187">
        <v>0.159499999999999</v>
      </c>
      <c r="W187">
        <v>-1.74999999999998E-2</v>
      </c>
      <c r="X187">
        <v>0.1835</v>
      </c>
      <c r="Y187">
        <v>2.3699999999999999E-2</v>
      </c>
      <c r="Z187">
        <v>304.10560199999998</v>
      </c>
      <c r="AA187">
        <v>2437.9773999999902</v>
      </c>
      <c r="AB187">
        <v>2046.61786999999</v>
      </c>
      <c r="AC187">
        <v>6133.4378799999904</v>
      </c>
      <c r="AD187">
        <v>-224.550549999998</v>
      </c>
      <c r="AE187">
        <v>2354.5729099999999</v>
      </c>
      <c r="AF187">
        <v>1974.1201209999899</v>
      </c>
      <c r="AG187">
        <v>6595.3704399999997</v>
      </c>
      <c r="AH187">
        <v>304.10560199999998</v>
      </c>
      <c r="AI187" s="13">
        <v>2437.9773999999902</v>
      </c>
      <c r="AJ187">
        <v>2046.61786999999</v>
      </c>
      <c r="AK187">
        <v>6133.4378799999904</v>
      </c>
      <c r="AL187" t="s">
        <v>77</v>
      </c>
    </row>
    <row r="188" spans="1:38" x14ac:dyDescent="0.35">
      <c r="A188" t="str">
        <f t="shared" si="2"/>
        <v>VOLFXEURJPY1Y10RR</v>
      </c>
      <c r="B188" t="s">
        <v>71</v>
      </c>
      <c r="C188" t="s">
        <v>27</v>
      </c>
      <c r="D188" t="s">
        <v>90</v>
      </c>
      <c r="E188" t="s">
        <v>7</v>
      </c>
      <c r="F188" t="s">
        <v>16</v>
      </c>
      <c r="G188" t="s">
        <v>90</v>
      </c>
      <c r="H188" t="s">
        <v>16</v>
      </c>
      <c r="I188">
        <v>1</v>
      </c>
      <c r="J188" t="s">
        <v>7</v>
      </c>
      <c r="K188">
        <v>-31458.089999999898</v>
      </c>
      <c r="L188">
        <v>-3.3149999999999999</v>
      </c>
      <c r="M188">
        <v>-3.2275</v>
      </c>
      <c r="N188" t="s">
        <v>75</v>
      </c>
      <c r="O188" t="s">
        <v>75</v>
      </c>
      <c r="P188" t="s">
        <v>75</v>
      </c>
      <c r="Q188" t="s">
        <v>75</v>
      </c>
      <c r="R188">
        <v>0.56999999999999995</v>
      </c>
      <c r="S188">
        <v>1.794</v>
      </c>
      <c r="T188">
        <v>1.9470000000000001</v>
      </c>
      <c r="U188">
        <v>0.46150000000000002</v>
      </c>
      <c r="V188">
        <v>0</v>
      </c>
      <c r="W188">
        <v>2.4500000000000102E-2</v>
      </c>
      <c r="X188">
        <v>0</v>
      </c>
      <c r="Y188">
        <v>-8.7499999999999897E-2</v>
      </c>
      <c r="Z188">
        <v>2752.5828749999901</v>
      </c>
      <c r="AA188">
        <v>8965.5556499999893</v>
      </c>
      <c r="AB188">
        <v>10406.336171999899</v>
      </c>
      <c r="AC188">
        <v>28217.906729999999</v>
      </c>
      <c r="AD188">
        <v>-770.72320500000501</v>
      </c>
      <c r="AE188">
        <v>11457.036377999901</v>
      </c>
      <c r="AF188">
        <v>7258.9542674999902</v>
      </c>
      <c r="AG188">
        <v>30624.4506149999</v>
      </c>
      <c r="AH188">
        <v>2752.5828749999901</v>
      </c>
      <c r="AI188" s="13">
        <v>8965.5556499999893</v>
      </c>
      <c r="AJ188">
        <v>10406.336171999899</v>
      </c>
      <c r="AK188">
        <v>28217.906729999999</v>
      </c>
      <c r="AL188" t="s">
        <v>77</v>
      </c>
    </row>
    <row r="189" spans="1:38" x14ac:dyDescent="0.35">
      <c r="A189" t="str">
        <f t="shared" si="2"/>
        <v>VOLFXEURJPY1Y25FLY</v>
      </c>
      <c r="B189" t="s">
        <v>71</v>
      </c>
      <c r="C189" t="s">
        <v>27</v>
      </c>
      <c r="D189" t="s">
        <v>90</v>
      </c>
      <c r="E189" t="s">
        <v>7</v>
      </c>
      <c r="F189" t="s">
        <v>19</v>
      </c>
      <c r="G189" t="s">
        <v>90</v>
      </c>
      <c r="H189" t="s">
        <v>19</v>
      </c>
      <c r="I189">
        <v>1</v>
      </c>
      <c r="J189" t="s">
        <v>7</v>
      </c>
      <c r="K189">
        <v>14508.29</v>
      </c>
      <c r="L189">
        <v>0.48499999999999999</v>
      </c>
      <c r="M189">
        <v>0.47749999999999998</v>
      </c>
      <c r="N189" t="s">
        <v>75</v>
      </c>
      <c r="O189" t="s">
        <v>75</v>
      </c>
      <c r="P189" t="s">
        <v>75</v>
      </c>
      <c r="Q189" t="s">
        <v>75</v>
      </c>
      <c r="R189">
        <v>0.23499999999999999</v>
      </c>
      <c r="S189">
        <v>0.36699999999999999</v>
      </c>
      <c r="T189">
        <v>0.38350000000000001</v>
      </c>
      <c r="U189">
        <v>0.1918</v>
      </c>
      <c r="V189">
        <v>2.9499999999999901E-2</v>
      </c>
      <c r="W189">
        <v>5.4999999999999997E-3</v>
      </c>
      <c r="X189">
        <v>3.2199999999999999E-2</v>
      </c>
      <c r="Y189">
        <v>7.4999999999999997E-3</v>
      </c>
      <c r="Z189">
        <v>108.812175</v>
      </c>
      <c r="AA189">
        <v>1704.7240750000001</v>
      </c>
      <c r="AB189">
        <v>427.99455499999902</v>
      </c>
      <c r="AC189">
        <v>2662.2712150000002</v>
      </c>
      <c r="AD189">
        <v>79.795595000000105</v>
      </c>
      <c r="AE189">
        <v>467.16693800000002</v>
      </c>
      <c r="AF189">
        <v>1391.3450110000001</v>
      </c>
      <c r="AG189">
        <v>2781.9646075000001</v>
      </c>
      <c r="AH189">
        <v>108.812175</v>
      </c>
      <c r="AI189" s="13">
        <v>1704.7240750000001</v>
      </c>
      <c r="AJ189">
        <v>427.99455499999902</v>
      </c>
      <c r="AK189">
        <v>2662.2712150000002</v>
      </c>
      <c r="AL189" t="s">
        <v>77</v>
      </c>
    </row>
    <row r="190" spans="1:38" x14ac:dyDescent="0.35">
      <c r="A190" t="str">
        <f t="shared" si="2"/>
        <v>VOLFXEURJPY1Y25RR</v>
      </c>
      <c r="B190" t="s">
        <v>71</v>
      </c>
      <c r="C190" t="s">
        <v>27</v>
      </c>
      <c r="D190" t="s">
        <v>90</v>
      </c>
      <c r="E190" t="s">
        <v>7</v>
      </c>
      <c r="F190" t="s">
        <v>18</v>
      </c>
      <c r="G190" t="s">
        <v>90</v>
      </c>
      <c r="H190" t="s">
        <v>18</v>
      </c>
      <c r="I190">
        <v>1</v>
      </c>
      <c r="J190" t="s">
        <v>7</v>
      </c>
      <c r="K190">
        <v>-34787.53</v>
      </c>
      <c r="L190">
        <v>-1.7575000000000001</v>
      </c>
      <c r="M190">
        <v>-1.75</v>
      </c>
      <c r="N190" t="s">
        <v>75</v>
      </c>
      <c r="O190" t="s">
        <v>75</v>
      </c>
      <c r="P190" t="s">
        <v>75</v>
      </c>
      <c r="Q190" t="s">
        <v>75</v>
      </c>
      <c r="R190">
        <v>0.33500000000000002</v>
      </c>
      <c r="S190">
        <v>0.38700000000000001</v>
      </c>
      <c r="T190">
        <v>0.39350000000000002</v>
      </c>
      <c r="U190">
        <v>0.2697</v>
      </c>
      <c r="V190">
        <v>0</v>
      </c>
      <c r="W190">
        <v>4.0499999999999897E-2</v>
      </c>
      <c r="X190">
        <v>0</v>
      </c>
      <c r="Y190">
        <v>-7.5000000000000596E-3</v>
      </c>
      <c r="Z190">
        <v>260.90647500000199</v>
      </c>
      <c r="AA190">
        <v>5826.9112750000004</v>
      </c>
      <c r="AB190">
        <v>8168.1120440000004</v>
      </c>
      <c r="AC190">
        <v>6731.3870550000001</v>
      </c>
      <c r="AD190">
        <v>-1408.89496499999</v>
      </c>
      <c r="AE190">
        <v>8602.9561689999991</v>
      </c>
      <c r="AF190">
        <v>4691.0984204999904</v>
      </c>
      <c r="AG190">
        <v>6844.4465275000002</v>
      </c>
      <c r="AH190">
        <v>260.90647500000199</v>
      </c>
      <c r="AI190" s="13">
        <v>5826.9112750000004</v>
      </c>
      <c r="AJ190">
        <v>8168.1120440000004</v>
      </c>
      <c r="AK190">
        <v>6731.3870550000001</v>
      </c>
      <c r="AL190" t="s">
        <v>77</v>
      </c>
    </row>
    <row r="191" spans="1:38" x14ac:dyDescent="0.35">
      <c r="A191" t="str">
        <f t="shared" si="2"/>
        <v>VOLFXEURJPY1YATM</v>
      </c>
      <c r="B191" t="s">
        <v>71</v>
      </c>
      <c r="C191" t="s">
        <v>27</v>
      </c>
      <c r="D191" t="s">
        <v>90</v>
      </c>
      <c r="E191" t="s">
        <v>7</v>
      </c>
      <c r="F191" t="s">
        <v>9</v>
      </c>
      <c r="G191" t="s">
        <v>90</v>
      </c>
      <c r="H191" t="s">
        <v>9</v>
      </c>
      <c r="I191">
        <v>1</v>
      </c>
      <c r="J191" t="s">
        <v>7</v>
      </c>
      <c r="K191">
        <v>55872.477709999897</v>
      </c>
      <c r="L191">
        <v>11.8325</v>
      </c>
      <c r="M191">
        <v>11.7407</v>
      </c>
      <c r="N191" t="s">
        <v>75</v>
      </c>
      <c r="O191" t="s">
        <v>75</v>
      </c>
      <c r="P191" t="s">
        <v>75</v>
      </c>
      <c r="Q191" t="s">
        <v>75</v>
      </c>
      <c r="R191">
        <v>0.35949999999999999</v>
      </c>
      <c r="S191">
        <v>0.45190000000000002</v>
      </c>
      <c r="T191">
        <v>0.46339999999999998</v>
      </c>
      <c r="U191">
        <v>0.35189999999999999</v>
      </c>
      <c r="V191">
        <v>0.1981</v>
      </c>
      <c r="W191">
        <v>2.2000000000002001E-3</v>
      </c>
      <c r="X191">
        <v>0.20279999999999901</v>
      </c>
      <c r="Y191">
        <v>9.1799999999999202E-2</v>
      </c>
      <c r="Z191">
        <v>5129.0934537779503</v>
      </c>
      <c r="AA191">
        <v>10043.0778683724</v>
      </c>
      <c r="AB191">
        <v>11068.337834350999</v>
      </c>
      <c r="AC191">
        <v>12624.386338574401</v>
      </c>
      <c r="AD191">
        <v>122.919450962011</v>
      </c>
      <c r="AE191">
        <v>11330.9384795879</v>
      </c>
      <c r="AF191">
        <v>9830.7624530744906</v>
      </c>
      <c r="AG191">
        <v>12945.653085406901</v>
      </c>
      <c r="AH191">
        <v>5129.0934537779503</v>
      </c>
      <c r="AI191" s="13">
        <v>10043.0778683724</v>
      </c>
      <c r="AJ191">
        <v>11068.337834350999</v>
      </c>
      <c r="AK191">
        <v>12624.386338574401</v>
      </c>
      <c r="AL191" t="s">
        <v>77</v>
      </c>
    </row>
    <row r="192" spans="1:38" x14ac:dyDescent="0.35">
      <c r="A192" t="str">
        <f t="shared" si="2"/>
        <v>VOLFXEURJPY2Y10FLY</v>
      </c>
      <c r="B192" t="s">
        <v>71</v>
      </c>
      <c r="C192" t="s">
        <v>27</v>
      </c>
      <c r="D192" t="s">
        <v>90</v>
      </c>
      <c r="E192" t="s">
        <v>8</v>
      </c>
      <c r="F192" t="s">
        <v>17</v>
      </c>
      <c r="G192" t="s">
        <v>90</v>
      </c>
      <c r="H192" t="s">
        <v>17</v>
      </c>
      <c r="I192">
        <v>2</v>
      </c>
      <c r="J192" t="s">
        <v>8</v>
      </c>
      <c r="K192">
        <v>4481.0200000000004</v>
      </c>
      <c r="L192">
        <v>1.9850000000000001</v>
      </c>
      <c r="M192">
        <v>1.9375</v>
      </c>
      <c r="N192" t="s">
        <v>75</v>
      </c>
      <c r="O192" t="s">
        <v>75</v>
      </c>
      <c r="P192" t="s">
        <v>75</v>
      </c>
      <c r="Q192" t="s">
        <v>75</v>
      </c>
      <c r="R192">
        <v>0.44</v>
      </c>
      <c r="S192">
        <v>1.048</v>
      </c>
      <c r="T192">
        <v>1.1240000000000001</v>
      </c>
      <c r="U192">
        <v>0.35360000000000003</v>
      </c>
      <c r="V192">
        <v>0.36969999999999997</v>
      </c>
      <c r="W192">
        <v>9.5000000000000605E-3</v>
      </c>
      <c r="X192">
        <v>0.40989999999999999</v>
      </c>
      <c r="Y192">
        <v>4.7500000000000098E-2</v>
      </c>
      <c r="Z192">
        <v>212.84845000000001</v>
      </c>
      <c r="AA192">
        <v>985.82439999999997</v>
      </c>
      <c r="AB192">
        <v>1656.633094</v>
      </c>
      <c r="AC192">
        <v>2348.0544799999998</v>
      </c>
      <c r="AD192">
        <v>42.5696900000002</v>
      </c>
      <c r="AE192">
        <v>1836.770098</v>
      </c>
      <c r="AF192">
        <v>792.24433599999998</v>
      </c>
      <c r="AG192">
        <v>2518.3332399999999</v>
      </c>
      <c r="AH192">
        <v>212.84845000000001</v>
      </c>
      <c r="AI192" s="13">
        <v>985.82439999999997</v>
      </c>
      <c r="AJ192">
        <v>1656.633094</v>
      </c>
      <c r="AK192">
        <v>2348.0544799999998</v>
      </c>
      <c r="AL192" t="s">
        <v>77</v>
      </c>
    </row>
    <row r="193" spans="1:38" x14ac:dyDescent="0.35">
      <c r="A193" t="str">
        <f t="shared" si="2"/>
        <v>VOLFXEURJPY2Y10RR</v>
      </c>
      <c r="B193" t="s">
        <v>71</v>
      </c>
      <c r="C193" t="s">
        <v>27</v>
      </c>
      <c r="D193" t="s">
        <v>90</v>
      </c>
      <c r="E193" t="s">
        <v>8</v>
      </c>
      <c r="F193" t="s">
        <v>16</v>
      </c>
      <c r="G193" t="s">
        <v>90</v>
      </c>
      <c r="H193" t="s">
        <v>16</v>
      </c>
      <c r="I193">
        <v>2</v>
      </c>
      <c r="J193" t="s">
        <v>8</v>
      </c>
      <c r="K193">
        <v>-2385.42</v>
      </c>
      <c r="L193">
        <v>-3.37</v>
      </c>
      <c r="M193">
        <v>-3.3250000000000002</v>
      </c>
      <c r="N193" t="s">
        <v>75</v>
      </c>
      <c r="O193" t="s">
        <v>75</v>
      </c>
      <c r="P193" t="s">
        <v>75</v>
      </c>
      <c r="Q193" t="s">
        <v>75</v>
      </c>
      <c r="R193">
        <v>0.66</v>
      </c>
      <c r="S193">
        <v>1.972</v>
      </c>
      <c r="T193">
        <v>2.1360000000000001</v>
      </c>
      <c r="U193">
        <v>0.53039999999999998</v>
      </c>
      <c r="V193">
        <v>0</v>
      </c>
      <c r="W193">
        <v>-8.99999999999989E-3</v>
      </c>
      <c r="X193">
        <v>0</v>
      </c>
      <c r="Y193">
        <v>-4.4999999999999901E-2</v>
      </c>
      <c r="Z193">
        <v>107.343899999999</v>
      </c>
      <c r="AA193">
        <v>787.18859999999995</v>
      </c>
      <c r="AB193">
        <v>1894.0234800000001</v>
      </c>
      <c r="AC193">
        <v>2352.02412</v>
      </c>
      <c r="AD193">
        <v>21.4687799999997</v>
      </c>
      <c r="AE193">
        <v>2117.5373340000001</v>
      </c>
      <c r="AF193">
        <v>632.613384</v>
      </c>
      <c r="AG193">
        <v>2547.6285600000001</v>
      </c>
      <c r="AH193">
        <v>107.343899999999</v>
      </c>
      <c r="AI193" s="13">
        <v>787.18859999999995</v>
      </c>
      <c r="AJ193">
        <v>1894.0234800000001</v>
      </c>
      <c r="AK193">
        <v>2352.02412</v>
      </c>
      <c r="AL193" t="s">
        <v>77</v>
      </c>
    </row>
    <row r="194" spans="1:38" x14ac:dyDescent="0.35">
      <c r="A194" t="str">
        <f t="shared" si="2"/>
        <v>VOLFXEURJPY2Y25FLY</v>
      </c>
      <c r="B194" t="s">
        <v>71</v>
      </c>
      <c r="C194" t="s">
        <v>27</v>
      </c>
      <c r="D194" t="s">
        <v>90</v>
      </c>
      <c r="E194" t="s">
        <v>8</v>
      </c>
      <c r="F194" t="s">
        <v>19</v>
      </c>
      <c r="G194" t="s">
        <v>90</v>
      </c>
      <c r="H194" t="s">
        <v>19</v>
      </c>
      <c r="I194">
        <v>2</v>
      </c>
      <c r="J194" t="s">
        <v>8</v>
      </c>
      <c r="K194">
        <v>61163.77</v>
      </c>
      <c r="L194">
        <v>0.5575</v>
      </c>
      <c r="M194">
        <v>0.5</v>
      </c>
      <c r="N194" t="s">
        <v>75</v>
      </c>
      <c r="O194" t="s">
        <v>75</v>
      </c>
      <c r="P194" t="s">
        <v>75</v>
      </c>
      <c r="Q194" t="s">
        <v>75</v>
      </c>
      <c r="R194">
        <v>0.27500000000000002</v>
      </c>
      <c r="S194">
        <v>0.375</v>
      </c>
      <c r="T194">
        <v>0.38750000000000001</v>
      </c>
      <c r="U194">
        <v>0.221</v>
      </c>
      <c r="V194">
        <v>0.2137</v>
      </c>
      <c r="W194">
        <v>1.5499999999999899E-2</v>
      </c>
      <c r="X194">
        <v>0.23319999999999999</v>
      </c>
      <c r="Y194">
        <v>5.7499999999999898E-2</v>
      </c>
      <c r="Z194">
        <v>3516.9167749999901</v>
      </c>
      <c r="AA194">
        <v>8410.0183749999997</v>
      </c>
      <c r="AB194">
        <v>13070.697649</v>
      </c>
      <c r="AC194">
        <v>11468.206875</v>
      </c>
      <c r="AD194">
        <v>948.03843499999698</v>
      </c>
      <c r="AE194">
        <v>14263.391164000001</v>
      </c>
      <c r="AF194">
        <v>6758.5965849999902</v>
      </c>
      <c r="AG194">
        <v>11850.4804375</v>
      </c>
      <c r="AH194">
        <v>3516.9167749999901</v>
      </c>
      <c r="AI194" s="13">
        <v>8410.0183749999997</v>
      </c>
      <c r="AJ194">
        <v>13070.697649</v>
      </c>
      <c r="AK194">
        <v>11468.206875</v>
      </c>
      <c r="AL194" t="s">
        <v>77</v>
      </c>
    </row>
    <row r="195" spans="1:38" x14ac:dyDescent="0.35">
      <c r="A195" t="str">
        <f t="shared" ref="A195:A258" si="3">CONCATENATE(C195,D195,E195,F195)</f>
        <v>VOLFXEURJPY2Y25RR</v>
      </c>
      <c r="B195" t="s">
        <v>71</v>
      </c>
      <c r="C195" t="s">
        <v>27</v>
      </c>
      <c r="D195" t="s">
        <v>90</v>
      </c>
      <c r="E195" t="s">
        <v>8</v>
      </c>
      <c r="F195" t="s">
        <v>18</v>
      </c>
      <c r="G195" t="s">
        <v>90</v>
      </c>
      <c r="H195" t="s">
        <v>18</v>
      </c>
      <c r="I195">
        <v>2</v>
      </c>
      <c r="J195" t="s">
        <v>8</v>
      </c>
      <c r="K195">
        <v>-29719.47</v>
      </c>
      <c r="L195">
        <v>-1.8374999999999999</v>
      </c>
      <c r="M195">
        <v>-1.8</v>
      </c>
      <c r="N195" t="s">
        <v>75</v>
      </c>
      <c r="O195" t="s">
        <v>75</v>
      </c>
      <c r="P195" t="s">
        <v>75</v>
      </c>
      <c r="Q195" t="s">
        <v>75</v>
      </c>
      <c r="R195">
        <v>0.38500000000000001</v>
      </c>
      <c r="S195">
        <v>1.2769999999999999</v>
      </c>
      <c r="T195">
        <v>1.3885000000000001</v>
      </c>
      <c r="U195">
        <v>0.30940000000000001</v>
      </c>
      <c r="V195">
        <v>0</v>
      </c>
      <c r="W195">
        <v>-7.4999999999998401E-3</v>
      </c>
      <c r="X195">
        <v>0</v>
      </c>
      <c r="Y195">
        <v>-3.7499999999999797E-2</v>
      </c>
      <c r="Z195">
        <v>1114.48012499999</v>
      </c>
      <c r="AA195">
        <v>5720.9979750000002</v>
      </c>
      <c r="AB195">
        <v>14309.924804999901</v>
      </c>
      <c r="AC195">
        <v>18975.881594999999</v>
      </c>
      <c r="AD195">
        <v>222.89602499999501</v>
      </c>
      <c r="AE195">
        <v>15959.355389999901</v>
      </c>
      <c r="AF195">
        <v>4597.6020090000002</v>
      </c>
      <c r="AG195">
        <v>20632.7420475</v>
      </c>
      <c r="AH195">
        <v>1114.48012499999</v>
      </c>
      <c r="AI195" s="13">
        <v>5720.9979750000002</v>
      </c>
      <c r="AJ195">
        <v>14309.924804999901</v>
      </c>
      <c r="AK195">
        <v>18975.881594999999</v>
      </c>
      <c r="AL195" t="s">
        <v>77</v>
      </c>
    </row>
    <row r="196" spans="1:38" x14ac:dyDescent="0.35">
      <c r="A196" t="str">
        <f t="shared" si="3"/>
        <v>VOLFXEURJPY2YATM</v>
      </c>
      <c r="B196" t="s">
        <v>71</v>
      </c>
      <c r="C196" t="s">
        <v>27</v>
      </c>
      <c r="D196" t="s">
        <v>90</v>
      </c>
      <c r="E196" t="s">
        <v>8</v>
      </c>
      <c r="F196" t="s">
        <v>9</v>
      </c>
      <c r="G196" t="s">
        <v>90</v>
      </c>
      <c r="H196" t="s">
        <v>9</v>
      </c>
      <c r="I196">
        <v>2</v>
      </c>
      <c r="J196" t="s">
        <v>8</v>
      </c>
      <c r="K196">
        <v>60953.30356</v>
      </c>
      <c r="L196">
        <v>11.72</v>
      </c>
      <c r="M196">
        <v>11.72</v>
      </c>
      <c r="N196" t="s">
        <v>75</v>
      </c>
      <c r="O196" t="s">
        <v>75</v>
      </c>
      <c r="P196" t="s">
        <v>75</v>
      </c>
      <c r="Q196" t="s">
        <v>75</v>
      </c>
      <c r="R196">
        <v>0.45</v>
      </c>
      <c r="S196">
        <v>0.53</v>
      </c>
      <c r="T196">
        <v>0.54</v>
      </c>
      <c r="U196">
        <v>0.41739999999999999</v>
      </c>
      <c r="V196">
        <v>0.13900000000000101</v>
      </c>
      <c r="W196">
        <v>-3.9999999999995499E-3</v>
      </c>
      <c r="X196">
        <v>0.15640000000000101</v>
      </c>
      <c r="Y196">
        <v>0</v>
      </c>
      <c r="Z196">
        <v>0</v>
      </c>
      <c r="AA196">
        <v>13714.493301</v>
      </c>
      <c r="AB196">
        <v>8472.5091948400604</v>
      </c>
      <c r="AC196">
        <v>16152.6254434</v>
      </c>
      <c r="AD196">
        <v>-243.81321423997301</v>
      </c>
      <c r="AE196">
        <v>9533.09667678408</v>
      </c>
      <c r="AF196">
        <v>12720.954452972001</v>
      </c>
      <c r="AG196">
        <v>16457.391961199999</v>
      </c>
      <c r="AH196">
        <v>0</v>
      </c>
      <c r="AI196" s="13">
        <v>13714.493301</v>
      </c>
      <c r="AJ196">
        <v>8472.5091948400604</v>
      </c>
      <c r="AK196">
        <v>16152.6254434</v>
      </c>
      <c r="AL196" t="s">
        <v>77</v>
      </c>
    </row>
    <row r="197" spans="1:38" x14ac:dyDescent="0.35">
      <c r="A197" t="str">
        <f t="shared" si="3"/>
        <v>VOLFXEURJPY3YATM</v>
      </c>
      <c r="B197" t="s">
        <v>71</v>
      </c>
      <c r="C197" t="s">
        <v>27</v>
      </c>
      <c r="D197" t="s">
        <v>90</v>
      </c>
      <c r="E197" t="s">
        <v>22</v>
      </c>
      <c r="F197" t="s">
        <v>9</v>
      </c>
      <c r="G197" t="s">
        <v>90</v>
      </c>
      <c r="H197" t="s">
        <v>9</v>
      </c>
      <c r="I197">
        <v>3</v>
      </c>
      <c r="J197" t="s">
        <v>22</v>
      </c>
      <c r="K197">
        <v>1.15E-3</v>
      </c>
      <c r="L197">
        <v>11.65</v>
      </c>
      <c r="M197">
        <v>11.65</v>
      </c>
      <c r="N197" t="s">
        <v>75</v>
      </c>
      <c r="O197" t="s">
        <v>75</v>
      </c>
      <c r="P197" t="s">
        <v>75</v>
      </c>
      <c r="Q197" t="s">
        <v>75</v>
      </c>
      <c r="R197">
        <v>0.59409999999999996</v>
      </c>
      <c r="S197">
        <v>0.71879999999999999</v>
      </c>
      <c r="T197">
        <v>0.73440000000000005</v>
      </c>
      <c r="U197">
        <v>0.39879999999999999</v>
      </c>
      <c r="V197">
        <v>0.11990000000000101</v>
      </c>
      <c r="W197">
        <v>-1.9999999999999501E-2</v>
      </c>
      <c r="X197">
        <v>0.13489999999999999</v>
      </c>
      <c r="Y197">
        <v>0</v>
      </c>
      <c r="Z197">
        <v>0</v>
      </c>
      <c r="AA197">
        <v>3.4160749999999899E-4</v>
      </c>
      <c r="AB197">
        <v>1.37885000000001E-4</v>
      </c>
      <c r="AC197">
        <v>4.1331000000000001E-4</v>
      </c>
      <c r="AD197" s="11">
        <v>-2.2999999999999499E-5</v>
      </c>
      <c r="AE197">
        <v>1.5513500000000001E-4</v>
      </c>
      <c r="AF197">
        <v>2.2930999999999901E-4</v>
      </c>
      <c r="AG197">
        <v>4.2227999999999998E-4</v>
      </c>
      <c r="AH197">
        <v>0</v>
      </c>
      <c r="AI197" s="13">
        <v>3.4160749999999899E-4</v>
      </c>
      <c r="AJ197">
        <v>1.37885000000001E-4</v>
      </c>
      <c r="AK197">
        <v>4.1331000000000001E-4</v>
      </c>
      <c r="AL197" t="s">
        <v>77</v>
      </c>
    </row>
    <row r="198" spans="1:38" x14ac:dyDescent="0.35">
      <c r="A198" t="str">
        <f t="shared" si="3"/>
        <v>VOLFXEURMXN1W10FLY</v>
      </c>
      <c r="B198" t="s">
        <v>71</v>
      </c>
      <c r="C198" t="s">
        <v>27</v>
      </c>
      <c r="D198" t="s">
        <v>30</v>
      </c>
      <c r="E198" t="s">
        <v>0</v>
      </c>
      <c r="F198" t="s">
        <v>17</v>
      </c>
      <c r="G198" t="s">
        <v>30</v>
      </c>
      <c r="H198" t="s">
        <v>17</v>
      </c>
      <c r="I198">
        <v>1.94444444444444E-2</v>
      </c>
      <c r="J198" t="s">
        <v>0</v>
      </c>
      <c r="K198">
        <v>2483.9499999999998</v>
      </c>
      <c r="L198">
        <v>1.2</v>
      </c>
      <c r="M198">
        <v>1.1704000000000001</v>
      </c>
      <c r="N198" t="s">
        <v>82</v>
      </c>
      <c r="O198" t="s">
        <v>82</v>
      </c>
      <c r="P198" t="s">
        <v>82</v>
      </c>
      <c r="Q198" t="s">
        <v>82</v>
      </c>
      <c r="R198">
        <v>1.3225</v>
      </c>
      <c r="S198">
        <v>2.6345000000000001</v>
      </c>
      <c r="T198">
        <v>2.79849999999999</v>
      </c>
      <c r="U198">
        <v>1.06795</v>
      </c>
      <c r="V198">
        <v>6.5049999999999997E-2</v>
      </c>
      <c r="W198">
        <v>-0.12914999999999999</v>
      </c>
      <c r="X198">
        <v>7.1300000000000002E-2</v>
      </c>
      <c r="Y198">
        <v>0</v>
      </c>
      <c r="Z198">
        <v>0</v>
      </c>
      <c r="AA198">
        <v>1642.5119374999999</v>
      </c>
      <c r="AB198">
        <v>161.58094750000001</v>
      </c>
      <c r="AC198">
        <v>3271.9831374999999</v>
      </c>
      <c r="AD198">
        <v>-320.8021425</v>
      </c>
      <c r="AE198">
        <v>177.10563500000001</v>
      </c>
      <c r="AF198">
        <v>1326.3672012500001</v>
      </c>
      <c r="AG198">
        <v>3475.6670374999999</v>
      </c>
      <c r="AH198">
        <v>0</v>
      </c>
      <c r="AI198" s="13">
        <v>1642.5119374999999</v>
      </c>
      <c r="AJ198">
        <v>161.58094750000001</v>
      </c>
      <c r="AK198">
        <v>3271.9831374999999</v>
      </c>
      <c r="AL198" t="s">
        <v>77</v>
      </c>
    </row>
    <row r="199" spans="1:38" x14ac:dyDescent="0.35">
      <c r="A199" t="str">
        <f t="shared" si="3"/>
        <v>VOLFXEURMXN1W10RR</v>
      </c>
      <c r="B199" t="s">
        <v>71</v>
      </c>
      <c r="C199" t="s">
        <v>27</v>
      </c>
      <c r="D199" t="s">
        <v>30</v>
      </c>
      <c r="E199" t="s">
        <v>0</v>
      </c>
      <c r="F199" t="s">
        <v>16</v>
      </c>
      <c r="G199" t="s">
        <v>30</v>
      </c>
      <c r="H199" t="s">
        <v>16</v>
      </c>
      <c r="I199">
        <v>1.94444444444444E-2</v>
      </c>
      <c r="J199" t="s">
        <v>0</v>
      </c>
      <c r="K199">
        <v>889.62999999999897</v>
      </c>
      <c r="L199">
        <v>0.24249999999999999</v>
      </c>
      <c r="M199">
        <v>1.4746999999999999</v>
      </c>
      <c r="N199" t="s">
        <v>82</v>
      </c>
      <c r="O199" t="s">
        <v>82</v>
      </c>
      <c r="P199" t="s">
        <v>82</v>
      </c>
      <c r="Q199" t="s">
        <v>82</v>
      </c>
      <c r="R199">
        <v>1.56</v>
      </c>
      <c r="S199">
        <v>2.5720000000000001</v>
      </c>
      <c r="T199">
        <v>2.6985000000000001</v>
      </c>
      <c r="U199">
        <v>1.1599999999999999</v>
      </c>
      <c r="V199">
        <v>8.5999999999999993E-2</v>
      </c>
      <c r="W199">
        <v>-9.98E-2</v>
      </c>
      <c r="X199">
        <v>9.5649999999999999E-2</v>
      </c>
      <c r="Y199">
        <v>0</v>
      </c>
      <c r="Z199">
        <v>0</v>
      </c>
      <c r="AA199">
        <v>693.91139999999996</v>
      </c>
      <c r="AB199">
        <v>76.508179999999896</v>
      </c>
      <c r="AC199">
        <v>1144.0641799999901</v>
      </c>
      <c r="AD199">
        <v>-88.785073999999994</v>
      </c>
      <c r="AE199">
        <v>85.093109499999997</v>
      </c>
      <c r="AF199">
        <v>515.98540000000003</v>
      </c>
      <c r="AG199">
        <v>1200.3332774999999</v>
      </c>
      <c r="AH199">
        <v>0</v>
      </c>
      <c r="AI199" s="13">
        <v>693.91139999999996</v>
      </c>
      <c r="AJ199">
        <v>76.508179999999896</v>
      </c>
      <c r="AK199">
        <v>1144.0641799999901</v>
      </c>
      <c r="AL199" t="s">
        <v>77</v>
      </c>
    </row>
    <row r="200" spans="1:38" x14ac:dyDescent="0.35">
      <c r="A200" t="str">
        <f t="shared" si="3"/>
        <v>VOLFXEURMXN1W25FLY</v>
      </c>
      <c r="B200" t="s">
        <v>71</v>
      </c>
      <c r="C200" t="s">
        <v>27</v>
      </c>
      <c r="D200" t="s">
        <v>30</v>
      </c>
      <c r="E200" t="s">
        <v>0</v>
      </c>
      <c r="F200" t="s">
        <v>19</v>
      </c>
      <c r="G200" t="s">
        <v>30</v>
      </c>
      <c r="H200" t="s">
        <v>19</v>
      </c>
      <c r="I200">
        <v>1.94444444444444E-2</v>
      </c>
      <c r="J200" t="s">
        <v>0</v>
      </c>
      <c r="K200">
        <v>-2254.1999999999998</v>
      </c>
      <c r="L200">
        <v>0.32500000000000001</v>
      </c>
      <c r="M200">
        <v>0.32779999999999998</v>
      </c>
      <c r="N200" t="s">
        <v>82</v>
      </c>
      <c r="O200" t="s">
        <v>82</v>
      </c>
      <c r="P200" t="s">
        <v>82</v>
      </c>
      <c r="Q200" t="s">
        <v>82</v>
      </c>
      <c r="R200">
        <v>0.6</v>
      </c>
      <c r="S200">
        <v>0.82409999999999894</v>
      </c>
      <c r="T200">
        <v>0.85209999999999997</v>
      </c>
      <c r="U200">
        <v>0.52169999999999905</v>
      </c>
      <c r="V200">
        <v>0</v>
      </c>
      <c r="W200">
        <v>7.4999999999999997E-3</v>
      </c>
      <c r="X200">
        <v>0</v>
      </c>
      <c r="Y200">
        <v>0</v>
      </c>
      <c r="Z200">
        <v>0</v>
      </c>
      <c r="AA200">
        <v>676.26</v>
      </c>
      <c r="AB200">
        <v>72.359819999999999</v>
      </c>
      <c r="AC200">
        <v>928.84311000000002</v>
      </c>
      <c r="AD200">
        <v>-16.906500000000001</v>
      </c>
      <c r="AE200">
        <v>78.446160000000006</v>
      </c>
      <c r="AF200">
        <v>588.00806999999998</v>
      </c>
      <c r="AG200">
        <v>960.40191000000004</v>
      </c>
      <c r="AH200">
        <v>0</v>
      </c>
      <c r="AI200" s="13">
        <v>676.26</v>
      </c>
      <c r="AJ200">
        <v>72.359819999999999</v>
      </c>
      <c r="AK200">
        <v>928.84311000000002</v>
      </c>
      <c r="AL200" t="s">
        <v>77</v>
      </c>
    </row>
    <row r="201" spans="1:38" x14ac:dyDescent="0.35">
      <c r="A201" t="str">
        <f t="shared" si="3"/>
        <v>VOLFXEURMXN1W25RR</v>
      </c>
      <c r="B201" t="s">
        <v>71</v>
      </c>
      <c r="C201" t="s">
        <v>27</v>
      </c>
      <c r="D201" t="s">
        <v>30</v>
      </c>
      <c r="E201" t="s">
        <v>0</v>
      </c>
      <c r="F201" t="s">
        <v>18</v>
      </c>
      <c r="G201" t="s">
        <v>30</v>
      </c>
      <c r="H201" t="s">
        <v>18</v>
      </c>
      <c r="I201">
        <v>1.94444444444444E-2</v>
      </c>
      <c r="J201" t="s">
        <v>0</v>
      </c>
      <c r="K201">
        <v>146.28</v>
      </c>
      <c r="L201">
        <v>0.125</v>
      </c>
      <c r="M201">
        <v>1.125</v>
      </c>
      <c r="N201" t="s">
        <v>75</v>
      </c>
      <c r="O201" t="s">
        <v>75</v>
      </c>
      <c r="P201" t="s">
        <v>75</v>
      </c>
      <c r="Q201" t="s">
        <v>75</v>
      </c>
      <c r="R201">
        <v>1.68</v>
      </c>
      <c r="S201">
        <v>4.9359999999999999</v>
      </c>
      <c r="T201">
        <v>5.343</v>
      </c>
      <c r="U201">
        <v>1.1019000000000001</v>
      </c>
      <c r="V201">
        <v>0</v>
      </c>
      <c r="W201">
        <v>-1.2233000000000001</v>
      </c>
      <c r="X201">
        <v>0</v>
      </c>
      <c r="Y201">
        <v>-1</v>
      </c>
      <c r="Z201">
        <v>-146.28</v>
      </c>
      <c r="AA201">
        <v>122.875199999999</v>
      </c>
      <c r="AB201">
        <v>0</v>
      </c>
      <c r="AC201">
        <v>361.01904000000002</v>
      </c>
      <c r="AD201">
        <v>-178.94432399999999</v>
      </c>
      <c r="AE201">
        <v>0</v>
      </c>
      <c r="AF201">
        <v>80.592966000000004</v>
      </c>
      <c r="AG201">
        <v>390.78701999999998</v>
      </c>
      <c r="AH201">
        <v>-146.28</v>
      </c>
      <c r="AI201" s="13">
        <v>122.875199999999</v>
      </c>
      <c r="AJ201">
        <v>0</v>
      </c>
      <c r="AK201">
        <v>361.01904000000002</v>
      </c>
      <c r="AL201" t="s">
        <v>77</v>
      </c>
    </row>
    <row r="202" spans="1:38" x14ac:dyDescent="0.35">
      <c r="A202" t="str">
        <f t="shared" si="3"/>
        <v>VOLFXEURMXN1WATM</v>
      </c>
      <c r="B202" t="s">
        <v>71</v>
      </c>
      <c r="C202" t="s">
        <v>27</v>
      </c>
      <c r="D202" t="s">
        <v>30</v>
      </c>
      <c r="E202" t="s">
        <v>0</v>
      </c>
      <c r="F202" t="s">
        <v>9</v>
      </c>
      <c r="G202" t="s">
        <v>30</v>
      </c>
      <c r="H202" t="s">
        <v>9</v>
      </c>
      <c r="I202">
        <v>1.94444444444444E-2</v>
      </c>
      <c r="J202" t="s">
        <v>0</v>
      </c>
      <c r="K202">
        <v>-12112.355879999999</v>
      </c>
      <c r="L202">
        <v>10.27</v>
      </c>
      <c r="M202">
        <v>10.3535</v>
      </c>
      <c r="N202" t="s">
        <v>75</v>
      </c>
      <c r="O202" t="s">
        <v>75</v>
      </c>
      <c r="P202" t="s">
        <v>75</v>
      </c>
      <c r="Q202" t="s">
        <v>75</v>
      </c>
      <c r="R202">
        <v>2.4</v>
      </c>
      <c r="S202">
        <v>5.04</v>
      </c>
      <c r="T202">
        <v>5.37</v>
      </c>
      <c r="U202">
        <v>1.5736000000000001</v>
      </c>
      <c r="V202">
        <v>0</v>
      </c>
      <c r="W202">
        <v>-1.67000000000001E-2</v>
      </c>
      <c r="X202">
        <v>0</v>
      </c>
      <c r="Y202">
        <v>-8.3500000000000796E-2</v>
      </c>
      <c r="Z202">
        <v>1011.38171598</v>
      </c>
      <c r="AA202">
        <v>14534.8270559999</v>
      </c>
      <c r="AB202">
        <v>4853.4210011160003</v>
      </c>
      <c r="AC202">
        <v>30523.1368176</v>
      </c>
      <c r="AD202">
        <v>202.27634319600099</v>
      </c>
      <c r="AE202">
        <v>5334.2815295520004</v>
      </c>
      <c r="AF202">
        <v>9530.0016063839994</v>
      </c>
      <c r="AG202">
        <v>32521.6755377999</v>
      </c>
      <c r="AH202">
        <v>1011.38171598</v>
      </c>
      <c r="AI202" s="13">
        <v>14534.8270559999</v>
      </c>
      <c r="AJ202">
        <v>4853.4210011160003</v>
      </c>
      <c r="AK202">
        <v>30523.1368176</v>
      </c>
      <c r="AL202" t="s">
        <v>77</v>
      </c>
    </row>
    <row r="203" spans="1:38" x14ac:dyDescent="0.35">
      <c r="A203" t="str">
        <f t="shared" si="3"/>
        <v>VOLFXEURMXN6M10FLY</v>
      </c>
      <c r="B203" t="s">
        <v>71</v>
      </c>
      <c r="C203" t="s">
        <v>27</v>
      </c>
      <c r="D203" t="s">
        <v>30</v>
      </c>
      <c r="E203" t="s">
        <v>5</v>
      </c>
      <c r="F203" t="s">
        <v>17</v>
      </c>
      <c r="G203" t="s">
        <v>30</v>
      </c>
      <c r="H203" t="s">
        <v>17</v>
      </c>
      <c r="I203">
        <v>0.5</v>
      </c>
      <c r="J203" t="s">
        <v>5</v>
      </c>
      <c r="K203">
        <v>3176.9199999999901</v>
      </c>
      <c r="L203">
        <v>1.575</v>
      </c>
      <c r="M203">
        <v>1.6259999999999999</v>
      </c>
      <c r="N203" t="s">
        <v>82</v>
      </c>
      <c r="O203" t="s">
        <v>82</v>
      </c>
      <c r="P203" t="s">
        <v>82</v>
      </c>
      <c r="Q203" t="s">
        <v>82</v>
      </c>
      <c r="R203">
        <v>0.65142857142857102</v>
      </c>
      <c r="S203">
        <v>1.4331428571428499</v>
      </c>
      <c r="T203">
        <v>1.53085714285714</v>
      </c>
      <c r="U203">
        <v>0.43397142857142801</v>
      </c>
      <c r="V203">
        <v>8.2600000000000007E-2</v>
      </c>
      <c r="W203">
        <v>-8.6800000000000196E-2</v>
      </c>
      <c r="X203">
        <v>0.100299999999999</v>
      </c>
      <c r="Y203">
        <v>0</v>
      </c>
      <c r="Z203">
        <v>0</v>
      </c>
      <c r="AA203">
        <v>1034.76822857142</v>
      </c>
      <c r="AB203">
        <v>262.41359199999903</v>
      </c>
      <c r="AC203">
        <v>2276.4901028571398</v>
      </c>
      <c r="AD203">
        <v>-275.75665600000002</v>
      </c>
      <c r="AE203">
        <v>318.64507599999899</v>
      </c>
      <c r="AF203">
        <v>689.346255428571</v>
      </c>
      <c r="AG203">
        <v>2431.7053371428501</v>
      </c>
      <c r="AH203">
        <v>0</v>
      </c>
      <c r="AI203" s="13">
        <v>1034.76822857142</v>
      </c>
      <c r="AJ203">
        <v>262.41359199999903</v>
      </c>
      <c r="AK203">
        <v>2276.4901028571398</v>
      </c>
      <c r="AL203" t="s">
        <v>77</v>
      </c>
    </row>
    <row r="204" spans="1:38" x14ac:dyDescent="0.35">
      <c r="A204" t="str">
        <f t="shared" si="3"/>
        <v>VOLFXEURMXN6M10RR</v>
      </c>
      <c r="B204" t="s">
        <v>71</v>
      </c>
      <c r="C204" t="s">
        <v>27</v>
      </c>
      <c r="D204" t="s">
        <v>30</v>
      </c>
      <c r="E204" t="s">
        <v>5</v>
      </c>
      <c r="F204" t="s">
        <v>16</v>
      </c>
      <c r="G204" t="s">
        <v>30</v>
      </c>
      <c r="H204" t="s">
        <v>16</v>
      </c>
      <c r="I204">
        <v>0.5</v>
      </c>
      <c r="J204" t="s">
        <v>5</v>
      </c>
      <c r="K204">
        <v>24437.78</v>
      </c>
      <c r="L204">
        <v>1.5075000000000001</v>
      </c>
      <c r="M204">
        <v>1.8254999999999999</v>
      </c>
      <c r="N204" t="s">
        <v>82</v>
      </c>
      <c r="O204" t="s">
        <v>82</v>
      </c>
      <c r="P204" t="s">
        <v>82</v>
      </c>
      <c r="Q204" t="s">
        <v>82</v>
      </c>
      <c r="R204">
        <v>0.84</v>
      </c>
      <c r="S204">
        <v>2.6480000000000001</v>
      </c>
      <c r="T204">
        <v>2.8740000000000001</v>
      </c>
      <c r="U204">
        <v>0.58950000000000002</v>
      </c>
      <c r="V204">
        <v>0.107499999999999</v>
      </c>
      <c r="W204">
        <v>-8.1999999999999795E-2</v>
      </c>
      <c r="X204">
        <v>0.113799999999999</v>
      </c>
      <c r="Y204">
        <v>0</v>
      </c>
      <c r="Z204">
        <v>0</v>
      </c>
      <c r="AA204">
        <v>10263.8676</v>
      </c>
      <c r="AB204">
        <v>2627.0613499999899</v>
      </c>
      <c r="AC204">
        <v>32355.620719999999</v>
      </c>
      <c r="AD204">
        <v>-2003.89795999999</v>
      </c>
      <c r="AE204">
        <v>2781.0193639999902</v>
      </c>
      <c r="AF204">
        <v>7203.0356549999997</v>
      </c>
      <c r="AG204">
        <v>35117.08986</v>
      </c>
      <c r="AH204">
        <v>0</v>
      </c>
      <c r="AI204" s="13">
        <v>10263.8676</v>
      </c>
      <c r="AJ204">
        <v>2627.0613499999899</v>
      </c>
      <c r="AK204">
        <v>32355.620719999999</v>
      </c>
      <c r="AL204" t="s">
        <v>77</v>
      </c>
    </row>
    <row r="205" spans="1:38" x14ac:dyDescent="0.35">
      <c r="A205" t="str">
        <f t="shared" si="3"/>
        <v>VOLFXEURMXN6M25FLY</v>
      </c>
      <c r="B205" t="s">
        <v>71</v>
      </c>
      <c r="C205" t="s">
        <v>27</v>
      </c>
      <c r="D205" t="s">
        <v>30</v>
      </c>
      <c r="E205" t="s">
        <v>5</v>
      </c>
      <c r="F205" t="s">
        <v>19</v>
      </c>
      <c r="G205" t="s">
        <v>30</v>
      </c>
      <c r="H205" t="s">
        <v>19</v>
      </c>
      <c r="I205">
        <v>0.5</v>
      </c>
      <c r="J205" t="s">
        <v>5</v>
      </c>
      <c r="K205">
        <v>-149133.16</v>
      </c>
      <c r="L205">
        <v>0.46</v>
      </c>
      <c r="M205">
        <v>0.48630000000000001</v>
      </c>
      <c r="N205" t="s">
        <v>82</v>
      </c>
      <c r="O205" t="s">
        <v>82</v>
      </c>
      <c r="P205" t="s">
        <v>82</v>
      </c>
      <c r="Q205" t="s">
        <v>82</v>
      </c>
      <c r="R205">
        <v>0.35</v>
      </c>
      <c r="S205">
        <v>0.55000000000000004</v>
      </c>
      <c r="T205">
        <v>0.57499999999999996</v>
      </c>
      <c r="U205">
        <v>0.24560000000000001</v>
      </c>
      <c r="V205">
        <v>0</v>
      </c>
      <c r="W205">
        <v>2.8000000000000001E-2</v>
      </c>
      <c r="X205">
        <v>0</v>
      </c>
      <c r="Y205">
        <v>0</v>
      </c>
      <c r="Z205">
        <v>0</v>
      </c>
      <c r="AA205">
        <v>26098.303</v>
      </c>
      <c r="AB205">
        <v>2639.6569319999899</v>
      </c>
      <c r="AC205">
        <v>41011.618999999999</v>
      </c>
      <c r="AD205">
        <v>-4175.7284799999998</v>
      </c>
      <c r="AE205">
        <v>2803.7034079999898</v>
      </c>
      <c r="AF205">
        <v>18313.552048000001</v>
      </c>
      <c r="AG205">
        <v>42875.783499999998</v>
      </c>
      <c r="AH205">
        <v>0</v>
      </c>
      <c r="AI205" s="13">
        <v>26098.303</v>
      </c>
      <c r="AJ205">
        <v>2639.6569319999899</v>
      </c>
      <c r="AK205">
        <v>41011.618999999999</v>
      </c>
      <c r="AL205" t="s">
        <v>77</v>
      </c>
    </row>
    <row r="206" spans="1:38" x14ac:dyDescent="0.35">
      <c r="A206" t="str">
        <f t="shared" si="3"/>
        <v>VOLFXEURMXN6M25RR</v>
      </c>
      <c r="B206" t="s">
        <v>71</v>
      </c>
      <c r="C206" t="s">
        <v>27</v>
      </c>
      <c r="D206" t="s">
        <v>30</v>
      </c>
      <c r="E206" t="s">
        <v>5</v>
      </c>
      <c r="F206" t="s">
        <v>18</v>
      </c>
      <c r="G206" t="s">
        <v>30</v>
      </c>
      <c r="H206" t="s">
        <v>18</v>
      </c>
      <c r="I206">
        <v>0.5</v>
      </c>
      <c r="J206" t="s">
        <v>5</v>
      </c>
      <c r="K206">
        <v>60378.04</v>
      </c>
      <c r="L206">
        <v>0.78500000000000003</v>
      </c>
      <c r="M206">
        <v>1</v>
      </c>
      <c r="N206" t="s">
        <v>75</v>
      </c>
      <c r="O206" t="s">
        <v>75</v>
      </c>
      <c r="P206" t="s">
        <v>75</v>
      </c>
      <c r="Q206" t="s">
        <v>75</v>
      </c>
      <c r="R206">
        <v>0.81</v>
      </c>
      <c r="S206">
        <v>1.202</v>
      </c>
      <c r="T206">
        <v>1.2509999999999999</v>
      </c>
      <c r="U206">
        <v>0.52969999999999995</v>
      </c>
      <c r="V206">
        <v>0</v>
      </c>
      <c r="W206">
        <v>-0.30299999999999999</v>
      </c>
      <c r="X206">
        <v>0</v>
      </c>
      <c r="Y206">
        <v>-0.214999999999999</v>
      </c>
      <c r="Z206">
        <v>-12981.2785999999</v>
      </c>
      <c r="AA206">
        <v>24453.106199999998</v>
      </c>
      <c r="AB206">
        <v>0</v>
      </c>
      <c r="AC206">
        <v>36287.202039999996</v>
      </c>
      <c r="AD206">
        <v>-18294.546119999999</v>
      </c>
      <c r="AE206">
        <v>0</v>
      </c>
      <c r="AF206">
        <v>15991.1238939999</v>
      </c>
      <c r="AG206">
        <v>37766.464019999999</v>
      </c>
      <c r="AH206">
        <v>-12981.2785999999</v>
      </c>
      <c r="AI206" s="13">
        <v>24453.106199999998</v>
      </c>
      <c r="AJ206">
        <v>0</v>
      </c>
      <c r="AK206">
        <v>36287.202039999996</v>
      </c>
      <c r="AL206" t="s">
        <v>77</v>
      </c>
    </row>
    <row r="207" spans="1:38" x14ac:dyDescent="0.35">
      <c r="A207" t="str">
        <f t="shared" si="3"/>
        <v>VOLFXEURMXN6MATM</v>
      </c>
      <c r="B207" t="s">
        <v>71</v>
      </c>
      <c r="C207" t="s">
        <v>27</v>
      </c>
      <c r="D207" t="s">
        <v>30</v>
      </c>
      <c r="E207" t="s">
        <v>5</v>
      </c>
      <c r="F207" t="s">
        <v>9</v>
      </c>
      <c r="G207" t="s">
        <v>30</v>
      </c>
      <c r="H207" t="s">
        <v>9</v>
      </c>
      <c r="I207">
        <v>0.5</v>
      </c>
      <c r="J207" t="s">
        <v>5</v>
      </c>
      <c r="K207">
        <v>-198795.89345999999</v>
      </c>
      <c r="L207">
        <v>11.725</v>
      </c>
      <c r="M207">
        <v>11.7715</v>
      </c>
      <c r="N207" t="s">
        <v>75</v>
      </c>
      <c r="O207" t="s">
        <v>75</v>
      </c>
      <c r="P207" t="s">
        <v>75</v>
      </c>
      <c r="Q207" t="s">
        <v>75</v>
      </c>
      <c r="R207">
        <v>1.1499999999999999</v>
      </c>
      <c r="S207">
        <v>1.47</v>
      </c>
      <c r="T207">
        <v>1.51</v>
      </c>
      <c r="U207">
        <v>0.754</v>
      </c>
      <c r="V207">
        <v>0</v>
      </c>
      <c r="W207">
        <v>-9.2999999999996402E-3</v>
      </c>
      <c r="X207">
        <v>0</v>
      </c>
      <c r="Y207">
        <v>-4.6499999999999903E-2</v>
      </c>
      <c r="Z207">
        <v>9244.0090458899904</v>
      </c>
      <c r="AA207">
        <v>114307.63873950001</v>
      </c>
      <c r="AB207">
        <v>25704.309024378101</v>
      </c>
      <c r="AC207">
        <v>146114.98169310001</v>
      </c>
      <c r="AD207">
        <v>1848.8018091779199</v>
      </c>
      <c r="AE207">
        <v>27751.906727015899</v>
      </c>
      <c r="AF207">
        <v>74946.051834419995</v>
      </c>
      <c r="AG207">
        <v>150090.89956230001</v>
      </c>
      <c r="AH207">
        <v>9244.0090458899904</v>
      </c>
      <c r="AI207" s="13">
        <v>114307.63873950001</v>
      </c>
      <c r="AJ207">
        <v>25704.309024378101</v>
      </c>
      <c r="AK207">
        <v>146114.98169310001</v>
      </c>
      <c r="AL207" t="s">
        <v>77</v>
      </c>
    </row>
    <row r="208" spans="1:38" x14ac:dyDescent="0.35">
      <c r="A208" t="str">
        <f t="shared" si="3"/>
        <v>VOLFXEURMXN1Y10FLY</v>
      </c>
      <c r="B208" t="s">
        <v>71</v>
      </c>
      <c r="C208" t="s">
        <v>27</v>
      </c>
      <c r="D208" t="s">
        <v>30</v>
      </c>
      <c r="E208" t="s">
        <v>7</v>
      </c>
      <c r="F208" t="s">
        <v>17</v>
      </c>
      <c r="G208" t="s">
        <v>30</v>
      </c>
      <c r="H208" t="s">
        <v>17</v>
      </c>
      <c r="I208">
        <v>1</v>
      </c>
      <c r="J208" t="s">
        <v>7</v>
      </c>
      <c r="K208">
        <v>615.06999999999903</v>
      </c>
      <c r="L208">
        <v>1.6475</v>
      </c>
      <c r="M208">
        <v>1.7025999999999999</v>
      </c>
      <c r="N208" t="s">
        <v>82</v>
      </c>
      <c r="O208" t="s">
        <v>82</v>
      </c>
      <c r="P208" t="s">
        <v>82</v>
      </c>
      <c r="Q208" t="s">
        <v>82</v>
      </c>
      <c r="R208">
        <v>0.51400000000000001</v>
      </c>
      <c r="S208">
        <v>1.042</v>
      </c>
      <c r="T208">
        <v>1.1080000000000001</v>
      </c>
      <c r="U208">
        <v>0.38650000000000001</v>
      </c>
      <c r="V208">
        <v>0.12620000000000001</v>
      </c>
      <c r="W208">
        <v>-6.6000000000000003E-2</v>
      </c>
      <c r="X208">
        <v>0.13980000000000001</v>
      </c>
      <c r="Y208">
        <v>0</v>
      </c>
      <c r="Z208">
        <v>0</v>
      </c>
      <c r="AA208">
        <v>158.07298999999901</v>
      </c>
      <c r="AB208">
        <v>77.621834000000007</v>
      </c>
      <c r="AC208">
        <v>320.45146999999997</v>
      </c>
      <c r="AD208">
        <v>-40.594619999999999</v>
      </c>
      <c r="AE208">
        <v>85.986785999999995</v>
      </c>
      <c r="AF208">
        <v>118.862277499999</v>
      </c>
      <c r="AG208">
        <v>340.74878000000001</v>
      </c>
      <c r="AH208">
        <v>0</v>
      </c>
      <c r="AI208" s="13">
        <v>158.07298999999901</v>
      </c>
      <c r="AJ208">
        <v>77.621834000000007</v>
      </c>
      <c r="AK208">
        <v>320.45146999999997</v>
      </c>
      <c r="AL208" t="s">
        <v>77</v>
      </c>
    </row>
    <row r="209" spans="1:38" x14ac:dyDescent="0.35">
      <c r="A209" t="str">
        <f t="shared" si="3"/>
        <v>VOLFXEURMXN1Y10RR</v>
      </c>
      <c r="B209" t="s">
        <v>71</v>
      </c>
      <c r="C209" t="s">
        <v>27</v>
      </c>
      <c r="D209" t="s">
        <v>30</v>
      </c>
      <c r="E209" t="s">
        <v>7</v>
      </c>
      <c r="F209" t="s">
        <v>16</v>
      </c>
      <c r="G209" t="s">
        <v>30</v>
      </c>
      <c r="H209" t="s">
        <v>16</v>
      </c>
      <c r="I209">
        <v>1</v>
      </c>
      <c r="J209" t="s">
        <v>7</v>
      </c>
      <c r="K209">
        <v>-488.4</v>
      </c>
      <c r="L209">
        <v>1.9</v>
      </c>
      <c r="M209">
        <v>2.0206</v>
      </c>
      <c r="N209" t="s">
        <v>82</v>
      </c>
      <c r="O209" t="s">
        <v>82</v>
      </c>
      <c r="P209" t="s">
        <v>82</v>
      </c>
      <c r="Q209" t="s">
        <v>82</v>
      </c>
      <c r="R209">
        <v>0.84</v>
      </c>
      <c r="S209">
        <v>2.4079999999999999</v>
      </c>
      <c r="T209">
        <v>2.6040000000000001</v>
      </c>
      <c r="U209">
        <v>0.59540000000000004</v>
      </c>
      <c r="V209">
        <v>0</v>
      </c>
      <c r="W209">
        <v>0.51200000000000001</v>
      </c>
      <c r="X209">
        <v>0</v>
      </c>
      <c r="Y209">
        <v>0</v>
      </c>
      <c r="Z209">
        <v>0</v>
      </c>
      <c r="AA209">
        <v>205.12799999999999</v>
      </c>
      <c r="AB209">
        <v>360.78107999999997</v>
      </c>
      <c r="AC209">
        <v>588.03359999999998</v>
      </c>
      <c r="AD209">
        <v>-250.0608</v>
      </c>
      <c r="AE209">
        <v>405.90924000000001</v>
      </c>
      <c r="AF209">
        <v>145.39668</v>
      </c>
      <c r="AG209">
        <v>635.89679999999998</v>
      </c>
      <c r="AH209">
        <v>0</v>
      </c>
      <c r="AI209" s="13">
        <v>205.12799999999999</v>
      </c>
      <c r="AJ209">
        <v>360.78107999999997</v>
      </c>
      <c r="AK209">
        <v>588.03359999999998</v>
      </c>
      <c r="AL209" t="s">
        <v>77</v>
      </c>
    </row>
    <row r="210" spans="1:38" x14ac:dyDescent="0.35">
      <c r="A210" t="str">
        <f t="shared" si="3"/>
        <v>VOLFXEURMXN1Y25FLY</v>
      </c>
      <c r="B210" t="s">
        <v>71</v>
      </c>
      <c r="C210" t="s">
        <v>27</v>
      </c>
      <c r="D210" t="s">
        <v>30</v>
      </c>
      <c r="E210" t="s">
        <v>7</v>
      </c>
      <c r="F210" t="s">
        <v>19</v>
      </c>
      <c r="G210" t="s">
        <v>30</v>
      </c>
      <c r="H210" t="s">
        <v>19</v>
      </c>
      <c r="I210">
        <v>1</v>
      </c>
      <c r="J210" t="s">
        <v>7</v>
      </c>
      <c r="K210">
        <v>-1297.3499999999999</v>
      </c>
      <c r="L210">
        <v>0.49</v>
      </c>
      <c r="M210">
        <v>0.52280000000000004</v>
      </c>
      <c r="N210" t="s">
        <v>82</v>
      </c>
      <c r="O210" t="s">
        <v>82</v>
      </c>
      <c r="P210" t="s">
        <v>82</v>
      </c>
      <c r="Q210" t="s">
        <v>82</v>
      </c>
      <c r="R210">
        <v>0.35</v>
      </c>
      <c r="S210">
        <v>0.47</v>
      </c>
      <c r="T210">
        <v>0.48499999999999999</v>
      </c>
      <c r="U210">
        <v>0.24809999999999999</v>
      </c>
      <c r="V210">
        <v>0</v>
      </c>
      <c r="W210">
        <v>5.7099999999999901E-2</v>
      </c>
      <c r="X210">
        <v>0</v>
      </c>
      <c r="Y210">
        <v>0</v>
      </c>
      <c r="Z210">
        <v>0</v>
      </c>
      <c r="AA210">
        <v>227.036249999999</v>
      </c>
      <c r="AB210">
        <v>29.83905</v>
      </c>
      <c r="AC210">
        <v>304.87724999999898</v>
      </c>
      <c r="AD210">
        <v>-74.078684999999894</v>
      </c>
      <c r="AE210">
        <v>34.379775000000102</v>
      </c>
      <c r="AF210">
        <v>160.93626749999899</v>
      </c>
      <c r="AG210">
        <v>314.60737499999999</v>
      </c>
      <c r="AH210">
        <v>0</v>
      </c>
      <c r="AI210" s="13">
        <v>227.036249999999</v>
      </c>
      <c r="AJ210">
        <v>29.83905</v>
      </c>
      <c r="AK210">
        <v>304.87724999999898</v>
      </c>
      <c r="AL210" t="s">
        <v>77</v>
      </c>
    </row>
    <row r="211" spans="1:38" x14ac:dyDescent="0.35">
      <c r="A211" t="str">
        <f t="shared" si="3"/>
        <v>VOLFXEURMXN1Y25RR</v>
      </c>
      <c r="B211" t="s">
        <v>71</v>
      </c>
      <c r="C211" t="s">
        <v>27</v>
      </c>
      <c r="D211" t="s">
        <v>30</v>
      </c>
      <c r="E211" t="s">
        <v>7</v>
      </c>
      <c r="F211" t="s">
        <v>18</v>
      </c>
      <c r="G211" t="s">
        <v>30</v>
      </c>
      <c r="H211" t="s">
        <v>18</v>
      </c>
      <c r="I211">
        <v>1</v>
      </c>
      <c r="J211" t="s">
        <v>7</v>
      </c>
      <c r="K211">
        <v>2080.71</v>
      </c>
      <c r="L211">
        <v>0.95250000000000001</v>
      </c>
      <c r="M211">
        <v>1.1075999999999999</v>
      </c>
      <c r="N211" t="s">
        <v>75</v>
      </c>
      <c r="O211" t="s">
        <v>75</v>
      </c>
      <c r="P211" t="s">
        <v>75</v>
      </c>
      <c r="Q211" t="s">
        <v>75</v>
      </c>
      <c r="R211">
        <v>0.70499999999999996</v>
      </c>
      <c r="S211">
        <v>1.141</v>
      </c>
      <c r="T211">
        <v>1.1955</v>
      </c>
      <c r="U211">
        <v>0.45600000000000002</v>
      </c>
      <c r="V211">
        <v>0</v>
      </c>
      <c r="W211">
        <v>-0.32900000000000001</v>
      </c>
      <c r="X211">
        <v>0</v>
      </c>
      <c r="Y211">
        <v>-0.15509999999999899</v>
      </c>
      <c r="Z211">
        <v>-322.71812099999897</v>
      </c>
      <c r="AA211">
        <v>733.45027499999901</v>
      </c>
      <c r="AB211">
        <v>0</v>
      </c>
      <c r="AC211">
        <v>1187.045055</v>
      </c>
      <c r="AD211">
        <v>-684.55358999999999</v>
      </c>
      <c r="AE211">
        <v>0</v>
      </c>
      <c r="AF211">
        <v>474.40188000000001</v>
      </c>
      <c r="AG211">
        <v>1243.7444025</v>
      </c>
      <c r="AH211">
        <v>-322.71812099999897</v>
      </c>
      <c r="AI211" s="13">
        <v>733.45027499999901</v>
      </c>
      <c r="AJ211">
        <v>0</v>
      </c>
      <c r="AK211">
        <v>1187.045055</v>
      </c>
      <c r="AL211" t="s">
        <v>77</v>
      </c>
    </row>
    <row r="212" spans="1:38" x14ac:dyDescent="0.35">
      <c r="A212" t="str">
        <f t="shared" si="3"/>
        <v>VOLFXEURMXN1YATM</v>
      </c>
      <c r="B212" t="s">
        <v>71</v>
      </c>
      <c r="C212" t="s">
        <v>27</v>
      </c>
      <c r="D212" t="s">
        <v>30</v>
      </c>
      <c r="E212" t="s">
        <v>7</v>
      </c>
      <c r="F212" t="s">
        <v>9</v>
      </c>
      <c r="G212" t="s">
        <v>30</v>
      </c>
      <c r="H212" t="s">
        <v>9</v>
      </c>
      <c r="I212">
        <v>1</v>
      </c>
      <c r="J212" t="s">
        <v>7</v>
      </c>
      <c r="K212">
        <v>37177.750179999901</v>
      </c>
      <c r="L212">
        <v>12.273</v>
      </c>
      <c r="M212">
        <v>12.272500000000001</v>
      </c>
      <c r="N212" t="s">
        <v>75</v>
      </c>
      <c r="O212" t="s">
        <v>75</v>
      </c>
      <c r="P212" t="s">
        <v>75</v>
      </c>
      <c r="Q212" t="s">
        <v>75</v>
      </c>
      <c r="R212">
        <v>1.0049999999999999</v>
      </c>
      <c r="S212">
        <v>1.401</v>
      </c>
      <c r="T212">
        <v>1.4504999999999999</v>
      </c>
      <c r="U212">
        <v>0.64739999999999998</v>
      </c>
      <c r="V212">
        <v>1.8499999999999499E-2</v>
      </c>
      <c r="W212">
        <v>-4.3100000000000797E-2</v>
      </c>
      <c r="X212">
        <v>2.0699999999999701E-2</v>
      </c>
      <c r="Y212">
        <v>4.9999999999883395E-4</v>
      </c>
      <c r="Z212">
        <v>18.588875089956598</v>
      </c>
      <c r="AA212">
        <v>18681.819465449898</v>
      </c>
      <c r="AB212">
        <v>687.78837832998101</v>
      </c>
      <c r="AC212">
        <v>26043.014001089901</v>
      </c>
      <c r="AD212">
        <v>-1602.36103275802</v>
      </c>
      <c r="AE212">
        <v>769.57942872598903</v>
      </c>
      <c r="AF212">
        <v>12034.437733265901</v>
      </c>
      <c r="AG212">
        <v>26963.163318044899</v>
      </c>
      <c r="AH212">
        <v>18.588875089956598</v>
      </c>
      <c r="AI212" s="13">
        <v>18681.819465449898</v>
      </c>
      <c r="AJ212">
        <v>687.78837832998101</v>
      </c>
      <c r="AK212">
        <v>26043.014001089901</v>
      </c>
      <c r="AL212" t="s">
        <v>77</v>
      </c>
    </row>
    <row r="213" spans="1:38" x14ac:dyDescent="0.35">
      <c r="A213" t="str">
        <f t="shared" si="3"/>
        <v>VOLFXEURMXN2YATM</v>
      </c>
      <c r="B213" t="s">
        <v>71</v>
      </c>
      <c r="C213" t="s">
        <v>27</v>
      </c>
      <c r="D213" t="s">
        <v>30</v>
      </c>
      <c r="E213" t="s">
        <v>8</v>
      </c>
      <c r="F213" t="s">
        <v>9</v>
      </c>
      <c r="G213" t="s">
        <v>30</v>
      </c>
      <c r="H213" t="s">
        <v>9</v>
      </c>
      <c r="I213">
        <v>2</v>
      </c>
      <c r="J213" t="s">
        <v>8</v>
      </c>
      <c r="K213">
        <v>-3812.2539699999902</v>
      </c>
      <c r="L213">
        <v>12.52</v>
      </c>
      <c r="M213">
        <v>12.574199999999999</v>
      </c>
      <c r="N213" t="s">
        <v>80</v>
      </c>
      <c r="O213" t="s">
        <v>75</v>
      </c>
      <c r="P213" t="s">
        <v>80</v>
      </c>
      <c r="Q213" t="s">
        <v>83</v>
      </c>
      <c r="R213">
        <v>0.95</v>
      </c>
      <c r="S213">
        <v>1.0554999999999899</v>
      </c>
      <c r="T213">
        <v>1.0687</v>
      </c>
      <c r="U213">
        <v>0.67310000000000003</v>
      </c>
      <c r="V213">
        <v>0</v>
      </c>
      <c r="W213">
        <v>5.5549999999999301E-2</v>
      </c>
      <c r="X213">
        <v>0</v>
      </c>
      <c r="Y213">
        <v>0</v>
      </c>
      <c r="Z213">
        <v>0</v>
      </c>
      <c r="AA213">
        <v>1810.8206357499901</v>
      </c>
      <c r="AB213">
        <v>100.834117506498</v>
      </c>
      <c r="AC213">
        <v>2011.91703266749</v>
      </c>
      <c r="AD213">
        <v>-211.77070803349699</v>
      </c>
      <c r="AE213">
        <v>111.889654019503</v>
      </c>
      <c r="AF213">
        <v>1283.0140736035</v>
      </c>
      <c r="AG213">
        <v>2037.0779088694901</v>
      </c>
      <c r="AH213">
        <v>0</v>
      </c>
      <c r="AI213" s="13">
        <v>1810.8206357499901</v>
      </c>
      <c r="AJ213">
        <v>100.834117506498</v>
      </c>
      <c r="AK213">
        <v>2011.91703266749</v>
      </c>
      <c r="AL213" t="s">
        <v>77</v>
      </c>
    </row>
    <row r="214" spans="1:38" x14ac:dyDescent="0.35">
      <c r="A214" t="str">
        <f t="shared" si="3"/>
        <v>VOLFXEURMXN5YATM</v>
      </c>
      <c r="B214" t="s">
        <v>71</v>
      </c>
      <c r="C214" t="s">
        <v>27</v>
      </c>
      <c r="D214" t="s">
        <v>30</v>
      </c>
      <c r="E214" t="s">
        <v>24</v>
      </c>
      <c r="F214" t="s">
        <v>9</v>
      </c>
      <c r="G214" t="s">
        <v>30</v>
      </c>
      <c r="H214" t="s">
        <v>9</v>
      </c>
      <c r="I214">
        <v>5</v>
      </c>
      <c r="J214" t="s">
        <v>24</v>
      </c>
      <c r="K214">
        <v>-1.132E-2</v>
      </c>
      <c r="L214">
        <v>12.641999999999999</v>
      </c>
      <c r="M214">
        <v>12.794</v>
      </c>
      <c r="N214" t="s">
        <v>80</v>
      </c>
      <c r="O214" t="s">
        <v>75</v>
      </c>
      <c r="P214" t="s">
        <v>80</v>
      </c>
      <c r="Q214" t="s">
        <v>83</v>
      </c>
      <c r="R214">
        <v>1.2</v>
      </c>
      <c r="S214">
        <v>1.2261</v>
      </c>
      <c r="T214">
        <v>1.2292999999999901</v>
      </c>
      <c r="U214">
        <v>0.99019999999999997</v>
      </c>
      <c r="V214">
        <v>0</v>
      </c>
      <c r="W214">
        <v>7.2999999999998594E-2</v>
      </c>
      <c r="X214">
        <v>0</v>
      </c>
      <c r="Y214">
        <v>0</v>
      </c>
      <c r="Z214">
        <v>0</v>
      </c>
      <c r="AA214">
        <v>6.7920000000000003E-3</v>
      </c>
      <c r="AB214">
        <v>1.1863359999999901E-3</v>
      </c>
      <c r="AC214">
        <v>6.9397260000000002E-3</v>
      </c>
      <c r="AD214">
        <v>-8.26359999999984E-4</v>
      </c>
      <c r="AE214">
        <v>1.334628E-3</v>
      </c>
      <c r="AF214">
        <v>5.6045319999999997E-3</v>
      </c>
      <c r="AG214">
        <v>6.9578379999999896E-3</v>
      </c>
      <c r="AH214">
        <v>0</v>
      </c>
      <c r="AI214" s="13">
        <v>6.7920000000000003E-3</v>
      </c>
      <c r="AJ214">
        <v>1.1863359999999901E-3</v>
      </c>
      <c r="AK214">
        <v>6.9397260000000002E-3</v>
      </c>
      <c r="AL214" t="s">
        <v>77</v>
      </c>
    </row>
    <row r="215" spans="1:38" x14ac:dyDescent="0.35">
      <c r="A215" t="str">
        <f t="shared" si="3"/>
        <v>VOLFXEURNOK2M10FLY</v>
      </c>
      <c r="B215" t="s">
        <v>71</v>
      </c>
      <c r="C215" t="s">
        <v>27</v>
      </c>
      <c r="D215" t="s">
        <v>91</v>
      </c>
      <c r="E215" t="s">
        <v>3</v>
      </c>
      <c r="F215" t="s">
        <v>17</v>
      </c>
      <c r="G215" t="s">
        <v>91</v>
      </c>
      <c r="H215" t="s">
        <v>17</v>
      </c>
      <c r="I215">
        <v>0.16666666666666599</v>
      </c>
      <c r="J215" t="s">
        <v>3</v>
      </c>
      <c r="K215">
        <v>-33.829999999999899</v>
      </c>
      <c r="L215">
        <v>0.84</v>
      </c>
      <c r="M215">
        <v>0.83750000000000002</v>
      </c>
      <c r="N215" t="s">
        <v>75</v>
      </c>
      <c r="O215" t="s">
        <v>75</v>
      </c>
      <c r="P215" t="s">
        <v>75</v>
      </c>
      <c r="Q215" t="s">
        <v>75</v>
      </c>
      <c r="R215">
        <v>0.69040000000000001</v>
      </c>
      <c r="S215">
        <v>0.77810000000000001</v>
      </c>
      <c r="T215">
        <v>0.78900000000000003</v>
      </c>
      <c r="U215">
        <v>0.58609999999999995</v>
      </c>
      <c r="V215">
        <v>4.9999999999994396E-4</v>
      </c>
      <c r="W215">
        <v>1.9699999999999902E-2</v>
      </c>
      <c r="X215">
        <v>1.99999999999977E-4</v>
      </c>
      <c r="Y215">
        <v>2.4999999999999402E-3</v>
      </c>
      <c r="Z215">
        <v>-8.4574999999998096E-2</v>
      </c>
      <c r="AA215">
        <v>11.6781159999999</v>
      </c>
      <c r="AB215">
        <v>0</v>
      </c>
      <c r="AC215">
        <v>13.1615614999999</v>
      </c>
      <c r="AD215">
        <v>-0.66645099999999702</v>
      </c>
      <c r="AE215">
        <v>0</v>
      </c>
      <c r="AF215">
        <v>9.9138814999999898</v>
      </c>
      <c r="AG215">
        <v>13.3459349999999</v>
      </c>
      <c r="AH215">
        <v>-8.4574999999998096E-2</v>
      </c>
      <c r="AI215" s="13">
        <v>11.6781159999999</v>
      </c>
      <c r="AJ215">
        <v>0</v>
      </c>
      <c r="AK215">
        <v>13.1615614999999</v>
      </c>
      <c r="AL215" t="s">
        <v>77</v>
      </c>
    </row>
    <row r="216" spans="1:38" x14ac:dyDescent="0.35">
      <c r="A216" t="str">
        <f t="shared" si="3"/>
        <v>VOLFXEURNOK2M10RR</v>
      </c>
      <c r="B216" t="s">
        <v>71</v>
      </c>
      <c r="C216" t="s">
        <v>27</v>
      </c>
      <c r="D216" t="s">
        <v>91</v>
      </c>
      <c r="E216" t="s">
        <v>3</v>
      </c>
      <c r="F216" t="s">
        <v>16</v>
      </c>
      <c r="G216" t="s">
        <v>91</v>
      </c>
      <c r="H216" t="s">
        <v>16</v>
      </c>
      <c r="I216">
        <v>0.16666666666666599</v>
      </c>
      <c r="J216" t="s">
        <v>3</v>
      </c>
      <c r="K216">
        <v>102.71</v>
      </c>
      <c r="L216">
        <v>2.5049999999999999</v>
      </c>
      <c r="M216">
        <v>2.5049999999999999</v>
      </c>
      <c r="N216" t="s">
        <v>75</v>
      </c>
      <c r="O216" t="s">
        <v>75</v>
      </c>
      <c r="P216" t="s">
        <v>75</v>
      </c>
      <c r="Q216" t="s">
        <v>75</v>
      </c>
      <c r="R216">
        <v>1.0354000000000001</v>
      </c>
      <c r="S216">
        <v>1.4871000000000001</v>
      </c>
      <c r="T216">
        <v>1.5435000000000001</v>
      </c>
      <c r="U216">
        <v>0.87909999999999999</v>
      </c>
      <c r="V216">
        <v>1.42109999999999</v>
      </c>
      <c r="W216">
        <v>-1.6E-2</v>
      </c>
      <c r="X216">
        <v>1.59879999999999</v>
      </c>
      <c r="Y216">
        <v>0</v>
      </c>
      <c r="Z216">
        <v>0</v>
      </c>
      <c r="AA216">
        <v>53.172967</v>
      </c>
      <c r="AB216">
        <v>145.96118099999899</v>
      </c>
      <c r="AC216">
        <v>76.370020499999995</v>
      </c>
      <c r="AD216">
        <v>-1.6433599999999999</v>
      </c>
      <c r="AE216">
        <v>164.21274799999901</v>
      </c>
      <c r="AF216">
        <v>45.1461805</v>
      </c>
      <c r="AG216">
        <v>79.266442499999997</v>
      </c>
      <c r="AH216">
        <v>0</v>
      </c>
      <c r="AI216" s="13">
        <v>53.172967</v>
      </c>
      <c r="AJ216">
        <v>145.96118099999899</v>
      </c>
      <c r="AK216">
        <v>76.370020499999995</v>
      </c>
      <c r="AL216" t="s">
        <v>77</v>
      </c>
    </row>
    <row r="217" spans="1:38" x14ac:dyDescent="0.35">
      <c r="A217" t="str">
        <f t="shared" si="3"/>
        <v>VOLFXEURNOK2M25FLY</v>
      </c>
      <c r="B217" t="s">
        <v>71</v>
      </c>
      <c r="C217" t="s">
        <v>27</v>
      </c>
      <c r="D217" t="s">
        <v>91</v>
      </c>
      <c r="E217" t="s">
        <v>3</v>
      </c>
      <c r="F217" t="s">
        <v>19</v>
      </c>
      <c r="G217" t="s">
        <v>91</v>
      </c>
      <c r="H217" t="s">
        <v>19</v>
      </c>
      <c r="I217">
        <v>0.16666666666666599</v>
      </c>
      <c r="J217" t="s">
        <v>3</v>
      </c>
      <c r="K217">
        <v>35.53</v>
      </c>
      <c r="L217">
        <v>0.27500000000000002</v>
      </c>
      <c r="M217">
        <v>0.25</v>
      </c>
      <c r="N217" t="s">
        <v>75</v>
      </c>
      <c r="O217" t="s">
        <v>75</v>
      </c>
      <c r="P217" t="s">
        <v>75</v>
      </c>
      <c r="Q217" t="s">
        <v>75</v>
      </c>
      <c r="R217">
        <v>0.4</v>
      </c>
      <c r="S217">
        <v>0.42520000000000002</v>
      </c>
      <c r="T217">
        <v>0.4284</v>
      </c>
      <c r="U217">
        <v>0.36</v>
      </c>
      <c r="V217">
        <v>3.6200000000000003E-2</v>
      </c>
      <c r="W217">
        <v>5.0000000000000001E-3</v>
      </c>
      <c r="X217">
        <v>3.7600000000000001E-2</v>
      </c>
      <c r="Y217">
        <v>2.5000000000000001E-2</v>
      </c>
      <c r="Z217">
        <v>0.88825000000000098</v>
      </c>
      <c r="AA217">
        <v>7.1059999999999999</v>
      </c>
      <c r="AB217">
        <v>1.2861860000000001</v>
      </c>
      <c r="AC217">
        <v>7.5536779999999997</v>
      </c>
      <c r="AD217">
        <v>0.17765</v>
      </c>
      <c r="AE217">
        <v>1.335928</v>
      </c>
      <c r="AF217">
        <v>6.3954000000000004</v>
      </c>
      <c r="AG217">
        <v>7.6105260000000001</v>
      </c>
      <c r="AH217">
        <v>0.88825000000000098</v>
      </c>
      <c r="AI217" s="13">
        <v>7.1059999999999999</v>
      </c>
      <c r="AJ217">
        <v>1.2861860000000001</v>
      </c>
      <c r="AK217">
        <v>7.5536779999999997</v>
      </c>
      <c r="AL217" t="s">
        <v>77</v>
      </c>
    </row>
    <row r="218" spans="1:38" x14ac:dyDescent="0.35">
      <c r="A218" t="str">
        <f t="shared" si="3"/>
        <v>VOLFXEURNOK2M25RR</v>
      </c>
      <c r="B218" t="s">
        <v>71</v>
      </c>
      <c r="C218" t="s">
        <v>27</v>
      </c>
      <c r="D218" t="s">
        <v>91</v>
      </c>
      <c r="E218" t="s">
        <v>3</v>
      </c>
      <c r="F218" t="s">
        <v>18</v>
      </c>
      <c r="G218" t="s">
        <v>91</v>
      </c>
      <c r="H218" t="s">
        <v>18</v>
      </c>
      <c r="I218">
        <v>0.16666666666666599</v>
      </c>
      <c r="J218" t="s">
        <v>3</v>
      </c>
      <c r="K218">
        <v>-68.17</v>
      </c>
      <c r="L218">
        <v>1.32</v>
      </c>
      <c r="M218">
        <v>0.85140000000000005</v>
      </c>
      <c r="N218" t="s">
        <v>75</v>
      </c>
      <c r="O218" t="s">
        <v>75</v>
      </c>
      <c r="P218" t="s">
        <v>75</v>
      </c>
      <c r="Q218" t="s">
        <v>75</v>
      </c>
      <c r="R218">
        <v>0.49</v>
      </c>
      <c r="S218">
        <v>0.58120000000000005</v>
      </c>
      <c r="T218">
        <v>0.59260000000000002</v>
      </c>
      <c r="U218">
        <v>0.41799999999999998</v>
      </c>
      <c r="V218">
        <v>0</v>
      </c>
      <c r="W218">
        <v>2.0802</v>
      </c>
      <c r="X218">
        <v>0</v>
      </c>
      <c r="Y218">
        <v>0.46860000000000002</v>
      </c>
      <c r="Z218">
        <v>-31.944462000000001</v>
      </c>
      <c r="AA218">
        <v>16.701650000000001</v>
      </c>
      <c r="AB218">
        <v>2.6245449999999901</v>
      </c>
      <c r="AC218">
        <v>19.810202</v>
      </c>
      <c r="AD218">
        <v>-141.80723399999999</v>
      </c>
      <c r="AE218">
        <v>3.1903559999999902</v>
      </c>
      <c r="AF218">
        <v>14.247529999999999</v>
      </c>
      <c r="AG218">
        <v>20.198771000000001</v>
      </c>
      <c r="AH218">
        <v>-31.944462000000001</v>
      </c>
      <c r="AI218" s="13">
        <v>16.701650000000001</v>
      </c>
      <c r="AJ218">
        <v>2.6245449999999901</v>
      </c>
      <c r="AK218">
        <v>19.810202</v>
      </c>
      <c r="AL218" t="s">
        <v>77</v>
      </c>
    </row>
    <row r="219" spans="1:38" x14ac:dyDescent="0.35">
      <c r="A219" t="str">
        <f t="shared" si="3"/>
        <v>VOLFXEURNOK2MATM</v>
      </c>
      <c r="B219" t="s">
        <v>71</v>
      </c>
      <c r="C219" t="s">
        <v>27</v>
      </c>
      <c r="D219" t="s">
        <v>91</v>
      </c>
      <c r="E219" t="s">
        <v>3</v>
      </c>
      <c r="F219" t="s">
        <v>9</v>
      </c>
      <c r="G219" t="s">
        <v>91</v>
      </c>
      <c r="H219" t="s">
        <v>9</v>
      </c>
      <c r="I219">
        <v>0.16666666666666599</v>
      </c>
      <c r="J219" t="s">
        <v>3</v>
      </c>
      <c r="K219">
        <v>564.50701000000004</v>
      </c>
      <c r="L219">
        <v>9.5449999999999999</v>
      </c>
      <c r="M219">
        <v>9.5449999999999999</v>
      </c>
      <c r="N219" t="s">
        <v>75</v>
      </c>
      <c r="O219" t="s">
        <v>75</v>
      </c>
      <c r="P219" t="s">
        <v>75</v>
      </c>
      <c r="Q219" t="s">
        <v>75</v>
      </c>
      <c r="R219">
        <v>0.7</v>
      </c>
      <c r="S219">
        <v>0.82979999999999998</v>
      </c>
      <c r="T219">
        <v>0.84599999999999997</v>
      </c>
      <c r="U219">
        <v>0.7</v>
      </c>
      <c r="V219">
        <v>1.5000000000000501E-2</v>
      </c>
      <c r="W219">
        <v>-3.9999999999995499E-3</v>
      </c>
      <c r="X219">
        <v>1.6899999999999599E-2</v>
      </c>
      <c r="Y219">
        <v>0</v>
      </c>
      <c r="Z219">
        <v>0</v>
      </c>
      <c r="AA219">
        <v>197.57745349999999</v>
      </c>
      <c r="AB219">
        <v>8.4676051500003204</v>
      </c>
      <c r="AC219">
        <v>234.21395844899999</v>
      </c>
      <c r="AD219">
        <v>-2.2580280399997501</v>
      </c>
      <c r="AE219">
        <v>9.5401684689998199</v>
      </c>
      <c r="AF219">
        <v>197.57745349999999</v>
      </c>
      <c r="AG219">
        <v>238.78646523</v>
      </c>
      <c r="AH219">
        <v>0</v>
      </c>
      <c r="AI219" s="13">
        <v>197.57745349999999</v>
      </c>
      <c r="AJ219">
        <v>8.4676051500003204</v>
      </c>
      <c r="AK219">
        <v>234.21395844899999</v>
      </c>
      <c r="AL219" t="s">
        <v>77</v>
      </c>
    </row>
    <row r="220" spans="1:38" x14ac:dyDescent="0.35">
      <c r="A220" t="str">
        <f t="shared" si="3"/>
        <v>VOLFXEURNOK3M10FLY</v>
      </c>
      <c r="B220" t="s">
        <v>71</v>
      </c>
      <c r="C220" t="s">
        <v>27</v>
      </c>
      <c r="D220" t="s">
        <v>91</v>
      </c>
      <c r="E220" t="s">
        <v>4</v>
      </c>
      <c r="F220" t="s">
        <v>17</v>
      </c>
      <c r="G220" t="s">
        <v>91</v>
      </c>
      <c r="H220" t="s">
        <v>17</v>
      </c>
      <c r="I220">
        <v>0.25</v>
      </c>
      <c r="J220" t="s">
        <v>4</v>
      </c>
      <c r="K220">
        <v>-200.44</v>
      </c>
      <c r="L220">
        <v>0.88</v>
      </c>
      <c r="M220">
        <v>0.88</v>
      </c>
      <c r="N220" t="s">
        <v>75</v>
      </c>
      <c r="O220" t="s">
        <v>75</v>
      </c>
      <c r="P220" t="s">
        <v>75</v>
      </c>
      <c r="Q220" t="s">
        <v>75</v>
      </c>
      <c r="R220">
        <v>0.69210000000000005</v>
      </c>
      <c r="S220">
        <v>0.93840000000000001</v>
      </c>
      <c r="T220">
        <v>0.96919999999999995</v>
      </c>
      <c r="U220">
        <v>0.58640000000000003</v>
      </c>
      <c r="V220">
        <v>0</v>
      </c>
      <c r="W220">
        <v>2.1299999999999899E-2</v>
      </c>
      <c r="X220">
        <v>0</v>
      </c>
      <c r="Y220">
        <v>0</v>
      </c>
      <c r="Z220">
        <v>0</v>
      </c>
      <c r="AA220">
        <v>69.362262000000001</v>
      </c>
      <c r="AB220">
        <v>7.21584</v>
      </c>
      <c r="AC220">
        <v>94.046447999999998</v>
      </c>
      <c r="AD220">
        <v>-4.26937199999999</v>
      </c>
      <c r="AE220">
        <v>8.1178199999999894</v>
      </c>
      <c r="AF220">
        <v>58.769007999999999</v>
      </c>
      <c r="AG220">
        <v>97.133223999999998</v>
      </c>
      <c r="AH220">
        <v>0</v>
      </c>
      <c r="AI220" s="13">
        <v>69.362262000000001</v>
      </c>
      <c r="AJ220">
        <v>7.21584</v>
      </c>
      <c r="AK220">
        <v>94.046447999999998</v>
      </c>
      <c r="AL220" t="s">
        <v>77</v>
      </c>
    </row>
    <row r="221" spans="1:38" x14ac:dyDescent="0.35">
      <c r="A221" t="str">
        <f t="shared" si="3"/>
        <v>VOLFXEURNOK3M10RR</v>
      </c>
      <c r="B221" t="s">
        <v>71</v>
      </c>
      <c r="C221" t="s">
        <v>27</v>
      </c>
      <c r="D221" t="s">
        <v>91</v>
      </c>
      <c r="E221" t="s">
        <v>4</v>
      </c>
      <c r="F221" t="s">
        <v>16</v>
      </c>
      <c r="G221" t="s">
        <v>91</v>
      </c>
      <c r="H221" t="s">
        <v>16</v>
      </c>
      <c r="I221">
        <v>0.25</v>
      </c>
      <c r="J221" t="s">
        <v>4</v>
      </c>
      <c r="K221">
        <v>67.16</v>
      </c>
      <c r="L221">
        <v>2.6949999999999998</v>
      </c>
      <c r="M221">
        <v>2.6949999999999998</v>
      </c>
      <c r="N221" t="s">
        <v>75</v>
      </c>
      <c r="O221" t="s">
        <v>75</v>
      </c>
      <c r="P221" t="s">
        <v>75</v>
      </c>
      <c r="Q221" t="s">
        <v>75</v>
      </c>
      <c r="R221">
        <v>1.0382</v>
      </c>
      <c r="S221">
        <v>1.6476</v>
      </c>
      <c r="T221">
        <v>1.7238</v>
      </c>
      <c r="U221">
        <v>0.87960000000000005</v>
      </c>
      <c r="V221">
        <v>1.59659999999999</v>
      </c>
      <c r="W221">
        <v>-2.4E-2</v>
      </c>
      <c r="X221">
        <v>1.79619999999999</v>
      </c>
      <c r="Y221">
        <v>0</v>
      </c>
      <c r="Z221">
        <v>0</v>
      </c>
      <c r="AA221">
        <v>34.862755999999997</v>
      </c>
      <c r="AB221">
        <v>107.227655999999</v>
      </c>
      <c r="AC221">
        <v>55.326407999999901</v>
      </c>
      <c r="AD221">
        <v>-1.6118399999999999</v>
      </c>
      <c r="AE221">
        <v>120.632791999999</v>
      </c>
      <c r="AF221">
        <v>29.536968000000002</v>
      </c>
      <c r="AG221">
        <v>57.885203999999902</v>
      </c>
      <c r="AH221">
        <v>0</v>
      </c>
      <c r="AI221" s="13">
        <v>34.862755999999997</v>
      </c>
      <c r="AJ221">
        <v>107.227655999999</v>
      </c>
      <c r="AK221">
        <v>55.326407999999901</v>
      </c>
      <c r="AL221" t="s">
        <v>77</v>
      </c>
    </row>
    <row r="222" spans="1:38" x14ac:dyDescent="0.35">
      <c r="A222" t="str">
        <f t="shared" si="3"/>
        <v>VOLFXEURNOK3M25FLY</v>
      </c>
      <c r="B222" t="s">
        <v>71</v>
      </c>
      <c r="C222" t="s">
        <v>27</v>
      </c>
      <c r="D222" t="s">
        <v>91</v>
      </c>
      <c r="E222" t="s">
        <v>4</v>
      </c>
      <c r="F222" t="s">
        <v>19</v>
      </c>
      <c r="G222" t="s">
        <v>91</v>
      </c>
      <c r="H222" t="s">
        <v>19</v>
      </c>
      <c r="I222">
        <v>0.25</v>
      </c>
      <c r="J222" t="s">
        <v>4</v>
      </c>
      <c r="K222">
        <v>2048</v>
      </c>
      <c r="L222">
        <v>0.3</v>
      </c>
      <c r="M222">
        <v>0.27500000000000002</v>
      </c>
      <c r="N222" t="s">
        <v>75</v>
      </c>
      <c r="O222" t="s">
        <v>75</v>
      </c>
      <c r="P222" t="s">
        <v>75</v>
      </c>
      <c r="Q222" t="s">
        <v>75</v>
      </c>
      <c r="R222">
        <v>0.4</v>
      </c>
      <c r="S222">
        <v>0.42609999999999998</v>
      </c>
      <c r="T222">
        <v>0.42930000000000001</v>
      </c>
      <c r="U222">
        <v>0.36</v>
      </c>
      <c r="V222">
        <v>4.6399999999999997E-2</v>
      </c>
      <c r="W222">
        <v>5.0000000000000001E-3</v>
      </c>
      <c r="X222">
        <v>4.8999999999999898E-2</v>
      </c>
      <c r="Y222">
        <v>2.4999999999999901E-2</v>
      </c>
      <c r="Z222">
        <v>51.199999999999903</v>
      </c>
      <c r="AA222">
        <v>409.6</v>
      </c>
      <c r="AB222">
        <v>95.027199999999993</v>
      </c>
      <c r="AC222">
        <v>436.32639999999998</v>
      </c>
      <c r="AD222">
        <v>10.24</v>
      </c>
      <c r="AE222">
        <v>100.35199999999899</v>
      </c>
      <c r="AF222">
        <v>368.64</v>
      </c>
      <c r="AG222">
        <v>439.60320000000002</v>
      </c>
      <c r="AH222">
        <v>51.199999999999903</v>
      </c>
      <c r="AI222" s="13">
        <v>409.6</v>
      </c>
      <c r="AJ222">
        <v>95.027199999999993</v>
      </c>
      <c r="AK222">
        <v>436.32639999999998</v>
      </c>
      <c r="AL222" t="s">
        <v>77</v>
      </c>
    </row>
    <row r="223" spans="1:38" x14ac:dyDescent="0.35">
      <c r="A223" t="str">
        <f t="shared" si="3"/>
        <v>VOLFXEURNOK3M25RR</v>
      </c>
      <c r="B223" t="s">
        <v>71</v>
      </c>
      <c r="C223" t="s">
        <v>27</v>
      </c>
      <c r="D223" t="s">
        <v>91</v>
      </c>
      <c r="E223" t="s">
        <v>4</v>
      </c>
      <c r="F223" t="s">
        <v>18</v>
      </c>
      <c r="G223" t="s">
        <v>91</v>
      </c>
      <c r="H223" t="s">
        <v>18</v>
      </c>
      <c r="I223">
        <v>0.25</v>
      </c>
      <c r="J223" t="s">
        <v>4</v>
      </c>
      <c r="K223">
        <v>-121.3</v>
      </c>
      <c r="L223">
        <v>1.5</v>
      </c>
      <c r="M223">
        <v>0.93469999999999998</v>
      </c>
      <c r="N223" t="s">
        <v>75</v>
      </c>
      <c r="O223" t="s">
        <v>75</v>
      </c>
      <c r="P223" t="s">
        <v>75</v>
      </c>
      <c r="Q223" t="s">
        <v>75</v>
      </c>
      <c r="R223">
        <v>0.49</v>
      </c>
      <c r="S223">
        <v>0.58250000000000002</v>
      </c>
      <c r="T223">
        <v>0.59399999999999997</v>
      </c>
      <c r="U223">
        <v>0.41799999999999998</v>
      </c>
      <c r="V223">
        <v>0</v>
      </c>
      <c r="W223">
        <v>2.3692000000000002</v>
      </c>
      <c r="X223">
        <v>0</v>
      </c>
      <c r="Y223">
        <v>0.56530000000000002</v>
      </c>
      <c r="Z223">
        <v>-68.570890000000006</v>
      </c>
      <c r="AA223">
        <v>29.718499999999999</v>
      </c>
      <c r="AB223">
        <v>0</v>
      </c>
      <c r="AC223">
        <v>35.328625000000002</v>
      </c>
      <c r="AD223">
        <v>-287.38396</v>
      </c>
      <c r="AE223">
        <v>0</v>
      </c>
      <c r="AF223">
        <v>25.351700000000001</v>
      </c>
      <c r="AG223">
        <v>36.0261</v>
      </c>
      <c r="AH223">
        <v>-68.570890000000006</v>
      </c>
      <c r="AI223" s="13">
        <v>29.718499999999999</v>
      </c>
      <c r="AJ223">
        <v>0</v>
      </c>
      <c r="AK223">
        <v>35.328625000000002</v>
      </c>
      <c r="AL223" t="s">
        <v>77</v>
      </c>
    </row>
    <row r="224" spans="1:38" x14ac:dyDescent="0.35">
      <c r="A224" t="str">
        <f t="shared" si="3"/>
        <v>VOLFXEURNOK3MATM</v>
      </c>
      <c r="B224" t="s">
        <v>71</v>
      </c>
      <c r="C224" t="s">
        <v>27</v>
      </c>
      <c r="D224" t="s">
        <v>91</v>
      </c>
      <c r="E224" t="s">
        <v>4</v>
      </c>
      <c r="F224" t="s">
        <v>9</v>
      </c>
      <c r="G224" t="s">
        <v>91</v>
      </c>
      <c r="H224" t="s">
        <v>9</v>
      </c>
      <c r="I224">
        <v>0.25</v>
      </c>
      <c r="J224" t="s">
        <v>4</v>
      </c>
      <c r="K224">
        <v>1294.15354</v>
      </c>
      <c r="L224">
        <v>9.64</v>
      </c>
      <c r="M224">
        <v>9.64</v>
      </c>
      <c r="N224" t="s">
        <v>75</v>
      </c>
      <c r="O224" t="s">
        <v>75</v>
      </c>
      <c r="P224" t="s">
        <v>75</v>
      </c>
      <c r="Q224" t="s">
        <v>75</v>
      </c>
      <c r="R224">
        <v>0.7</v>
      </c>
      <c r="S224">
        <v>0.83130000000000004</v>
      </c>
      <c r="T224">
        <v>0.84770000000000001</v>
      </c>
      <c r="U224">
        <v>0.7</v>
      </c>
      <c r="V224">
        <v>9.6000000000007104E-3</v>
      </c>
      <c r="W224">
        <v>-7.9999999999991103E-3</v>
      </c>
      <c r="X224">
        <v>1.07999999999996E-2</v>
      </c>
      <c r="Y224">
        <v>0</v>
      </c>
      <c r="Z224">
        <v>0</v>
      </c>
      <c r="AA224">
        <v>452.95373899999998</v>
      </c>
      <c r="AB224">
        <v>12.423873984000901</v>
      </c>
      <c r="AC224">
        <v>537.91491890099996</v>
      </c>
      <c r="AD224">
        <v>-10.3532283199988</v>
      </c>
      <c r="AE224">
        <v>13.9768582319996</v>
      </c>
      <c r="AF224">
        <v>452.95373899999998</v>
      </c>
      <c r="AG224">
        <v>548.52697792900005</v>
      </c>
      <c r="AH224">
        <v>0</v>
      </c>
      <c r="AI224" s="13">
        <v>452.95373899999998</v>
      </c>
      <c r="AJ224">
        <v>12.423873984000901</v>
      </c>
      <c r="AK224">
        <v>537.91491890099996</v>
      </c>
      <c r="AL224" t="s">
        <v>77</v>
      </c>
    </row>
    <row r="225" spans="1:38" x14ac:dyDescent="0.35">
      <c r="A225" t="str">
        <f t="shared" si="3"/>
        <v>VOLFXEURNOK6M10FLY</v>
      </c>
      <c r="B225" t="s">
        <v>71</v>
      </c>
      <c r="C225" t="s">
        <v>27</v>
      </c>
      <c r="D225" t="s">
        <v>91</v>
      </c>
      <c r="E225" t="s">
        <v>5</v>
      </c>
      <c r="F225" t="s">
        <v>17</v>
      </c>
      <c r="G225" t="s">
        <v>91</v>
      </c>
      <c r="H225" t="s">
        <v>17</v>
      </c>
      <c r="I225">
        <v>0.5</v>
      </c>
      <c r="J225" t="s">
        <v>5</v>
      </c>
      <c r="K225">
        <v>-1025.24</v>
      </c>
      <c r="L225">
        <v>1</v>
      </c>
      <c r="M225">
        <v>1.0176000000000001</v>
      </c>
      <c r="N225" t="s">
        <v>75</v>
      </c>
      <c r="O225" t="s">
        <v>75</v>
      </c>
      <c r="P225" t="s">
        <v>75</v>
      </c>
      <c r="Q225" t="s">
        <v>75</v>
      </c>
      <c r="R225">
        <v>0.6794</v>
      </c>
      <c r="S225">
        <v>0.69589999999999996</v>
      </c>
      <c r="T225">
        <v>0.69789999999999996</v>
      </c>
      <c r="U225">
        <v>0.58389999999999997</v>
      </c>
      <c r="V225">
        <v>0</v>
      </c>
      <c r="W225">
        <v>-3.5000000000000499E-3</v>
      </c>
      <c r="X225">
        <v>0</v>
      </c>
      <c r="Y225">
        <v>-1.7600000000000001E-2</v>
      </c>
      <c r="Z225">
        <v>18.044224</v>
      </c>
      <c r="AA225">
        <v>348.27402799999999</v>
      </c>
      <c r="AB225">
        <v>95.859939999999895</v>
      </c>
      <c r="AC225">
        <v>356.732258</v>
      </c>
      <c r="AD225">
        <v>3.58834000000006</v>
      </c>
      <c r="AE225">
        <v>105.599719999999</v>
      </c>
      <c r="AF225">
        <v>299.318817999999</v>
      </c>
      <c r="AG225">
        <v>357.757498</v>
      </c>
      <c r="AH225">
        <v>18.044224</v>
      </c>
      <c r="AI225" s="13">
        <v>348.27402799999999</v>
      </c>
      <c r="AJ225">
        <v>95.859939999999895</v>
      </c>
      <c r="AK225">
        <v>356.732258</v>
      </c>
      <c r="AL225" t="s">
        <v>77</v>
      </c>
    </row>
    <row r="226" spans="1:38" x14ac:dyDescent="0.35">
      <c r="A226" t="str">
        <f t="shared" si="3"/>
        <v>VOLFXEURNOK6M10RR</v>
      </c>
      <c r="B226" t="s">
        <v>71</v>
      </c>
      <c r="C226" t="s">
        <v>27</v>
      </c>
      <c r="D226" t="s">
        <v>91</v>
      </c>
      <c r="E226" t="s">
        <v>5</v>
      </c>
      <c r="F226" t="s">
        <v>16</v>
      </c>
      <c r="G226" t="s">
        <v>91</v>
      </c>
      <c r="H226" t="s">
        <v>16</v>
      </c>
      <c r="I226">
        <v>0.5</v>
      </c>
      <c r="J226" t="s">
        <v>5</v>
      </c>
      <c r="K226">
        <v>169.84</v>
      </c>
      <c r="L226">
        <v>2.9750000000000001</v>
      </c>
      <c r="M226">
        <v>2.9750000000000001</v>
      </c>
      <c r="N226" t="s">
        <v>75</v>
      </c>
      <c r="O226" t="s">
        <v>75</v>
      </c>
      <c r="P226" t="s">
        <v>75</v>
      </c>
      <c r="Q226" t="s">
        <v>75</v>
      </c>
      <c r="R226">
        <v>1.0189999999999999</v>
      </c>
      <c r="S226">
        <v>1.3238000000000001</v>
      </c>
      <c r="T226">
        <v>1.3619000000000001</v>
      </c>
      <c r="U226">
        <v>0.87580000000000002</v>
      </c>
      <c r="V226">
        <v>1.8278000000000001</v>
      </c>
      <c r="W226">
        <v>-0.04</v>
      </c>
      <c r="X226">
        <v>2.0562</v>
      </c>
      <c r="Y226">
        <v>0</v>
      </c>
      <c r="Z226">
        <v>0</v>
      </c>
      <c r="AA226">
        <v>86.533479999999997</v>
      </c>
      <c r="AB226">
        <v>310.43355200000002</v>
      </c>
      <c r="AC226">
        <v>112.417096</v>
      </c>
      <c r="AD226">
        <v>-6.7935999999999996</v>
      </c>
      <c r="AE226">
        <v>349.225008</v>
      </c>
      <c r="AF226">
        <v>74.372935999999996</v>
      </c>
      <c r="AG226">
        <v>115.652548</v>
      </c>
      <c r="AH226">
        <v>0</v>
      </c>
      <c r="AI226" s="13">
        <v>86.533479999999997</v>
      </c>
      <c r="AJ226">
        <v>310.43355200000002</v>
      </c>
      <c r="AK226">
        <v>112.417096</v>
      </c>
      <c r="AL226" t="s">
        <v>77</v>
      </c>
    </row>
    <row r="227" spans="1:38" x14ac:dyDescent="0.35">
      <c r="A227" t="str">
        <f t="shared" si="3"/>
        <v>VOLFXEURNOK6M25FLY</v>
      </c>
      <c r="B227" t="s">
        <v>71</v>
      </c>
      <c r="C227" t="s">
        <v>27</v>
      </c>
      <c r="D227" t="s">
        <v>91</v>
      </c>
      <c r="E227" t="s">
        <v>5</v>
      </c>
      <c r="F227" t="s">
        <v>19</v>
      </c>
      <c r="G227" t="s">
        <v>91</v>
      </c>
      <c r="H227" t="s">
        <v>19</v>
      </c>
      <c r="I227">
        <v>0.5</v>
      </c>
      <c r="J227" t="s">
        <v>5</v>
      </c>
      <c r="K227">
        <v>4675.1399999999903</v>
      </c>
      <c r="L227">
        <v>0.37</v>
      </c>
      <c r="M227">
        <v>0.33750000000000002</v>
      </c>
      <c r="N227" t="s">
        <v>75</v>
      </c>
      <c r="O227" t="s">
        <v>75</v>
      </c>
      <c r="P227" t="s">
        <v>75</v>
      </c>
      <c r="Q227" t="s">
        <v>75</v>
      </c>
      <c r="R227">
        <v>0.4</v>
      </c>
      <c r="S227">
        <v>0.41970000000000002</v>
      </c>
      <c r="T227">
        <v>0.42209999999999998</v>
      </c>
      <c r="U227">
        <v>0.36</v>
      </c>
      <c r="V227">
        <v>6.6599999999999895E-2</v>
      </c>
      <c r="W227">
        <v>6.4999999999999997E-3</v>
      </c>
      <c r="X227">
        <v>7.0799999999999905E-2</v>
      </c>
      <c r="Y227">
        <v>3.2499999999999897E-2</v>
      </c>
      <c r="Z227">
        <v>151.942049999999</v>
      </c>
      <c r="AA227">
        <v>935.027999999999</v>
      </c>
      <c r="AB227">
        <v>311.36432399999899</v>
      </c>
      <c r="AC227">
        <v>981.07812899999897</v>
      </c>
      <c r="AD227">
        <v>30.38841</v>
      </c>
      <c r="AE227">
        <v>330.99991199999897</v>
      </c>
      <c r="AF227">
        <v>841.52519999999902</v>
      </c>
      <c r="AG227">
        <v>986.68829699999901</v>
      </c>
      <c r="AH227">
        <v>151.942049999999</v>
      </c>
      <c r="AI227" s="13">
        <v>935.027999999999</v>
      </c>
      <c r="AJ227">
        <v>311.36432399999899</v>
      </c>
      <c r="AK227">
        <v>981.07812899999897</v>
      </c>
      <c r="AL227" t="s">
        <v>77</v>
      </c>
    </row>
    <row r="228" spans="1:38" x14ac:dyDescent="0.35">
      <c r="A228" t="str">
        <f t="shared" si="3"/>
        <v>VOLFXEURNOK6M25RR</v>
      </c>
      <c r="B228" t="s">
        <v>71</v>
      </c>
      <c r="C228" t="s">
        <v>27</v>
      </c>
      <c r="D228" t="s">
        <v>91</v>
      </c>
      <c r="E228" t="s">
        <v>5</v>
      </c>
      <c r="F228" t="s">
        <v>18</v>
      </c>
      <c r="G228" t="s">
        <v>91</v>
      </c>
      <c r="H228" t="s">
        <v>18</v>
      </c>
      <c r="I228">
        <v>0.5</v>
      </c>
      <c r="J228" t="s">
        <v>5</v>
      </c>
      <c r="K228">
        <v>-307.12</v>
      </c>
      <c r="L228">
        <v>1.6</v>
      </c>
      <c r="M228">
        <v>0.98</v>
      </c>
      <c r="N228" t="s">
        <v>75</v>
      </c>
      <c r="O228" t="s">
        <v>75</v>
      </c>
      <c r="P228" t="s">
        <v>75</v>
      </c>
      <c r="Q228" t="s">
        <v>75</v>
      </c>
      <c r="R228">
        <v>0.49</v>
      </c>
      <c r="S228">
        <v>0.5736</v>
      </c>
      <c r="T228">
        <v>0.58409999999999995</v>
      </c>
      <c r="U228">
        <v>0.41799999999999998</v>
      </c>
      <c r="V228">
        <v>0</v>
      </c>
      <c r="W228">
        <v>2.577</v>
      </c>
      <c r="X228">
        <v>0</v>
      </c>
      <c r="Y228">
        <v>0.62</v>
      </c>
      <c r="Z228">
        <v>-190.4144</v>
      </c>
      <c r="AA228">
        <v>75.244399999999999</v>
      </c>
      <c r="AB228">
        <v>5.3745999999999503</v>
      </c>
      <c r="AC228">
        <v>88.082015999999996</v>
      </c>
      <c r="AD228">
        <v>-791.44824000000006</v>
      </c>
      <c r="AE228">
        <v>6.5416559999999597</v>
      </c>
      <c r="AF228">
        <v>64.188079999999999</v>
      </c>
      <c r="AG228">
        <v>89.694395999999998</v>
      </c>
      <c r="AH228">
        <v>-190.4144</v>
      </c>
      <c r="AI228" s="13">
        <v>75.244399999999999</v>
      </c>
      <c r="AJ228">
        <v>5.3745999999999503</v>
      </c>
      <c r="AK228">
        <v>88.082015999999996</v>
      </c>
      <c r="AL228" t="s">
        <v>77</v>
      </c>
    </row>
    <row r="229" spans="1:38" x14ac:dyDescent="0.35">
      <c r="A229" t="str">
        <f t="shared" si="3"/>
        <v>VOLFXEURNOK6MATM</v>
      </c>
      <c r="B229" t="s">
        <v>71</v>
      </c>
      <c r="C229" t="s">
        <v>27</v>
      </c>
      <c r="D229" t="s">
        <v>91</v>
      </c>
      <c r="E229" t="s">
        <v>5</v>
      </c>
      <c r="F229" t="s">
        <v>9</v>
      </c>
      <c r="G229" t="s">
        <v>91</v>
      </c>
      <c r="H229" t="s">
        <v>9</v>
      </c>
      <c r="I229">
        <v>0.5</v>
      </c>
      <c r="J229" t="s">
        <v>5</v>
      </c>
      <c r="K229">
        <v>2998.70741</v>
      </c>
      <c r="L229">
        <v>9.8149999999999995</v>
      </c>
      <c r="M229">
        <v>9.7825000000000006</v>
      </c>
      <c r="N229" t="s">
        <v>75</v>
      </c>
      <c r="O229" t="s">
        <v>75</v>
      </c>
      <c r="P229" t="s">
        <v>75</v>
      </c>
      <c r="Q229" t="s">
        <v>75</v>
      </c>
      <c r="R229">
        <v>0.7</v>
      </c>
      <c r="S229">
        <v>0.81779999999999997</v>
      </c>
      <c r="T229">
        <v>0.83250000000000002</v>
      </c>
      <c r="U229">
        <v>0.7</v>
      </c>
      <c r="V229">
        <v>0.20499999999999999</v>
      </c>
      <c r="W229">
        <v>-1.7900000000000901E-2</v>
      </c>
      <c r="X229">
        <v>0.23499999999999899</v>
      </c>
      <c r="Y229">
        <v>3.2499999999998801E-2</v>
      </c>
      <c r="Z229">
        <v>97.4579908249965</v>
      </c>
      <c r="AA229">
        <v>1049.5475934999999</v>
      </c>
      <c r="AB229">
        <v>614.73501905000001</v>
      </c>
      <c r="AC229">
        <v>1226.1714599489901</v>
      </c>
      <c r="AD229">
        <v>-53.676862639002699</v>
      </c>
      <c r="AE229">
        <v>704.69624134999799</v>
      </c>
      <c r="AF229">
        <v>1049.5475934999999</v>
      </c>
      <c r="AG229">
        <v>1248.2119594124999</v>
      </c>
      <c r="AH229">
        <v>97.4579908249965</v>
      </c>
      <c r="AI229" s="13">
        <v>1049.5475934999999</v>
      </c>
      <c r="AJ229">
        <v>614.73501905000001</v>
      </c>
      <c r="AK229">
        <v>1226.1714599489901</v>
      </c>
      <c r="AL229" t="s">
        <v>77</v>
      </c>
    </row>
    <row r="230" spans="1:38" x14ac:dyDescent="0.35">
      <c r="A230" t="str">
        <f t="shared" si="3"/>
        <v>VOLFXEURNOK9M10FLY</v>
      </c>
      <c r="B230" t="s">
        <v>71</v>
      </c>
      <c r="C230" t="s">
        <v>27</v>
      </c>
      <c r="D230" t="s">
        <v>91</v>
      </c>
      <c r="E230" t="s">
        <v>6</v>
      </c>
      <c r="F230" t="s">
        <v>17</v>
      </c>
      <c r="G230" t="s">
        <v>91</v>
      </c>
      <c r="H230" t="s">
        <v>17</v>
      </c>
      <c r="I230">
        <v>0.75</v>
      </c>
      <c r="J230" t="s">
        <v>6</v>
      </c>
      <c r="K230">
        <v>-854.66</v>
      </c>
      <c r="L230">
        <v>1.06</v>
      </c>
      <c r="M230">
        <v>1.1069</v>
      </c>
      <c r="N230" t="s">
        <v>75</v>
      </c>
      <c r="O230" t="s">
        <v>75</v>
      </c>
      <c r="P230" t="s">
        <v>75</v>
      </c>
      <c r="Q230" t="s">
        <v>75</v>
      </c>
      <c r="R230">
        <v>0.6583</v>
      </c>
      <c r="S230">
        <v>0.85170000000000001</v>
      </c>
      <c r="T230">
        <v>0.87580000000000002</v>
      </c>
      <c r="U230">
        <v>0.48370000000000002</v>
      </c>
      <c r="V230">
        <v>0</v>
      </c>
      <c r="W230">
        <v>-9.3999999999998494E-3</v>
      </c>
      <c r="X230">
        <v>0</v>
      </c>
      <c r="Y230">
        <v>-4.68999999999999E-2</v>
      </c>
      <c r="Z230">
        <v>40.0835539999999</v>
      </c>
      <c r="AA230">
        <v>281.31133899999998</v>
      </c>
      <c r="AB230">
        <v>86.662523999999905</v>
      </c>
      <c r="AC230">
        <v>363.95696099999998</v>
      </c>
      <c r="AD230">
        <v>8.0338039999998703</v>
      </c>
      <c r="AE230">
        <v>92.474211999999795</v>
      </c>
      <c r="AF230">
        <v>206.699521</v>
      </c>
      <c r="AG230">
        <v>374.25561399999998</v>
      </c>
      <c r="AH230">
        <v>40.0835539999999</v>
      </c>
      <c r="AI230" s="13">
        <v>281.31133899999998</v>
      </c>
      <c r="AJ230">
        <v>86.662523999999905</v>
      </c>
      <c r="AK230">
        <v>363.95696099999998</v>
      </c>
      <c r="AL230" t="s">
        <v>77</v>
      </c>
    </row>
    <row r="231" spans="1:38" x14ac:dyDescent="0.35">
      <c r="A231" t="str">
        <f t="shared" si="3"/>
        <v>VOLFXEURNOK9M10RR</v>
      </c>
      <c r="B231" t="s">
        <v>71</v>
      </c>
      <c r="C231" t="s">
        <v>27</v>
      </c>
      <c r="D231" t="s">
        <v>91</v>
      </c>
      <c r="E231" t="s">
        <v>6</v>
      </c>
      <c r="F231" t="s">
        <v>16</v>
      </c>
      <c r="G231" t="s">
        <v>91</v>
      </c>
      <c r="H231" t="s">
        <v>16</v>
      </c>
      <c r="I231">
        <v>0.75</v>
      </c>
      <c r="J231" t="s">
        <v>6</v>
      </c>
      <c r="K231">
        <v>331.36</v>
      </c>
      <c r="L231">
        <v>3.11</v>
      </c>
      <c r="M231">
        <v>3.11</v>
      </c>
      <c r="N231" t="s">
        <v>75</v>
      </c>
      <c r="O231" t="s">
        <v>75</v>
      </c>
      <c r="P231" t="s">
        <v>75</v>
      </c>
      <c r="Q231" t="s">
        <v>75</v>
      </c>
      <c r="R231">
        <v>0.98750000000000004</v>
      </c>
      <c r="S231">
        <v>1.3975</v>
      </c>
      <c r="T231">
        <v>1.4488000000000001</v>
      </c>
      <c r="U231">
        <v>0.72550000000000003</v>
      </c>
      <c r="V231">
        <v>1.9383999999999999</v>
      </c>
      <c r="W231">
        <v>-3.2000000000000001E-2</v>
      </c>
      <c r="X231">
        <v>2.1806999999999999</v>
      </c>
      <c r="Y231">
        <v>0</v>
      </c>
      <c r="Z231">
        <v>0</v>
      </c>
      <c r="AA231">
        <v>163.60900000000001</v>
      </c>
      <c r="AB231">
        <v>642.308224</v>
      </c>
      <c r="AC231">
        <v>231.5378</v>
      </c>
      <c r="AD231">
        <v>-10.60352</v>
      </c>
      <c r="AE231">
        <v>722.59675200000004</v>
      </c>
      <c r="AF231">
        <v>120.20084</v>
      </c>
      <c r="AG231">
        <v>240.037184</v>
      </c>
      <c r="AH231">
        <v>0</v>
      </c>
      <c r="AI231" s="13">
        <v>163.60900000000001</v>
      </c>
      <c r="AJ231">
        <v>642.308224</v>
      </c>
      <c r="AK231">
        <v>231.5378</v>
      </c>
      <c r="AL231" t="s">
        <v>77</v>
      </c>
    </row>
    <row r="232" spans="1:38" x14ac:dyDescent="0.35">
      <c r="A232" t="str">
        <f t="shared" si="3"/>
        <v>VOLFXEURNOK9M25FLY</v>
      </c>
      <c r="B232" t="s">
        <v>71</v>
      </c>
      <c r="C232" t="s">
        <v>27</v>
      </c>
      <c r="D232" t="s">
        <v>91</v>
      </c>
      <c r="E232" t="s">
        <v>6</v>
      </c>
      <c r="F232" t="s">
        <v>19</v>
      </c>
      <c r="G232" t="s">
        <v>91</v>
      </c>
      <c r="H232" t="s">
        <v>19</v>
      </c>
      <c r="I232">
        <v>0.75</v>
      </c>
      <c r="J232" t="s">
        <v>6</v>
      </c>
      <c r="K232">
        <v>2839.88</v>
      </c>
      <c r="L232">
        <v>0.39250000000000002</v>
      </c>
      <c r="M232">
        <v>0.375</v>
      </c>
      <c r="N232" t="s">
        <v>75</v>
      </c>
      <c r="O232" t="s">
        <v>75</v>
      </c>
      <c r="P232" t="s">
        <v>75</v>
      </c>
      <c r="Q232" t="s">
        <v>75</v>
      </c>
      <c r="R232">
        <v>0.4</v>
      </c>
      <c r="S232">
        <v>0.40910000000000002</v>
      </c>
      <c r="T232">
        <v>0.4103</v>
      </c>
      <c r="U232">
        <v>0.3</v>
      </c>
      <c r="V232">
        <v>6.0999999999999999E-2</v>
      </c>
      <c r="W232">
        <v>3.5000000000000001E-3</v>
      </c>
      <c r="X232">
        <v>6.6500000000000004E-2</v>
      </c>
      <c r="Y232">
        <v>1.7500000000000002E-2</v>
      </c>
      <c r="Z232">
        <v>49.697899999999997</v>
      </c>
      <c r="AA232">
        <v>567.976</v>
      </c>
      <c r="AB232">
        <v>173.23267999999999</v>
      </c>
      <c r="AC232">
        <v>580.89745400000004</v>
      </c>
      <c r="AD232">
        <v>9.9395800000000101</v>
      </c>
      <c r="AE232">
        <v>188.85202000000001</v>
      </c>
      <c r="AF232">
        <v>425.98200000000003</v>
      </c>
      <c r="AG232">
        <v>582.60138199999994</v>
      </c>
      <c r="AH232">
        <v>49.697899999999997</v>
      </c>
      <c r="AI232" s="13">
        <v>567.976</v>
      </c>
      <c r="AJ232">
        <v>173.23267999999999</v>
      </c>
      <c r="AK232">
        <v>580.89745400000004</v>
      </c>
      <c r="AL232" t="s">
        <v>77</v>
      </c>
    </row>
    <row r="233" spans="1:38" x14ac:dyDescent="0.35">
      <c r="A233" t="str">
        <f t="shared" si="3"/>
        <v>VOLFXEURNOK9M25RR</v>
      </c>
      <c r="B233" t="s">
        <v>71</v>
      </c>
      <c r="C233" t="s">
        <v>27</v>
      </c>
      <c r="D233" t="s">
        <v>91</v>
      </c>
      <c r="E233" t="s">
        <v>6</v>
      </c>
      <c r="F233" t="s">
        <v>18</v>
      </c>
      <c r="G233" t="s">
        <v>91</v>
      </c>
      <c r="H233" t="s">
        <v>18</v>
      </c>
      <c r="I233">
        <v>0.75</v>
      </c>
      <c r="J233" t="s">
        <v>6</v>
      </c>
      <c r="K233">
        <v>-802.37</v>
      </c>
      <c r="L233">
        <v>1.7124999999999999</v>
      </c>
      <c r="M233">
        <v>1.7124999999999999</v>
      </c>
      <c r="N233" t="s">
        <v>75</v>
      </c>
      <c r="O233" t="s">
        <v>75</v>
      </c>
      <c r="P233" t="s">
        <v>75</v>
      </c>
      <c r="Q233" t="s">
        <v>75</v>
      </c>
      <c r="R233">
        <v>0.4</v>
      </c>
      <c r="S233">
        <v>0.54079999999999995</v>
      </c>
      <c r="T233">
        <v>0.55840000000000001</v>
      </c>
      <c r="U233">
        <v>0.38800000000000001</v>
      </c>
      <c r="V233">
        <v>0</v>
      </c>
      <c r="W233">
        <v>1.085</v>
      </c>
      <c r="X233">
        <v>0</v>
      </c>
      <c r="Y233">
        <v>0</v>
      </c>
      <c r="Z233">
        <v>0</v>
      </c>
      <c r="AA233">
        <v>160.47399999999999</v>
      </c>
      <c r="AB233">
        <v>24.071100000000001</v>
      </c>
      <c r="AC233">
        <v>216.960847999999</v>
      </c>
      <c r="AD233">
        <v>-870.57145000000003</v>
      </c>
      <c r="AE233">
        <v>27.120106</v>
      </c>
      <c r="AF233">
        <v>155.65978000000001</v>
      </c>
      <c r="AG233">
        <v>224.021704</v>
      </c>
      <c r="AH233">
        <v>0</v>
      </c>
      <c r="AI233" s="13">
        <v>160.47399999999999</v>
      </c>
      <c r="AJ233">
        <v>24.071100000000001</v>
      </c>
      <c r="AK233">
        <v>216.960847999999</v>
      </c>
      <c r="AL233" t="s">
        <v>77</v>
      </c>
    </row>
    <row r="234" spans="1:38" x14ac:dyDescent="0.35">
      <c r="A234" t="str">
        <f t="shared" si="3"/>
        <v>VOLFXEURNOK9MATM</v>
      </c>
      <c r="B234" t="s">
        <v>71</v>
      </c>
      <c r="C234" t="s">
        <v>27</v>
      </c>
      <c r="D234" t="s">
        <v>91</v>
      </c>
      <c r="E234" t="s">
        <v>6</v>
      </c>
      <c r="F234" t="s">
        <v>9</v>
      </c>
      <c r="G234" t="s">
        <v>91</v>
      </c>
      <c r="H234" t="s">
        <v>9</v>
      </c>
      <c r="I234">
        <v>0.75</v>
      </c>
      <c r="J234" t="s">
        <v>6</v>
      </c>
      <c r="K234">
        <v>2677.5987700000001</v>
      </c>
      <c r="L234">
        <v>9.93</v>
      </c>
      <c r="M234">
        <v>9.9121000000000006</v>
      </c>
      <c r="N234" t="s">
        <v>75</v>
      </c>
      <c r="O234" t="s">
        <v>75</v>
      </c>
      <c r="P234" t="s">
        <v>75</v>
      </c>
      <c r="Q234" t="s">
        <v>75</v>
      </c>
      <c r="R234">
        <v>0.55000000000000004</v>
      </c>
      <c r="S234">
        <v>0.76590000000000003</v>
      </c>
      <c r="T234">
        <v>0.79290000000000005</v>
      </c>
      <c r="U234">
        <v>0.51</v>
      </c>
      <c r="V234">
        <v>9.9999999999999603E-2</v>
      </c>
      <c r="W234">
        <v>1.6999999999995901E-3</v>
      </c>
      <c r="X234">
        <v>0.115</v>
      </c>
      <c r="Y234">
        <v>1.7899999999999101E-2</v>
      </c>
      <c r="Z234">
        <v>47.9290179829976</v>
      </c>
      <c r="AA234">
        <v>736.33966175</v>
      </c>
      <c r="AB234">
        <v>267.75987699999899</v>
      </c>
      <c r="AC234">
        <v>1025.3864489714999</v>
      </c>
      <c r="AD234">
        <v>4.5519179089988997</v>
      </c>
      <c r="AE234">
        <v>307.92385854999998</v>
      </c>
      <c r="AF234">
        <v>682.78768634999994</v>
      </c>
      <c r="AG234">
        <v>1061.5340323665</v>
      </c>
      <c r="AH234">
        <v>47.9290179829976</v>
      </c>
      <c r="AI234" s="13">
        <v>736.33966175</v>
      </c>
      <c r="AJ234">
        <v>267.75987699999899</v>
      </c>
      <c r="AK234">
        <v>1025.3864489714999</v>
      </c>
      <c r="AL234" t="s">
        <v>77</v>
      </c>
    </row>
    <row r="235" spans="1:38" x14ac:dyDescent="0.35">
      <c r="A235" t="str">
        <f t="shared" si="3"/>
        <v>VOLFXEURNOK1Y10FLY</v>
      </c>
      <c r="B235" t="s">
        <v>71</v>
      </c>
      <c r="C235" t="s">
        <v>27</v>
      </c>
      <c r="D235" t="s">
        <v>91</v>
      </c>
      <c r="E235" t="s">
        <v>7</v>
      </c>
      <c r="F235" t="s">
        <v>17</v>
      </c>
      <c r="G235" t="s">
        <v>91</v>
      </c>
      <c r="H235" t="s">
        <v>17</v>
      </c>
      <c r="I235">
        <v>1</v>
      </c>
      <c r="J235" t="s">
        <v>7</v>
      </c>
      <c r="K235">
        <v>-532.42999999999995</v>
      </c>
      <c r="L235">
        <v>1.2150000000000001</v>
      </c>
      <c r="M235">
        <v>1.1705000000000001</v>
      </c>
      <c r="N235" t="s">
        <v>75</v>
      </c>
      <c r="O235" t="s">
        <v>75</v>
      </c>
      <c r="P235" t="s">
        <v>85</v>
      </c>
      <c r="Q235" t="s">
        <v>85</v>
      </c>
      <c r="R235">
        <v>0.69769999999999999</v>
      </c>
      <c r="S235">
        <v>0.93957999999999997</v>
      </c>
      <c r="T235">
        <v>0.96974000000000005</v>
      </c>
      <c r="U235">
        <v>0.54918</v>
      </c>
      <c r="V235">
        <v>8.90000000000013E-3</v>
      </c>
      <c r="W235">
        <v>6.09000000000001E-2</v>
      </c>
      <c r="X235">
        <v>4.4000000000001798E-3</v>
      </c>
      <c r="Y235">
        <v>4.4499999999999901E-2</v>
      </c>
      <c r="Z235">
        <v>-23.693134999999899</v>
      </c>
      <c r="AA235">
        <v>185.73820549999999</v>
      </c>
      <c r="AB235">
        <v>0</v>
      </c>
      <c r="AC235">
        <v>250.130289699999</v>
      </c>
      <c r="AD235">
        <v>-32.424987000000002</v>
      </c>
      <c r="AE235">
        <v>0</v>
      </c>
      <c r="AF235">
        <v>146.19995369999901</v>
      </c>
      <c r="AG235">
        <v>258.159334099999</v>
      </c>
      <c r="AH235">
        <v>-23.693134999999899</v>
      </c>
      <c r="AI235" s="13">
        <v>185.73820549999999</v>
      </c>
      <c r="AJ235">
        <v>0</v>
      </c>
      <c r="AK235">
        <v>250.130289699999</v>
      </c>
      <c r="AL235" t="s">
        <v>77</v>
      </c>
    </row>
    <row r="236" spans="1:38" x14ac:dyDescent="0.35">
      <c r="A236" t="str">
        <f t="shared" si="3"/>
        <v>VOLFXEURNOK1Y10RR</v>
      </c>
      <c r="B236" t="s">
        <v>71</v>
      </c>
      <c r="C236" t="s">
        <v>27</v>
      </c>
      <c r="D236" t="s">
        <v>91</v>
      </c>
      <c r="E236" t="s">
        <v>7</v>
      </c>
      <c r="F236" t="s">
        <v>16</v>
      </c>
      <c r="G236" t="s">
        <v>91</v>
      </c>
      <c r="H236" t="s">
        <v>16</v>
      </c>
      <c r="I236">
        <v>1</v>
      </c>
      <c r="J236" t="s">
        <v>7</v>
      </c>
      <c r="K236">
        <v>254.32999999999899</v>
      </c>
      <c r="L236">
        <v>3.32</v>
      </c>
      <c r="M236">
        <v>3.32</v>
      </c>
      <c r="N236" t="s">
        <v>75</v>
      </c>
      <c r="O236" t="s">
        <v>75</v>
      </c>
      <c r="P236" t="s">
        <v>75</v>
      </c>
      <c r="Q236" t="s">
        <v>75</v>
      </c>
      <c r="R236">
        <v>1.0777000000000001</v>
      </c>
      <c r="S236">
        <v>1.4155</v>
      </c>
      <c r="T236">
        <v>1.4578</v>
      </c>
      <c r="U236">
        <v>0.83950000000000002</v>
      </c>
      <c r="V236">
        <v>2.0228999999999999</v>
      </c>
      <c r="W236">
        <v>-2.4E-2</v>
      </c>
      <c r="X236">
        <v>2.2757999999999998</v>
      </c>
      <c r="Y236">
        <v>0</v>
      </c>
      <c r="Z236">
        <v>0</v>
      </c>
      <c r="AA236">
        <v>137.04572049999999</v>
      </c>
      <c r="AB236">
        <v>514.48415699999998</v>
      </c>
      <c r="AC236">
        <v>180.00205749999901</v>
      </c>
      <c r="AD236">
        <v>-6.1039199999999996</v>
      </c>
      <c r="AE236">
        <v>578.80421399999898</v>
      </c>
      <c r="AF236">
        <v>106.75501749999999</v>
      </c>
      <c r="AG236">
        <v>185.381137</v>
      </c>
      <c r="AH236">
        <v>0</v>
      </c>
      <c r="AI236" s="13">
        <v>137.04572049999999</v>
      </c>
      <c r="AJ236">
        <v>514.48415699999998</v>
      </c>
      <c r="AK236">
        <v>180.00205749999901</v>
      </c>
      <c r="AL236" t="s">
        <v>77</v>
      </c>
    </row>
    <row r="237" spans="1:38" x14ac:dyDescent="0.35">
      <c r="A237" t="str">
        <f t="shared" si="3"/>
        <v>VOLFXEURNOK1Y25FLY</v>
      </c>
      <c r="B237" t="s">
        <v>71</v>
      </c>
      <c r="C237" t="s">
        <v>27</v>
      </c>
      <c r="D237" t="s">
        <v>91</v>
      </c>
      <c r="E237" t="s">
        <v>7</v>
      </c>
      <c r="F237" t="s">
        <v>19</v>
      </c>
      <c r="G237" t="s">
        <v>91</v>
      </c>
      <c r="H237" t="s">
        <v>19</v>
      </c>
      <c r="I237">
        <v>1</v>
      </c>
      <c r="J237" t="s">
        <v>7</v>
      </c>
      <c r="K237">
        <v>1025.7</v>
      </c>
      <c r="L237">
        <v>0.41749999999999998</v>
      </c>
      <c r="M237">
        <v>0.4</v>
      </c>
      <c r="N237" t="s">
        <v>75</v>
      </c>
      <c r="O237" t="s">
        <v>75</v>
      </c>
      <c r="P237" t="s">
        <v>75</v>
      </c>
      <c r="Q237" t="s">
        <v>75</v>
      </c>
      <c r="R237">
        <v>0.4</v>
      </c>
      <c r="S237">
        <v>0.43919999999999998</v>
      </c>
      <c r="T237">
        <v>0.44409999999999999</v>
      </c>
      <c r="U237">
        <v>0.34</v>
      </c>
      <c r="V237">
        <v>6.3299999999999898E-2</v>
      </c>
      <c r="W237">
        <v>3.5000000000000001E-3</v>
      </c>
      <c r="X237">
        <v>6.9000000000000006E-2</v>
      </c>
      <c r="Y237">
        <v>1.7499999999999901E-2</v>
      </c>
      <c r="Z237">
        <v>17.949749999999899</v>
      </c>
      <c r="AA237">
        <v>205.14</v>
      </c>
      <c r="AB237">
        <v>64.926809999999904</v>
      </c>
      <c r="AC237">
        <v>225.24372</v>
      </c>
      <c r="AD237">
        <v>3.58995</v>
      </c>
      <c r="AE237">
        <v>70.773300000000006</v>
      </c>
      <c r="AF237">
        <v>174.369</v>
      </c>
      <c r="AG237">
        <v>227.756685</v>
      </c>
      <c r="AH237">
        <v>17.949749999999899</v>
      </c>
      <c r="AI237" s="13">
        <v>205.14</v>
      </c>
      <c r="AJ237">
        <v>64.926809999999904</v>
      </c>
      <c r="AK237">
        <v>225.24372</v>
      </c>
      <c r="AL237" t="s">
        <v>77</v>
      </c>
    </row>
    <row r="238" spans="1:38" x14ac:dyDescent="0.35">
      <c r="A238" t="str">
        <f t="shared" si="3"/>
        <v>VOLFXEURNOK1Y25RR</v>
      </c>
      <c r="B238" t="s">
        <v>71</v>
      </c>
      <c r="C238" t="s">
        <v>27</v>
      </c>
      <c r="D238" t="s">
        <v>91</v>
      </c>
      <c r="E238" t="s">
        <v>7</v>
      </c>
      <c r="F238" t="s">
        <v>18</v>
      </c>
      <c r="G238" t="s">
        <v>91</v>
      </c>
      <c r="H238" t="s">
        <v>18</v>
      </c>
      <c r="I238">
        <v>1</v>
      </c>
      <c r="J238" t="s">
        <v>7</v>
      </c>
      <c r="K238">
        <v>-325.979999999999</v>
      </c>
      <c r="L238">
        <v>1.7725</v>
      </c>
      <c r="M238">
        <v>1.0896999999999999</v>
      </c>
      <c r="N238" t="s">
        <v>75</v>
      </c>
      <c r="O238" t="s">
        <v>75</v>
      </c>
      <c r="P238" t="s">
        <v>75</v>
      </c>
      <c r="Q238" t="s">
        <v>75</v>
      </c>
      <c r="R238">
        <v>0.45500000000000002</v>
      </c>
      <c r="S238">
        <v>0.59389999999999998</v>
      </c>
      <c r="T238">
        <v>0.61119999999999997</v>
      </c>
      <c r="U238">
        <v>0.41099999999999998</v>
      </c>
      <c r="V238">
        <v>0</v>
      </c>
      <c r="W238">
        <v>2.8403999999999998</v>
      </c>
      <c r="X238">
        <v>0</v>
      </c>
      <c r="Y238">
        <v>0.68279999999999996</v>
      </c>
      <c r="Z238">
        <v>-222.57914399999899</v>
      </c>
      <c r="AA238">
        <v>74.160449999999997</v>
      </c>
      <c r="AB238">
        <v>6.2914140000000298</v>
      </c>
      <c r="AC238">
        <v>96.799760999999904</v>
      </c>
      <c r="AD238">
        <v>-925.91359199999897</v>
      </c>
      <c r="AE238">
        <v>7.6279320000000199</v>
      </c>
      <c r="AF238">
        <v>66.988889999999898</v>
      </c>
      <c r="AG238">
        <v>99.619487999999905</v>
      </c>
      <c r="AH238">
        <v>-222.57914399999899</v>
      </c>
      <c r="AI238" s="13">
        <v>74.160449999999997</v>
      </c>
      <c r="AJ238">
        <v>6.2914140000000298</v>
      </c>
      <c r="AK238">
        <v>96.799760999999904</v>
      </c>
      <c r="AL238" t="s">
        <v>77</v>
      </c>
    </row>
    <row r="239" spans="1:38" x14ac:dyDescent="0.35">
      <c r="A239" t="str">
        <f t="shared" si="3"/>
        <v>VOLFXEURNOK1YATM</v>
      </c>
      <c r="B239" t="s">
        <v>71</v>
      </c>
      <c r="C239" t="s">
        <v>27</v>
      </c>
      <c r="D239" t="s">
        <v>91</v>
      </c>
      <c r="E239" t="s">
        <v>7</v>
      </c>
      <c r="F239" t="s">
        <v>9</v>
      </c>
      <c r="G239" t="s">
        <v>91</v>
      </c>
      <c r="H239" t="s">
        <v>9</v>
      </c>
      <c r="I239">
        <v>1</v>
      </c>
      <c r="J239" t="s">
        <v>7</v>
      </c>
      <c r="K239">
        <v>2329.9604199999999</v>
      </c>
      <c r="L239">
        <v>10.02</v>
      </c>
      <c r="M239">
        <v>9.9975000000000005</v>
      </c>
      <c r="N239" t="s">
        <v>75</v>
      </c>
      <c r="O239" t="s">
        <v>75</v>
      </c>
      <c r="P239" t="s">
        <v>75</v>
      </c>
      <c r="Q239" t="s">
        <v>75</v>
      </c>
      <c r="R239">
        <v>0.65</v>
      </c>
      <c r="S239">
        <v>0.84489999999999998</v>
      </c>
      <c r="T239">
        <v>0.86919999999999997</v>
      </c>
      <c r="U239">
        <v>0.65</v>
      </c>
      <c r="V239">
        <v>9.75000000000001E-2</v>
      </c>
      <c r="W239">
        <v>-8.6000000000012698E-3</v>
      </c>
      <c r="X239">
        <v>0.10869999999999801</v>
      </c>
      <c r="Y239">
        <v>2.2499999999999E-2</v>
      </c>
      <c r="Z239">
        <v>52.4241094499978</v>
      </c>
      <c r="AA239">
        <v>757.23713650000002</v>
      </c>
      <c r="AB239">
        <v>227.17114094999999</v>
      </c>
      <c r="AC239">
        <v>984.29177942899901</v>
      </c>
      <c r="AD239">
        <v>-20.037659612002901</v>
      </c>
      <c r="AE239">
        <v>253.266697653997</v>
      </c>
      <c r="AF239">
        <v>757.23713650000002</v>
      </c>
      <c r="AG239">
        <v>1012.60079853199</v>
      </c>
      <c r="AH239">
        <v>52.4241094499978</v>
      </c>
      <c r="AI239" s="13">
        <v>757.23713650000002</v>
      </c>
      <c r="AJ239">
        <v>227.17114094999999</v>
      </c>
      <c r="AK239">
        <v>984.29177942899901</v>
      </c>
      <c r="AL239" t="s">
        <v>77</v>
      </c>
    </row>
    <row r="240" spans="1:38" x14ac:dyDescent="0.35">
      <c r="A240" t="str">
        <f t="shared" si="3"/>
        <v>VOLFXEURNOK2Y10FLY</v>
      </c>
      <c r="B240" t="s">
        <v>71</v>
      </c>
      <c r="C240" t="s">
        <v>27</v>
      </c>
      <c r="D240" t="s">
        <v>91</v>
      </c>
      <c r="E240" t="s">
        <v>8</v>
      </c>
      <c r="F240" t="s">
        <v>17</v>
      </c>
      <c r="G240" t="s">
        <v>91</v>
      </c>
      <c r="H240" t="s">
        <v>17</v>
      </c>
      <c r="I240">
        <v>2</v>
      </c>
      <c r="J240" t="s">
        <v>8</v>
      </c>
      <c r="K240">
        <v>-88.08</v>
      </c>
      <c r="L240">
        <v>1.2450000000000001</v>
      </c>
      <c r="M240">
        <v>1.2450000000000001</v>
      </c>
      <c r="N240" t="s">
        <v>75</v>
      </c>
      <c r="O240" t="s">
        <v>75</v>
      </c>
      <c r="P240" t="s">
        <v>75</v>
      </c>
      <c r="Q240" t="s">
        <v>75</v>
      </c>
      <c r="R240">
        <v>0.85529999999999995</v>
      </c>
      <c r="S240">
        <v>1.2910999999999999</v>
      </c>
      <c r="T240">
        <v>1.3454999999999999</v>
      </c>
      <c r="U240">
        <v>0.81110000000000004</v>
      </c>
      <c r="V240">
        <v>0</v>
      </c>
      <c r="W240">
        <v>7.3400000000000104E-2</v>
      </c>
      <c r="X240">
        <v>0</v>
      </c>
      <c r="Y240">
        <v>0</v>
      </c>
      <c r="Z240">
        <v>0</v>
      </c>
      <c r="AA240">
        <v>37.667411999999999</v>
      </c>
      <c r="AB240">
        <v>10.0411199999999</v>
      </c>
      <c r="AC240">
        <v>56.860043999999903</v>
      </c>
      <c r="AD240">
        <v>-6.4650720000000099</v>
      </c>
      <c r="AE240">
        <v>11.3006639999999</v>
      </c>
      <c r="AF240">
        <v>35.720844</v>
      </c>
      <c r="AG240">
        <v>59.2558199999999</v>
      </c>
      <c r="AH240">
        <v>0</v>
      </c>
      <c r="AI240" s="13">
        <v>37.667411999999999</v>
      </c>
      <c r="AJ240">
        <v>10.0411199999999</v>
      </c>
      <c r="AK240">
        <v>56.860043999999903</v>
      </c>
      <c r="AL240" t="s">
        <v>77</v>
      </c>
    </row>
    <row r="241" spans="1:38" x14ac:dyDescent="0.35">
      <c r="A241" t="str">
        <f t="shared" si="3"/>
        <v>VOLFXEURNOK2Y10RR</v>
      </c>
      <c r="B241" t="s">
        <v>71</v>
      </c>
      <c r="C241" t="s">
        <v>27</v>
      </c>
      <c r="D241" t="s">
        <v>91</v>
      </c>
      <c r="E241" t="s">
        <v>8</v>
      </c>
      <c r="F241" t="s">
        <v>16</v>
      </c>
      <c r="G241" t="s">
        <v>91</v>
      </c>
      <c r="H241" t="s">
        <v>16</v>
      </c>
      <c r="I241">
        <v>2</v>
      </c>
      <c r="J241" t="s">
        <v>8</v>
      </c>
      <c r="K241">
        <v>42.26</v>
      </c>
      <c r="L241">
        <v>3.5550000000000002</v>
      </c>
      <c r="M241">
        <v>3.5550000000000002</v>
      </c>
      <c r="N241" t="s">
        <v>75</v>
      </c>
      <c r="O241" t="s">
        <v>75</v>
      </c>
      <c r="P241" t="s">
        <v>75</v>
      </c>
      <c r="Q241" t="s">
        <v>75</v>
      </c>
      <c r="R241">
        <v>1.2830999999999999</v>
      </c>
      <c r="S241">
        <v>2.5766</v>
      </c>
      <c r="T241">
        <v>2.7383000000000002</v>
      </c>
      <c r="U241">
        <v>1.2165999999999999</v>
      </c>
      <c r="V241">
        <v>1.9547000000000001</v>
      </c>
      <c r="W241">
        <v>-1.6E-2</v>
      </c>
      <c r="X241">
        <v>2.1989999999999998</v>
      </c>
      <c r="Y241">
        <v>0</v>
      </c>
      <c r="Z241">
        <v>0</v>
      </c>
      <c r="AA241">
        <v>27.111902999999899</v>
      </c>
      <c r="AB241">
        <v>82.605621999999997</v>
      </c>
      <c r="AC241">
        <v>54.443557999999904</v>
      </c>
      <c r="AD241">
        <v>-0.67615999999999998</v>
      </c>
      <c r="AE241">
        <v>92.929739999999995</v>
      </c>
      <c r="AF241">
        <v>25.706757999999901</v>
      </c>
      <c r="AG241">
        <v>57.860278999999998</v>
      </c>
      <c r="AH241">
        <v>0</v>
      </c>
      <c r="AI241" s="13">
        <v>27.111902999999899</v>
      </c>
      <c r="AJ241">
        <v>82.605621999999997</v>
      </c>
      <c r="AK241">
        <v>54.443557999999904</v>
      </c>
      <c r="AL241" t="s">
        <v>77</v>
      </c>
    </row>
    <row r="242" spans="1:38" x14ac:dyDescent="0.35">
      <c r="A242" t="str">
        <f t="shared" si="3"/>
        <v>VOLFXEURNOK2Y25FLY</v>
      </c>
      <c r="B242" t="s">
        <v>71</v>
      </c>
      <c r="C242" t="s">
        <v>27</v>
      </c>
      <c r="D242" t="s">
        <v>91</v>
      </c>
      <c r="E242" t="s">
        <v>8</v>
      </c>
      <c r="F242" t="s">
        <v>19</v>
      </c>
      <c r="G242" t="s">
        <v>91</v>
      </c>
      <c r="H242" t="s">
        <v>19</v>
      </c>
      <c r="I242">
        <v>2</v>
      </c>
      <c r="J242" t="s">
        <v>8</v>
      </c>
      <c r="K242">
        <v>100.08999999999899</v>
      </c>
      <c r="L242">
        <v>0.44</v>
      </c>
      <c r="M242">
        <v>0.42499999999999999</v>
      </c>
      <c r="N242" t="s">
        <v>75</v>
      </c>
      <c r="O242" t="s">
        <v>75</v>
      </c>
      <c r="P242" t="s">
        <v>75</v>
      </c>
      <c r="Q242" t="s">
        <v>75</v>
      </c>
      <c r="R242">
        <v>0.5</v>
      </c>
      <c r="S242">
        <v>0.52769999999999995</v>
      </c>
      <c r="T242">
        <v>0.53110000000000002</v>
      </c>
      <c r="U242">
        <v>0.42</v>
      </c>
      <c r="V242">
        <v>6.7900000000000002E-2</v>
      </c>
      <c r="W242">
        <v>3.0000000000000001E-3</v>
      </c>
      <c r="X242">
        <v>7.4499999999999997E-2</v>
      </c>
      <c r="Y242">
        <v>1.4999999999999999E-2</v>
      </c>
      <c r="Z242">
        <v>1.50135</v>
      </c>
      <c r="AA242">
        <v>25.022499999999901</v>
      </c>
      <c r="AB242">
        <v>6.7961109999999998</v>
      </c>
      <c r="AC242">
        <v>26.4087464999999</v>
      </c>
      <c r="AD242">
        <v>0.30026999999999998</v>
      </c>
      <c r="AE242">
        <v>7.4567050000000004</v>
      </c>
      <c r="AF242">
        <v>21.018899999999999</v>
      </c>
      <c r="AG242">
        <v>26.578899499999999</v>
      </c>
      <c r="AH242">
        <v>1.50135</v>
      </c>
      <c r="AI242" s="13">
        <v>25.022499999999901</v>
      </c>
      <c r="AJ242">
        <v>6.7961109999999998</v>
      </c>
      <c r="AK242">
        <v>26.4087464999999</v>
      </c>
      <c r="AL242" t="s">
        <v>77</v>
      </c>
    </row>
    <row r="243" spans="1:38" x14ac:dyDescent="0.35">
      <c r="A243" t="str">
        <f t="shared" si="3"/>
        <v>VOLFXEURNOK2Y25RR</v>
      </c>
      <c r="B243" t="s">
        <v>71</v>
      </c>
      <c r="C243" t="s">
        <v>27</v>
      </c>
      <c r="D243" t="s">
        <v>91</v>
      </c>
      <c r="E243" t="s">
        <v>8</v>
      </c>
      <c r="F243" t="s">
        <v>18</v>
      </c>
      <c r="G243" t="s">
        <v>91</v>
      </c>
      <c r="H243" t="s">
        <v>18</v>
      </c>
      <c r="I243">
        <v>2</v>
      </c>
      <c r="J243" t="s">
        <v>8</v>
      </c>
      <c r="K243">
        <v>-19.34</v>
      </c>
      <c r="L243">
        <v>1.885</v>
      </c>
      <c r="M243">
        <v>1.875</v>
      </c>
      <c r="N243" t="s">
        <v>75</v>
      </c>
      <c r="O243" t="s">
        <v>75</v>
      </c>
      <c r="P243" t="s">
        <v>75</v>
      </c>
      <c r="Q243" t="s">
        <v>75</v>
      </c>
      <c r="R243">
        <v>0.7</v>
      </c>
      <c r="S243">
        <v>0.73870000000000002</v>
      </c>
      <c r="T243">
        <v>0.74360000000000004</v>
      </c>
      <c r="U243">
        <v>0.46</v>
      </c>
      <c r="V243">
        <v>2E-3</v>
      </c>
      <c r="W243">
        <v>1.0566</v>
      </c>
      <c r="X243">
        <v>1.00000000000011E-3</v>
      </c>
      <c r="Y243">
        <v>0.01</v>
      </c>
      <c r="Z243">
        <v>-0.19339999999999999</v>
      </c>
      <c r="AA243">
        <v>6.7689999999999904</v>
      </c>
      <c r="AB243">
        <v>0</v>
      </c>
      <c r="AC243">
        <v>7.1432289999999998</v>
      </c>
      <c r="AD243">
        <v>-20.434643999999999</v>
      </c>
      <c r="AE243">
        <v>0</v>
      </c>
      <c r="AF243">
        <v>4.4481999999999999</v>
      </c>
      <c r="AG243">
        <v>7.1906119999999998</v>
      </c>
      <c r="AH243">
        <v>-0.19339999999999999</v>
      </c>
      <c r="AI243" s="13">
        <v>6.7689999999999904</v>
      </c>
      <c r="AJ243">
        <v>0</v>
      </c>
      <c r="AK243">
        <v>7.1432289999999998</v>
      </c>
      <c r="AL243" t="s">
        <v>77</v>
      </c>
    </row>
    <row r="244" spans="1:38" x14ac:dyDescent="0.35">
      <c r="A244" t="str">
        <f t="shared" si="3"/>
        <v>VOLFXEURNOK2YATM</v>
      </c>
      <c r="B244" t="s">
        <v>71</v>
      </c>
      <c r="C244" t="s">
        <v>27</v>
      </c>
      <c r="D244" t="s">
        <v>91</v>
      </c>
      <c r="E244" t="s">
        <v>8</v>
      </c>
      <c r="F244" t="s">
        <v>9</v>
      </c>
      <c r="G244" t="s">
        <v>91</v>
      </c>
      <c r="H244" t="s">
        <v>9</v>
      </c>
      <c r="I244">
        <v>2</v>
      </c>
      <c r="J244" t="s">
        <v>8</v>
      </c>
      <c r="K244">
        <v>505.24419</v>
      </c>
      <c r="L244">
        <v>10.065</v>
      </c>
      <c r="M244">
        <v>10.0715</v>
      </c>
      <c r="N244" t="s">
        <v>75</v>
      </c>
      <c r="O244" t="s">
        <v>75</v>
      </c>
      <c r="P244" t="s">
        <v>75</v>
      </c>
      <c r="Q244" t="s">
        <v>75</v>
      </c>
      <c r="R244">
        <v>1</v>
      </c>
      <c r="S244">
        <v>1.0467</v>
      </c>
      <c r="T244">
        <v>1.0526</v>
      </c>
      <c r="U244">
        <v>0.64</v>
      </c>
      <c r="V244">
        <v>0</v>
      </c>
      <c r="W244">
        <v>-3.28999999999997E-2</v>
      </c>
      <c r="X244">
        <v>0</v>
      </c>
      <c r="Y244">
        <v>-6.5000000000008298E-3</v>
      </c>
      <c r="Z244">
        <v>-3.28408723500042</v>
      </c>
      <c r="AA244">
        <v>252.622095</v>
      </c>
      <c r="AB244">
        <v>0</v>
      </c>
      <c r="AC244">
        <v>264.41954683649999</v>
      </c>
      <c r="AD244">
        <v>-16.622533850999801</v>
      </c>
      <c r="AE244">
        <v>0</v>
      </c>
      <c r="AF244">
        <v>161.67814079999999</v>
      </c>
      <c r="AG244">
        <v>265.910017197</v>
      </c>
      <c r="AH244">
        <v>-3.28408723500042</v>
      </c>
      <c r="AI244" s="13">
        <v>252.622095</v>
      </c>
      <c r="AJ244">
        <v>0</v>
      </c>
      <c r="AK244">
        <v>264.41954683649999</v>
      </c>
      <c r="AL244" t="s">
        <v>77</v>
      </c>
    </row>
    <row r="245" spans="1:38" x14ac:dyDescent="0.35">
      <c r="A245" t="str">
        <f t="shared" si="3"/>
        <v>VOLFXEURPLN1D10FLY</v>
      </c>
      <c r="B245" t="s">
        <v>71</v>
      </c>
      <c r="C245" t="s">
        <v>27</v>
      </c>
      <c r="D245" t="s">
        <v>92</v>
      </c>
      <c r="E245" t="s">
        <v>20</v>
      </c>
      <c r="F245" t="s">
        <v>17</v>
      </c>
      <c r="G245" t="s">
        <v>92</v>
      </c>
      <c r="H245" t="s">
        <v>17</v>
      </c>
      <c r="I245">
        <v>2.7777777777777701E-3</v>
      </c>
      <c r="J245" t="s">
        <v>20</v>
      </c>
      <c r="K245">
        <v>-759.56999999999903</v>
      </c>
      <c r="L245">
        <v>1.075</v>
      </c>
      <c r="M245">
        <v>1.2541</v>
      </c>
      <c r="N245" t="s">
        <v>75</v>
      </c>
      <c r="O245" t="s">
        <v>75</v>
      </c>
      <c r="P245" t="s">
        <v>80</v>
      </c>
      <c r="Q245" t="s">
        <v>80</v>
      </c>
      <c r="R245">
        <v>2.5306000000000002</v>
      </c>
      <c r="S245">
        <v>5.4640000000000004</v>
      </c>
      <c r="T245">
        <v>5.9291</v>
      </c>
      <c r="U245">
        <v>2.2132999999999998</v>
      </c>
      <c r="V245">
        <v>0</v>
      </c>
      <c r="W245">
        <v>-3.5799999999999998E-2</v>
      </c>
      <c r="X245">
        <v>0</v>
      </c>
      <c r="Y245">
        <v>-0.17910000000000001</v>
      </c>
      <c r="Z245">
        <v>136.03898699999999</v>
      </c>
      <c r="AA245">
        <v>961.08392100000003</v>
      </c>
      <c r="AB245">
        <v>296.38421399999999</v>
      </c>
      <c r="AC245">
        <v>2075.1452399999998</v>
      </c>
      <c r="AD245">
        <v>27.192606000000001</v>
      </c>
      <c r="AE245">
        <v>316.43686200000002</v>
      </c>
      <c r="AF245">
        <v>840.57814049999899</v>
      </c>
      <c r="AG245">
        <v>2251.7832435</v>
      </c>
      <c r="AH245">
        <v>136.03898699999999</v>
      </c>
      <c r="AI245" s="13">
        <v>0</v>
      </c>
      <c r="AJ245">
        <v>296.38421399999999</v>
      </c>
      <c r="AK245">
        <v>2075.1452399999998</v>
      </c>
      <c r="AL245" t="s">
        <v>77</v>
      </c>
    </row>
    <row r="246" spans="1:38" x14ac:dyDescent="0.35">
      <c r="A246" t="str">
        <f t="shared" si="3"/>
        <v>VOLFXEURPLN1D10RR</v>
      </c>
      <c r="B246" t="s">
        <v>71</v>
      </c>
      <c r="C246" t="s">
        <v>27</v>
      </c>
      <c r="D246" t="s">
        <v>92</v>
      </c>
      <c r="E246" t="s">
        <v>20</v>
      </c>
      <c r="F246" t="s">
        <v>16</v>
      </c>
      <c r="G246" t="s">
        <v>92</v>
      </c>
      <c r="H246" t="s">
        <v>16</v>
      </c>
      <c r="I246">
        <v>2.7777777777777701E-3</v>
      </c>
      <c r="J246" t="s">
        <v>20</v>
      </c>
      <c r="K246">
        <v>304.14</v>
      </c>
      <c r="L246">
        <v>1.875</v>
      </c>
      <c r="M246">
        <v>1.875</v>
      </c>
      <c r="N246" t="s">
        <v>75</v>
      </c>
      <c r="O246" t="s">
        <v>75</v>
      </c>
      <c r="P246" t="s">
        <v>75</v>
      </c>
      <c r="Q246" t="s">
        <v>75</v>
      </c>
      <c r="R246">
        <v>4.74</v>
      </c>
      <c r="S246">
        <v>18.388000000000002</v>
      </c>
      <c r="T246">
        <v>20.094000000000001</v>
      </c>
      <c r="U246">
        <v>4.0571999999999999</v>
      </c>
      <c r="V246">
        <v>0.1</v>
      </c>
      <c r="W246">
        <v>-1.0594999999999899</v>
      </c>
      <c r="X246">
        <v>0.1125</v>
      </c>
      <c r="Y246">
        <v>0</v>
      </c>
      <c r="Z246">
        <v>0</v>
      </c>
      <c r="AA246">
        <v>720.81179999999995</v>
      </c>
      <c r="AB246">
        <v>30.414000000000001</v>
      </c>
      <c r="AC246">
        <v>2796.26316</v>
      </c>
      <c r="AD246">
        <v>-322.23632999999899</v>
      </c>
      <c r="AE246">
        <v>34.21575</v>
      </c>
      <c r="AF246">
        <v>616.97840399999995</v>
      </c>
      <c r="AG246">
        <v>3055.6945799999999</v>
      </c>
      <c r="AH246">
        <v>0</v>
      </c>
      <c r="AI246" s="13">
        <v>0</v>
      </c>
      <c r="AJ246">
        <v>30.414000000000001</v>
      </c>
      <c r="AK246">
        <v>2796.26316</v>
      </c>
      <c r="AL246" t="s">
        <v>77</v>
      </c>
    </row>
    <row r="247" spans="1:38" x14ac:dyDescent="0.35">
      <c r="A247" t="str">
        <f t="shared" si="3"/>
        <v>VOLFXEURPLN1D25FLY</v>
      </c>
      <c r="B247" t="s">
        <v>71</v>
      </c>
      <c r="C247" t="s">
        <v>27</v>
      </c>
      <c r="D247" t="s">
        <v>92</v>
      </c>
      <c r="E247" t="s">
        <v>20</v>
      </c>
      <c r="F247" t="s">
        <v>19</v>
      </c>
      <c r="G247" t="s">
        <v>92</v>
      </c>
      <c r="H247" t="s">
        <v>19</v>
      </c>
      <c r="I247">
        <v>2.7777777777777701E-3</v>
      </c>
      <c r="J247" t="s">
        <v>20</v>
      </c>
      <c r="K247">
        <v>2992.86</v>
      </c>
      <c r="L247">
        <v>0.27250000000000002</v>
      </c>
      <c r="M247">
        <v>0.27250000000000002</v>
      </c>
      <c r="N247" t="s">
        <v>75</v>
      </c>
      <c r="O247" t="s">
        <v>75</v>
      </c>
      <c r="P247" t="s">
        <v>75</v>
      </c>
      <c r="Q247" t="s">
        <v>75</v>
      </c>
      <c r="R247">
        <v>1.9750000000000001</v>
      </c>
      <c r="S247">
        <v>8.3949999999999996</v>
      </c>
      <c r="T247">
        <v>9.1974999999999998</v>
      </c>
      <c r="U247">
        <v>1.6903999999999999</v>
      </c>
      <c r="V247">
        <v>3.7999999999999999E-2</v>
      </c>
      <c r="W247">
        <v>-0.12369999999999901</v>
      </c>
      <c r="X247">
        <v>4.2799999999999998E-2</v>
      </c>
      <c r="Y247">
        <v>0</v>
      </c>
      <c r="Z247">
        <v>0</v>
      </c>
      <c r="AA247">
        <v>2955.4492500000001</v>
      </c>
      <c r="AB247">
        <v>113.72868</v>
      </c>
      <c r="AC247">
        <v>12562.529849999901</v>
      </c>
      <c r="AD247">
        <v>-370.216781999999</v>
      </c>
      <c r="AE247">
        <v>128.09440799999999</v>
      </c>
      <c r="AF247">
        <v>2529.5652719999998</v>
      </c>
      <c r="AG247">
        <v>13763.414924999999</v>
      </c>
      <c r="AH247">
        <v>0</v>
      </c>
      <c r="AI247" s="13">
        <v>0</v>
      </c>
      <c r="AJ247">
        <v>113.72868</v>
      </c>
      <c r="AK247">
        <v>12562.529849999901</v>
      </c>
      <c r="AL247" t="s">
        <v>77</v>
      </c>
    </row>
    <row r="248" spans="1:38" x14ac:dyDescent="0.35">
      <c r="A248" t="str">
        <f t="shared" si="3"/>
        <v>VOLFXEURPLN1D25RR</v>
      </c>
      <c r="B248" t="s">
        <v>71</v>
      </c>
      <c r="C248" t="s">
        <v>27</v>
      </c>
      <c r="D248" t="s">
        <v>92</v>
      </c>
      <c r="E248" t="s">
        <v>20</v>
      </c>
      <c r="F248" t="s">
        <v>18</v>
      </c>
      <c r="G248" t="s">
        <v>92</v>
      </c>
      <c r="H248" t="s">
        <v>18</v>
      </c>
      <c r="I248">
        <v>2.7777777777777701E-3</v>
      </c>
      <c r="J248" t="s">
        <v>20</v>
      </c>
      <c r="K248">
        <v>-1105.1199999999999</v>
      </c>
      <c r="L248">
        <v>1.0075000000000001</v>
      </c>
      <c r="M248">
        <v>1.0674999999999999</v>
      </c>
      <c r="N248" t="s">
        <v>75</v>
      </c>
      <c r="O248" t="s">
        <v>75</v>
      </c>
      <c r="P248" t="s">
        <v>75</v>
      </c>
      <c r="Q248" t="s">
        <v>75</v>
      </c>
      <c r="R248">
        <v>2.7650000000000001</v>
      </c>
      <c r="S248">
        <v>17.033000000000001</v>
      </c>
      <c r="T248">
        <v>18.816500000000001</v>
      </c>
      <c r="U248">
        <v>2.3668</v>
      </c>
      <c r="V248">
        <v>0</v>
      </c>
      <c r="W248">
        <v>-6.0000000000000001E-3</v>
      </c>
      <c r="X248">
        <v>0</v>
      </c>
      <c r="Y248">
        <v>-5.9999999999999797E-2</v>
      </c>
      <c r="Z248">
        <v>66.307199999999796</v>
      </c>
      <c r="AA248">
        <v>1527.8283999999901</v>
      </c>
      <c r="AB248">
        <v>589.91305599999896</v>
      </c>
      <c r="AC248">
        <v>9411.7544799999996</v>
      </c>
      <c r="AD248">
        <v>6.6307200000000002</v>
      </c>
      <c r="AE248">
        <v>655.33615999999995</v>
      </c>
      <c r="AF248">
        <v>1307.799008</v>
      </c>
      <c r="AG248">
        <v>10397.24524</v>
      </c>
      <c r="AH248">
        <v>66.307199999999796</v>
      </c>
      <c r="AI248" s="13">
        <v>0</v>
      </c>
      <c r="AJ248">
        <v>589.91305599999896</v>
      </c>
      <c r="AK248">
        <v>9411.7544799999996</v>
      </c>
      <c r="AL248" t="s">
        <v>77</v>
      </c>
    </row>
    <row r="249" spans="1:38" x14ac:dyDescent="0.35">
      <c r="A249" t="str">
        <f t="shared" si="3"/>
        <v>VOLFXEURPLN1DATM</v>
      </c>
      <c r="B249" t="s">
        <v>71</v>
      </c>
      <c r="C249" t="s">
        <v>27</v>
      </c>
      <c r="D249" t="s">
        <v>92</v>
      </c>
      <c r="E249" t="s">
        <v>20</v>
      </c>
      <c r="F249" t="s">
        <v>9</v>
      </c>
      <c r="G249" t="s">
        <v>92</v>
      </c>
      <c r="H249" t="s">
        <v>9</v>
      </c>
      <c r="I249">
        <v>2.7777777777777701E-3</v>
      </c>
      <c r="J249" t="s">
        <v>20</v>
      </c>
      <c r="K249">
        <v>105.43535</v>
      </c>
      <c r="L249">
        <v>6.55</v>
      </c>
      <c r="M249">
        <v>7.1</v>
      </c>
      <c r="N249" t="s">
        <v>75</v>
      </c>
      <c r="O249" t="s">
        <v>75</v>
      </c>
      <c r="P249" t="s">
        <v>75</v>
      </c>
      <c r="Q249" t="s">
        <v>75</v>
      </c>
      <c r="R249">
        <v>3.95</v>
      </c>
      <c r="S249">
        <v>4.95</v>
      </c>
      <c r="T249">
        <v>5.0750000000000002</v>
      </c>
      <c r="U249">
        <v>3.3809999999999998</v>
      </c>
      <c r="V249">
        <v>0</v>
      </c>
      <c r="W249">
        <v>-1.8743000000000001</v>
      </c>
      <c r="X249">
        <v>0</v>
      </c>
      <c r="Y249">
        <v>-0.54999999999999905</v>
      </c>
      <c r="Z249">
        <v>-57.989442499999903</v>
      </c>
      <c r="AA249">
        <v>208.23481624999999</v>
      </c>
      <c r="AB249">
        <v>0</v>
      </c>
      <c r="AC249">
        <v>260.95249124999998</v>
      </c>
      <c r="AD249">
        <v>-197.61747650500001</v>
      </c>
      <c r="AE249">
        <v>0</v>
      </c>
      <c r="AF249">
        <v>178.23845917499901</v>
      </c>
      <c r="AG249">
        <v>267.54220062500002</v>
      </c>
      <c r="AH249">
        <v>-57.989442499999903</v>
      </c>
      <c r="AI249" s="13">
        <v>0</v>
      </c>
      <c r="AJ249">
        <v>0</v>
      </c>
      <c r="AK249">
        <v>260.95249124999998</v>
      </c>
      <c r="AL249" t="s">
        <v>77</v>
      </c>
    </row>
    <row r="250" spans="1:38" x14ac:dyDescent="0.35">
      <c r="A250" t="str">
        <f t="shared" si="3"/>
        <v>VOLFXEURPLN6M10FLY</v>
      </c>
      <c r="B250" t="s">
        <v>71</v>
      </c>
      <c r="C250" t="s">
        <v>27</v>
      </c>
      <c r="D250" t="s">
        <v>92</v>
      </c>
      <c r="E250" t="s">
        <v>5</v>
      </c>
      <c r="F250" t="s">
        <v>17</v>
      </c>
      <c r="G250" t="s">
        <v>92</v>
      </c>
      <c r="H250" t="s">
        <v>17</v>
      </c>
      <c r="I250">
        <v>0.5</v>
      </c>
      <c r="J250" t="s">
        <v>5</v>
      </c>
      <c r="K250">
        <v>-8416.77</v>
      </c>
      <c r="L250">
        <v>1.915</v>
      </c>
      <c r="M250">
        <v>1.92</v>
      </c>
      <c r="N250" t="s">
        <v>75</v>
      </c>
      <c r="O250" t="s">
        <v>75</v>
      </c>
      <c r="P250" t="s">
        <v>75</v>
      </c>
      <c r="Q250" t="s">
        <v>75</v>
      </c>
      <c r="R250">
        <v>0.48</v>
      </c>
      <c r="S250">
        <v>0.89600000000000002</v>
      </c>
      <c r="T250">
        <v>0.94799999999999995</v>
      </c>
      <c r="U250">
        <v>0.41110000000000002</v>
      </c>
      <c r="V250">
        <v>0</v>
      </c>
      <c r="W250">
        <v>0.55559999999999998</v>
      </c>
      <c r="X250">
        <v>0</v>
      </c>
      <c r="Y250">
        <v>-4.9999999999998899E-3</v>
      </c>
      <c r="Z250">
        <v>42.083849999999103</v>
      </c>
      <c r="AA250">
        <v>2020.0247999999999</v>
      </c>
      <c r="AB250">
        <v>159.91862999999901</v>
      </c>
      <c r="AC250">
        <v>3770.7129599999998</v>
      </c>
      <c r="AD250">
        <v>-4676.3574120000003</v>
      </c>
      <c r="AE250">
        <v>175.068815999999</v>
      </c>
      <c r="AF250">
        <v>1730.0670735000001</v>
      </c>
      <c r="AG250">
        <v>3989.54898</v>
      </c>
      <c r="AH250">
        <v>42.083849999999103</v>
      </c>
      <c r="AI250" s="13">
        <v>0</v>
      </c>
      <c r="AJ250">
        <v>159.91862999999901</v>
      </c>
      <c r="AK250">
        <v>3770.7129599999998</v>
      </c>
      <c r="AL250" t="s">
        <v>77</v>
      </c>
    </row>
    <row r="251" spans="1:38" x14ac:dyDescent="0.35">
      <c r="A251" t="str">
        <f t="shared" si="3"/>
        <v>VOLFXEURPLN6M10RR</v>
      </c>
      <c r="B251" t="s">
        <v>71</v>
      </c>
      <c r="C251" t="s">
        <v>27</v>
      </c>
      <c r="D251" t="s">
        <v>92</v>
      </c>
      <c r="E251" t="s">
        <v>5</v>
      </c>
      <c r="F251" t="s">
        <v>16</v>
      </c>
      <c r="G251" t="s">
        <v>92</v>
      </c>
      <c r="H251" t="s">
        <v>16</v>
      </c>
      <c r="I251">
        <v>0.5</v>
      </c>
      <c r="J251" t="s">
        <v>5</v>
      </c>
      <c r="K251">
        <v>17947.990000000002</v>
      </c>
      <c r="L251">
        <v>4.4800000000000004</v>
      </c>
      <c r="M251">
        <v>4.4800000000000004</v>
      </c>
      <c r="N251" t="s">
        <v>75</v>
      </c>
      <c r="O251" t="s">
        <v>75</v>
      </c>
      <c r="P251" t="s">
        <v>75</v>
      </c>
      <c r="Q251" t="s">
        <v>75</v>
      </c>
      <c r="R251">
        <v>0.72</v>
      </c>
      <c r="S251">
        <v>1.744</v>
      </c>
      <c r="T251">
        <v>1.8720000000000001</v>
      </c>
      <c r="U251">
        <v>0.61660000000000004</v>
      </c>
      <c r="V251">
        <v>1.4181999999999999</v>
      </c>
      <c r="W251">
        <v>-0.57599999999999896</v>
      </c>
      <c r="X251">
        <v>1.5954999999999999</v>
      </c>
      <c r="Y251">
        <v>0</v>
      </c>
      <c r="Z251">
        <v>0</v>
      </c>
      <c r="AA251">
        <v>6461.2763999999997</v>
      </c>
      <c r="AB251">
        <v>25453.839418</v>
      </c>
      <c r="AC251">
        <v>15650.647279999999</v>
      </c>
      <c r="AD251">
        <v>-10338.042239999901</v>
      </c>
      <c r="AE251">
        <v>28636.018045000001</v>
      </c>
      <c r="AF251">
        <v>5533.3653169999998</v>
      </c>
      <c r="AG251">
        <v>16799.318640000001</v>
      </c>
      <c r="AH251">
        <v>0</v>
      </c>
      <c r="AI251" s="13">
        <v>0</v>
      </c>
      <c r="AJ251">
        <v>25453.839418</v>
      </c>
      <c r="AK251">
        <v>15650.647279999999</v>
      </c>
      <c r="AL251" t="s">
        <v>77</v>
      </c>
    </row>
    <row r="252" spans="1:38" x14ac:dyDescent="0.35">
      <c r="A252" t="str">
        <f t="shared" si="3"/>
        <v>VOLFXEURPLN6M25FLY</v>
      </c>
      <c r="B252" t="s">
        <v>71</v>
      </c>
      <c r="C252" t="s">
        <v>27</v>
      </c>
      <c r="D252" t="s">
        <v>92</v>
      </c>
      <c r="E252" t="s">
        <v>5</v>
      </c>
      <c r="F252" t="s">
        <v>19</v>
      </c>
      <c r="G252" t="s">
        <v>92</v>
      </c>
      <c r="H252" t="s">
        <v>19</v>
      </c>
      <c r="I252">
        <v>0.5</v>
      </c>
      <c r="J252" t="s">
        <v>5</v>
      </c>
      <c r="K252">
        <v>148569.9</v>
      </c>
      <c r="L252">
        <v>0.60499999999999998</v>
      </c>
      <c r="M252">
        <v>0.55589999999999995</v>
      </c>
      <c r="N252" t="s">
        <v>75</v>
      </c>
      <c r="O252" t="s">
        <v>75</v>
      </c>
      <c r="P252" t="s">
        <v>75</v>
      </c>
      <c r="Q252" t="s">
        <v>75</v>
      </c>
      <c r="R252">
        <v>0.28670000000000001</v>
      </c>
      <c r="S252">
        <v>0.29730000000000001</v>
      </c>
      <c r="T252">
        <v>0.29870000000000002</v>
      </c>
      <c r="U252">
        <v>0.25430000000000003</v>
      </c>
      <c r="V252">
        <v>0.18379999999999899</v>
      </c>
      <c r="W252">
        <v>9.8000000000000292E-3</v>
      </c>
      <c r="X252">
        <v>0.20069999999999999</v>
      </c>
      <c r="Y252">
        <v>4.9099999999999998E-2</v>
      </c>
      <c r="Z252">
        <v>7294.7820899999997</v>
      </c>
      <c r="AA252">
        <v>21297.495165</v>
      </c>
      <c r="AB252">
        <v>27307.147619999902</v>
      </c>
      <c r="AC252">
        <v>22084.915635000001</v>
      </c>
      <c r="AD252">
        <v>1455.9850200000001</v>
      </c>
      <c r="AE252">
        <v>29817.978929999899</v>
      </c>
      <c r="AF252">
        <v>18890.662785</v>
      </c>
      <c r="AG252">
        <v>22188.914564999999</v>
      </c>
      <c r="AH252">
        <v>7294.7820899999997</v>
      </c>
      <c r="AI252" s="13">
        <v>0</v>
      </c>
      <c r="AJ252">
        <v>27307.147619999902</v>
      </c>
      <c r="AK252">
        <v>22084.915635000001</v>
      </c>
      <c r="AL252" t="s">
        <v>77</v>
      </c>
    </row>
    <row r="253" spans="1:38" x14ac:dyDescent="0.35">
      <c r="A253" t="str">
        <f t="shared" si="3"/>
        <v>VOLFXEURPLN6M25RR</v>
      </c>
      <c r="B253" t="s">
        <v>71</v>
      </c>
      <c r="C253" t="s">
        <v>27</v>
      </c>
      <c r="D253" t="s">
        <v>92</v>
      </c>
      <c r="E253" t="s">
        <v>5</v>
      </c>
      <c r="F253" t="s">
        <v>18</v>
      </c>
      <c r="G253" t="s">
        <v>92</v>
      </c>
      <c r="H253" t="s">
        <v>18</v>
      </c>
      <c r="I253">
        <v>0.5</v>
      </c>
      <c r="J253" t="s">
        <v>5</v>
      </c>
      <c r="K253">
        <v>-6769.36</v>
      </c>
      <c r="L253">
        <v>2.3050000000000002</v>
      </c>
      <c r="M253">
        <v>2.4925000000000002</v>
      </c>
      <c r="N253" t="s">
        <v>75</v>
      </c>
      <c r="O253" t="s">
        <v>75</v>
      </c>
      <c r="P253" t="s">
        <v>75</v>
      </c>
      <c r="Q253" t="s">
        <v>75</v>
      </c>
      <c r="R253">
        <v>0.42</v>
      </c>
      <c r="S253">
        <v>0.56399999999999995</v>
      </c>
      <c r="T253">
        <v>0.58199999999999996</v>
      </c>
      <c r="U253">
        <v>0.35970000000000002</v>
      </c>
      <c r="V253">
        <v>0</v>
      </c>
      <c r="W253">
        <v>0.63660000000000005</v>
      </c>
      <c r="X253">
        <v>0</v>
      </c>
      <c r="Y253">
        <v>-0.1875</v>
      </c>
      <c r="Z253">
        <v>1269.2550000000001</v>
      </c>
      <c r="AA253">
        <v>1421.5655999999999</v>
      </c>
      <c r="AB253">
        <v>2504.66319999999</v>
      </c>
      <c r="AC253">
        <v>1908.9595200000001</v>
      </c>
      <c r="AD253">
        <v>-4309.3745760000002</v>
      </c>
      <c r="AE253">
        <v>2504.66319999999</v>
      </c>
      <c r="AF253">
        <v>1217.469396</v>
      </c>
      <c r="AG253">
        <v>1969.8837599999999</v>
      </c>
      <c r="AH253">
        <v>1269.2550000000001</v>
      </c>
      <c r="AI253" s="13">
        <v>0</v>
      </c>
      <c r="AJ253">
        <v>2504.66319999999</v>
      </c>
      <c r="AK253">
        <v>1908.9595200000001</v>
      </c>
      <c r="AL253" t="s">
        <v>77</v>
      </c>
    </row>
    <row r="254" spans="1:38" x14ac:dyDescent="0.35">
      <c r="A254" t="str">
        <f t="shared" si="3"/>
        <v>VOLFXEURPLN6MATM</v>
      </c>
      <c r="B254" t="s">
        <v>71</v>
      </c>
      <c r="C254" t="s">
        <v>27</v>
      </c>
      <c r="D254" t="s">
        <v>92</v>
      </c>
      <c r="E254" t="s">
        <v>5</v>
      </c>
      <c r="F254" t="s">
        <v>9</v>
      </c>
      <c r="G254" t="s">
        <v>92</v>
      </c>
      <c r="H254" t="s">
        <v>9</v>
      </c>
      <c r="I254">
        <v>0.5</v>
      </c>
      <c r="J254" t="s">
        <v>5</v>
      </c>
      <c r="K254">
        <v>22338.419170000001</v>
      </c>
      <c r="L254">
        <v>9.14</v>
      </c>
      <c r="M254">
        <v>9.1199999999999992</v>
      </c>
      <c r="N254" t="s">
        <v>75</v>
      </c>
      <c r="O254" t="s">
        <v>75</v>
      </c>
      <c r="P254" t="s">
        <v>75</v>
      </c>
      <c r="Q254" t="s">
        <v>75</v>
      </c>
      <c r="R254">
        <v>0.65</v>
      </c>
      <c r="S254">
        <v>0.77</v>
      </c>
      <c r="T254">
        <v>0.78500000000000003</v>
      </c>
      <c r="U254">
        <v>0.52400000000000002</v>
      </c>
      <c r="V254">
        <v>4.0000000000000903E-2</v>
      </c>
      <c r="W254">
        <v>-5.53999999999987E-2</v>
      </c>
      <c r="X254">
        <v>4.0000000000000903E-2</v>
      </c>
      <c r="Y254">
        <v>2.0000000000001301E-2</v>
      </c>
      <c r="Z254">
        <v>446.76838340003002</v>
      </c>
      <c r="AA254">
        <v>7259.9862302499996</v>
      </c>
      <c r="AB254">
        <v>893.53676680002104</v>
      </c>
      <c r="AC254">
        <v>8600.2913804500004</v>
      </c>
      <c r="AD254">
        <v>-1237.5484220179701</v>
      </c>
      <c r="AE254">
        <v>893.53676680002104</v>
      </c>
      <c r="AF254">
        <v>5852.6658225399997</v>
      </c>
      <c r="AG254">
        <v>8767.8295242250006</v>
      </c>
      <c r="AH254">
        <v>446.76838340003002</v>
      </c>
      <c r="AI254" s="13">
        <v>0</v>
      </c>
      <c r="AJ254">
        <v>893.53676680002104</v>
      </c>
      <c r="AK254">
        <v>8600.2913804500004</v>
      </c>
      <c r="AL254" t="s">
        <v>77</v>
      </c>
    </row>
    <row r="255" spans="1:38" x14ac:dyDescent="0.35">
      <c r="A255" t="str">
        <f t="shared" si="3"/>
        <v>VOLFXEURPLN1Y10FLY</v>
      </c>
      <c r="B255" t="s">
        <v>71</v>
      </c>
      <c r="C255" t="s">
        <v>27</v>
      </c>
      <c r="D255" t="s">
        <v>92</v>
      </c>
      <c r="E255" t="s">
        <v>7</v>
      </c>
      <c r="F255" t="s">
        <v>17</v>
      </c>
      <c r="G255" t="s">
        <v>92</v>
      </c>
      <c r="H255" t="s">
        <v>17</v>
      </c>
      <c r="I255">
        <v>1</v>
      </c>
      <c r="J255" t="s">
        <v>7</v>
      </c>
      <c r="K255">
        <v>-16943.689999999999</v>
      </c>
      <c r="L255">
        <v>1.9650000000000001</v>
      </c>
      <c r="M255">
        <v>1.9650000000000001</v>
      </c>
      <c r="N255" t="s">
        <v>75</v>
      </c>
      <c r="O255" t="s">
        <v>75</v>
      </c>
      <c r="P255" t="s">
        <v>75</v>
      </c>
      <c r="Q255" t="s">
        <v>75</v>
      </c>
      <c r="R255">
        <v>0.44</v>
      </c>
      <c r="S255">
        <v>0.96799999999999997</v>
      </c>
      <c r="T255">
        <v>1.034</v>
      </c>
      <c r="U255">
        <v>0.40689999999999998</v>
      </c>
      <c r="V255">
        <v>0</v>
      </c>
      <c r="W255">
        <v>0.5857</v>
      </c>
      <c r="X255">
        <v>0</v>
      </c>
      <c r="Y255">
        <v>0</v>
      </c>
      <c r="Z255">
        <v>0</v>
      </c>
      <c r="AA255">
        <v>3727.6117999999901</v>
      </c>
      <c r="AB255">
        <v>1999.3554200000001</v>
      </c>
      <c r="AC255">
        <v>8200.7459599999893</v>
      </c>
      <c r="AD255">
        <v>-9923.9192330000005</v>
      </c>
      <c r="AE255">
        <v>2250.1220319999902</v>
      </c>
      <c r="AF255">
        <v>3447.1937304999901</v>
      </c>
      <c r="AG255">
        <v>8759.8877300000004</v>
      </c>
      <c r="AH255">
        <v>0</v>
      </c>
      <c r="AI255" s="13">
        <v>0</v>
      </c>
      <c r="AJ255">
        <v>1999.3554200000001</v>
      </c>
      <c r="AK255">
        <v>8200.7459599999893</v>
      </c>
      <c r="AL255" t="s">
        <v>77</v>
      </c>
    </row>
    <row r="256" spans="1:38" x14ac:dyDescent="0.35">
      <c r="A256" t="str">
        <f t="shared" si="3"/>
        <v>VOLFXEURPLN1Y10RR</v>
      </c>
      <c r="B256" t="s">
        <v>71</v>
      </c>
      <c r="C256" t="s">
        <v>27</v>
      </c>
      <c r="D256" t="s">
        <v>92</v>
      </c>
      <c r="E256" t="s">
        <v>7</v>
      </c>
      <c r="F256" t="s">
        <v>16</v>
      </c>
      <c r="G256" t="s">
        <v>92</v>
      </c>
      <c r="H256" t="s">
        <v>16</v>
      </c>
      <c r="I256">
        <v>1</v>
      </c>
      <c r="J256" t="s">
        <v>7</v>
      </c>
      <c r="K256">
        <v>5421.77</v>
      </c>
      <c r="L256">
        <v>4.9550000000000001</v>
      </c>
      <c r="M256">
        <v>4.9649999999999999</v>
      </c>
      <c r="N256" t="s">
        <v>75</v>
      </c>
      <c r="O256" t="s">
        <v>75</v>
      </c>
      <c r="P256" t="s">
        <v>75</v>
      </c>
      <c r="Q256" t="s">
        <v>75</v>
      </c>
      <c r="R256">
        <v>0.66</v>
      </c>
      <c r="S256">
        <v>1.972</v>
      </c>
      <c r="T256">
        <v>2.1360000000000001</v>
      </c>
      <c r="U256">
        <v>0.61040000000000005</v>
      </c>
      <c r="V256">
        <v>1.8774</v>
      </c>
      <c r="W256">
        <v>-0.51799999999999902</v>
      </c>
      <c r="X256">
        <v>2.1133999999999999</v>
      </c>
      <c r="Y256">
        <v>-9.9999999999997799E-3</v>
      </c>
      <c r="Z256">
        <v>-54.2176999999988</v>
      </c>
      <c r="AA256">
        <v>1789.1840999999999</v>
      </c>
      <c r="AB256">
        <v>10178.830997999999</v>
      </c>
      <c r="AC256">
        <v>5345.8652199999997</v>
      </c>
      <c r="AD256">
        <v>-2808.4768599999902</v>
      </c>
      <c r="AE256">
        <v>11458.368718</v>
      </c>
      <c r="AF256">
        <v>1654.7242040000001</v>
      </c>
      <c r="AG256">
        <v>5790.4503599999998</v>
      </c>
      <c r="AH256">
        <v>-54.2176999999988</v>
      </c>
      <c r="AI256" s="13">
        <v>0</v>
      </c>
      <c r="AJ256">
        <v>10178.830997999999</v>
      </c>
      <c r="AK256">
        <v>5345.8652199999997</v>
      </c>
      <c r="AL256" t="s">
        <v>77</v>
      </c>
    </row>
    <row r="257" spans="1:38" x14ac:dyDescent="0.35">
      <c r="A257" t="str">
        <f t="shared" si="3"/>
        <v>VOLFXEURPLN1Y25FLY</v>
      </c>
      <c r="B257" t="s">
        <v>71</v>
      </c>
      <c r="C257" t="s">
        <v>27</v>
      </c>
      <c r="D257" t="s">
        <v>92</v>
      </c>
      <c r="E257" t="s">
        <v>7</v>
      </c>
      <c r="F257" t="s">
        <v>19</v>
      </c>
      <c r="G257" t="s">
        <v>92</v>
      </c>
      <c r="H257" t="s">
        <v>19</v>
      </c>
      <c r="I257">
        <v>1</v>
      </c>
      <c r="J257" t="s">
        <v>7</v>
      </c>
      <c r="K257">
        <v>84589.49</v>
      </c>
      <c r="L257">
        <v>0.65749999999999997</v>
      </c>
      <c r="M257">
        <v>0.65249999999999997</v>
      </c>
      <c r="N257" t="s">
        <v>75</v>
      </c>
      <c r="O257" t="s">
        <v>75</v>
      </c>
      <c r="P257" t="s">
        <v>75</v>
      </c>
      <c r="Q257" t="s">
        <v>75</v>
      </c>
      <c r="R257">
        <v>0.27500000000000002</v>
      </c>
      <c r="S257">
        <v>0.375</v>
      </c>
      <c r="T257">
        <v>0.38750000000000001</v>
      </c>
      <c r="U257">
        <v>0.25430000000000003</v>
      </c>
      <c r="V257">
        <v>0.20069999999999999</v>
      </c>
      <c r="W257">
        <v>-2.3E-2</v>
      </c>
      <c r="X257">
        <v>0.22519999999999901</v>
      </c>
      <c r="Y257">
        <v>5.0000000000000001E-3</v>
      </c>
      <c r="Z257">
        <v>422.94745</v>
      </c>
      <c r="AA257">
        <v>11631.054875</v>
      </c>
      <c r="AB257">
        <v>16977.110643</v>
      </c>
      <c r="AC257">
        <v>15860.529375</v>
      </c>
      <c r="AD257">
        <v>-1945.55827</v>
      </c>
      <c r="AE257">
        <v>19049.553147999999</v>
      </c>
      <c r="AF257">
        <v>10755.553653499999</v>
      </c>
      <c r="AG257">
        <v>16389.2136875</v>
      </c>
      <c r="AH257">
        <v>422.94745</v>
      </c>
      <c r="AI257" s="13">
        <v>0</v>
      </c>
      <c r="AJ257">
        <v>16977.110643</v>
      </c>
      <c r="AK257">
        <v>15860.529375</v>
      </c>
      <c r="AL257" t="s">
        <v>77</v>
      </c>
    </row>
    <row r="258" spans="1:38" x14ac:dyDescent="0.35">
      <c r="A258" t="str">
        <f t="shared" si="3"/>
        <v>VOLFXEURPLN1Y25RR</v>
      </c>
      <c r="B258" t="s">
        <v>71</v>
      </c>
      <c r="C258" t="s">
        <v>27</v>
      </c>
      <c r="D258" t="s">
        <v>92</v>
      </c>
      <c r="E258" t="s">
        <v>7</v>
      </c>
      <c r="F258" t="s">
        <v>18</v>
      </c>
      <c r="G258" t="s">
        <v>92</v>
      </c>
      <c r="H258" t="s">
        <v>18</v>
      </c>
      <c r="I258">
        <v>1</v>
      </c>
      <c r="J258" t="s">
        <v>7</v>
      </c>
      <c r="K258">
        <v>-83655.12</v>
      </c>
      <c r="L258">
        <v>2.5625</v>
      </c>
      <c r="M258">
        <v>2.7313000000000001</v>
      </c>
      <c r="N258" t="s">
        <v>75</v>
      </c>
      <c r="O258" t="s">
        <v>75</v>
      </c>
      <c r="P258" t="s">
        <v>75</v>
      </c>
      <c r="Q258" t="s">
        <v>75</v>
      </c>
      <c r="R258">
        <v>0.38500000000000001</v>
      </c>
      <c r="S258">
        <v>0.55700000000000005</v>
      </c>
      <c r="T258">
        <v>0.57850000000000001</v>
      </c>
      <c r="U258">
        <v>0.35599999999999998</v>
      </c>
      <c r="V258">
        <v>0</v>
      </c>
      <c r="W258">
        <v>0.85829999999999995</v>
      </c>
      <c r="X258">
        <v>0</v>
      </c>
      <c r="Y258">
        <v>-0.16880000000000001</v>
      </c>
      <c r="Z258">
        <v>14120.984256</v>
      </c>
      <c r="AA258">
        <v>16103.6106</v>
      </c>
      <c r="AB258">
        <v>32625.496800000001</v>
      </c>
      <c r="AC258">
        <v>23297.950919999999</v>
      </c>
      <c r="AD258">
        <v>-71801.189496000006</v>
      </c>
      <c r="AE258">
        <v>33570.799655999901</v>
      </c>
      <c r="AF258">
        <v>14890.611359999901</v>
      </c>
      <c r="AG258">
        <v>24197.2434599999</v>
      </c>
      <c r="AH258">
        <v>14120.984256</v>
      </c>
      <c r="AI258" s="13">
        <v>0</v>
      </c>
      <c r="AJ258">
        <v>32625.496800000001</v>
      </c>
      <c r="AK258">
        <v>23297.950919999999</v>
      </c>
      <c r="AL258" t="s">
        <v>77</v>
      </c>
    </row>
    <row r="259" spans="1:38" x14ac:dyDescent="0.35">
      <c r="A259" t="str">
        <f t="shared" ref="A259:A322" si="4">CONCATENATE(C259,D259,E259,F259)</f>
        <v>VOLFXEURPLN1YATM</v>
      </c>
      <c r="B259" t="s">
        <v>71</v>
      </c>
      <c r="C259" t="s">
        <v>27</v>
      </c>
      <c r="D259" t="s">
        <v>92</v>
      </c>
      <c r="E259" t="s">
        <v>7</v>
      </c>
      <c r="F259" t="s">
        <v>9</v>
      </c>
      <c r="G259" t="s">
        <v>92</v>
      </c>
      <c r="H259" t="s">
        <v>9</v>
      </c>
      <c r="I259">
        <v>1</v>
      </c>
      <c r="J259" t="s">
        <v>7</v>
      </c>
      <c r="K259">
        <v>65502.504349999901</v>
      </c>
      <c r="L259">
        <v>9.2899999999999991</v>
      </c>
      <c r="M259">
        <v>9.2850000000000001</v>
      </c>
      <c r="N259" t="s">
        <v>75</v>
      </c>
      <c r="O259" t="s">
        <v>75</v>
      </c>
      <c r="P259" t="s">
        <v>75</v>
      </c>
      <c r="Q259" t="s">
        <v>75</v>
      </c>
      <c r="R259">
        <v>0.6</v>
      </c>
      <c r="S259">
        <v>0.755</v>
      </c>
      <c r="T259">
        <v>0.77749999999999997</v>
      </c>
      <c r="U259">
        <v>0.51229999999999998</v>
      </c>
      <c r="V259">
        <v>3.2499999999998801E-2</v>
      </c>
      <c r="W259">
        <v>-5.3400000000001599E-2</v>
      </c>
      <c r="X259">
        <v>3.6199999999999101E-2</v>
      </c>
      <c r="Y259">
        <v>4.999999999999E-3</v>
      </c>
      <c r="Z259">
        <v>327.51252174993402</v>
      </c>
      <c r="AA259">
        <v>19650.7513049999</v>
      </c>
      <c r="AB259">
        <v>2128.8313913749198</v>
      </c>
      <c r="AC259">
        <v>24727.195392124999</v>
      </c>
      <c r="AD259">
        <v>-3497.8337322901002</v>
      </c>
      <c r="AE259">
        <v>2371.1906574699401</v>
      </c>
      <c r="AF259">
        <v>16778.4664892525</v>
      </c>
      <c r="AG259">
        <v>25464.098566062399</v>
      </c>
      <c r="AH259">
        <v>327.51252174993402</v>
      </c>
      <c r="AI259" s="13">
        <v>0</v>
      </c>
      <c r="AJ259">
        <v>2128.8313913749198</v>
      </c>
      <c r="AK259">
        <v>24727.195392124999</v>
      </c>
      <c r="AL259" t="s">
        <v>77</v>
      </c>
    </row>
    <row r="260" spans="1:38" x14ac:dyDescent="0.35">
      <c r="A260" t="str">
        <f t="shared" si="4"/>
        <v>VOLFXEURPLN2Y10FLY</v>
      </c>
      <c r="B260" t="s">
        <v>71</v>
      </c>
      <c r="C260" t="s">
        <v>27</v>
      </c>
      <c r="D260" t="s">
        <v>92</v>
      </c>
      <c r="E260" t="s">
        <v>8</v>
      </c>
      <c r="F260" t="s">
        <v>17</v>
      </c>
      <c r="G260" t="s">
        <v>92</v>
      </c>
      <c r="H260" t="s">
        <v>17</v>
      </c>
      <c r="I260">
        <v>2</v>
      </c>
      <c r="J260" t="s">
        <v>8</v>
      </c>
      <c r="K260">
        <v>55019.299999999901</v>
      </c>
      <c r="L260">
        <v>1.86</v>
      </c>
      <c r="M260">
        <v>1.802</v>
      </c>
      <c r="N260" t="s">
        <v>75</v>
      </c>
      <c r="O260" t="s">
        <v>75</v>
      </c>
      <c r="P260" t="s">
        <v>75</v>
      </c>
      <c r="Q260" t="s">
        <v>75</v>
      </c>
      <c r="R260">
        <v>0.60580000000000001</v>
      </c>
      <c r="S260">
        <v>1.0844</v>
      </c>
      <c r="T260">
        <v>1.1442000000000001</v>
      </c>
      <c r="U260">
        <v>0.60119999999999996</v>
      </c>
      <c r="V260">
        <v>0.55100000000000005</v>
      </c>
      <c r="W260">
        <v>7.6000000000000503E-3</v>
      </c>
      <c r="X260">
        <v>0.61260000000000003</v>
      </c>
      <c r="Y260">
        <v>5.8000000000000003E-2</v>
      </c>
      <c r="Z260">
        <v>3191.1194</v>
      </c>
      <c r="AA260">
        <v>16665.345969999998</v>
      </c>
      <c r="AB260">
        <v>30315.634300000002</v>
      </c>
      <c r="AC260">
        <v>29831.464459999999</v>
      </c>
      <c r="AD260">
        <v>418.14668000000199</v>
      </c>
      <c r="AE260">
        <v>33704.823179999999</v>
      </c>
      <c r="AF260">
        <v>16538.801579999901</v>
      </c>
      <c r="AG260">
        <v>31476.541529999999</v>
      </c>
      <c r="AH260">
        <v>3191.1194</v>
      </c>
      <c r="AI260" s="13">
        <v>0</v>
      </c>
      <c r="AJ260">
        <v>30315.634300000002</v>
      </c>
      <c r="AK260">
        <v>29831.464459999999</v>
      </c>
      <c r="AL260" t="s">
        <v>77</v>
      </c>
    </row>
    <row r="261" spans="1:38" x14ac:dyDescent="0.35">
      <c r="A261" t="str">
        <f t="shared" si="4"/>
        <v>VOLFXEURPLN2Y10RR</v>
      </c>
      <c r="B261" t="s">
        <v>71</v>
      </c>
      <c r="C261" t="s">
        <v>27</v>
      </c>
      <c r="D261" t="s">
        <v>92</v>
      </c>
      <c r="E261" t="s">
        <v>8</v>
      </c>
      <c r="F261" t="s">
        <v>16</v>
      </c>
      <c r="G261" t="s">
        <v>92</v>
      </c>
      <c r="H261" t="s">
        <v>16</v>
      </c>
      <c r="I261">
        <v>2</v>
      </c>
      <c r="J261" t="s">
        <v>8</v>
      </c>
      <c r="K261">
        <v>-29150.01</v>
      </c>
      <c r="L261">
        <v>4.9349999999999996</v>
      </c>
      <c r="M261">
        <v>4.93</v>
      </c>
      <c r="N261" t="s">
        <v>75</v>
      </c>
      <c r="O261" t="s">
        <v>75</v>
      </c>
      <c r="P261" t="s">
        <v>75</v>
      </c>
      <c r="Q261" t="s">
        <v>75</v>
      </c>
      <c r="R261">
        <v>0.90880000000000005</v>
      </c>
      <c r="S261">
        <v>3.3818000000000001</v>
      </c>
      <c r="T261">
        <v>3.6909000000000001</v>
      </c>
      <c r="U261">
        <v>0.90180000000000005</v>
      </c>
      <c r="V261">
        <v>0</v>
      </c>
      <c r="W261">
        <v>2.4395999999999902</v>
      </c>
      <c r="X261">
        <v>0</v>
      </c>
      <c r="Y261">
        <v>4.9999999999998899E-3</v>
      </c>
      <c r="Z261">
        <v>-145.75004999999601</v>
      </c>
      <c r="AA261">
        <v>13245.764544</v>
      </c>
      <c r="AB261">
        <v>20725.65711</v>
      </c>
      <c r="AC261">
        <v>49289.751908999999</v>
      </c>
      <c r="AD261">
        <v>-71114.364395999903</v>
      </c>
      <c r="AE261">
        <v>23334.583005</v>
      </c>
      <c r="AF261">
        <v>13143.739508999901</v>
      </c>
      <c r="AG261">
        <v>53794.885954500001</v>
      </c>
      <c r="AH261">
        <v>-145.75004999999601</v>
      </c>
      <c r="AI261" s="13">
        <v>0</v>
      </c>
      <c r="AJ261">
        <v>20725.65711</v>
      </c>
      <c r="AK261">
        <v>49289.751908999999</v>
      </c>
      <c r="AL261" t="s">
        <v>77</v>
      </c>
    </row>
    <row r="262" spans="1:38" x14ac:dyDescent="0.35">
      <c r="A262" t="str">
        <f t="shared" si="4"/>
        <v>VOLFXEURPLN2Y25FLY</v>
      </c>
      <c r="B262" t="s">
        <v>71</v>
      </c>
      <c r="C262" t="s">
        <v>27</v>
      </c>
      <c r="D262" t="s">
        <v>92</v>
      </c>
      <c r="E262" t="s">
        <v>8</v>
      </c>
      <c r="F262" t="s">
        <v>19</v>
      </c>
      <c r="G262" t="s">
        <v>92</v>
      </c>
      <c r="H262" t="s">
        <v>19</v>
      </c>
      <c r="I262">
        <v>2</v>
      </c>
      <c r="J262" t="s">
        <v>8</v>
      </c>
      <c r="K262">
        <v>48367.86</v>
      </c>
      <c r="L262">
        <v>0.63249999999999995</v>
      </c>
      <c r="M262">
        <v>0.63249999999999995</v>
      </c>
      <c r="N262" t="s">
        <v>75</v>
      </c>
      <c r="O262" t="s">
        <v>75</v>
      </c>
      <c r="P262" t="s">
        <v>75</v>
      </c>
      <c r="Q262" t="s">
        <v>75</v>
      </c>
      <c r="R262">
        <v>0.37869999999999998</v>
      </c>
      <c r="S262">
        <v>0.47570000000000001</v>
      </c>
      <c r="T262">
        <v>0.4879</v>
      </c>
      <c r="U262">
        <v>0.37569999999999998</v>
      </c>
      <c r="V262">
        <v>0.186999999999999</v>
      </c>
      <c r="W262">
        <v>-7.3999999999999996E-2</v>
      </c>
      <c r="X262">
        <v>0.210399999999999</v>
      </c>
      <c r="Y262">
        <v>0</v>
      </c>
      <c r="Z262">
        <v>0</v>
      </c>
      <c r="AA262">
        <v>9158.454291</v>
      </c>
      <c r="AB262">
        <v>9044.7898199999909</v>
      </c>
      <c r="AC262">
        <v>11504.295501000001</v>
      </c>
      <c r="AD262">
        <v>-3579.2216400000002</v>
      </c>
      <c r="AE262">
        <v>10176.597743999901</v>
      </c>
      <c r="AF262">
        <v>9085.9025010000005</v>
      </c>
      <c r="AG262">
        <v>11799.339447</v>
      </c>
      <c r="AH262">
        <v>0</v>
      </c>
      <c r="AI262" s="13">
        <v>0</v>
      </c>
      <c r="AJ262">
        <v>9044.7898199999909</v>
      </c>
      <c r="AK262">
        <v>11504.295501000001</v>
      </c>
      <c r="AL262" t="s">
        <v>77</v>
      </c>
    </row>
    <row r="263" spans="1:38" x14ac:dyDescent="0.35">
      <c r="A263" t="str">
        <f t="shared" si="4"/>
        <v>VOLFXEURPLN2Y25RR</v>
      </c>
      <c r="B263" t="s">
        <v>71</v>
      </c>
      <c r="C263" t="s">
        <v>27</v>
      </c>
      <c r="D263" t="s">
        <v>92</v>
      </c>
      <c r="E263" t="s">
        <v>8</v>
      </c>
      <c r="F263" t="s">
        <v>18</v>
      </c>
      <c r="G263" t="s">
        <v>92</v>
      </c>
      <c r="H263" t="s">
        <v>18</v>
      </c>
      <c r="I263">
        <v>2</v>
      </c>
      <c r="J263" t="s">
        <v>8</v>
      </c>
      <c r="K263">
        <v>-53376.66</v>
      </c>
      <c r="L263">
        <v>2.5175000000000001</v>
      </c>
      <c r="M263">
        <v>2.5175000000000001</v>
      </c>
      <c r="N263" t="s">
        <v>75</v>
      </c>
      <c r="O263" t="s">
        <v>75</v>
      </c>
      <c r="P263" t="s">
        <v>75</v>
      </c>
      <c r="Q263" t="s">
        <v>75</v>
      </c>
      <c r="R263">
        <v>0.53010000000000002</v>
      </c>
      <c r="S263">
        <v>0.90600000000000003</v>
      </c>
      <c r="T263">
        <v>0.95299999999999996</v>
      </c>
      <c r="U263">
        <v>0.52600000000000002</v>
      </c>
      <c r="V263">
        <v>0</v>
      </c>
      <c r="W263">
        <v>1.218</v>
      </c>
      <c r="X263">
        <v>0</v>
      </c>
      <c r="Y263">
        <v>0</v>
      </c>
      <c r="Z263">
        <v>0</v>
      </c>
      <c r="AA263">
        <v>14147.483732999999</v>
      </c>
      <c r="AB263">
        <v>17400.791160000001</v>
      </c>
      <c r="AC263">
        <v>24179.626980000001</v>
      </c>
      <c r="AD263">
        <v>-65012.77188</v>
      </c>
      <c r="AE263">
        <v>19573.221221999898</v>
      </c>
      <c r="AF263">
        <v>14038.06158</v>
      </c>
      <c r="AG263">
        <v>25433.978490000001</v>
      </c>
      <c r="AH263">
        <v>0</v>
      </c>
      <c r="AI263" s="13">
        <v>0</v>
      </c>
      <c r="AJ263">
        <v>17400.791160000001</v>
      </c>
      <c r="AK263">
        <v>24179.626980000001</v>
      </c>
      <c r="AL263" t="s">
        <v>77</v>
      </c>
    </row>
    <row r="264" spans="1:38" x14ac:dyDescent="0.35">
      <c r="A264" t="str">
        <f t="shared" si="4"/>
        <v>VOLFXEURPLN2YATM</v>
      </c>
      <c r="B264" t="s">
        <v>71</v>
      </c>
      <c r="C264" t="s">
        <v>27</v>
      </c>
      <c r="D264" t="s">
        <v>92</v>
      </c>
      <c r="E264" t="s">
        <v>8</v>
      </c>
      <c r="F264" t="s">
        <v>9</v>
      </c>
      <c r="G264" t="s">
        <v>92</v>
      </c>
      <c r="H264" t="s">
        <v>9</v>
      </c>
      <c r="I264">
        <v>2</v>
      </c>
      <c r="J264" t="s">
        <v>8</v>
      </c>
      <c r="K264">
        <v>34246.9258999999</v>
      </c>
      <c r="L264">
        <v>9.3149999999999995</v>
      </c>
      <c r="M264">
        <v>9.3149999999999995</v>
      </c>
      <c r="N264" t="s">
        <v>75</v>
      </c>
      <c r="O264" t="s">
        <v>75</v>
      </c>
      <c r="P264" t="s">
        <v>75</v>
      </c>
      <c r="Q264" t="s">
        <v>75</v>
      </c>
      <c r="R264">
        <v>0.75</v>
      </c>
      <c r="S264">
        <v>0.75060000000000004</v>
      </c>
      <c r="T264">
        <v>0.75070000000000003</v>
      </c>
      <c r="U264">
        <v>0.75</v>
      </c>
      <c r="V264">
        <v>3.2000000000000001E-2</v>
      </c>
      <c r="W264">
        <v>-5.3000000000000803E-2</v>
      </c>
      <c r="X264">
        <v>3.5999999999999498E-2</v>
      </c>
      <c r="Y264">
        <v>0</v>
      </c>
      <c r="Z264">
        <v>0</v>
      </c>
      <c r="AA264">
        <v>12842.597212499901</v>
      </c>
      <c r="AB264">
        <v>1095.90162879999</v>
      </c>
      <c r="AC264">
        <v>12852.871290269901</v>
      </c>
      <c r="AD264">
        <v>-1815.0870727000199</v>
      </c>
      <c r="AE264">
        <v>1232.88933239998</v>
      </c>
      <c r="AF264">
        <v>12842.597212499901</v>
      </c>
      <c r="AG264">
        <v>12854.583636564899</v>
      </c>
      <c r="AH264">
        <v>0</v>
      </c>
      <c r="AI264" s="13">
        <v>0</v>
      </c>
      <c r="AJ264">
        <v>1095.90162879999</v>
      </c>
      <c r="AK264">
        <v>12852.871290269901</v>
      </c>
      <c r="AL264" t="s">
        <v>77</v>
      </c>
    </row>
    <row r="265" spans="1:38" x14ac:dyDescent="0.35">
      <c r="A265" t="str">
        <f t="shared" si="4"/>
        <v>VOLFXEURPLN3Y10FLY</v>
      </c>
      <c r="B265" t="s">
        <v>71</v>
      </c>
      <c r="C265" t="s">
        <v>27</v>
      </c>
      <c r="D265" t="s">
        <v>92</v>
      </c>
      <c r="E265" t="s">
        <v>22</v>
      </c>
      <c r="F265" t="s">
        <v>17</v>
      </c>
      <c r="G265" t="s">
        <v>92</v>
      </c>
      <c r="H265" t="s">
        <v>17</v>
      </c>
      <c r="I265">
        <v>3</v>
      </c>
      <c r="J265" t="s">
        <v>22</v>
      </c>
      <c r="K265">
        <v>8696.5400000000009</v>
      </c>
      <c r="L265">
        <v>1.5249999999999999</v>
      </c>
      <c r="M265">
        <v>1.5149999999999999</v>
      </c>
      <c r="N265" t="s">
        <v>75</v>
      </c>
      <c r="O265" t="s">
        <v>75</v>
      </c>
      <c r="P265" t="s">
        <v>80</v>
      </c>
      <c r="Q265" t="s">
        <v>83</v>
      </c>
      <c r="R265">
        <v>0.6</v>
      </c>
      <c r="S265">
        <v>0.67199999999999904</v>
      </c>
      <c r="T265">
        <v>0.68099999999999905</v>
      </c>
      <c r="U265">
        <v>0.5081</v>
      </c>
      <c r="V265">
        <v>0.374499999999999</v>
      </c>
      <c r="W265">
        <v>-0.78120000000000001</v>
      </c>
      <c r="X265">
        <v>0.42009999999999897</v>
      </c>
      <c r="Y265">
        <v>0.01</v>
      </c>
      <c r="Z265">
        <v>86.965400000000002</v>
      </c>
      <c r="AA265">
        <v>2608.962</v>
      </c>
      <c r="AB265">
        <v>3256.8542299999899</v>
      </c>
      <c r="AC265">
        <v>2922.0374400000001</v>
      </c>
      <c r="AD265">
        <v>-6793.737048</v>
      </c>
      <c r="AE265">
        <v>3653.4164539999902</v>
      </c>
      <c r="AF265">
        <v>2209.3559869999999</v>
      </c>
      <c r="AG265">
        <v>2961.1718700000001</v>
      </c>
      <c r="AH265">
        <v>86.965400000000002</v>
      </c>
      <c r="AI265" s="13">
        <v>0</v>
      </c>
      <c r="AJ265">
        <v>3256.8542299999899</v>
      </c>
      <c r="AK265">
        <v>2922.0374400000001</v>
      </c>
      <c r="AL265" t="s">
        <v>77</v>
      </c>
    </row>
    <row r="266" spans="1:38" x14ac:dyDescent="0.35">
      <c r="A266" t="str">
        <f t="shared" si="4"/>
        <v>VOLFXEURPLN3Y10RR</v>
      </c>
      <c r="B266" t="s">
        <v>71</v>
      </c>
      <c r="C266" t="s">
        <v>27</v>
      </c>
      <c r="D266" t="s">
        <v>92</v>
      </c>
      <c r="E266" t="s">
        <v>22</v>
      </c>
      <c r="F266" t="s">
        <v>16</v>
      </c>
      <c r="G266" t="s">
        <v>92</v>
      </c>
      <c r="H266" t="s">
        <v>16</v>
      </c>
      <c r="I266">
        <v>3</v>
      </c>
      <c r="J266" t="s">
        <v>22</v>
      </c>
      <c r="K266">
        <v>-4653.78999999999</v>
      </c>
      <c r="L266">
        <v>3.86</v>
      </c>
      <c r="M266">
        <v>2.5718999999999999</v>
      </c>
      <c r="N266" t="s">
        <v>80</v>
      </c>
      <c r="O266" t="s">
        <v>75</v>
      </c>
      <c r="P266" t="s">
        <v>80</v>
      </c>
      <c r="Q266" t="s">
        <v>83</v>
      </c>
      <c r="R266">
        <v>0.9</v>
      </c>
      <c r="S266">
        <v>1.1879999999999999</v>
      </c>
      <c r="T266">
        <v>1.224</v>
      </c>
      <c r="U266">
        <v>0.72860000000000003</v>
      </c>
      <c r="V266">
        <v>0</v>
      </c>
      <c r="W266">
        <v>2.1499999999999801E-2</v>
      </c>
      <c r="X266">
        <v>0</v>
      </c>
      <c r="Y266">
        <v>0</v>
      </c>
      <c r="Z266">
        <v>0</v>
      </c>
      <c r="AA266">
        <v>2094.20549999999</v>
      </c>
      <c r="AB266">
        <v>5243.8905720000002</v>
      </c>
      <c r="AC266">
        <v>2764.3512599999999</v>
      </c>
      <c r="AD266">
        <v>-100.056484999999</v>
      </c>
      <c r="AE266">
        <v>5838.4122444999903</v>
      </c>
      <c r="AF266">
        <v>1695.3756969999899</v>
      </c>
      <c r="AG266">
        <v>2848.1194799999998</v>
      </c>
      <c r="AH266">
        <v>0</v>
      </c>
      <c r="AI266" s="13">
        <v>0</v>
      </c>
      <c r="AJ266">
        <v>5243.8905720000002</v>
      </c>
      <c r="AK266">
        <v>2764.3512599999999</v>
      </c>
      <c r="AL266" t="s">
        <v>77</v>
      </c>
    </row>
    <row r="267" spans="1:38" x14ac:dyDescent="0.35">
      <c r="A267" t="str">
        <f t="shared" si="4"/>
        <v>VOLFXEURPLN3Y25FLY</v>
      </c>
      <c r="B267" t="s">
        <v>71</v>
      </c>
      <c r="C267" t="s">
        <v>27</v>
      </c>
      <c r="D267" t="s">
        <v>92</v>
      </c>
      <c r="E267" t="s">
        <v>22</v>
      </c>
      <c r="F267" t="s">
        <v>19</v>
      </c>
      <c r="G267" t="s">
        <v>92</v>
      </c>
      <c r="H267" t="s">
        <v>19</v>
      </c>
      <c r="I267">
        <v>3</v>
      </c>
      <c r="J267" t="s">
        <v>22</v>
      </c>
      <c r="K267">
        <v>4348.3099999999904</v>
      </c>
      <c r="L267">
        <v>0.46</v>
      </c>
      <c r="M267">
        <v>0.46</v>
      </c>
      <c r="N267" t="s">
        <v>75</v>
      </c>
      <c r="O267" t="s">
        <v>75</v>
      </c>
      <c r="P267" t="s">
        <v>80</v>
      </c>
      <c r="Q267" t="s">
        <v>83</v>
      </c>
      <c r="R267">
        <v>0.47499999999999998</v>
      </c>
      <c r="S267">
        <v>0.72060000000000002</v>
      </c>
      <c r="T267">
        <v>0.75129999999999997</v>
      </c>
      <c r="U267">
        <v>0.41759999999999903</v>
      </c>
      <c r="V267">
        <v>8.5699999999999998E-2</v>
      </c>
      <c r="W267">
        <v>-0.2</v>
      </c>
      <c r="X267">
        <v>9.64E-2</v>
      </c>
      <c r="Y267">
        <v>0</v>
      </c>
      <c r="Z267">
        <v>0</v>
      </c>
      <c r="AA267">
        <v>1032.7236249999901</v>
      </c>
      <c r="AB267">
        <v>372.65016699999899</v>
      </c>
      <c r="AC267">
        <v>1566.69609299999</v>
      </c>
      <c r="AD267">
        <v>-869.66199999999901</v>
      </c>
      <c r="AE267">
        <v>419.17708399999998</v>
      </c>
      <c r="AF267">
        <v>907.92712799999902</v>
      </c>
      <c r="AG267">
        <v>1633.4426515</v>
      </c>
      <c r="AH267">
        <v>0</v>
      </c>
      <c r="AI267" s="13">
        <v>0</v>
      </c>
      <c r="AJ267">
        <v>372.65016699999899</v>
      </c>
      <c r="AK267">
        <v>1566.69609299999</v>
      </c>
      <c r="AL267" t="s">
        <v>77</v>
      </c>
    </row>
    <row r="268" spans="1:38" x14ac:dyDescent="0.35">
      <c r="A268" t="str">
        <f t="shared" si="4"/>
        <v>VOLFXEURPLN3Y25RR</v>
      </c>
      <c r="B268" t="s">
        <v>71</v>
      </c>
      <c r="C268" t="s">
        <v>27</v>
      </c>
      <c r="D268" t="s">
        <v>92</v>
      </c>
      <c r="E268" t="s">
        <v>22</v>
      </c>
      <c r="F268" t="s">
        <v>18</v>
      </c>
      <c r="G268" t="s">
        <v>92</v>
      </c>
      <c r="H268" t="s">
        <v>18</v>
      </c>
      <c r="I268">
        <v>3</v>
      </c>
      <c r="J268" t="s">
        <v>22</v>
      </c>
      <c r="K268">
        <v>-1146.25</v>
      </c>
      <c r="L268">
        <v>1.9650000000000001</v>
      </c>
      <c r="M268">
        <v>1.3305</v>
      </c>
      <c r="N268" t="s">
        <v>80</v>
      </c>
      <c r="O268" t="s">
        <v>75</v>
      </c>
      <c r="P268" t="s">
        <v>80</v>
      </c>
      <c r="Q268" t="s">
        <v>83</v>
      </c>
      <c r="R268">
        <v>0.5</v>
      </c>
      <c r="S268">
        <v>0.67069999999999996</v>
      </c>
      <c r="T268">
        <v>0.69209999999999905</v>
      </c>
      <c r="U268">
        <v>0.33639999999999998</v>
      </c>
      <c r="V268">
        <v>0</v>
      </c>
      <c r="W268">
        <v>2.1999999999999999E-2</v>
      </c>
      <c r="X268">
        <v>0</v>
      </c>
      <c r="Y268">
        <v>0</v>
      </c>
      <c r="Z268">
        <v>0</v>
      </c>
      <c r="AA268">
        <v>286.5625</v>
      </c>
      <c r="AB268">
        <v>775.66737499999897</v>
      </c>
      <c r="AC268">
        <v>384.394937499999</v>
      </c>
      <c r="AD268">
        <v>-25.217500000000001</v>
      </c>
      <c r="AE268">
        <v>854.30012499999896</v>
      </c>
      <c r="AF268">
        <v>192.79925</v>
      </c>
      <c r="AG268">
        <v>396.65981249999999</v>
      </c>
      <c r="AH268">
        <v>0</v>
      </c>
      <c r="AI268" s="13">
        <v>0</v>
      </c>
      <c r="AJ268">
        <v>775.66737499999897</v>
      </c>
      <c r="AK268">
        <v>384.394937499999</v>
      </c>
      <c r="AL268" t="s">
        <v>77</v>
      </c>
    </row>
    <row r="269" spans="1:38" x14ac:dyDescent="0.35">
      <c r="A269" t="str">
        <f t="shared" si="4"/>
        <v>VOLFXEURPLN3YATM</v>
      </c>
      <c r="B269" t="s">
        <v>71</v>
      </c>
      <c r="C269" t="s">
        <v>27</v>
      </c>
      <c r="D269" t="s">
        <v>92</v>
      </c>
      <c r="E269" t="s">
        <v>22</v>
      </c>
      <c r="F269" t="s">
        <v>9</v>
      </c>
      <c r="G269" t="s">
        <v>92</v>
      </c>
      <c r="H269" t="s">
        <v>9</v>
      </c>
      <c r="I269">
        <v>3</v>
      </c>
      <c r="J269" t="s">
        <v>22</v>
      </c>
      <c r="K269">
        <v>5027.4218000000001</v>
      </c>
      <c r="L269">
        <v>9.3450000000000006</v>
      </c>
      <c r="M269">
        <v>9.3752999999999993</v>
      </c>
      <c r="N269" t="s">
        <v>80</v>
      </c>
      <c r="O269" t="s">
        <v>75</v>
      </c>
      <c r="P269" t="s">
        <v>80</v>
      </c>
      <c r="Q269" t="s">
        <v>83</v>
      </c>
      <c r="R269">
        <v>1.10365</v>
      </c>
      <c r="S269">
        <v>1.1748499999999999</v>
      </c>
      <c r="T269">
        <v>1.1837500000000001</v>
      </c>
      <c r="U269">
        <v>0.77725</v>
      </c>
      <c r="V269">
        <v>4.40000000000004E-2</v>
      </c>
      <c r="W269">
        <v>-2.57000000000005E-2</v>
      </c>
      <c r="X269">
        <v>4.9500000000000099E-2</v>
      </c>
      <c r="Y269">
        <v>0</v>
      </c>
      <c r="Z269">
        <v>0</v>
      </c>
      <c r="AA269">
        <v>2774.2570347850001</v>
      </c>
      <c r="AB269">
        <v>221.206559200002</v>
      </c>
      <c r="AC269">
        <v>2953.2332508650002</v>
      </c>
      <c r="AD269">
        <v>-129.20474026000201</v>
      </c>
      <c r="AE269">
        <v>248.8573791</v>
      </c>
      <c r="AF269">
        <v>1953.7817970250001</v>
      </c>
      <c r="AG269">
        <v>2975.605277875</v>
      </c>
      <c r="AH269">
        <v>0</v>
      </c>
      <c r="AI269" s="13">
        <v>0</v>
      </c>
      <c r="AJ269">
        <v>221.206559200002</v>
      </c>
      <c r="AK269">
        <v>2953.2332508650002</v>
      </c>
      <c r="AL269" t="s">
        <v>77</v>
      </c>
    </row>
    <row r="270" spans="1:38" x14ac:dyDescent="0.35">
      <c r="A270" t="str">
        <f t="shared" si="4"/>
        <v>VOLFXEURSEK1W10FLY</v>
      </c>
      <c r="B270" t="s">
        <v>71</v>
      </c>
      <c r="C270" t="s">
        <v>27</v>
      </c>
      <c r="D270" t="s">
        <v>93</v>
      </c>
      <c r="E270" t="s">
        <v>0</v>
      </c>
      <c r="F270" t="s">
        <v>17</v>
      </c>
      <c r="G270" t="s">
        <v>93</v>
      </c>
      <c r="H270" t="s">
        <v>17</v>
      </c>
      <c r="I270">
        <v>1.94444444444444E-2</v>
      </c>
      <c r="J270" t="s">
        <v>0</v>
      </c>
      <c r="K270">
        <v>9.19</v>
      </c>
      <c r="L270">
        <v>0.53500000000000003</v>
      </c>
      <c r="M270">
        <v>0.50429999999999997</v>
      </c>
      <c r="N270" t="s">
        <v>75</v>
      </c>
      <c r="O270" t="s">
        <v>75</v>
      </c>
      <c r="P270" t="s">
        <v>82</v>
      </c>
      <c r="Q270" t="s">
        <v>82</v>
      </c>
      <c r="R270">
        <v>1.3225</v>
      </c>
      <c r="S270">
        <v>2.6345000000000001</v>
      </c>
      <c r="T270">
        <v>2.79849999999999</v>
      </c>
      <c r="U270">
        <v>1.06795</v>
      </c>
      <c r="V270">
        <v>6.6100000000000006E-2</v>
      </c>
      <c r="W270">
        <v>6.09999999999999E-3</v>
      </c>
      <c r="X270">
        <v>7.0599999999999996E-2</v>
      </c>
      <c r="Y270">
        <v>3.0700000000000002E-2</v>
      </c>
      <c r="Z270">
        <v>0.28213300000000002</v>
      </c>
      <c r="AA270">
        <v>6.0768874999999998</v>
      </c>
      <c r="AB270">
        <v>0.60745899999999997</v>
      </c>
      <c r="AC270">
        <v>12.1055274999999</v>
      </c>
      <c r="AD270">
        <v>5.6058999999999901E-2</v>
      </c>
      <c r="AE270">
        <v>0.648814</v>
      </c>
      <c r="AF270">
        <v>4.9072302499999996</v>
      </c>
      <c r="AG270">
        <v>12.859107499999901</v>
      </c>
      <c r="AH270">
        <v>0.28213300000000002</v>
      </c>
      <c r="AI270" s="13">
        <v>6.0768874999999998</v>
      </c>
      <c r="AJ270">
        <v>0.60745899999999997</v>
      </c>
      <c r="AK270">
        <v>12.1055274999999</v>
      </c>
      <c r="AL270" t="s">
        <v>77</v>
      </c>
    </row>
    <row r="271" spans="1:38" x14ac:dyDescent="0.35">
      <c r="A271" t="str">
        <f t="shared" si="4"/>
        <v>VOLFXEURSEK1W10RR</v>
      </c>
      <c r="B271" t="s">
        <v>71</v>
      </c>
      <c r="C271" t="s">
        <v>27</v>
      </c>
      <c r="D271" t="s">
        <v>93</v>
      </c>
      <c r="E271" t="s">
        <v>0</v>
      </c>
      <c r="F271" t="s">
        <v>16</v>
      </c>
      <c r="G271" t="s">
        <v>93</v>
      </c>
      <c r="H271" t="s">
        <v>16</v>
      </c>
      <c r="I271">
        <v>1.94444444444444E-2</v>
      </c>
      <c r="J271" t="s">
        <v>0</v>
      </c>
      <c r="K271">
        <v>-3.32</v>
      </c>
      <c r="L271">
        <v>0.43</v>
      </c>
      <c r="M271">
        <v>0.63300000000000001</v>
      </c>
      <c r="N271" t="s">
        <v>80</v>
      </c>
      <c r="O271" t="s">
        <v>75</v>
      </c>
      <c r="P271" t="s">
        <v>82</v>
      </c>
      <c r="Q271" t="s">
        <v>82</v>
      </c>
      <c r="R271">
        <v>1.56</v>
      </c>
      <c r="S271">
        <v>2.5720000000000001</v>
      </c>
      <c r="T271">
        <v>2.6985000000000001</v>
      </c>
      <c r="U271">
        <v>1.1599999999999999</v>
      </c>
      <c r="V271">
        <v>0</v>
      </c>
      <c r="W271">
        <v>0.13139999999999899</v>
      </c>
      <c r="X271">
        <v>0</v>
      </c>
      <c r="Y271">
        <v>0</v>
      </c>
      <c r="Z271">
        <v>0</v>
      </c>
      <c r="AA271">
        <v>2.5895999999999999</v>
      </c>
      <c r="AB271">
        <v>0.11287999999999999</v>
      </c>
      <c r="AC271">
        <v>4.26952</v>
      </c>
      <c r="AD271">
        <v>-0.43624799999999903</v>
      </c>
      <c r="AE271">
        <v>0.12698999999999999</v>
      </c>
      <c r="AF271">
        <v>1.9256</v>
      </c>
      <c r="AG271">
        <v>4.4795100000000003</v>
      </c>
      <c r="AH271">
        <v>0</v>
      </c>
      <c r="AI271" s="13">
        <v>2.5895999999999999</v>
      </c>
      <c r="AJ271">
        <v>0.11287999999999999</v>
      </c>
      <c r="AK271">
        <v>4.26952</v>
      </c>
      <c r="AL271" t="s">
        <v>77</v>
      </c>
    </row>
    <row r="272" spans="1:38" x14ac:dyDescent="0.35">
      <c r="A272" t="str">
        <f t="shared" si="4"/>
        <v>VOLFXEURSEK1W25FLY</v>
      </c>
      <c r="B272" t="s">
        <v>71</v>
      </c>
      <c r="C272" t="s">
        <v>27</v>
      </c>
      <c r="D272" t="s">
        <v>93</v>
      </c>
      <c r="E272" t="s">
        <v>0</v>
      </c>
      <c r="F272" t="s">
        <v>19</v>
      </c>
      <c r="G272" t="s">
        <v>93</v>
      </c>
      <c r="H272" t="s">
        <v>19</v>
      </c>
      <c r="I272">
        <v>1.94444444444444E-2</v>
      </c>
      <c r="J272" t="s">
        <v>0</v>
      </c>
      <c r="K272">
        <v>-25.86</v>
      </c>
      <c r="L272">
        <v>0.18</v>
      </c>
      <c r="M272">
        <v>0.18</v>
      </c>
      <c r="N272" t="s">
        <v>75</v>
      </c>
      <c r="O272" t="s">
        <v>75</v>
      </c>
      <c r="P272" t="s">
        <v>80</v>
      </c>
      <c r="Q272" t="s">
        <v>83</v>
      </c>
      <c r="R272">
        <v>0.81</v>
      </c>
      <c r="S272">
        <v>1.0900000000000001</v>
      </c>
      <c r="T272">
        <v>1.125</v>
      </c>
      <c r="U272">
        <v>0.72370000000000001</v>
      </c>
      <c r="V272">
        <v>0</v>
      </c>
      <c r="W272">
        <v>3.4000000000000002E-2</v>
      </c>
      <c r="X272">
        <v>0</v>
      </c>
      <c r="Y272">
        <v>0</v>
      </c>
      <c r="Z272">
        <v>0</v>
      </c>
      <c r="AA272">
        <v>10.4733</v>
      </c>
      <c r="AB272">
        <v>2.1722399999999999</v>
      </c>
      <c r="AC272">
        <v>14.0937</v>
      </c>
      <c r="AD272">
        <v>-0.87924000000000002</v>
      </c>
      <c r="AE272">
        <v>2.4437700000000002</v>
      </c>
      <c r="AF272">
        <v>9.3574409999999997</v>
      </c>
      <c r="AG272">
        <v>14.546250000000001</v>
      </c>
      <c r="AH272">
        <v>0</v>
      </c>
      <c r="AI272" s="13">
        <v>10.4733</v>
      </c>
      <c r="AJ272">
        <v>2.1722399999999999</v>
      </c>
      <c r="AK272">
        <v>14.0937</v>
      </c>
      <c r="AL272" t="s">
        <v>77</v>
      </c>
    </row>
    <row r="273" spans="1:38" x14ac:dyDescent="0.35">
      <c r="A273" t="str">
        <f t="shared" si="4"/>
        <v>VOLFXEURSEK1W25RR</v>
      </c>
      <c r="B273" t="s">
        <v>71</v>
      </c>
      <c r="C273" t="s">
        <v>27</v>
      </c>
      <c r="D273" t="s">
        <v>93</v>
      </c>
      <c r="E273" t="s">
        <v>0</v>
      </c>
      <c r="F273" t="s">
        <v>18</v>
      </c>
      <c r="G273" t="s">
        <v>93</v>
      </c>
      <c r="H273" t="s">
        <v>18</v>
      </c>
      <c r="I273">
        <v>1.94444444444444E-2</v>
      </c>
      <c r="J273" t="s">
        <v>0</v>
      </c>
      <c r="K273">
        <v>9.61</v>
      </c>
      <c r="L273">
        <v>0.22</v>
      </c>
      <c r="M273">
        <v>0.33479999999999999</v>
      </c>
      <c r="N273" t="s">
        <v>80</v>
      </c>
      <c r="O273" t="s">
        <v>75</v>
      </c>
      <c r="P273" t="s">
        <v>80</v>
      </c>
      <c r="Q273" t="s">
        <v>83</v>
      </c>
      <c r="R273">
        <v>1.3472</v>
      </c>
      <c r="S273">
        <v>1.84415</v>
      </c>
      <c r="T273">
        <v>1.9062999999999899</v>
      </c>
      <c r="U273">
        <v>0.9173</v>
      </c>
      <c r="V273">
        <v>7.3099999999999998E-2</v>
      </c>
      <c r="W273">
        <v>-2.0750000000000001E-2</v>
      </c>
      <c r="X273">
        <v>8.1949999999999995E-2</v>
      </c>
      <c r="Y273">
        <v>0</v>
      </c>
      <c r="Z273">
        <v>0</v>
      </c>
      <c r="AA273">
        <v>6.4732959999999897</v>
      </c>
      <c r="AB273">
        <v>0.70249099999999998</v>
      </c>
      <c r="AC273">
        <v>8.8611407499999899</v>
      </c>
      <c r="AD273">
        <v>-0.19940749999999999</v>
      </c>
      <c r="AE273">
        <v>0.78753949999999995</v>
      </c>
      <c r="AF273">
        <v>4.4076265000000001</v>
      </c>
      <c r="AG273">
        <v>9.1597714999999997</v>
      </c>
      <c r="AH273">
        <v>0</v>
      </c>
      <c r="AI273" s="13">
        <v>6.4732959999999897</v>
      </c>
      <c r="AJ273">
        <v>0.70249099999999998</v>
      </c>
      <c r="AK273">
        <v>8.8611407499999899</v>
      </c>
      <c r="AL273" t="s">
        <v>77</v>
      </c>
    </row>
    <row r="274" spans="1:38" x14ac:dyDescent="0.35">
      <c r="A274" t="str">
        <f t="shared" si="4"/>
        <v>VOLFXEURSEK1WATM</v>
      </c>
      <c r="B274" t="s">
        <v>71</v>
      </c>
      <c r="C274" t="s">
        <v>27</v>
      </c>
      <c r="D274" t="s">
        <v>93</v>
      </c>
      <c r="E274" t="s">
        <v>0</v>
      </c>
      <c r="F274" t="s">
        <v>9</v>
      </c>
      <c r="G274" t="s">
        <v>93</v>
      </c>
      <c r="H274" t="s">
        <v>9</v>
      </c>
      <c r="I274">
        <v>1.94444444444444E-2</v>
      </c>
      <c r="J274" t="s">
        <v>0</v>
      </c>
      <c r="K274">
        <v>-6.61951</v>
      </c>
      <c r="L274">
        <v>5.8650000000000002</v>
      </c>
      <c r="M274">
        <v>5.8650000000000002</v>
      </c>
      <c r="N274" t="s">
        <v>75</v>
      </c>
      <c r="O274" t="s">
        <v>75</v>
      </c>
      <c r="P274" t="s">
        <v>75</v>
      </c>
      <c r="Q274" t="s">
        <v>75</v>
      </c>
      <c r="R274">
        <v>1.5</v>
      </c>
      <c r="S274">
        <v>1.5</v>
      </c>
      <c r="T274">
        <v>1.5</v>
      </c>
      <c r="U274">
        <v>1.3660000000000001</v>
      </c>
      <c r="V274">
        <v>0</v>
      </c>
      <c r="W274">
        <v>5.20000000000004E-2</v>
      </c>
      <c r="X274">
        <v>0</v>
      </c>
      <c r="Y274">
        <v>0</v>
      </c>
      <c r="Z274">
        <v>0</v>
      </c>
      <c r="AA274">
        <v>4.9646324999999996</v>
      </c>
      <c r="AB274">
        <v>0.96644845999999895</v>
      </c>
      <c r="AC274">
        <v>4.9646324999999996</v>
      </c>
      <c r="AD274">
        <v>-0.34421452000000302</v>
      </c>
      <c r="AE274">
        <v>1.0869235420000001</v>
      </c>
      <c r="AF274">
        <v>4.5211253300000003</v>
      </c>
      <c r="AG274">
        <v>4.9646324999999996</v>
      </c>
      <c r="AH274">
        <v>0</v>
      </c>
      <c r="AI274" s="13">
        <v>4.9646324999999996</v>
      </c>
      <c r="AJ274">
        <v>0.96644845999999895</v>
      </c>
      <c r="AK274">
        <v>4.9646324999999996</v>
      </c>
      <c r="AL274" t="s">
        <v>77</v>
      </c>
    </row>
    <row r="275" spans="1:38" x14ac:dyDescent="0.35">
      <c r="A275" t="str">
        <f t="shared" si="4"/>
        <v>VOLFXEURSEK2W10FLY</v>
      </c>
      <c r="B275" t="s">
        <v>71</v>
      </c>
      <c r="C275" t="s">
        <v>27</v>
      </c>
      <c r="D275" t="s">
        <v>93</v>
      </c>
      <c r="E275" t="s">
        <v>1</v>
      </c>
      <c r="F275" t="s">
        <v>17</v>
      </c>
      <c r="G275" t="s">
        <v>93</v>
      </c>
      <c r="H275" t="s">
        <v>17</v>
      </c>
      <c r="I275">
        <v>3.8888888888888799E-2</v>
      </c>
      <c r="J275" t="s">
        <v>1</v>
      </c>
      <c r="K275">
        <v>21.83</v>
      </c>
      <c r="L275">
        <v>0.57999999999999996</v>
      </c>
      <c r="M275">
        <v>0.51329999999999998</v>
      </c>
      <c r="N275" t="s">
        <v>74</v>
      </c>
      <c r="O275" t="s">
        <v>75</v>
      </c>
      <c r="P275" t="s">
        <v>82</v>
      </c>
      <c r="Q275" t="s">
        <v>82</v>
      </c>
      <c r="R275">
        <v>1.1025</v>
      </c>
      <c r="S275">
        <v>1.7317499999999999</v>
      </c>
      <c r="T275">
        <v>1.8104</v>
      </c>
      <c r="U275">
        <v>0.88154999999999994</v>
      </c>
      <c r="V275">
        <v>8.9930434782608704E-2</v>
      </c>
      <c r="W275">
        <v>-6.4660869565217396E-2</v>
      </c>
      <c r="X275">
        <v>9.8539130434782601E-2</v>
      </c>
      <c r="Y275">
        <v>0</v>
      </c>
      <c r="Z275">
        <v>0</v>
      </c>
      <c r="AA275">
        <v>12.033787499999899</v>
      </c>
      <c r="AB275">
        <v>1.9631813913043401</v>
      </c>
      <c r="AC275">
        <v>18.9020512499999</v>
      </c>
      <c r="AD275">
        <v>-1.41154678260869</v>
      </c>
      <c r="AE275">
        <v>2.1511092173913</v>
      </c>
      <c r="AF275">
        <v>9.6221182499999909</v>
      </c>
      <c r="AG275">
        <v>19.760515999999999</v>
      </c>
      <c r="AH275">
        <v>0</v>
      </c>
      <c r="AI275" s="13">
        <v>12.033787499999899</v>
      </c>
      <c r="AJ275">
        <v>1.9631813913043401</v>
      </c>
      <c r="AK275">
        <v>18.9020512499999</v>
      </c>
      <c r="AL275" t="s">
        <v>77</v>
      </c>
    </row>
    <row r="276" spans="1:38" x14ac:dyDescent="0.35">
      <c r="A276" t="str">
        <f t="shared" si="4"/>
        <v>VOLFXEURSEK2W10RR</v>
      </c>
      <c r="B276" t="s">
        <v>71</v>
      </c>
      <c r="C276" t="s">
        <v>27</v>
      </c>
      <c r="D276" t="s">
        <v>93</v>
      </c>
      <c r="E276" t="s">
        <v>1</v>
      </c>
      <c r="F276" t="s">
        <v>16</v>
      </c>
      <c r="G276" t="s">
        <v>93</v>
      </c>
      <c r="H276" t="s">
        <v>16</v>
      </c>
      <c r="I276">
        <v>3.8888888888888799E-2</v>
      </c>
      <c r="J276" t="s">
        <v>1</v>
      </c>
      <c r="K276">
        <v>-10.2099999999999</v>
      </c>
      <c r="L276">
        <v>0.54500000000000004</v>
      </c>
      <c r="M276">
        <v>0.66269999999999996</v>
      </c>
      <c r="N276" t="s">
        <v>80</v>
      </c>
      <c r="O276" t="s">
        <v>75</v>
      </c>
      <c r="P276" t="s">
        <v>82</v>
      </c>
      <c r="Q276" t="s">
        <v>82</v>
      </c>
      <c r="R276">
        <v>2.2799999999999998</v>
      </c>
      <c r="S276">
        <v>4.3760000000000003</v>
      </c>
      <c r="T276">
        <v>4.6379999999999999</v>
      </c>
      <c r="U276">
        <v>1.6338999999999999</v>
      </c>
      <c r="V276">
        <v>0</v>
      </c>
      <c r="W276">
        <v>0.104999999999999</v>
      </c>
      <c r="X276">
        <v>0</v>
      </c>
      <c r="Y276">
        <v>0</v>
      </c>
      <c r="Z276">
        <v>0</v>
      </c>
      <c r="AA276">
        <v>11.639399999999901</v>
      </c>
      <c r="AB276">
        <v>0.67385999999999902</v>
      </c>
      <c r="AC276">
        <v>22.339479999999998</v>
      </c>
      <c r="AD276">
        <v>-1.07204999999999</v>
      </c>
      <c r="AE276">
        <v>0.75758199999999898</v>
      </c>
      <c r="AF276">
        <v>8.3410594999999894</v>
      </c>
      <c r="AG276">
        <v>23.676989999999901</v>
      </c>
      <c r="AH276">
        <v>0</v>
      </c>
      <c r="AI276" s="13">
        <v>11.639399999999901</v>
      </c>
      <c r="AJ276">
        <v>0.67385999999999902</v>
      </c>
      <c r="AK276">
        <v>22.339479999999998</v>
      </c>
      <c r="AL276" t="s">
        <v>77</v>
      </c>
    </row>
    <row r="277" spans="1:38" x14ac:dyDescent="0.35">
      <c r="A277" t="str">
        <f t="shared" si="4"/>
        <v>VOLFXEURSEK2W25FLY</v>
      </c>
      <c r="B277" t="s">
        <v>71</v>
      </c>
      <c r="C277" t="s">
        <v>27</v>
      </c>
      <c r="D277" t="s">
        <v>93</v>
      </c>
      <c r="E277" t="s">
        <v>1</v>
      </c>
      <c r="F277" t="s">
        <v>19</v>
      </c>
      <c r="G277" t="s">
        <v>93</v>
      </c>
      <c r="H277" t="s">
        <v>19</v>
      </c>
      <c r="I277">
        <v>3.8888888888888799E-2</v>
      </c>
      <c r="J277" t="s">
        <v>1</v>
      </c>
      <c r="K277">
        <v>-44.22</v>
      </c>
      <c r="L277">
        <v>0.17</v>
      </c>
      <c r="M277">
        <v>0.1555</v>
      </c>
      <c r="N277" t="s">
        <v>74</v>
      </c>
      <c r="O277" t="s">
        <v>75</v>
      </c>
      <c r="P277" t="s">
        <v>80</v>
      </c>
      <c r="Q277" t="s">
        <v>83</v>
      </c>
      <c r="R277">
        <v>0.8</v>
      </c>
      <c r="S277">
        <v>1.0548999999999999</v>
      </c>
      <c r="T277">
        <v>1.0831999999999999</v>
      </c>
      <c r="U277">
        <v>0.67749999999999999</v>
      </c>
      <c r="V277">
        <v>0</v>
      </c>
      <c r="W277">
        <v>3.4821739130434702E-2</v>
      </c>
      <c r="X277">
        <v>0</v>
      </c>
      <c r="Y277">
        <v>0</v>
      </c>
      <c r="Z277">
        <v>0</v>
      </c>
      <c r="AA277">
        <v>17.687999999999999</v>
      </c>
      <c r="AB277">
        <v>3.3645652173912999</v>
      </c>
      <c r="AC277">
        <v>23.323839</v>
      </c>
      <c r="AD277">
        <v>-1.53981730434782</v>
      </c>
      <c r="AE277">
        <v>3.7858087826086901</v>
      </c>
      <c r="AF277">
        <v>14.979524999999899</v>
      </c>
      <c r="AG277">
        <v>23.949552000000001</v>
      </c>
      <c r="AH277">
        <v>0</v>
      </c>
      <c r="AI277" s="13">
        <v>17.687999999999999</v>
      </c>
      <c r="AJ277">
        <v>3.3645652173912999</v>
      </c>
      <c r="AK277">
        <v>23.323839</v>
      </c>
      <c r="AL277" t="s">
        <v>77</v>
      </c>
    </row>
    <row r="278" spans="1:38" x14ac:dyDescent="0.35">
      <c r="A278" t="str">
        <f t="shared" si="4"/>
        <v>VOLFXEURSEK2W25RR</v>
      </c>
      <c r="B278" t="s">
        <v>71</v>
      </c>
      <c r="C278" t="s">
        <v>27</v>
      </c>
      <c r="D278" t="s">
        <v>93</v>
      </c>
      <c r="E278" t="s">
        <v>1</v>
      </c>
      <c r="F278" t="s">
        <v>18</v>
      </c>
      <c r="G278" t="s">
        <v>93</v>
      </c>
      <c r="H278" t="s">
        <v>18</v>
      </c>
      <c r="I278">
        <v>3.8888888888888799E-2</v>
      </c>
      <c r="J278" t="s">
        <v>1</v>
      </c>
      <c r="K278">
        <v>18.14</v>
      </c>
      <c r="L278">
        <v>0.30499999999999999</v>
      </c>
      <c r="M278">
        <v>0.37769999999999998</v>
      </c>
      <c r="N278" t="s">
        <v>80</v>
      </c>
      <c r="O278" t="s">
        <v>75</v>
      </c>
      <c r="P278" t="s">
        <v>80</v>
      </c>
      <c r="Q278" t="s">
        <v>83</v>
      </c>
      <c r="R278">
        <v>1.33</v>
      </c>
      <c r="S278">
        <v>1.966</v>
      </c>
      <c r="T278">
        <v>2.0455000000000001</v>
      </c>
      <c r="U278">
        <v>1.125</v>
      </c>
      <c r="V278">
        <v>5.3499999999999999E-2</v>
      </c>
      <c r="W278">
        <v>-3.47999999999999E-2</v>
      </c>
      <c r="X278">
        <v>5.8500000000000003E-2</v>
      </c>
      <c r="Y278">
        <v>0</v>
      </c>
      <c r="Z278">
        <v>0</v>
      </c>
      <c r="AA278">
        <v>12.0631</v>
      </c>
      <c r="AB278">
        <v>0.97048999999999996</v>
      </c>
      <c r="AC278">
        <v>17.831620000000001</v>
      </c>
      <c r="AD278">
        <v>-0.63127199999999895</v>
      </c>
      <c r="AE278">
        <v>1.0611900000000001</v>
      </c>
      <c r="AF278">
        <v>10.203749999999999</v>
      </c>
      <c r="AG278">
        <v>18.552685</v>
      </c>
      <c r="AH278">
        <v>0</v>
      </c>
      <c r="AI278" s="13">
        <v>12.0631</v>
      </c>
      <c r="AJ278">
        <v>0.97048999999999996</v>
      </c>
      <c r="AK278">
        <v>17.831620000000001</v>
      </c>
      <c r="AL278" t="s">
        <v>77</v>
      </c>
    </row>
    <row r="279" spans="1:38" x14ac:dyDescent="0.35">
      <c r="A279" t="str">
        <f t="shared" si="4"/>
        <v>VOLFXEURSEK2WATM</v>
      </c>
      <c r="B279" t="s">
        <v>71</v>
      </c>
      <c r="C279" t="s">
        <v>27</v>
      </c>
      <c r="D279" t="s">
        <v>93</v>
      </c>
      <c r="E279" t="s">
        <v>1</v>
      </c>
      <c r="F279" t="s">
        <v>9</v>
      </c>
      <c r="G279" t="s">
        <v>93</v>
      </c>
      <c r="H279" t="s">
        <v>9</v>
      </c>
      <c r="I279">
        <v>3.8888888888888799E-2</v>
      </c>
      <c r="J279" t="s">
        <v>1</v>
      </c>
      <c r="K279">
        <v>-9.8379600000000007</v>
      </c>
      <c r="L279">
        <v>6.42</v>
      </c>
      <c r="M279">
        <v>6.4382999999999999</v>
      </c>
      <c r="N279" t="s">
        <v>74</v>
      </c>
      <c r="O279" t="s">
        <v>75</v>
      </c>
      <c r="P279" t="s">
        <v>76</v>
      </c>
      <c r="Q279" t="s">
        <v>76</v>
      </c>
      <c r="R279">
        <v>0.93428550133112098</v>
      </c>
      <c r="S279">
        <v>0.95001415225128605</v>
      </c>
      <c r="T279">
        <v>0.95226853679863199</v>
      </c>
      <c r="U279">
        <v>0.86960607872096995</v>
      </c>
      <c r="V279">
        <v>0</v>
      </c>
      <c r="W279">
        <v>4.2565217391304602E-2</v>
      </c>
      <c r="X279">
        <v>0</v>
      </c>
      <c r="Y279">
        <v>0</v>
      </c>
      <c r="Z279">
        <v>0</v>
      </c>
      <c r="AA279">
        <v>4.5957316953377498</v>
      </c>
      <c r="AB279">
        <v>1.14201606104347</v>
      </c>
      <c r="AC279">
        <v>4.6731006146410303</v>
      </c>
      <c r="AD279">
        <v>-0.41875490608695898</v>
      </c>
      <c r="AE279">
        <v>1.26836968643478</v>
      </c>
      <c r="AF279">
        <v>4.2775749091068702</v>
      </c>
      <c r="AG279">
        <v>4.6841898871417298</v>
      </c>
      <c r="AH279">
        <v>0</v>
      </c>
      <c r="AI279" s="13">
        <v>4.5957316953377498</v>
      </c>
      <c r="AJ279">
        <v>1.14201606104347</v>
      </c>
      <c r="AK279">
        <v>4.6731006146410303</v>
      </c>
      <c r="AL279" t="s">
        <v>77</v>
      </c>
    </row>
    <row r="280" spans="1:38" x14ac:dyDescent="0.35">
      <c r="A280" t="str">
        <f t="shared" si="4"/>
        <v>VOLFXEURSEK3W10FLY</v>
      </c>
      <c r="B280" t="s">
        <v>71</v>
      </c>
      <c r="C280" t="s">
        <v>27</v>
      </c>
      <c r="D280" t="s">
        <v>93</v>
      </c>
      <c r="E280" t="s">
        <v>21</v>
      </c>
      <c r="F280" t="s">
        <v>17</v>
      </c>
      <c r="G280" t="s">
        <v>93</v>
      </c>
      <c r="H280" t="s">
        <v>17</v>
      </c>
      <c r="I280">
        <v>5.83333333333333E-2</v>
      </c>
      <c r="J280" t="s">
        <v>21</v>
      </c>
      <c r="K280">
        <v>38.089999999999897</v>
      </c>
      <c r="L280">
        <v>0.6</v>
      </c>
      <c r="M280">
        <v>0.54759999999999998</v>
      </c>
      <c r="N280" t="s">
        <v>74</v>
      </c>
      <c r="O280" t="s">
        <v>75</v>
      </c>
      <c r="P280" t="s">
        <v>82</v>
      </c>
      <c r="Q280" t="s">
        <v>82</v>
      </c>
      <c r="R280">
        <v>0.74865000000000004</v>
      </c>
      <c r="S280">
        <v>1.0643499999999999</v>
      </c>
      <c r="T280">
        <v>1.1037999999999999</v>
      </c>
      <c r="U280">
        <v>0.6482</v>
      </c>
      <c r="V280">
        <v>0.113760869565217</v>
      </c>
      <c r="W280">
        <v>-0.13542173913043401</v>
      </c>
      <c r="X280">
        <v>0.12647826086956501</v>
      </c>
      <c r="Y280">
        <v>0</v>
      </c>
      <c r="Z280">
        <v>0</v>
      </c>
      <c r="AA280">
        <v>14.258039249999999</v>
      </c>
      <c r="AB280">
        <v>4.3331515217391301</v>
      </c>
      <c r="AC280">
        <v>20.27054575</v>
      </c>
      <c r="AD280">
        <v>-5.1582140434782602</v>
      </c>
      <c r="AE280">
        <v>4.81755695652173</v>
      </c>
      <c r="AF280">
        <v>12.344969000000001</v>
      </c>
      <c r="AG280">
        <v>21.021871000000001</v>
      </c>
      <c r="AH280">
        <v>0</v>
      </c>
      <c r="AI280" s="13">
        <v>14.258039249999999</v>
      </c>
      <c r="AJ280">
        <v>4.3331515217391301</v>
      </c>
      <c r="AK280">
        <v>20.27054575</v>
      </c>
      <c r="AL280" t="s">
        <v>77</v>
      </c>
    </row>
    <row r="281" spans="1:38" x14ac:dyDescent="0.35">
      <c r="A281" t="str">
        <f t="shared" si="4"/>
        <v>VOLFXEURSEK3W10RR</v>
      </c>
      <c r="B281" t="s">
        <v>71</v>
      </c>
      <c r="C281" t="s">
        <v>27</v>
      </c>
      <c r="D281" t="s">
        <v>93</v>
      </c>
      <c r="E281" t="s">
        <v>21</v>
      </c>
      <c r="F281" t="s">
        <v>16</v>
      </c>
      <c r="G281" t="s">
        <v>93</v>
      </c>
      <c r="H281" t="s">
        <v>16</v>
      </c>
      <c r="I281">
        <v>5.83333333333333E-2</v>
      </c>
      <c r="J281" t="s">
        <v>21</v>
      </c>
      <c r="K281">
        <v>-21.39</v>
      </c>
      <c r="L281">
        <v>0.55249999999999999</v>
      </c>
      <c r="M281">
        <v>0.72389999999999999</v>
      </c>
      <c r="N281" t="s">
        <v>80</v>
      </c>
      <c r="O281" t="s">
        <v>75</v>
      </c>
      <c r="P281" t="s">
        <v>82</v>
      </c>
      <c r="Q281" t="s">
        <v>82</v>
      </c>
      <c r="R281">
        <v>1.8074999999999899</v>
      </c>
      <c r="S281">
        <v>3.8614999999999999</v>
      </c>
      <c r="T281">
        <v>4.1182499999999997</v>
      </c>
      <c r="U281">
        <v>1.23818124999999</v>
      </c>
      <c r="V281">
        <v>0</v>
      </c>
      <c r="W281">
        <v>6.23999999999999E-2</v>
      </c>
      <c r="X281">
        <v>0</v>
      </c>
      <c r="Y281">
        <v>0</v>
      </c>
      <c r="Z281">
        <v>0</v>
      </c>
      <c r="AA281">
        <v>19.3312124999999</v>
      </c>
      <c r="AB281">
        <v>1.4010450000000001</v>
      </c>
      <c r="AC281">
        <v>41.298742500000003</v>
      </c>
      <c r="AD281">
        <v>-1.3347359999999899</v>
      </c>
      <c r="AE281">
        <v>1.4406165</v>
      </c>
      <c r="AF281">
        <v>13.242348468749899</v>
      </c>
      <c r="AG281">
        <v>44.044683749999997</v>
      </c>
      <c r="AH281">
        <v>0</v>
      </c>
      <c r="AI281" s="13">
        <v>19.3312124999999</v>
      </c>
      <c r="AJ281">
        <v>1.4010450000000001</v>
      </c>
      <c r="AK281">
        <v>41.298742500000003</v>
      </c>
      <c r="AL281" t="s">
        <v>77</v>
      </c>
    </row>
    <row r="282" spans="1:38" x14ac:dyDescent="0.35">
      <c r="A282" t="str">
        <f t="shared" si="4"/>
        <v>VOLFXEURSEK3W25FLY</v>
      </c>
      <c r="B282" t="s">
        <v>71</v>
      </c>
      <c r="C282" t="s">
        <v>27</v>
      </c>
      <c r="D282" t="s">
        <v>93</v>
      </c>
      <c r="E282" t="s">
        <v>21</v>
      </c>
      <c r="F282" t="s">
        <v>19</v>
      </c>
      <c r="G282" t="s">
        <v>93</v>
      </c>
      <c r="H282" t="s">
        <v>19</v>
      </c>
      <c r="I282">
        <v>5.83333333333333E-2</v>
      </c>
      <c r="J282" t="s">
        <v>21</v>
      </c>
      <c r="K282">
        <v>-4.84</v>
      </c>
      <c r="L282">
        <v>0.17749999999999999</v>
      </c>
      <c r="M282">
        <v>0.15670000000000001</v>
      </c>
      <c r="N282" t="s">
        <v>74</v>
      </c>
      <c r="O282" t="s">
        <v>75</v>
      </c>
      <c r="P282" t="s">
        <v>80</v>
      </c>
      <c r="Q282" t="s">
        <v>83</v>
      </c>
      <c r="R282">
        <v>0.54239999999999999</v>
      </c>
      <c r="S282">
        <v>0.66044999999999998</v>
      </c>
      <c r="T282">
        <v>0.67519999999999902</v>
      </c>
      <c r="U282">
        <v>0.47209999999999902</v>
      </c>
      <c r="V282">
        <v>0</v>
      </c>
      <c r="W282">
        <v>3.5643478260869499E-2</v>
      </c>
      <c r="X282">
        <v>0</v>
      </c>
      <c r="Y282">
        <v>0</v>
      </c>
      <c r="Z282">
        <v>0</v>
      </c>
      <c r="AA282">
        <v>1.312608</v>
      </c>
      <c r="AB282">
        <v>0.32996173913043397</v>
      </c>
      <c r="AC282">
        <v>1.5982890000000001</v>
      </c>
      <c r="AD282">
        <v>-0.172514434782608</v>
      </c>
      <c r="AE282">
        <v>0.37135426086956502</v>
      </c>
      <c r="AF282">
        <v>1.142482</v>
      </c>
      <c r="AG282">
        <v>1.6339840000000001</v>
      </c>
      <c r="AH282">
        <v>0</v>
      </c>
      <c r="AI282" s="13">
        <v>1.312608</v>
      </c>
      <c r="AJ282">
        <v>0.32996173913043397</v>
      </c>
      <c r="AK282">
        <v>1.5982890000000001</v>
      </c>
      <c r="AL282" t="s">
        <v>77</v>
      </c>
    </row>
    <row r="283" spans="1:38" x14ac:dyDescent="0.35">
      <c r="A283" t="str">
        <f t="shared" si="4"/>
        <v>VOLFXEURSEK3W25RR</v>
      </c>
      <c r="B283" t="s">
        <v>71</v>
      </c>
      <c r="C283" t="s">
        <v>27</v>
      </c>
      <c r="D283" t="s">
        <v>93</v>
      </c>
      <c r="E283" t="s">
        <v>21</v>
      </c>
      <c r="F283" t="s">
        <v>18</v>
      </c>
      <c r="G283" t="s">
        <v>93</v>
      </c>
      <c r="H283" t="s">
        <v>18</v>
      </c>
      <c r="I283">
        <v>5.83333333333333E-2</v>
      </c>
      <c r="J283" t="s">
        <v>21</v>
      </c>
      <c r="K283">
        <v>16.079999999999998</v>
      </c>
      <c r="L283">
        <v>0.29499999999999998</v>
      </c>
      <c r="M283">
        <v>0.37169999999999997</v>
      </c>
      <c r="N283" t="s">
        <v>80</v>
      </c>
      <c r="O283" t="s">
        <v>75</v>
      </c>
      <c r="P283" t="s">
        <v>80</v>
      </c>
      <c r="Q283" t="s">
        <v>83</v>
      </c>
      <c r="R283">
        <v>0.60060000000000002</v>
      </c>
      <c r="S283">
        <v>0.75614999999999999</v>
      </c>
      <c r="T283">
        <v>0.77559999999999996</v>
      </c>
      <c r="U283">
        <v>0.49445</v>
      </c>
      <c r="V283">
        <v>2.6800000000000001E-2</v>
      </c>
      <c r="W283">
        <v>-2.3349999999999899E-2</v>
      </c>
      <c r="X283">
        <v>3.015E-2</v>
      </c>
      <c r="Y283">
        <v>0</v>
      </c>
      <c r="Z283">
        <v>0</v>
      </c>
      <c r="AA283">
        <v>4.828824</v>
      </c>
      <c r="AB283">
        <v>0.43094399999999999</v>
      </c>
      <c r="AC283">
        <v>6.0794459999999901</v>
      </c>
      <c r="AD283">
        <v>-0.37546799999999902</v>
      </c>
      <c r="AE283">
        <v>0.48481200000000002</v>
      </c>
      <c r="AF283">
        <v>3.9753780000000001</v>
      </c>
      <c r="AG283">
        <v>6.235824</v>
      </c>
      <c r="AH283">
        <v>0</v>
      </c>
      <c r="AI283" s="13">
        <v>4.828824</v>
      </c>
      <c r="AJ283">
        <v>0.43094399999999999</v>
      </c>
      <c r="AK283">
        <v>6.0794459999999901</v>
      </c>
      <c r="AL283" t="s">
        <v>77</v>
      </c>
    </row>
    <row r="284" spans="1:38" x14ac:dyDescent="0.35">
      <c r="A284" t="str">
        <f t="shared" si="4"/>
        <v>VOLFXEURSEK3WATM</v>
      </c>
      <c r="B284" t="s">
        <v>71</v>
      </c>
      <c r="C284" t="s">
        <v>27</v>
      </c>
      <c r="D284" t="s">
        <v>93</v>
      </c>
      <c r="E284" t="s">
        <v>21</v>
      </c>
      <c r="F284" t="s">
        <v>9</v>
      </c>
      <c r="G284" t="s">
        <v>93</v>
      </c>
      <c r="H284" t="s">
        <v>9</v>
      </c>
      <c r="I284">
        <v>5.83333333333333E-2</v>
      </c>
      <c r="J284" t="s">
        <v>21</v>
      </c>
      <c r="K284">
        <v>-9.50319</v>
      </c>
      <c r="L284">
        <v>6.6050000000000004</v>
      </c>
      <c r="M284">
        <v>6.6135999999999999</v>
      </c>
      <c r="N284" t="s">
        <v>74</v>
      </c>
      <c r="O284" t="s">
        <v>75</v>
      </c>
      <c r="P284" t="s">
        <v>76</v>
      </c>
      <c r="Q284" t="s">
        <v>76</v>
      </c>
      <c r="R284">
        <v>0.72632495261597696</v>
      </c>
      <c r="S284">
        <v>0.75087685879494803</v>
      </c>
      <c r="T284">
        <v>0.75426808742801899</v>
      </c>
      <c r="U284">
        <v>0.68951649641017998</v>
      </c>
      <c r="V284">
        <v>0</v>
      </c>
      <c r="W284">
        <v>3.3130434782608797E-2</v>
      </c>
      <c r="X284">
        <v>0</v>
      </c>
      <c r="Y284">
        <v>0</v>
      </c>
      <c r="Z284">
        <v>0</v>
      </c>
      <c r="AA284">
        <v>3.4512020132253101</v>
      </c>
      <c r="AB284">
        <v>0.818844432260868</v>
      </c>
      <c r="AC284">
        <v>3.56786272786578</v>
      </c>
      <c r="AD284">
        <v>-0.31484481652174001</v>
      </c>
      <c r="AE284">
        <v>0.889994402608697</v>
      </c>
      <c r="AF284">
        <v>3.2763031367601299</v>
      </c>
      <c r="AG284">
        <v>3.5839764728825401</v>
      </c>
      <c r="AH284">
        <v>0</v>
      </c>
      <c r="AI284" s="13">
        <v>3.4512020132253101</v>
      </c>
      <c r="AJ284">
        <v>0.818844432260868</v>
      </c>
      <c r="AK284">
        <v>3.56786272786578</v>
      </c>
      <c r="AL284" t="s">
        <v>77</v>
      </c>
    </row>
    <row r="285" spans="1:38" x14ac:dyDescent="0.35">
      <c r="A285" t="str">
        <f t="shared" si="4"/>
        <v>VOLFXEURSGD6M10FLY</v>
      </c>
      <c r="B285" t="s">
        <v>71</v>
      </c>
      <c r="C285" t="s">
        <v>27</v>
      </c>
      <c r="D285" t="s">
        <v>94</v>
      </c>
      <c r="E285" t="s">
        <v>5</v>
      </c>
      <c r="F285" t="s">
        <v>17</v>
      </c>
      <c r="G285" t="s">
        <v>94</v>
      </c>
      <c r="H285" t="s">
        <v>17</v>
      </c>
      <c r="I285">
        <v>0.5</v>
      </c>
      <c r="J285" t="s">
        <v>5</v>
      </c>
      <c r="K285">
        <v>7138.99</v>
      </c>
      <c r="L285">
        <v>0.67500000000000004</v>
      </c>
      <c r="M285">
        <v>0.67500000000000004</v>
      </c>
      <c r="N285" t="s">
        <v>75</v>
      </c>
      <c r="O285" t="s">
        <v>75</v>
      </c>
      <c r="P285" t="s">
        <v>75</v>
      </c>
      <c r="Q285" t="s">
        <v>75</v>
      </c>
      <c r="R285">
        <v>0.86</v>
      </c>
      <c r="S285">
        <v>1.8520000000000001</v>
      </c>
      <c r="T285">
        <v>1.976</v>
      </c>
      <c r="U285">
        <v>0.45579999999999998</v>
      </c>
      <c r="V285">
        <v>0.04</v>
      </c>
      <c r="W285">
        <v>-2.1100000000000001E-2</v>
      </c>
      <c r="X285">
        <v>4.4999999999999998E-2</v>
      </c>
      <c r="Y285">
        <v>0</v>
      </c>
      <c r="Z285">
        <v>0</v>
      </c>
      <c r="AA285">
        <v>3069.7656999999999</v>
      </c>
      <c r="AB285">
        <v>285.55959999999999</v>
      </c>
      <c r="AC285">
        <v>6610.7047400000001</v>
      </c>
      <c r="AD285">
        <v>-150.632689</v>
      </c>
      <c r="AE285">
        <v>321.25454999999999</v>
      </c>
      <c r="AF285">
        <v>1626.975821</v>
      </c>
      <c r="AG285">
        <v>7053.3221199999998</v>
      </c>
      <c r="AH285">
        <v>0</v>
      </c>
      <c r="AI285" s="13">
        <v>3069.7656999999999</v>
      </c>
      <c r="AJ285">
        <v>285.55959999999999</v>
      </c>
      <c r="AK285">
        <v>6610.7047400000001</v>
      </c>
      <c r="AL285" t="s">
        <v>77</v>
      </c>
    </row>
    <row r="286" spans="1:38" x14ac:dyDescent="0.35">
      <c r="A286" t="str">
        <f t="shared" si="4"/>
        <v>VOLFXEURSGD6M10RR</v>
      </c>
      <c r="B286" t="s">
        <v>71</v>
      </c>
      <c r="C286" t="s">
        <v>27</v>
      </c>
      <c r="D286" t="s">
        <v>94</v>
      </c>
      <c r="E286" t="s">
        <v>5</v>
      </c>
      <c r="F286" t="s">
        <v>16</v>
      </c>
      <c r="G286" t="s">
        <v>94</v>
      </c>
      <c r="H286" t="s">
        <v>16</v>
      </c>
      <c r="I286">
        <v>0.5</v>
      </c>
      <c r="J286" t="s">
        <v>5</v>
      </c>
      <c r="K286">
        <v>5249.72</v>
      </c>
      <c r="L286">
        <v>-1.33</v>
      </c>
      <c r="M286">
        <v>-1.3875</v>
      </c>
      <c r="N286" t="s">
        <v>75</v>
      </c>
      <c r="O286" t="s">
        <v>75</v>
      </c>
      <c r="P286" t="s">
        <v>75</v>
      </c>
      <c r="Q286" t="s">
        <v>75</v>
      </c>
      <c r="R286">
        <v>1.29</v>
      </c>
      <c r="S286">
        <v>3.8580000000000001</v>
      </c>
      <c r="T286">
        <v>4.1790000000000003</v>
      </c>
      <c r="U286">
        <v>0.68359999999999999</v>
      </c>
      <c r="V286">
        <v>0.107499999999999</v>
      </c>
      <c r="W286">
        <v>1.14999999999998E-2</v>
      </c>
      <c r="X286">
        <v>0.113799999999999</v>
      </c>
      <c r="Y286">
        <v>5.7499999999999801E-2</v>
      </c>
      <c r="Z286">
        <v>301.85889999999898</v>
      </c>
      <c r="AA286">
        <v>3386.0693999999999</v>
      </c>
      <c r="AB286">
        <v>564.34489999999903</v>
      </c>
      <c r="AC286">
        <v>10126.70988</v>
      </c>
      <c r="AD286">
        <v>60.371779999999099</v>
      </c>
      <c r="AE286">
        <v>597.41813599999898</v>
      </c>
      <c r="AF286">
        <v>1794.354296</v>
      </c>
      <c r="AG286">
        <v>10969.289940000001</v>
      </c>
      <c r="AH286">
        <v>301.85889999999898</v>
      </c>
      <c r="AI286" s="13">
        <v>3386.0693999999999</v>
      </c>
      <c r="AJ286">
        <v>564.34489999999903</v>
      </c>
      <c r="AK286">
        <v>10126.70988</v>
      </c>
      <c r="AL286" t="s">
        <v>77</v>
      </c>
    </row>
    <row r="287" spans="1:38" x14ac:dyDescent="0.35">
      <c r="A287" t="str">
        <f t="shared" si="4"/>
        <v>VOLFXEURSGD6M25FLY</v>
      </c>
      <c r="B287" t="s">
        <v>71</v>
      </c>
      <c r="C287" t="s">
        <v>27</v>
      </c>
      <c r="D287" t="s">
        <v>94</v>
      </c>
      <c r="E287" t="s">
        <v>5</v>
      </c>
      <c r="F287" t="s">
        <v>19</v>
      </c>
      <c r="G287" t="s">
        <v>94</v>
      </c>
      <c r="H287" t="s">
        <v>19</v>
      </c>
      <c r="I287">
        <v>0.5</v>
      </c>
      <c r="J287" t="s">
        <v>5</v>
      </c>
      <c r="K287">
        <v>-4127.6899999999896</v>
      </c>
      <c r="L287">
        <v>0.23250000000000001</v>
      </c>
      <c r="M287">
        <v>0.2225</v>
      </c>
      <c r="N287" t="s">
        <v>75</v>
      </c>
      <c r="O287" t="s">
        <v>75</v>
      </c>
      <c r="P287" t="s">
        <v>75</v>
      </c>
      <c r="Q287" t="s">
        <v>75</v>
      </c>
      <c r="R287">
        <v>0.53500000000000003</v>
      </c>
      <c r="S287">
        <v>0.82699999999999996</v>
      </c>
      <c r="T287">
        <v>0.86350000000000005</v>
      </c>
      <c r="U287">
        <v>0.28439999999999999</v>
      </c>
      <c r="V287">
        <v>0</v>
      </c>
      <c r="W287">
        <v>5.0999999999999997E-2</v>
      </c>
      <c r="X287">
        <v>0</v>
      </c>
      <c r="Y287">
        <v>0.01</v>
      </c>
      <c r="Z287">
        <v>-41.276899999999998</v>
      </c>
      <c r="AA287">
        <v>1104.1570749999901</v>
      </c>
      <c r="AB287">
        <v>281.92122699999902</v>
      </c>
      <c r="AC287">
        <v>1706.7998149999901</v>
      </c>
      <c r="AD287">
        <v>-210.51219</v>
      </c>
      <c r="AE287">
        <v>342.18550099999902</v>
      </c>
      <c r="AF287">
        <v>586.95751799999903</v>
      </c>
      <c r="AG287">
        <v>1782.13015749999</v>
      </c>
      <c r="AH287">
        <v>-41.276899999999998</v>
      </c>
      <c r="AI287" s="13">
        <v>1104.1570749999901</v>
      </c>
      <c r="AJ287">
        <v>281.92122699999902</v>
      </c>
      <c r="AK287">
        <v>1706.7998149999901</v>
      </c>
      <c r="AL287" t="s">
        <v>77</v>
      </c>
    </row>
    <row r="288" spans="1:38" x14ac:dyDescent="0.35">
      <c r="A288" t="str">
        <f t="shared" si="4"/>
        <v>VOLFXEURSGD6M25RR</v>
      </c>
      <c r="B288" t="s">
        <v>71</v>
      </c>
      <c r="C288" t="s">
        <v>27</v>
      </c>
      <c r="D288" t="s">
        <v>94</v>
      </c>
      <c r="E288" t="s">
        <v>5</v>
      </c>
      <c r="F288" t="s">
        <v>18</v>
      </c>
      <c r="G288" t="s">
        <v>94</v>
      </c>
      <c r="H288" t="s">
        <v>18</v>
      </c>
      <c r="I288">
        <v>0.5</v>
      </c>
      <c r="J288" t="s">
        <v>5</v>
      </c>
      <c r="K288">
        <v>-8054.4</v>
      </c>
      <c r="L288">
        <v>-0.71750000000000003</v>
      </c>
      <c r="M288">
        <v>-0.75</v>
      </c>
      <c r="N288" t="s">
        <v>75</v>
      </c>
      <c r="O288" t="s">
        <v>75</v>
      </c>
      <c r="P288" t="s">
        <v>75</v>
      </c>
      <c r="Q288" t="s">
        <v>75</v>
      </c>
      <c r="R288">
        <v>0.755</v>
      </c>
      <c r="S288">
        <v>1.5109999999999999</v>
      </c>
      <c r="T288">
        <v>1.6054999999999999</v>
      </c>
      <c r="U288">
        <v>0.3992</v>
      </c>
      <c r="V288">
        <v>6.4999999999999503E-3</v>
      </c>
      <c r="W288">
        <v>5.2499999999999901E-2</v>
      </c>
      <c r="X288">
        <v>3.2999999999999601E-3</v>
      </c>
      <c r="Y288">
        <v>3.2499999999999897E-2</v>
      </c>
      <c r="Z288">
        <v>-261.76799999999901</v>
      </c>
      <c r="AA288">
        <v>3040.5360000000001</v>
      </c>
      <c r="AB288">
        <v>0</v>
      </c>
      <c r="AC288">
        <v>6085.0991999999997</v>
      </c>
      <c r="AD288">
        <v>-422.85599999999903</v>
      </c>
      <c r="AE288">
        <v>0</v>
      </c>
      <c r="AF288">
        <v>1607.65824</v>
      </c>
      <c r="AG288">
        <v>6465.6695999999902</v>
      </c>
      <c r="AH288">
        <v>-261.76799999999901</v>
      </c>
      <c r="AI288" s="13">
        <v>3040.5360000000001</v>
      </c>
      <c r="AJ288">
        <v>0</v>
      </c>
      <c r="AK288">
        <v>6085.0991999999997</v>
      </c>
      <c r="AL288" t="s">
        <v>77</v>
      </c>
    </row>
    <row r="289" spans="1:38" x14ac:dyDescent="0.35">
      <c r="A289" t="str">
        <f t="shared" si="4"/>
        <v>VOLFXEURSGD6MATM</v>
      </c>
      <c r="B289" t="s">
        <v>71</v>
      </c>
      <c r="C289" t="s">
        <v>27</v>
      </c>
      <c r="D289" t="s">
        <v>94</v>
      </c>
      <c r="E289" t="s">
        <v>5</v>
      </c>
      <c r="F289" t="s">
        <v>9</v>
      </c>
      <c r="G289" t="s">
        <v>94</v>
      </c>
      <c r="H289" t="s">
        <v>9</v>
      </c>
      <c r="I289">
        <v>0.5</v>
      </c>
      <c r="J289" t="s">
        <v>5</v>
      </c>
      <c r="K289">
        <v>15129.808939999901</v>
      </c>
      <c r="L289">
        <v>7.1775000000000002</v>
      </c>
      <c r="M289">
        <v>7.1462000000000003</v>
      </c>
      <c r="N289" t="s">
        <v>75</v>
      </c>
      <c r="O289" t="s">
        <v>75</v>
      </c>
      <c r="P289" t="s">
        <v>75</v>
      </c>
      <c r="Q289" t="s">
        <v>75</v>
      </c>
      <c r="R289">
        <v>0.55000000000000004</v>
      </c>
      <c r="S289">
        <v>0.97</v>
      </c>
      <c r="T289">
        <v>1.0225</v>
      </c>
      <c r="U289">
        <v>0.4642</v>
      </c>
      <c r="V289">
        <v>0.17560000000000001</v>
      </c>
      <c r="W289">
        <v>3.0000000000001098E-3</v>
      </c>
      <c r="X289">
        <v>0.20199999999999901</v>
      </c>
      <c r="Y289">
        <v>3.12999999999998E-2</v>
      </c>
      <c r="Z289">
        <v>473.56301982199801</v>
      </c>
      <c r="AA289">
        <v>4160.6974584999998</v>
      </c>
      <c r="AB289">
        <v>2656.7944498639999</v>
      </c>
      <c r="AC289">
        <v>7337.9573358999996</v>
      </c>
      <c r="AD289">
        <v>45.389426820001702</v>
      </c>
      <c r="AE289">
        <v>3056.22140587999</v>
      </c>
      <c r="AF289">
        <v>3511.6286549739998</v>
      </c>
      <c r="AG289">
        <v>7735.1148205749996</v>
      </c>
      <c r="AH289">
        <v>473.56301982199801</v>
      </c>
      <c r="AI289" s="13">
        <v>4160.6974584999998</v>
      </c>
      <c r="AJ289">
        <v>2656.7944498639999</v>
      </c>
      <c r="AK289">
        <v>7337.9573358999996</v>
      </c>
      <c r="AL289" t="s">
        <v>77</v>
      </c>
    </row>
    <row r="290" spans="1:38" x14ac:dyDescent="0.35">
      <c r="A290" t="str">
        <f t="shared" si="4"/>
        <v>VOLFXEURSGD1Y10FLY</v>
      </c>
      <c r="B290" t="s">
        <v>71</v>
      </c>
      <c r="C290" t="s">
        <v>27</v>
      </c>
      <c r="D290" t="s">
        <v>94</v>
      </c>
      <c r="E290" t="s">
        <v>7</v>
      </c>
      <c r="F290" t="s">
        <v>17</v>
      </c>
      <c r="G290" t="s">
        <v>94</v>
      </c>
      <c r="H290" t="s">
        <v>17</v>
      </c>
      <c r="I290">
        <v>1</v>
      </c>
      <c r="J290" t="s">
        <v>7</v>
      </c>
      <c r="K290">
        <v>592.08999999999901</v>
      </c>
      <c r="L290">
        <v>0.95499999999999996</v>
      </c>
      <c r="M290">
        <v>0.95</v>
      </c>
      <c r="N290" t="s">
        <v>75</v>
      </c>
      <c r="O290" t="s">
        <v>75</v>
      </c>
      <c r="P290" t="s">
        <v>75</v>
      </c>
      <c r="Q290" t="s">
        <v>75</v>
      </c>
      <c r="R290">
        <v>0.84</v>
      </c>
      <c r="S290">
        <v>1.8480000000000001</v>
      </c>
      <c r="T290">
        <v>1.974</v>
      </c>
      <c r="U290">
        <v>0.45519999999999999</v>
      </c>
      <c r="V290">
        <v>0.13629999999999901</v>
      </c>
      <c r="W290">
        <v>1E-3</v>
      </c>
      <c r="X290">
        <v>0.152699999999999</v>
      </c>
      <c r="Y290">
        <v>5.0000000000000001E-3</v>
      </c>
      <c r="Z290">
        <v>2.9604499999999998</v>
      </c>
      <c r="AA290">
        <v>248.677799999999</v>
      </c>
      <c r="AB290">
        <v>80.701866999999893</v>
      </c>
      <c r="AC290">
        <v>547.09115999999995</v>
      </c>
      <c r="AD290">
        <v>0.59209000000000001</v>
      </c>
      <c r="AE290">
        <v>90.412142999999901</v>
      </c>
      <c r="AF290">
        <v>134.75968399999999</v>
      </c>
      <c r="AG290">
        <v>584.39282999999898</v>
      </c>
      <c r="AH290">
        <v>2.9604499999999998</v>
      </c>
      <c r="AI290" s="13">
        <v>248.677799999999</v>
      </c>
      <c r="AJ290">
        <v>80.701866999999893</v>
      </c>
      <c r="AK290">
        <v>547.09115999999995</v>
      </c>
      <c r="AL290" t="s">
        <v>77</v>
      </c>
    </row>
    <row r="291" spans="1:38" x14ac:dyDescent="0.35">
      <c r="A291" t="str">
        <f t="shared" si="4"/>
        <v>VOLFXEURSGD1Y10RR</v>
      </c>
      <c r="B291" t="s">
        <v>71</v>
      </c>
      <c r="C291" t="s">
        <v>27</v>
      </c>
      <c r="D291" t="s">
        <v>94</v>
      </c>
      <c r="E291" t="s">
        <v>7</v>
      </c>
      <c r="F291" t="s">
        <v>16</v>
      </c>
      <c r="G291" t="s">
        <v>94</v>
      </c>
      <c r="H291" t="s">
        <v>16</v>
      </c>
      <c r="I291">
        <v>1</v>
      </c>
      <c r="J291" t="s">
        <v>7</v>
      </c>
      <c r="K291">
        <v>2761.77</v>
      </c>
      <c r="L291">
        <v>-1.4850000000000001</v>
      </c>
      <c r="M291">
        <v>-1.4850000000000001</v>
      </c>
      <c r="N291" t="s">
        <v>75</v>
      </c>
      <c r="O291" t="s">
        <v>75</v>
      </c>
      <c r="P291" t="s">
        <v>75</v>
      </c>
      <c r="Q291" t="s">
        <v>75</v>
      </c>
      <c r="R291">
        <v>1.26</v>
      </c>
      <c r="S291">
        <v>3.9319999999999999</v>
      </c>
      <c r="T291">
        <v>4.266</v>
      </c>
      <c r="U291">
        <v>0.68279999999999996</v>
      </c>
      <c r="V291">
        <v>1.2E-2</v>
      </c>
      <c r="W291">
        <v>-4.0000000000000001E-3</v>
      </c>
      <c r="X291">
        <v>1.34999999999998E-2</v>
      </c>
      <c r="Y291">
        <v>0</v>
      </c>
      <c r="Z291">
        <v>0</v>
      </c>
      <c r="AA291">
        <v>1739.9150999999999</v>
      </c>
      <c r="AB291">
        <v>33.141240000000003</v>
      </c>
      <c r="AC291">
        <v>5429.6398200000003</v>
      </c>
      <c r="AD291">
        <v>-11.047079999999999</v>
      </c>
      <c r="AE291">
        <v>37.283894999999497</v>
      </c>
      <c r="AF291">
        <v>942.86827799999901</v>
      </c>
      <c r="AG291">
        <v>5890.8554100000001</v>
      </c>
      <c r="AH291">
        <v>0</v>
      </c>
      <c r="AI291" s="13">
        <v>1739.9150999999999</v>
      </c>
      <c r="AJ291">
        <v>33.141240000000003</v>
      </c>
      <c r="AK291">
        <v>5429.6398200000003</v>
      </c>
      <c r="AL291" t="s">
        <v>77</v>
      </c>
    </row>
    <row r="292" spans="1:38" x14ac:dyDescent="0.35">
      <c r="A292" t="str">
        <f t="shared" si="4"/>
        <v>VOLFXEURSGD1Y25FLY</v>
      </c>
      <c r="B292" t="s">
        <v>71</v>
      </c>
      <c r="C292" t="s">
        <v>27</v>
      </c>
      <c r="D292" t="s">
        <v>94</v>
      </c>
      <c r="E292" t="s">
        <v>7</v>
      </c>
      <c r="F292" t="s">
        <v>19</v>
      </c>
      <c r="G292" t="s">
        <v>94</v>
      </c>
      <c r="H292" t="s">
        <v>19</v>
      </c>
      <c r="I292">
        <v>1</v>
      </c>
      <c r="J292" t="s">
        <v>7</v>
      </c>
      <c r="K292">
        <v>-9121.51</v>
      </c>
      <c r="L292">
        <v>0.30249999999999999</v>
      </c>
      <c r="M292">
        <v>0.29499999999999998</v>
      </c>
      <c r="N292" t="s">
        <v>75</v>
      </c>
      <c r="O292" t="s">
        <v>75</v>
      </c>
      <c r="P292" t="s">
        <v>75</v>
      </c>
      <c r="Q292" t="s">
        <v>75</v>
      </c>
      <c r="R292">
        <v>0.52500000000000002</v>
      </c>
      <c r="S292">
        <v>0.82499999999999996</v>
      </c>
      <c r="T292">
        <v>0.86250000000000004</v>
      </c>
      <c r="U292">
        <v>0.28449999999999998</v>
      </c>
      <c r="V292">
        <v>0</v>
      </c>
      <c r="W292">
        <v>9.0599999999999903E-2</v>
      </c>
      <c r="X292">
        <v>0</v>
      </c>
      <c r="Y292">
        <v>7.4999999999999997E-3</v>
      </c>
      <c r="Z292">
        <v>-68.411325000000005</v>
      </c>
      <c r="AA292">
        <v>2394.3963749999998</v>
      </c>
      <c r="AB292">
        <v>495.29799300000002</v>
      </c>
      <c r="AC292">
        <v>3762.622875</v>
      </c>
      <c r="AD292">
        <v>-826.408805999999</v>
      </c>
      <c r="AE292">
        <v>601.10750900000005</v>
      </c>
      <c r="AF292">
        <v>1297.5347975</v>
      </c>
      <c r="AG292">
        <v>3933.6511875000001</v>
      </c>
      <c r="AH292">
        <v>-68.411325000000005</v>
      </c>
      <c r="AI292" s="13">
        <v>2394.3963749999998</v>
      </c>
      <c r="AJ292">
        <v>495.29799300000002</v>
      </c>
      <c r="AK292">
        <v>3762.622875</v>
      </c>
      <c r="AL292" t="s">
        <v>77</v>
      </c>
    </row>
    <row r="293" spans="1:38" x14ac:dyDescent="0.35">
      <c r="A293" t="str">
        <f t="shared" si="4"/>
        <v>VOLFXEURSGD1Y25RR</v>
      </c>
      <c r="B293" t="s">
        <v>71</v>
      </c>
      <c r="C293" t="s">
        <v>27</v>
      </c>
      <c r="D293" t="s">
        <v>94</v>
      </c>
      <c r="E293" t="s">
        <v>7</v>
      </c>
      <c r="F293" t="s">
        <v>18</v>
      </c>
      <c r="G293" t="s">
        <v>94</v>
      </c>
      <c r="H293" t="s">
        <v>18</v>
      </c>
      <c r="I293">
        <v>1</v>
      </c>
      <c r="J293" t="s">
        <v>7</v>
      </c>
      <c r="K293">
        <v>-13850.89</v>
      </c>
      <c r="L293">
        <v>-0.8075</v>
      </c>
      <c r="M293">
        <v>-0.8075</v>
      </c>
      <c r="N293" t="s">
        <v>75</v>
      </c>
      <c r="O293" t="s">
        <v>75</v>
      </c>
      <c r="P293" t="s">
        <v>75</v>
      </c>
      <c r="Q293" t="s">
        <v>75</v>
      </c>
      <c r="R293">
        <v>0.73499999999999999</v>
      </c>
      <c r="S293">
        <v>1.5069999999999999</v>
      </c>
      <c r="T293">
        <v>1.6034999999999999</v>
      </c>
      <c r="U293">
        <v>0.39829999999999999</v>
      </c>
      <c r="V293">
        <v>0</v>
      </c>
      <c r="W293">
        <v>1.4E-2</v>
      </c>
      <c r="X293">
        <v>0</v>
      </c>
      <c r="Y293">
        <v>0</v>
      </c>
      <c r="Z293">
        <v>0</v>
      </c>
      <c r="AA293">
        <v>5090.2020750000001</v>
      </c>
      <c r="AB293">
        <v>83.105339999999998</v>
      </c>
      <c r="AC293">
        <v>10436.645614999999</v>
      </c>
      <c r="AD293">
        <v>-193.91246000000001</v>
      </c>
      <c r="AE293">
        <v>92.800963000000493</v>
      </c>
      <c r="AF293">
        <v>2758.4047435000002</v>
      </c>
      <c r="AG293">
        <v>11104.9510575</v>
      </c>
      <c r="AH293">
        <v>0</v>
      </c>
      <c r="AI293" s="13">
        <v>5090.2020750000001</v>
      </c>
      <c r="AJ293">
        <v>83.105339999999998</v>
      </c>
      <c r="AK293">
        <v>10436.645614999999</v>
      </c>
      <c r="AL293" t="s">
        <v>77</v>
      </c>
    </row>
    <row r="294" spans="1:38" x14ac:dyDescent="0.35">
      <c r="A294" t="str">
        <f t="shared" si="4"/>
        <v>VOLFXEURSGD1YATM</v>
      </c>
      <c r="B294" t="s">
        <v>71</v>
      </c>
      <c r="C294" t="s">
        <v>27</v>
      </c>
      <c r="D294" t="s">
        <v>94</v>
      </c>
      <c r="E294" t="s">
        <v>7</v>
      </c>
      <c r="F294" t="s">
        <v>9</v>
      </c>
      <c r="G294" t="s">
        <v>94</v>
      </c>
      <c r="H294" t="s">
        <v>9</v>
      </c>
      <c r="I294">
        <v>1</v>
      </c>
      <c r="J294" t="s">
        <v>7</v>
      </c>
      <c r="K294">
        <v>-4453.7805500000004</v>
      </c>
      <c r="L294">
        <v>7.1150000000000002</v>
      </c>
      <c r="M294">
        <v>7.0613999999999999</v>
      </c>
      <c r="N294" t="s">
        <v>75</v>
      </c>
      <c r="O294" t="s">
        <v>75</v>
      </c>
      <c r="P294" t="s">
        <v>75</v>
      </c>
      <c r="Q294" t="s">
        <v>75</v>
      </c>
      <c r="R294">
        <v>0.5</v>
      </c>
      <c r="S294">
        <v>0.94</v>
      </c>
      <c r="T294">
        <v>0.995</v>
      </c>
      <c r="U294">
        <v>0.4582</v>
      </c>
      <c r="V294">
        <v>1.0699999999999901E-2</v>
      </c>
      <c r="W294">
        <v>6.2700000000000394E-2</v>
      </c>
      <c r="X294">
        <v>5.3999999999998398E-3</v>
      </c>
      <c r="Y294">
        <v>5.36000000000003E-2</v>
      </c>
      <c r="Z294">
        <v>-238.722637480001</v>
      </c>
      <c r="AA294">
        <v>1113.4451375000001</v>
      </c>
      <c r="AB294">
        <v>0</v>
      </c>
      <c r="AC294">
        <v>2093.2768584999999</v>
      </c>
      <c r="AD294">
        <v>-279.25204048500098</v>
      </c>
      <c r="AE294">
        <v>0</v>
      </c>
      <c r="AF294">
        <v>1020.361124005</v>
      </c>
      <c r="AG294">
        <v>2215.7558236250002</v>
      </c>
      <c r="AH294">
        <v>-238.722637480001</v>
      </c>
      <c r="AI294" s="13">
        <v>1113.4451375000001</v>
      </c>
      <c r="AJ294">
        <v>0</v>
      </c>
      <c r="AK294">
        <v>2093.2768584999999</v>
      </c>
      <c r="AL294" t="s">
        <v>77</v>
      </c>
    </row>
    <row r="295" spans="1:38" x14ac:dyDescent="0.35">
      <c r="A295" t="str">
        <f t="shared" si="4"/>
        <v>VOLFXEURSGD2Y10FLY</v>
      </c>
      <c r="B295" t="s">
        <v>71</v>
      </c>
      <c r="C295" t="s">
        <v>27</v>
      </c>
      <c r="D295" t="s">
        <v>94</v>
      </c>
      <c r="E295" t="s">
        <v>8</v>
      </c>
      <c r="F295" t="s">
        <v>17</v>
      </c>
      <c r="G295" t="s">
        <v>94</v>
      </c>
      <c r="H295" t="s">
        <v>17</v>
      </c>
      <c r="I295">
        <v>2</v>
      </c>
      <c r="J295" t="s">
        <v>8</v>
      </c>
      <c r="K295">
        <v>156.41</v>
      </c>
      <c r="L295">
        <v>0.97</v>
      </c>
      <c r="M295">
        <v>0.97</v>
      </c>
      <c r="N295" t="s">
        <v>75</v>
      </c>
      <c r="O295" t="s">
        <v>75</v>
      </c>
      <c r="P295" t="s">
        <v>75</v>
      </c>
      <c r="Q295" t="s">
        <v>75</v>
      </c>
      <c r="R295">
        <v>0.4602</v>
      </c>
      <c r="S295">
        <v>4.5720000000000001</v>
      </c>
      <c r="T295">
        <v>5.0860000000000003</v>
      </c>
      <c r="U295">
        <v>0.316</v>
      </c>
      <c r="V295">
        <v>8.8299999999999906E-2</v>
      </c>
      <c r="W295">
        <v>-4.0000000000000001E-3</v>
      </c>
      <c r="X295">
        <v>9.9399999999999905E-2</v>
      </c>
      <c r="Y295">
        <v>0</v>
      </c>
      <c r="Z295">
        <v>0</v>
      </c>
      <c r="AA295">
        <v>35.989941000000002</v>
      </c>
      <c r="AB295">
        <v>13.8110029999999</v>
      </c>
      <c r="AC295">
        <v>357.55326000000002</v>
      </c>
      <c r="AD295">
        <v>-0.62563999999999997</v>
      </c>
      <c r="AE295">
        <v>15.5471539999999</v>
      </c>
      <c r="AF295">
        <v>24.712779999999999</v>
      </c>
      <c r="AG295">
        <v>397.75063</v>
      </c>
      <c r="AH295">
        <v>0</v>
      </c>
      <c r="AI295" s="13">
        <v>35.989941000000002</v>
      </c>
      <c r="AJ295">
        <v>13.8110029999999</v>
      </c>
      <c r="AK295">
        <v>357.55326000000002</v>
      </c>
      <c r="AL295" t="s">
        <v>77</v>
      </c>
    </row>
    <row r="296" spans="1:38" x14ac:dyDescent="0.35">
      <c r="A296" t="str">
        <f t="shared" si="4"/>
        <v>VOLFXEURSGD2Y10RR</v>
      </c>
      <c r="B296" t="s">
        <v>71</v>
      </c>
      <c r="C296" t="s">
        <v>27</v>
      </c>
      <c r="D296" t="s">
        <v>94</v>
      </c>
      <c r="E296" t="s">
        <v>8</v>
      </c>
      <c r="F296" t="s">
        <v>16</v>
      </c>
      <c r="G296" t="s">
        <v>94</v>
      </c>
      <c r="H296" t="s">
        <v>16</v>
      </c>
      <c r="I296">
        <v>2</v>
      </c>
      <c r="J296" t="s">
        <v>8</v>
      </c>
      <c r="K296">
        <v>777.01</v>
      </c>
      <c r="L296">
        <v>-1.2649999999999999</v>
      </c>
      <c r="M296">
        <v>-1.2649999999999999</v>
      </c>
      <c r="N296" t="s">
        <v>75</v>
      </c>
      <c r="O296" t="s">
        <v>75</v>
      </c>
      <c r="P296" t="s">
        <v>75</v>
      </c>
      <c r="Q296" t="s">
        <v>75</v>
      </c>
      <c r="R296">
        <v>0.69030000000000002</v>
      </c>
      <c r="S296">
        <v>9.4181000000000008</v>
      </c>
      <c r="T296">
        <v>10.509</v>
      </c>
      <c r="U296">
        <v>0.47410000000000002</v>
      </c>
      <c r="V296">
        <v>0.25359999999999999</v>
      </c>
      <c r="W296">
        <v>-0.21199999999999899</v>
      </c>
      <c r="X296">
        <v>0.2853</v>
      </c>
      <c r="Y296">
        <v>0</v>
      </c>
      <c r="Z296">
        <v>0</v>
      </c>
      <c r="AA296">
        <v>268.1850015</v>
      </c>
      <c r="AB296">
        <v>197.049736</v>
      </c>
      <c r="AC296">
        <v>3658.9789405000001</v>
      </c>
      <c r="AD296">
        <v>-164.72611999999901</v>
      </c>
      <c r="AE296">
        <v>221.68095299999999</v>
      </c>
      <c r="AF296">
        <v>184.19022050000001</v>
      </c>
      <c r="AG296">
        <v>4082.7990450000002</v>
      </c>
      <c r="AH296">
        <v>0</v>
      </c>
      <c r="AI296" s="13">
        <v>268.1850015</v>
      </c>
      <c r="AJ296">
        <v>197.049736</v>
      </c>
      <c r="AK296">
        <v>3658.9789405000001</v>
      </c>
      <c r="AL296" t="s">
        <v>77</v>
      </c>
    </row>
    <row r="297" spans="1:38" x14ac:dyDescent="0.35">
      <c r="A297" t="str">
        <f t="shared" si="4"/>
        <v>VOLFXEURSGD2Y25FLY</v>
      </c>
      <c r="B297" t="s">
        <v>71</v>
      </c>
      <c r="C297" t="s">
        <v>27</v>
      </c>
      <c r="D297" t="s">
        <v>94</v>
      </c>
      <c r="E297" t="s">
        <v>8</v>
      </c>
      <c r="F297" t="s">
        <v>19</v>
      </c>
      <c r="G297" t="s">
        <v>94</v>
      </c>
      <c r="H297" t="s">
        <v>19</v>
      </c>
      <c r="I297">
        <v>2</v>
      </c>
      <c r="J297" t="s">
        <v>8</v>
      </c>
      <c r="K297">
        <v>-2978.38</v>
      </c>
      <c r="L297">
        <v>0.29749999999999999</v>
      </c>
      <c r="M297">
        <v>0.28749999999999998</v>
      </c>
      <c r="N297" t="s">
        <v>75</v>
      </c>
      <c r="O297" t="s">
        <v>75</v>
      </c>
      <c r="P297" t="s">
        <v>75</v>
      </c>
      <c r="Q297" t="s">
        <v>75</v>
      </c>
      <c r="R297">
        <v>0.28760000000000002</v>
      </c>
      <c r="S297">
        <v>1.4975000000000001</v>
      </c>
      <c r="T297">
        <v>1.6488</v>
      </c>
      <c r="U297">
        <v>0.19750000000000001</v>
      </c>
      <c r="V297">
        <v>2E-3</v>
      </c>
      <c r="W297">
        <v>8.6199999999999999E-2</v>
      </c>
      <c r="X297">
        <v>1E-3</v>
      </c>
      <c r="Y297">
        <v>0.01</v>
      </c>
      <c r="Z297">
        <v>-29.783799999999999</v>
      </c>
      <c r="AA297">
        <v>428.291044</v>
      </c>
      <c r="AB297">
        <v>0</v>
      </c>
      <c r="AC297">
        <v>2230.0620250000002</v>
      </c>
      <c r="AD297">
        <v>-256.736356</v>
      </c>
      <c r="AE297">
        <v>0</v>
      </c>
      <c r="AF297">
        <v>294.115025</v>
      </c>
      <c r="AG297">
        <v>2455.3764719999999</v>
      </c>
      <c r="AH297">
        <v>-29.783799999999999</v>
      </c>
      <c r="AI297" s="13">
        <v>428.291044</v>
      </c>
      <c r="AJ297">
        <v>0</v>
      </c>
      <c r="AK297">
        <v>2230.0620250000002</v>
      </c>
      <c r="AL297" t="s">
        <v>77</v>
      </c>
    </row>
    <row r="298" spans="1:38" x14ac:dyDescent="0.35">
      <c r="A298" t="str">
        <f t="shared" si="4"/>
        <v>VOLFXEURSGD2Y25RR</v>
      </c>
      <c r="B298" t="s">
        <v>71</v>
      </c>
      <c r="C298" t="s">
        <v>27</v>
      </c>
      <c r="D298" t="s">
        <v>94</v>
      </c>
      <c r="E298" t="s">
        <v>8</v>
      </c>
      <c r="F298" t="s">
        <v>18</v>
      </c>
      <c r="G298" t="s">
        <v>94</v>
      </c>
      <c r="H298" t="s">
        <v>18</v>
      </c>
      <c r="I298">
        <v>2</v>
      </c>
      <c r="J298" t="s">
        <v>8</v>
      </c>
      <c r="K298">
        <v>-4010</v>
      </c>
      <c r="L298">
        <v>-0.66749999999999998</v>
      </c>
      <c r="M298">
        <v>-0.66749999999999998</v>
      </c>
      <c r="N298" t="s">
        <v>75</v>
      </c>
      <c r="O298" t="s">
        <v>75</v>
      </c>
      <c r="P298" t="s">
        <v>75</v>
      </c>
      <c r="Q298" t="s">
        <v>75</v>
      </c>
      <c r="R298">
        <v>0.40260000000000001</v>
      </c>
      <c r="S298">
        <v>2.8005</v>
      </c>
      <c r="T298">
        <v>3.1002999999999998</v>
      </c>
      <c r="U298">
        <v>0.27650000000000002</v>
      </c>
      <c r="V298">
        <v>0</v>
      </c>
      <c r="W298">
        <v>0.1258</v>
      </c>
      <c r="X298">
        <v>0</v>
      </c>
      <c r="Y298">
        <v>0</v>
      </c>
      <c r="Z298">
        <v>0</v>
      </c>
      <c r="AA298">
        <v>807.21299999999997</v>
      </c>
      <c r="AB298">
        <v>56.14</v>
      </c>
      <c r="AC298">
        <v>5615.0024999999996</v>
      </c>
      <c r="AD298">
        <v>-504.45800000000003</v>
      </c>
      <c r="AE298">
        <v>62.956999999999702</v>
      </c>
      <c r="AF298">
        <v>554.38250000000005</v>
      </c>
      <c r="AG298">
        <v>6216.1014999999998</v>
      </c>
      <c r="AH298">
        <v>0</v>
      </c>
      <c r="AI298" s="13">
        <v>807.21299999999997</v>
      </c>
      <c r="AJ298">
        <v>56.14</v>
      </c>
      <c r="AK298">
        <v>5615.0024999999996</v>
      </c>
      <c r="AL298" t="s">
        <v>77</v>
      </c>
    </row>
    <row r="299" spans="1:38" x14ac:dyDescent="0.35">
      <c r="A299" t="str">
        <f t="shared" si="4"/>
        <v>VOLFXEURSGD2YATM</v>
      </c>
      <c r="B299" t="s">
        <v>71</v>
      </c>
      <c r="C299" t="s">
        <v>27</v>
      </c>
      <c r="D299" t="s">
        <v>94</v>
      </c>
      <c r="E299" t="s">
        <v>8</v>
      </c>
      <c r="F299" t="s">
        <v>9</v>
      </c>
      <c r="G299" t="s">
        <v>94</v>
      </c>
      <c r="H299" t="s">
        <v>9</v>
      </c>
      <c r="I299">
        <v>2</v>
      </c>
      <c r="J299" t="s">
        <v>8</v>
      </c>
      <c r="K299">
        <v>-2103.6144800000002</v>
      </c>
      <c r="L299">
        <v>7.25</v>
      </c>
      <c r="M299">
        <v>7.1976000000000004</v>
      </c>
      <c r="N299" t="s">
        <v>75</v>
      </c>
      <c r="O299" t="s">
        <v>75</v>
      </c>
      <c r="P299" t="s">
        <v>75</v>
      </c>
      <c r="Q299" t="s">
        <v>75</v>
      </c>
      <c r="R299">
        <v>0.35</v>
      </c>
      <c r="S299">
        <v>0.52780000000000005</v>
      </c>
      <c r="T299">
        <v>0.55000000000000004</v>
      </c>
      <c r="U299">
        <v>0.35</v>
      </c>
      <c r="V299">
        <v>1.0500000000000301E-2</v>
      </c>
      <c r="W299">
        <v>7.0499999999999993E-2</v>
      </c>
      <c r="X299">
        <v>5.2000000000003103E-3</v>
      </c>
      <c r="Y299">
        <v>5.2399999999999503E-2</v>
      </c>
      <c r="Z299">
        <v>-110.229398751999</v>
      </c>
      <c r="AA299">
        <v>368.13253400000002</v>
      </c>
      <c r="AB299">
        <v>0</v>
      </c>
      <c r="AC299">
        <v>555.14386127199998</v>
      </c>
      <c r="AD299">
        <v>-148.30482083999999</v>
      </c>
      <c r="AE299">
        <v>0</v>
      </c>
      <c r="AF299">
        <v>368.13253400000002</v>
      </c>
      <c r="AG299">
        <v>578.49398199999996</v>
      </c>
      <c r="AH299">
        <v>-110.229398751999</v>
      </c>
      <c r="AI299" s="13">
        <v>368.13253400000002</v>
      </c>
      <c r="AJ299">
        <v>0</v>
      </c>
      <c r="AK299">
        <v>555.14386127199998</v>
      </c>
      <c r="AL299" t="s">
        <v>77</v>
      </c>
    </row>
    <row r="300" spans="1:38" x14ac:dyDescent="0.35">
      <c r="A300" t="str">
        <f t="shared" si="4"/>
        <v>VOLFXEURUSD1M10FLY</v>
      </c>
      <c r="B300" t="s">
        <v>71</v>
      </c>
      <c r="C300" t="s">
        <v>27</v>
      </c>
      <c r="D300" t="s">
        <v>78</v>
      </c>
      <c r="E300" t="s">
        <v>2</v>
      </c>
      <c r="F300" t="s">
        <v>17</v>
      </c>
      <c r="G300" t="s">
        <v>78</v>
      </c>
      <c r="H300" t="s">
        <v>17</v>
      </c>
      <c r="I300">
        <v>8.3333333333333301E-2</v>
      </c>
      <c r="J300" t="s">
        <v>2</v>
      </c>
      <c r="K300">
        <v>-119202.92</v>
      </c>
      <c r="L300">
        <v>0.56999999999999995</v>
      </c>
      <c r="M300">
        <v>0.57999999999999996</v>
      </c>
      <c r="N300" t="s">
        <v>75</v>
      </c>
      <c r="O300" t="s">
        <v>75</v>
      </c>
      <c r="P300" t="s">
        <v>75</v>
      </c>
      <c r="Q300" t="s">
        <v>75</v>
      </c>
      <c r="R300">
        <v>0.32500000000000001</v>
      </c>
      <c r="S300">
        <v>0.45710000000000001</v>
      </c>
      <c r="T300">
        <v>0.46929999999999999</v>
      </c>
      <c r="U300">
        <v>0.22900000000000001</v>
      </c>
      <c r="V300">
        <v>0</v>
      </c>
      <c r="W300">
        <v>3.2499999999999897E-2</v>
      </c>
      <c r="X300">
        <v>0</v>
      </c>
      <c r="Y300">
        <v>-0.01</v>
      </c>
      <c r="Z300">
        <v>1192.0291999999999</v>
      </c>
      <c r="AA300">
        <v>19370.4745</v>
      </c>
      <c r="AB300">
        <v>8940.2190000000101</v>
      </c>
      <c r="AC300">
        <v>27243.827366000001</v>
      </c>
      <c r="AD300">
        <v>-3874.09489999999</v>
      </c>
      <c r="AE300">
        <v>11622.2847</v>
      </c>
      <c r="AF300">
        <v>13648.734340000001</v>
      </c>
      <c r="AG300">
        <v>27970.965177999999</v>
      </c>
      <c r="AH300">
        <v>1192.0291999999999</v>
      </c>
      <c r="AI300" s="13">
        <v>0</v>
      </c>
      <c r="AJ300">
        <v>8940.2190000000101</v>
      </c>
      <c r="AK300">
        <v>27243.827366000001</v>
      </c>
      <c r="AL300" t="s">
        <v>77</v>
      </c>
    </row>
    <row r="301" spans="1:38" x14ac:dyDescent="0.35">
      <c r="A301" t="str">
        <f t="shared" si="4"/>
        <v>VOLFXEURUSD1M10RR</v>
      </c>
      <c r="B301" t="s">
        <v>71</v>
      </c>
      <c r="C301" t="s">
        <v>27</v>
      </c>
      <c r="D301" t="s">
        <v>78</v>
      </c>
      <c r="E301" t="s">
        <v>2</v>
      </c>
      <c r="F301" t="s">
        <v>16</v>
      </c>
      <c r="G301" t="s">
        <v>78</v>
      </c>
      <c r="H301" t="s">
        <v>16</v>
      </c>
      <c r="I301">
        <v>8.3333333333333301E-2</v>
      </c>
      <c r="J301" t="s">
        <v>2</v>
      </c>
      <c r="K301">
        <v>-55826.75</v>
      </c>
      <c r="L301">
        <v>-2.2400000000000002</v>
      </c>
      <c r="M301">
        <v>-2.27</v>
      </c>
      <c r="N301" t="s">
        <v>75</v>
      </c>
      <c r="O301" t="s">
        <v>75</v>
      </c>
      <c r="P301" t="s">
        <v>75</v>
      </c>
      <c r="Q301" t="s">
        <v>75</v>
      </c>
      <c r="R301">
        <v>0.7</v>
      </c>
      <c r="S301">
        <v>0.71779999999999999</v>
      </c>
      <c r="T301">
        <v>0.72009999999999996</v>
      </c>
      <c r="U301">
        <v>0.40400000000000003</v>
      </c>
      <c r="V301">
        <v>0</v>
      </c>
      <c r="W301">
        <v>9.1499999999999901E-2</v>
      </c>
      <c r="X301">
        <v>0</v>
      </c>
      <c r="Y301">
        <v>2.9999999999999801E-2</v>
      </c>
      <c r="Z301">
        <v>-1674.80249999998</v>
      </c>
      <c r="AA301">
        <v>19539.362499999999</v>
      </c>
      <c r="AB301">
        <v>2344.7235000000101</v>
      </c>
      <c r="AC301">
        <v>20036.220574999999</v>
      </c>
      <c r="AD301">
        <v>-5108.1476249999896</v>
      </c>
      <c r="AE301">
        <v>2847.1642499999998</v>
      </c>
      <c r="AF301">
        <v>11277.003500000001</v>
      </c>
      <c r="AG301">
        <v>20100.4213375</v>
      </c>
      <c r="AH301">
        <v>-1674.80249999998</v>
      </c>
      <c r="AI301" s="13">
        <v>0</v>
      </c>
      <c r="AJ301">
        <v>2344.7235000000101</v>
      </c>
      <c r="AK301">
        <v>20036.220574999999</v>
      </c>
      <c r="AL301" t="s">
        <v>77</v>
      </c>
    </row>
    <row r="302" spans="1:38" x14ac:dyDescent="0.35">
      <c r="A302" t="str">
        <f t="shared" si="4"/>
        <v>VOLFXEURUSD1M25FLY</v>
      </c>
      <c r="B302" t="s">
        <v>71</v>
      </c>
      <c r="C302" t="s">
        <v>27</v>
      </c>
      <c r="D302" t="s">
        <v>78</v>
      </c>
      <c r="E302" t="s">
        <v>2</v>
      </c>
      <c r="F302" t="s">
        <v>19</v>
      </c>
      <c r="G302" t="s">
        <v>78</v>
      </c>
      <c r="H302" t="s">
        <v>19</v>
      </c>
      <c r="I302">
        <v>8.3333333333333301E-2</v>
      </c>
      <c r="J302" t="s">
        <v>2</v>
      </c>
      <c r="K302">
        <v>-47777.859999999899</v>
      </c>
      <c r="L302">
        <v>0.1875</v>
      </c>
      <c r="M302">
        <v>0.17879999999999999</v>
      </c>
      <c r="N302" t="s">
        <v>75</v>
      </c>
      <c r="O302" t="s">
        <v>75</v>
      </c>
      <c r="P302" t="s">
        <v>75</v>
      </c>
      <c r="Q302" t="s">
        <v>75</v>
      </c>
      <c r="R302">
        <v>0.13500000000000001</v>
      </c>
      <c r="S302">
        <v>0.26769999999999999</v>
      </c>
      <c r="T302">
        <v>0.2843</v>
      </c>
      <c r="U302">
        <v>0.107</v>
      </c>
      <c r="V302">
        <v>0</v>
      </c>
      <c r="W302">
        <v>2.2699999999999901E-2</v>
      </c>
      <c r="X302">
        <v>0</v>
      </c>
      <c r="Y302">
        <v>8.7000000000000098E-3</v>
      </c>
      <c r="Z302">
        <v>-415.66738199999998</v>
      </c>
      <c r="AA302">
        <v>3225.0055499999899</v>
      </c>
      <c r="AB302">
        <v>86.000147999999697</v>
      </c>
      <c r="AC302">
        <v>6395.0665609999896</v>
      </c>
      <c r="AD302">
        <v>-1084.5574219999901</v>
      </c>
      <c r="AE302">
        <v>100.33350599999901</v>
      </c>
      <c r="AF302">
        <v>2556.1155099999901</v>
      </c>
      <c r="AG302">
        <v>6791.6227989999898</v>
      </c>
      <c r="AH302">
        <v>-415.66738199999998</v>
      </c>
      <c r="AI302" s="13">
        <v>0</v>
      </c>
      <c r="AJ302">
        <v>86.000147999999697</v>
      </c>
      <c r="AK302">
        <v>6395.0665609999896</v>
      </c>
      <c r="AL302" t="s">
        <v>77</v>
      </c>
    </row>
    <row r="303" spans="1:38" x14ac:dyDescent="0.35">
      <c r="A303" t="str">
        <f t="shared" si="4"/>
        <v>VOLFXEURUSD1M25RR</v>
      </c>
      <c r="B303" t="s">
        <v>71</v>
      </c>
      <c r="C303" t="s">
        <v>27</v>
      </c>
      <c r="D303" t="s">
        <v>78</v>
      </c>
      <c r="E303" t="s">
        <v>2</v>
      </c>
      <c r="F303" t="s">
        <v>18</v>
      </c>
      <c r="G303" t="s">
        <v>78</v>
      </c>
      <c r="H303" t="s">
        <v>18</v>
      </c>
      <c r="I303">
        <v>8.3333333333333301E-2</v>
      </c>
      <c r="J303" t="s">
        <v>2</v>
      </c>
      <c r="K303">
        <v>112306.13</v>
      </c>
      <c r="L303">
        <v>-1.22</v>
      </c>
      <c r="M303">
        <v>-1.2215</v>
      </c>
      <c r="N303" t="s">
        <v>75</v>
      </c>
      <c r="O303" t="s">
        <v>75</v>
      </c>
      <c r="P303" t="s">
        <v>75</v>
      </c>
      <c r="Q303" t="s">
        <v>75</v>
      </c>
      <c r="R303">
        <v>0.35</v>
      </c>
      <c r="S303">
        <v>0.41489999999999999</v>
      </c>
      <c r="T303">
        <v>0.41810000000000003</v>
      </c>
      <c r="U303">
        <v>0.223</v>
      </c>
      <c r="V303">
        <v>0.03</v>
      </c>
      <c r="W303">
        <v>-6.0000000000000001E-3</v>
      </c>
      <c r="X303">
        <v>0.03</v>
      </c>
      <c r="Y303">
        <v>1.5000000000000499E-3</v>
      </c>
      <c r="Z303">
        <v>168.45919500000599</v>
      </c>
      <c r="AA303">
        <v>19653.572749999999</v>
      </c>
      <c r="AB303">
        <v>3369.1839</v>
      </c>
      <c r="AC303">
        <v>23297.9066685</v>
      </c>
      <c r="AD303">
        <v>-673.83677999999998</v>
      </c>
      <c r="AE303">
        <v>3369.1839</v>
      </c>
      <c r="AF303">
        <v>12522.133495</v>
      </c>
      <c r="AG303">
        <v>23477.596476499999</v>
      </c>
      <c r="AH303">
        <v>168.45919500000599</v>
      </c>
      <c r="AI303" s="13">
        <v>0</v>
      </c>
      <c r="AJ303">
        <v>3369.1839</v>
      </c>
      <c r="AK303">
        <v>23297.9066685</v>
      </c>
      <c r="AL303" t="s">
        <v>77</v>
      </c>
    </row>
    <row r="304" spans="1:38" x14ac:dyDescent="0.35">
      <c r="A304" t="str">
        <f t="shared" si="4"/>
        <v>VOLFXEURUSD1MATM</v>
      </c>
      <c r="B304" t="s">
        <v>71</v>
      </c>
      <c r="C304" t="s">
        <v>27</v>
      </c>
      <c r="D304" t="s">
        <v>78</v>
      </c>
      <c r="E304" t="s">
        <v>2</v>
      </c>
      <c r="F304" t="s">
        <v>9</v>
      </c>
      <c r="G304" t="s">
        <v>78</v>
      </c>
      <c r="H304" t="s">
        <v>9</v>
      </c>
      <c r="I304">
        <v>8.3333333333333301E-2</v>
      </c>
      <c r="J304" t="s">
        <v>2</v>
      </c>
      <c r="K304">
        <v>393391.81205999898</v>
      </c>
      <c r="L304">
        <v>11.1675</v>
      </c>
      <c r="M304">
        <v>11.1813</v>
      </c>
      <c r="N304" t="s">
        <v>75</v>
      </c>
      <c r="O304" t="s">
        <v>75</v>
      </c>
      <c r="P304" t="s">
        <v>75</v>
      </c>
      <c r="Q304" t="s">
        <v>75</v>
      </c>
      <c r="R304">
        <v>0.4385</v>
      </c>
      <c r="S304">
        <v>1.125</v>
      </c>
      <c r="T304">
        <v>1.1875</v>
      </c>
      <c r="U304">
        <v>0.26250000000000001</v>
      </c>
      <c r="V304">
        <v>7.1200000000000999E-2</v>
      </c>
      <c r="W304">
        <v>-0.1227</v>
      </c>
      <c r="X304">
        <v>0.106899999999999</v>
      </c>
      <c r="Y304">
        <v>-1.37999999999998E-2</v>
      </c>
      <c r="Z304">
        <v>-5428.80700642792</v>
      </c>
      <c r="AA304">
        <v>86251.154794154994</v>
      </c>
      <c r="AB304">
        <v>28009.497018672399</v>
      </c>
      <c r="AC304">
        <v>221282.89428374899</v>
      </c>
      <c r="AD304">
        <v>-48269.175339761998</v>
      </c>
      <c r="AE304">
        <v>42053.584709213799</v>
      </c>
      <c r="AF304">
        <v>51632.675332874998</v>
      </c>
      <c r="AG304">
        <v>233576.38841062499</v>
      </c>
      <c r="AH304">
        <v>-5428.80700642792</v>
      </c>
      <c r="AI304" s="13">
        <v>0</v>
      </c>
      <c r="AJ304">
        <v>28009.497018672399</v>
      </c>
      <c r="AK304">
        <v>221282.89428374899</v>
      </c>
      <c r="AL304" t="s">
        <v>77</v>
      </c>
    </row>
    <row r="305" spans="1:38" x14ac:dyDescent="0.35">
      <c r="A305" t="str">
        <f t="shared" si="4"/>
        <v>VOLFXEURUSD2M10FLY</v>
      </c>
      <c r="B305" t="s">
        <v>71</v>
      </c>
      <c r="C305" t="s">
        <v>27</v>
      </c>
      <c r="D305" t="s">
        <v>78</v>
      </c>
      <c r="E305" t="s">
        <v>3</v>
      </c>
      <c r="F305" t="s">
        <v>17</v>
      </c>
      <c r="G305" t="s">
        <v>78</v>
      </c>
      <c r="H305" t="s">
        <v>17</v>
      </c>
      <c r="I305">
        <v>0.16666666666666599</v>
      </c>
      <c r="J305" t="s">
        <v>3</v>
      </c>
      <c r="K305">
        <v>369237.61</v>
      </c>
      <c r="L305">
        <v>0.67500000000000004</v>
      </c>
      <c r="M305">
        <v>0.6875</v>
      </c>
      <c r="N305" t="s">
        <v>75</v>
      </c>
      <c r="O305" t="s">
        <v>75</v>
      </c>
      <c r="P305" t="s">
        <v>75</v>
      </c>
      <c r="Q305" t="s">
        <v>75</v>
      </c>
      <c r="R305">
        <v>0.32500000000000001</v>
      </c>
      <c r="S305">
        <v>0.42949999999999999</v>
      </c>
      <c r="T305">
        <v>0.43590000000000001</v>
      </c>
      <c r="U305">
        <v>0.215</v>
      </c>
      <c r="V305">
        <v>0</v>
      </c>
      <c r="W305">
        <v>-0.125</v>
      </c>
      <c r="X305">
        <v>0</v>
      </c>
      <c r="Y305">
        <v>-1.24999999999999E-2</v>
      </c>
      <c r="Z305">
        <v>-4615.4701249999798</v>
      </c>
      <c r="AA305">
        <v>60001.111624999998</v>
      </c>
      <c r="AB305">
        <v>0</v>
      </c>
      <c r="AC305">
        <v>79293.7767475</v>
      </c>
      <c r="AD305">
        <v>-46154.701249999998</v>
      </c>
      <c r="AE305">
        <v>0</v>
      </c>
      <c r="AF305">
        <v>39693.043075000001</v>
      </c>
      <c r="AG305">
        <v>80475.3370995</v>
      </c>
      <c r="AH305">
        <v>-4615.4701249999798</v>
      </c>
      <c r="AI305" s="13">
        <v>0</v>
      </c>
      <c r="AJ305">
        <v>0</v>
      </c>
      <c r="AK305">
        <v>79293.7767475</v>
      </c>
      <c r="AL305" t="s">
        <v>77</v>
      </c>
    </row>
    <row r="306" spans="1:38" x14ac:dyDescent="0.35">
      <c r="A306" t="str">
        <f t="shared" si="4"/>
        <v>VOLFXEURUSD2M10RR</v>
      </c>
      <c r="B306" t="s">
        <v>71</v>
      </c>
      <c r="C306" t="s">
        <v>27</v>
      </c>
      <c r="D306" t="s">
        <v>78</v>
      </c>
      <c r="E306" t="s">
        <v>3</v>
      </c>
      <c r="F306" t="s">
        <v>16</v>
      </c>
      <c r="G306" t="s">
        <v>78</v>
      </c>
      <c r="H306" t="s">
        <v>16</v>
      </c>
      <c r="I306">
        <v>0.16666666666666599</v>
      </c>
      <c r="J306" t="s">
        <v>3</v>
      </c>
      <c r="K306">
        <v>27911.1699999999</v>
      </c>
      <c r="L306">
        <v>-2.5499999999999998</v>
      </c>
      <c r="M306">
        <v>-2.5625</v>
      </c>
      <c r="N306" t="s">
        <v>75</v>
      </c>
      <c r="O306" t="s">
        <v>75</v>
      </c>
      <c r="P306" t="s">
        <v>75</v>
      </c>
      <c r="Q306" t="s">
        <v>75</v>
      </c>
      <c r="R306">
        <v>0.66320000000000001</v>
      </c>
      <c r="S306">
        <v>0.93259999999999998</v>
      </c>
      <c r="T306">
        <v>0.96630000000000005</v>
      </c>
      <c r="U306">
        <v>0.37259999999999999</v>
      </c>
      <c r="V306">
        <v>0.1007</v>
      </c>
      <c r="W306">
        <v>-6.2999999999999695E-2</v>
      </c>
      <c r="X306">
        <v>0.1169</v>
      </c>
      <c r="Y306">
        <v>1.25000000000001E-2</v>
      </c>
      <c r="Z306">
        <v>348.889625000004</v>
      </c>
      <c r="AA306">
        <v>9255.3439719999897</v>
      </c>
      <c r="AB306">
        <v>2810.6548189999999</v>
      </c>
      <c r="AC306">
        <v>13014.9785709999</v>
      </c>
      <c r="AD306">
        <v>-1758.40370999999</v>
      </c>
      <c r="AE306">
        <v>3262.8157729999998</v>
      </c>
      <c r="AF306">
        <v>5199.8509709999898</v>
      </c>
      <c r="AG306">
        <v>13485.281785499899</v>
      </c>
      <c r="AH306">
        <v>348.889625000004</v>
      </c>
      <c r="AI306" s="13">
        <v>0</v>
      </c>
      <c r="AJ306">
        <v>2810.6548189999999</v>
      </c>
      <c r="AK306">
        <v>13014.9785709999</v>
      </c>
      <c r="AL306" t="s">
        <v>77</v>
      </c>
    </row>
    <row r="307" spans="1:38" x14ac:dyDescent="0.35">
      <c r="A307" t="str">
        <f t="shared" si="4"/>
        <v>VOLFXEURUSD2M25FLY</v>
      </c>
      <c r="B307" t="s">
        <v>71</v>
      </c>
      <c r="C307" t="s">
        <v>27</v>
      </c>
      <c r="D307" t="s">
        <v>78</v>
      </c>
      <c r="E307" t="s">
        <v>3</v>
      </c>
      <c r="F307" t="s">
        <v>19</v>
      </c>
      <c r="G307" t="s">
        <v>78</v>
      </c>
      <c r="H307" t="s">
        <v>19</v>
      </c>
      <c r="I307">
        <v>0.16666666666666599</v>
      </c>
      <c r="J307" t="s">
        <v>3</v>
      </c>
      <c r="K307">
        <v>-913778.76</v>
      </c>
      <c r="L307">
        <v>0.2175</v>
      </c>
      <c r="M307">
        <v>0.21879999999999999</v>
      </c>
      <c r="N307" t="s">
        <v>75</v>
      </c>
      <c r="O307" t="s">
        <v>75</v>
      </c>
      <c r="P307" t="s">
        <v>75</v>
      </c>
      <c r="Q307" t="s">
        <v>75</v>
      </c>
      <c r="R307">
        <v>0.125</v>
      </c>
      <c r="S307">
        <v>0.246</v>
      </c>
      <c r="T307">
        <v>0.26119999999999999</v>
      </c>
      <c r="U307">
        <v>0.105</v>
      </c>
      <c r="V307">
        <v>0</v>
      </c>
      <c r="W307">
        <v>2.0999999999999901E-2</v>
      </c>
      <c r="X307">
        <v>0</v>
      </c>
      <c r="Y307">
        <v>-1.29999999999999E-3</v>
      </c>
      <c r="Z307">
        <v>1187.91238799999</v>
      </c>
      <c r="AA307">
        <v>57111.172500000001</v>
      </c>
      <c r="AB307">
        <v>8680.8982199999991</v>
      </c>
      <c r="AC307">
        <v>112394.78748</v>
      </c>
      <c r="AD307">
        <v>-19189.353959999899</v>
      </c>
      <c r="AE307">
        <v>10051.566360000001</v>
      </c>
      <c r="AF307">
        <v>47973.384899999997</v>
      </c>
      <c r="AG307">
        <v>119339.506056</v>
      </c>
      <c r="AH307">
        <v>1187.91238799999</v>
      </c>
      <c r="AI307" s="13">
        <v>0</v>
      </c>
      <c r="AJ307">
        <v>8680.8982199999991</v>
      </c>
      <c r="AK307">
        <v>112394.78748</v>
      </c>
      <c r="AL307" t="s">
        <v>77</v>
      </c>
    </row>
    <row r="308" spans="1:38" x14ac:dyDescent="0.35">
      <c r="A308" t="str">
        <f t="shared" si="4"/>
        <v>VOLFXEURUSD2M25RR</v>
      </c>
      <c r="B308" t="s">
        <v>71</v>
      </c>
      <c r="C308" t="s">
        <v>27</v>
      </c>
      <c r="D308" t="s">
        <v>78</v>
      </c>
      <c r="E308" t="s">
        <v>3</v>
      </c>
      <c r="F308" t="s">
        <v>18</v>
      </c>
      <c r="G308" t="s">
        <v>78</v>
      </c>
      <c r="H308" t="s">
        <v>18</v>
      </c>
      <c r="I308">
        <v>0.16666666666666599</v>
      </c>
      <c r="J308" t="s">
        <v>3</v>
      </c>
      <c r="K308">
        <v>-275613.99</v>
      </c>
      <c r="L308">
        <v>-1.3875</v>
      </c>
      <c r="M308">
        <v>-1.3858999999999999</v>
      </c>
      <c r="N308" t="s">
        <v>75</v>
      </c>
      <c r="O308" t="s">
        <v>75</v>
      </c>
      <c r="P308" t="s">
        <v>75</v>
      </c>
      <c r="Q308" t="s">
        <v>75</v>
      </c>
      <c r="R308">
        <v>0.34350000000000003</v>
      </c>
      <c r="S308">
        <v>0.39610000000000001</v>
      </c>
      <c r="T308">
        <v>0.39800000000000002</v>
      </c>
      <c r="U308">
        <v>0.21249999999999999</v>
      </c>
      <c r="V308">
        <v>0</v>
      </c>
      <c r="W308">
        <v>7.5000000000000596E-3</v>
      </c>
      <c r="X308">
        <v>0</v>
      </c>
      <c r="Y308">
        <v>-1.60000000000004E-3</v>
      </c>
      <c r="Z308">
        <v>440.98238400001202</v>
      </c>
      <c r="AA308">
        <v>47336.702782499997</v>
      </c>
      <c r="AB308">
        <v>9233.0686649999607</v>
      </c>
      <c r="AC308">
        <v>54585.350719499998</v>
      </c>
      <c r="AD308">
        <v>-2067.1049250000101</v>
      </c>
      <c r="AE308">
        <v>9784.2966449999603</v>
      </c>
      <c r="AF308">
        <v>29283.9864375</v>
      </c>
      <c r="AG308">
        <v>54847.184009999997</v>
      </c>
      <c r="AH308">
        <v>440.98238400001202</v>
      </c>
      <c r="AI308" s="13">
        <v>0</v>
      </c>
      <c r="AJ308">
        <v>9233.0686649999607</v>
      </c>
      <c r="AK308">
        <v>54585.350719499998</v>
      </c>
      <c r="AL308" t="s">
        <v>77</v>
      </c>
    </row>
    <row r="309" spans="1:38" x14ac:dyDescent="0.35">
      <c r="A309" t="str">
        <f t="shared" si="4"/>
        <v>VOLFXEURUSD2MATM</v>
      </c>
      <c r="B309" t="s">
        <v>71</v>
      </c>
      <c r="C309" t="s">
        <v>27</v>
      </c>
      <c r="D309" t="s">
        <v>78</v>
      </c>
      <c r="E309" t="s">
        <v>3</v>
      </c>
      <c r="F309" t="s">
        <v>9</v>
      </c>
      <c r="G309" t="s">
        <v>78</v>
      </c>
      <c r="H309" t="s">
        <v>9</v>
      </c>
      <c r="I309">
        <v>0.16666666666666599</v>
      </c>
      <c r="J309" t="s">
        <v>3</v>
      </c>
      <c r="K309">
        <v>-304746.36956000002</v>
      </c>
      <c r="L309">
        <v>10.52</v>
      </c>
      <c r="M309">
        <v>10.5</v>
      </c>
      <c r="N309" t="s">
        <v>75</v>
      </c>
      <c r="O309" t="s">
        <v>75</v>
      </c>
      <c r="P309" t="s">
        <v>75</v>
      </c>
      <c r="Q309" t="s">
        <v>75</v>
      </c>
      <c r="R309">
        <v>0.43890000000000001</v>
      </c>
      <c r="S309">
        <v>1.0249999999999999</v>
      </c>
      <c r="T309">
        <v>1.1375</v>
      </c>
      <c r="U309">
        <v>0.22500000000000001</v>
      </c>
      <c r="V309">
        <v>0</v>
      </c>
      <c r="W309">
        <v>7.0000000000000201E-2</v>
      </c>
      <c r="X309">
        <v>0</v>
      </c>
      <c r="Y309">
        <v>1.9999999999999501E-2</v>
      </c>
      <c r="Z309">
        <v>-6094.9273911998698</v>
      </c>
      <c r="AA309">
        <v>66876.590799942001</v>
      </c>
      <c r="AB309">
        <v>7344.3875063961996</v>
      </c>
      <c r="AC309">
        <v>156182.51439950001</v>
      </c>
      <c r="AD309">
        <v>-21332.2458692</v>
      </c>
      <c r="AE309">
        <v>9782.3584628759309</v>
      </c>
      <c r="AF309">
        <v>34283.966575500002</v>
      </c>
      <c r="AG309">
        <v>173324.49768725</v>
      </c>
      <c r="AH309">
        <v>-6094.9273911998698</v>
      </c>
      <c r="AI309" s="13">
        <v>0</v>
      </c>
      <c r="AJ309">
        <v>7344.3875063961996</v>
      </c>
      <c r="AK309">
        <v>156182.51439950001</v>
      </c>
      <c r="AL309" t="s">
        <v>77</v>
      </c>
    </row>
    <row r="310" spans="1:38" x14ac:dyDescent="0.35">
      <c r="A310" t="str">
        <f t="shared" si="4"/>
        <v>VOLFXEURUSD3M10FLY</v>
      </c>
      <c r="B310" t="s">
        <v>71</v>
      </c>
      <c r="C310" t="s">
        <v>27</v>
      </c>
      <c r="D310" t="s">
        <v>78</v>
      </c>
      <c r="E310" t="s">
        <v>4</v>
      </c>
      <c r="F310" t="s">
        <v>17</v>
      </c>
      <c r="G310" t="s">
        <v>78</v>
      </c>
      <c r="H310" t="s">
        <v>17</v>
      </c>
      <c r="I310">
        <v>0.25</v>
      </c>
      <c r="J310" t="s">
        <v>4</v>
      </c>
      <c r="K310">
        <v>148618.65999999901</v>
      </c>
      <c r="L310">
        <v>0.78</v>
      </c>
      <c r="M310">
        <v>0.82</v>
      </c>
      <c r="N310" t="s">
        <v>75</v>
      </c>
      <c r="O310" t="s">
        <v>75</v>
      </c>
      <c r="P310" t="s">
        <v>75</v>
      </c>
      <c r="Q310" t="s">
        <v>75</v>
      </c>
      <c r="R310">
        <v>0.31759999999999999</v>
      </c>
      <c r="S310">
        <v>0.39560000000000001</v>
      </c>
      <c r="T310">
        <v>0.39779999999999999</v>
      </c>
      <c r="U310">
        <v>0.215</v>
      </c>
      <c r="V310">
        <v>0</v>
      </c>
      <c r="W310">
        <v>-8.4999999999999895E-2</v>
      </c>
      <c r="X310">
        <v>0</v>
      </c>
      <c r="Y310">
        <v>-3.9999999999999897E-2</v>
      </c>
      <c r="Z310">
        <v>-5944.74639999998</v>
      </c>
      <c r="AA310">
        <v>23600.643207999899</v>
      </c>
      <c r="AB310">
        <v>0</v>
      </c>
      <c r="AC310">
        <v>29396.770947999899</v>
      </c>
      <c r="AD310">
        <v>-12632.5860999999</v>
      </c>
      <c r="AE310">
        <v>0</v>
      </c>
      <c r="AF310">
        <v>15976.505949999901</v>
      </c>
      <c r="AG310">
        <v>29560.251473999899</v>
      </c>
      <c r="AH310">
        <v>-5944.74639999998</v>
      </c>
      <c r="AI310" s="13">
        <v>0</v>
      </c>
      <c r="AJ310">
        <v>0</v>
      </c>
      <c r="AK310">
        <v>29396.770947999899</v>
      </c>
      <c r="AL310" t="s">
        <v>77</v>
      </c>
    </row>
    <row r="311" spans="1:38" x14ac:dyDescent="0.35">
      <c r="A311" t="str">
        <f t="shared" si="4"/>
        <v>VOLFXEURUSD3M10RR</v>
      </c>
      <c r="B311" t="s">
        <v>71</v>
      </c>
      <c r="C311" t="s">
        <v>27</v>
      </c>
      <c r="D311" t="s">
        <v>78</v>
      </c>
      <c r="E311" t="s">
        <v>4</v>
      </c>
      <c r="F311" t="s">
        <v>16</v>
      </c>
      <c r="G311" t="s">
        <v>78</v>
      </c>
      <c r="H311" t="s">
        <v>16</v>
      </c>
      <c r="I311">
        <v>0.25</v>
      </c>
      <c r="J311" t="s">
        <v>4</v>
      </c>
      <c r="K311">
        <v>22595.769999999899</v>
      </c>
      <c r="L311">
        <v>-2.83</v>
      </c>
      <c r="M311">
        <v>-2.8275000000000001</v>
      </c>
      <c r="N311" t="s">
        <v>75</v>
      </c>
      <c r="O311" t="s">
        <v>75</v>
      </c>
      <c r="P311" t="s">
        <v>75</v>
      </c>
      <c r="Q311" t="s">
        <v>75</v>
      </c>
      <c r="R311">
        <v>0.57779999999999998</v>
      </c>
      <c r="S311">
        <v>0.75560000000000005</v>
      </c>
      <c r="T311">
        <v>0.77780000000000005</v>
      </c>
      <c r="U311">
        <v>0.35560000000000003</v>
      </c>
      <c r="V311">
        <v>0.42849999999999999</v>
      </c>
      <c r="W311">
        <v>-1.1200000000000001</v>
      </c>
      <c r="X311">
        <v>0.59929999999999894</v>
      </c>
      <c r="Y311">
        <v>-2.4999999999999402E-3</v>
      </c>
      <c r="Z311">
        <v>-56.489424999998697</v>
      </c>
      <c r="AA311">
        <v>6527.9179529999901</v>
      </c>
      <c r="AB311">
        <v>9682.2874449999999</v>
      </c>
      <c r="AC311">
        <v>8536.6819059999998</v>
      </c>
      <c r="AD311">
        <v>-25307.2624</v>
      </c>
      <c r="AE311">
        <v>13541.6449609999</v>
      </c>
      <c r="AF311">
        <v>4017.5279059999998</v>
      </c>
      <c r="AG311">
        <v>8787.4949529999994</v>
      </c>
      <c r="AH311">
        <v>-56.489424999998697</v>
      </c>
      <c r="AI311" s="13">
        <v>0</v>
      </c>
      <c r="AJ311">
        <v>9682.2874449999999</v>
      </c>
      <c r="AK311">
        <v>8536.6819059999998</v>
      </c>
      <c r="AL311" t="s">
        <v>77</v>
      </c>
    </row>
    <row r="312" spans="1:38" x14ac:dyDescent="0.35">
      <c r="A312" t="str">
        <f t="shared" si="4"/>
        <v>VOLFXEURUSD3M25FLY</v>
      </c>
      <c r="B312" t="s">
        <v>71</v>
      </c>
      <c r="C312" t="s">
        <v>27</v>
      </c>
      <c r="D312" t="s">
        <v>78</v>
      </c>
      <c r="E312" t="s">
        <v>4</v>
      </c>
      <c r="F312" t="s">
        <v>19</v>
      </c>
      <c r="G312" t="s">
        <v>78</v>
      </c>
      <c r="H312" t="s">
        <v>19</v>
      </c>
      <c r="I312">
        <v>0.25</v>
      </c>
      <c r="J312" t="s">
        <v>4</v>
      </c>
      <c r="K312">
        <v>-1268820.8600000001</v>
      </c>
      <c r="L312">
        <v>0.2525</v>
      </c>
      <c r="M312">
        <v>0.24</v>
      </c>
      <c r="N312" t="s">
        <v>75</v>
      </c>
      <c r="O312" t="s">
        <v>75</v>
      </c>
      <c r="P312" t="s">
        <v>75</v>
      </c>
      <c r="Q312" t="s">
        <v>75</v>
      </c>
      <c r="R312">
        <v>0.1125</v>
      </c>
      <c r="S312">
        <v>0.20599999999999999</v>
      </c>
      <c r="T312">
        <v>0.2233</v>
      </c>
      <c r="U312">
        <v>6.5000000000000002E-2</v>
      </c>
      <c r="V312">
        <v>3.7000000000000002E-3</v>
      </c>
      <c r="W312">
        <v>2.2999999999999899E-2</v>
      </c>
      <c r="X312">
        <v>1.90000000000001E-3</v>
      </c>
      <c r="Y312">
        <v>1.2500000000000001E-2</v>
      </c>
      <c r="Z312">
        <v>-15860.260749999999</v>
      </c>
      <c r="AA312">
        <v>71371.173374999998</v>
      </c>
      <c r="AB312">
        <v>0</v>
      </c>
      <c r="AC312">
        <v>130688.54858</v>
      </c>
      <c r="AD312">
        <v>-29182.879779999901</v>
      </c>
      <c r="AE312">
        <v>0</v>
      </c>
      <c r="AF312">
        <v>41236.677949999998</v>
      </c>
      <c r="AG312">
        <v>141663.84901899999</v>
      </c>
      <c r="AH312">
        <v>-15860.260749999999</v>
      </c>
      <c r="AI312" s="13">
        <v>0</v>
      </c>
      <c r="AJ312">
        <v>0</v>
      </c>
      <c r="AK312">
        <v>130688.54858</v>
      </c>
      <c r="AL312" t="s">
        <v>77</v>
      </c>
    </row>
    <row r="313" spans="1:38" x14ac:dyDescent="0.35">
      <c r="A313" t="str">
        <f t="shared" si="4"/>
        <v>VOLFXEURUSD3M25RR</v>
      </c>
      <c r="B313" t="s">
        <v>71</v>
      </c>
      <c r="C313" t="s">
        <v>27</v>
      </c>
      <c r="D313" t="s">
        <v>78</v>
      </c>
      <c r="E313" t="s">
        <v>4</v>
      </c>
      <c r="F313" t="s">
        <v>18</v>
      </c>
      <c r="G313" t="s">
        <v>78</v>
      </c>
      <c r="H313" t="s">
        <v>18</v>
      </c>
      <c r="I313">
        <v>0.25</v>
      </c>
      <c r="J313" t="s">
        <v>4</v>
      </c>
      <c r="K313">
        <v>-206339.03</v>
      </c>
      <c r="L313">
        <v>-1.5325</v>
      </c>
      <c r="M313">
        <v>-1.5</v>
      </c>
      <c r="N313" t="s">
        <v>75</v>
      </c>
      <c r="O313" t="s">
        <v>75</v>
      </c>
      <c r="P313" t="s">
        <v>75</v>
      </c>
      <c r="Q313" t="s">
        <v>75</v>
      </c>
      <c r="R313">
        <v>0.31850000000000001</v>
      </c>
      <c r="S313">
        <v>0.38109999999999999</v>
      </c>
      <c r="T313">
        <v>0.3906</v>
      </c>
      <c r="U313">
        <v>0.21249999999999999</v>
      </c>
      <c r="V313">
        <v>0</v>
      </c>
      <c r="W313">
        <v>-2.9999999999998899E-3</v>
      </c>
      <c r="X313">
        <v>0</v>
      </c>
      <c r="Y313">
        <v>-3.2499999999999897E-2</v>
      </c>
      <c r="Z313">
        <v>6706.0184749999898</v>
      </c>
      <c r="AA313">
        <v>32859.490527499998</v>
      </c>
      <c r="AB313">
        <v>11059.7720079999</v>
      </c>
      <c r="AC313">
        <v>39317.902166499996</v>
      </c>
      <c r="AD313">
        <v>619.01708999997697</v>
      </c>
      <c r="AE313">
        <v>11967.66374</v>
      </c>
      <c r="AF313">
        <v>21923.521937500002</v>
      </c>
      <c r="AG313">
        <v>40298.012559000003</v>
      </c>
      <c r="AH313">
        <v>6706.0184749999898</v>
      </c>
      <c r="AI313" s="13">
        <v>0</v>
      </c>
      <c r="AJ313">
        <v>11059.7720079999</v>
      </c>
      <c r="AK313">
        <v>39317.902166499996</v>
      </c>
      <c r="AL313" t="s">
        <v>77</v>
      </c>
    </row>
    <row r="314" spans="1:38" x14ac:dyDescent="0.35">
      <c r="A314" t="str">
        <f t="shared" si="4"/>
        <v>VOLFXEURUSD3MATM</v>
      </c>
      <c r="B314" t="s">
        <v>71</v>
      </c>
      <c r="C314" t="s">
        <v>27</v>
      </c>
      <c r="D314" t="s">
        <v>78</v>
      </c>
      <c r="E314" t="s">
        <v>4</v>
      </c>
      <c r="F314" t="s">
        <v>9</v>
      </c>
      <c r="G314" t="s">
        <v>78</v>
      </c>
      <c r="H314" t="s">
        <v>9</v>
      </c>
      <c r="I314">
        <v>0.25</v>
      </c>
      <c r="J314" t="s">
        <v>4</v>
      </c>
      <c r="K314">
        <v>-702204.76248999895</v>
      </c>
      <c r="L314">
        <v>10.365</v>
      </c>
      <c r="M314">
        <v>10.362500000000001</v>
      </c>
      <c r="N314" t="s">
        <v>75</v>
      </c>
      <c r="O314" t="s">
        <v>75</v>
      </c>
      <c r="P314" t="s">
        <v>75</v>
      </c>
      <c r="Q314" t="s">
        <v>75</v>
      </c>
      <c r="R314">
        <v>0.37830000000000003</v>
      </c>
      <c r="S314">
        <v>0.9</v>
      </c>
      <c r="T314">
        <v>0.95</v>
      </c>
      <c r="U314">
        <v>0.22500000000000001</v>
      </c>
      <c r="V314">
        <v>0</v>
      </c>
      <c r="W314">
        <v>0.49299999999999999</v>
      </c>
      <c r="X314">
        <v>0</v>
      </c>
      <c r="Y314">
        <v>2.4999999999995E-3</v>
      </c>
      <c r="Z314">
        <v>-1755.5119062246399</v>
      </c>
      <c r="AA314">
        <v>132822.030824983</v>
      </c>
      <c r="AB314">
        <v>24296.284782153401</v>
      </c>
      <c r="AC314">
        <v>315992.14312049898</v>
      </c>
      <c r="AD314">
        <v>-346186.947907569</v>
      </c>
      <c r="AE314">
        <v>24436.725734652398</v>
      </c>
      <c r="AF314">
        <v>78998.035780124905</v>
      </c>
      <c r="AG314">
        <v>333547.26218274899</v>
      </c>
      <c r="AH314">
        <v>-1755.5119062246399</v>
      </c>
      <c r="AI314" s="13">
        <v>0</v>
      </c>
      <c r="AJ314">
        <v>24296.284782153401</v>
      </c>
      <c r="AK314">
        <v>315992.14312049898</v>
      </c>
      <c r="AL314" t="s">
        <v>77</v>
      </c>
    </row>
    <row r="315" spans="1:38" x14ac:dyDescent="0.35">
      <c r="A315" t="str">
        <f t="shared" si="4"/>
        <v>VOLFXEURUSD6M10FLY</v>
      </c>
      <c r="B315" t="s">
        <v>71</v>
      </c>
      <c r="C315" t="s">
        <v>27</v>
      </c>
      <c r="D315" t="s">
        <v>78</v>
      </c>
      <c r="E315" t="s">
        <v>5</v>
      </c>
      <c r="F315" t="s">
        <v>17</v>
      </c>
      <c r="G315" t="s">
        <v>78</v>
      </c>
      <c r="H315" t="s">
        <v>17</v>
      </c>
      <c r="I315">
        <v>0.5</v>
      </c>
      <c r="J315" t="s">
        <v>5</v>
      </c>
      <c r="K315">
        <v>210635.72</v>
      </c>
      <c r="L315">
        <v>0.9</v>
      </c>
      <c r="M315">
        <v>0.98499999999999999</v>
      </c>
      <c r="N315" t="s">
        <v>75</v>
      </c>
      <c r="O315" t="s">
        <v>75</v>
      </c>
      <c r="P315" t="s">
        <v>75</v>
      </c>
      <c r="Q315" t="s">
        <v>75</v>
      </c>
      <c r="R315">
        <v>0.29310000000000003</v>
      </c>
      <c r="S315">
        <v>0.38090000000000002</v>
      </c>
      <c r="T315">
        <v>0.39040000000000002</v>
      </c>
      <c r="U315">
        <v>0.215</v>
      </c>
      <c r="V315">
        <v>0</v>
      </c>
      <c r="W315">
        <v>-0.12</v>
      </c>
      <c r="X315">
        <v>0</v>
      </c>
      <c r="Y315">
        <v>-8.4999999999999895E-2</v>
      </c>
      <c r="Z315">
        <v>-17904.0361999999</v>
      </c>
      <c r="AA315">
        <v>30868.664766000002</v>
      </c>
      <c r="AB315">
        <v>0</v>
      </c>
      <c r="AC315">
        <v>40115.572873999998</v>
      </c>
      <c r="AD315">
        <v>-25276.286400000001</v>
      </c>
      <c r="AE315">
        <v>0</v>
      </c>
      <c r="AF315">
        <v>22643.339899999999</v>
      </c>
      <c r="AG315">
        <v>41116.092543999999</v>
      </c>
      <c r="AH315">
        <v>-17904.0361999999</v>
      </c>
      <c r="AI315" s="13">
        <v>0</v>
      </c>
      <c r="AJ315">
        <v>0</v>
      </c>
      <c r="AK315">
        <v>40115.572873999998</v>
      </c>
      <c r="AL315" t="s">
        <v>77</v>
      </c>
    </row>
    <row r="316" spans="1:38" x14ac:dyDescent="0.35">
      <c r="A316" t="str">
        <f t="shared" si="4"/>
        <v>VOLFXEURUSD6M10RR</v>
      </c>
      <c r="B316" t="s">
        <v>71</v>
      </c>
      <c r="C316" t="s">
        <v>27</v>
      </c>
      <c r="D316" t="s">
        <v>78</v>
      </c>
      <c r="E316" t="s">
        <v>5</v>
      </c>
      <c r="F316" t="s">
        <v>16</v>
      </c>
      <c r="G316" t="s">
        <v>78</v>
      </c>
      <c r="H316" t="s">
        <v>16</v>
      </c>
      <c r="I316">
        <v>0.5</v>
      </c>
      <c r="J316" t="s">
        <v>5</v>
      </c>
      <c r="K316">
        <v>121382.989999999</v>
      </c>
      <c r="L316">
        <v>-3.11</v>
      </c>
      <c r="M316">
        <v>-3.1</v>
      </c>
      <c r="N316" t="s">
        <v>75</v>
      </c>
      <c r="O316" t="s">
        <v>75</v>
      </c>
      <c r="P316" t="s">
        <v>75</v>
      </c>
      <c r="Q316" t="s">
        <v>75</v>
      </c>
      <c r="R316">
        <v>0.50439999999999996</v>
      </c>
      <c r="S316">
        <v>0.82089999999999996</v>
      </c>
      <c r="T316">
        <v>0.86040000000000005</v>
      </c>
      <c r="U316">
        <v>0.34089999999999998</v>
      </c>
      <c r="V316">
        <v>0</v>
      </c>
      <c r="W316">
        <v>-8.1999999999999795E-2</v>
      </c>
      <c r="X316">
        <v>0</v>
      </c>
      <c r="Y316">
        <v>-9.9999999999997799E-3</v>
      </c>
      <c r="Z316">
        <v>-1213.8298999999699</v>
      </c>
      <c r="AA316">
        <v>30612.7900779999</v>
      </c>
      <c r="AB316">
        <v>0</v>
      </c>
      <c r="AC316">
        <v>49821.648245499899</v>
      </c>
      <c r="AD316">
        <v>-9953.4051799999797</v>
      </c>
      <c r="AE316">
        <v>0</v>
      </c>
      <c r="AF316">
        <v>20689.730645499902</v>
      </c>
      <c r="AG316">
        <v>52218.962297999999</v>
      </c>
      <c r="AH316">
        <v>-1213.8298999999699</v>
      </c>
      <c r="AI316" s="13">
        <v>0</v>
      </c>
      <c r="AJ316">
        <v>0</v>
      </c>
      <c r="AK316">
        <v>49821.648245499899</v>
      </c>
      <c r="AL316" t="s">
        <v>77</v>
      </c>
    </row>
    <row r="317" spans="1:38" x14ac:dyDescent="0.35">
      <c r="A317" t="str">
        <f t="shared" si="4"/>
        <v>VOLFXEURUSD6M25FLY</v>
      </c>
      <c r="B317" t="s">
        <v>71</v>
      </c>
      <c r="C317" t="s">
        <v>27</v>
      </c>
      <c r="D317" t="s">
        <v>78</v>
      </c>
      <c r="E317" t="s">
        <v>5</v>
      </c>
      <c r="F317" t="s">
        <v>19</v>
      </c>
      <c r="G317" t="s">
        <v>78</v>
      </c>
      <c r="H317" t="s">
        <v>19</v>
      </c>
      <c r="I317">
        <v>0.5</v>
      </c>
      <c r="J317" t="s">
        <v>5</v>
      </c>
      <c r="K317">
        <v>-1360932.96</v>
      </c>
      <c r="L317">
        <v>0.29249999999999998</v>
      </c>
      <c r="M317">
        <v>0.28499999999999998</v>
      </c>
      <c r="N317" t="s">
        <v>75</v>
      </c>
      <c r="O317" t="s">
        <v>75</v>
      </c>
      <c r="P317" t="s">
        <v>75</v>
      </c>
      <c r="Q317" t="s">
        <v>75</v>
      </c>
      <c r="R317">
        <v>0.1125</v>
      </c>
      <c r="S317">
        <v>0.18459999999999999</v>
      </c>
      <c r="T317">
        <v>0.19739999999999999</v>
      </c>
      <c r="U317">
        <v>4.3999999999999997E-2</v>
      </c>
      <c r="V317">
        <v>6.9999999999997798E-4</v>
      </c>
      <c r="W317">
        <v>2.47E-2</v>
      </c>
      <c r="X317">
        <v>3.9999999999995502E-4</v>
      </c>
      <c r="Y317">
        <v>7.4999999999999997E-3</v>
      </c>
      <c r="Z317">
        <v>-10206.9972</v>
      </c>
      <c r="AA317">
        <v>76552.479000000007</v>
      </c>
      <c r="AB317">
        <v>0</v>
      </c>
      <c r="AC317">
        <v>125614.112207999</v>
      </c>
      <c r="AD317">
        <v>-33615.044111999901</v>
      </c>
      <c r="AE317">
        <v>0</v>
      </c>
      <c r="AF317">
        <v>29940.525119999998</v>
      </c>
      <c r="AG317">
        <v>134324.08315199899</v>
      </c>
      <c r="AH317">
        <v>-10206.9972</v>
      </c>
      <c r="AI317" s="13">
        <v>0</v>
      </c>
      <c r="AJ317">
        <v>0</v>
      </c>
      <c r="AK317">
        <v>125614.112207999</v>
      </c>
      <c r="AL317" t="s">
        <v>77</v>
      </c>
    </row>
    <row r="318" spans="1:38" x14ac:dyDescent="0.35">
      <c r="A318" t="str">
        <f t="shared" si="4"/>
        <v>VOLFXEURUSD6M25RR</v>
      </c>
      <c r="B318" t="s">
        <v>71</v>
      </c>
      <c r="C318" t="s">
        <v>27</v>
      </c>
      <c r="D318" t="s">
        <v>78</v>
      </c>
      <c r="E318" t="s">
        <v>5</v>
      </c>
      <c r="F318" t="s">
        <v>18</v>
      </c>
      <c r="G318" t="s">
        <v>78</v>
      </c>
      <c r="H318" t="s">
        <v>18</v>
      </c>
      <c r="I318">
        <v>0.5</v>
      </c>
      <c r="J318" t="s">
        <v>5</v>
      </c>
      <c r="K318">
        <v>-307548.69</v>
      </c>
      <c r="L318">
        <v>-1.7024999999999999</v>
      </c>
      <c r="M318">
        <v>-1.7024999999999999</v>
      </c>
      <c r="N318" t="s">
        <v>75</v>
      </c>
      <c r="O318" t="s">
        <v>75</v>
      </c>
      <c r="P318" t="s">
        <v>75</v>
      </c>
      <c r="Q318" t="s">
        <v>75</v>
      </c>
      <c r="R318">
        <v>0.13750000000000001</v>
      </c>
      <c r="S318">
        <v>0.25840000000000002</v>
      </c>
      <c r="T318">
        <v>0.27629999999999999</v>
      </c>
      <c r="U318">
        <v>8.2500000000000004E-2</v>
      </c>
      <c r="V318">
        <v>0</v>
      </c>
      <c r="W318">
        <v>2.88000000000001E-2</v>
      </c>
      <c r="X318">
        <v>0</v>
      </c>
      <c r="Y318">
        <v>0</v>
      </c>
      <c r="Z318">
        <v>0</v>
      </c>
      <c r="AA318">
        <v>21143.972437500001</v>
      </c>
      <c r="AB318">
        <v>11840.624565</v>
      </c>
      <c r="AC318">
        <v>39735.290747999999</v>
      </c>
      <c r="AD318">
        <v>-8857.4022720000503</v>
      </c>
      <c r="AE318">
        <v>15531.208844999999</v>
      </c>
      <c r="AF318">
        <v>12686.3834625</v>
      </c>
      <c r="AG318">
        <v>42487.851523500001</v>
      </c>
      <c r="AH318">
        <v>0</v>
      </c>
      <c r="AI318" s="13">
        <v>0</v>
      </c>
      <c r="AJ318">
        <v>11840.624565</v>
      </c>
      <c r="AK318">
        <v>39735.290747999999</v>
      </c>
      <c r="AL318" t="s">
        <v>77</v>
      </c>
    </row>
    <row r="319" spans="1:38" x14ac:dyDescent="0.35">
      <c r="A319" t="str">
        <f t="shared" si="4"/>
        <v>VOLFXEURUSD6MATM</v>
      </c>
      <c r="B319" t="s">
        <v>71</v>
      </c>
      <c r="C319" t="s">
        <v>27</v>
      </c>
      <c r="D319" t="s">
        <v>78</v>
      </c>
      <c r="E319" t="s">
        <v>5</v>
      </c>
      <c r="F319" t="s">
        <v>9</v>
      </c>
      <c r="G319" t="s">
        <v>78</v>
      </c>
      <c r="H319" t="s">
        <v>9</v>
      </c>
      <c r="I319">
        <v>0.5</v>
      </c>
      <c r="J319" t="s">
        <v>5</v>
      </c>
      <c r="K319">
        <v>491734.79275000002</v>
      </c>
      <c r="L319">
        <v>9.9849999999999994</v>
      </c>
      <c r="M319">
        <v>9.9964999999999993</v>
      </c>
      <c r="N319" t="s">
        <v>75</v>
      </c>
      <c r="O319" t="s">
        <v>75</v>
      </c>
      <c r="P319" t="s">
        <v>75</v>
      </c>
      <c r="Q319" t="s">
        <v>75</v>
      </c>
      <c r="R319">
        <v>0.3352</v>
      </c>
      <c r="S319">
        <v>0.9</v>
      </c>
      <c r="T319">
        <v>0.95</v>
      </c>
      <c r="U319">
        <v>0.19650000000000001</v>
      </c>
      <c r="V319">
        <v>0.494999999999999</v>
      </c>
      <c r="W319">
        <v>-3.5700000000000197E-2</v>
      </c>
      <c r="X319">
        <v>0.50249999999999895</v>
      </c>
      <c r="Y319">
        <v>-1.14999999999998E-2</v>
      </c>
      <c r="Z319">
        <v>-5654.9501166249302</v>
      </c>
      <c r="AA319">
        <v>82414.7512649001</v>
      </c>
      <c r="AB319">
        <v>243408.72241124901</v>
      </c>
      <c r="AC319">
        <v>221280.65673749999</v>
      </c>
      <c r="AD319">
        <v>-17554.932101175102</v>
      </c>
      <c r="AE319">
        <v>247096.73335687499</v>
      </c>
      <c r="AF319">
        <v>48312.943387687497</v>
      </c>
      <c r="AG319">
        <v>233574.02655625</v>
      </c>
      <c r="AH319">
        <v>-5654.9501166249302</v>
      </c>
      <c r="AI319" s="13">
        <v>0</v>
      </c>
      <c r="AJ319">
        <v>243408.72241124901</v>
      </c>
      <c r="AK319">
        <v>221280.65673749999</v>
      </c>
      <c r="AL319" t="s">
        <v>77</v>
      </c>
    </row>
    <row r="320" spans="1:38" x14ac:dyDescent="0.35">
      <c r="A320" t="str">
        <f t="shared" si="4"/>
        <v>VOLFXEURUSD1Y10FLY</v>
      </c>
      <c r="B320" t="s">
        <v>71</v>
      </c>
      <c r="C320" t="s">
        <v>27</v>
      </c>
      <c r="D320" t="s">
        <v>78</v>
      </c>
      <c r="E320" t="s">
        <v>7</v>
      </c>
      <c r="F320" t="s">
        <v>17</v>
      </c>
      <c r="G320" t="s">
        <v>78</v>
      </c>
      <c r="H320" t="s">
        <v>17</v>
      </c>
      <c r="I320">
        <v>1</v>
      </c>
      <c r="J320" t="s">
        <v>7</v>
      </c>
      <c r="K320">
        <v>54653.33</v>
      </c>
      <c r="L320">
        <v>1.075</v>
      </c>
      <c r="M320">
        <v>1.1375</v>
      </c>
      <c r="N320" t="s">
        <v>75</v>
      </c>
      <c r="O320" t="s">
        <v>75</v>
      </c>
      <c r="P320" t="s">
        <v>75</v>
      </c>
      <c r="Q320" t="s">
        <v>75</v>
      </c>
      <c r="R320">
        <v>0.25750000000000001</v>
      </c>
      <c r="S320">
        <v>0.44450000000000001</v>
      </c>
      <c r="T320">
        <v>0.47220000000000001</v>
      </c>
      <c r="U320">
        <v>0.13</v>
      </c>
      <c r="V320">
        <v>0</v>
      </c>
      <c r="W320">
        <v>-0.125</v>
      </c>
      <c r="X320">
        <v>0</v>
      </c>
      <c r="Y320">
        <v>-6.25E-2</v>
      </c>
      <c r="Z320">
        <v>-3415.8331250000001</v>
      </c>
      <c r="AA320">
        <v>7036.6162375000004</v>
      </c>
      <c r="AB320">
        <v>0</v>
      </c>
      <c r="AC320">
        <v>12146.7025925</v>
      </c>
      <c r="AD320">
        <v>-6831.6662500000002</v>
      </c>
      <c r="AE320">
        <v>0</v>
      </c>
      <c r="AF320">
        <v>3552.4664499999999</v>
      </c>
      <c r="AG320">
        <v>12903.651212999999</v>
      </c>
      <c r="AH320">
        <v>-3415.8331250000001</v>
      </c>
      <c r="AI320" s="13">
        <v>0</v>
      </c>
      <c r="AJ320">
        <v>0</v>
      </c>
      <c r="AK320">
        <v>12146.7025925</v>
      </c>
      <c r="AL320" t="s">
        <v>77</v>
      </c>
    </row>
    <row r="321" spans="1:38" x14ac:dyDescent="0.35">
      <c r="A321" t="str">
        <f t="shared" si="4"/>
        <v>VOLFXEURUSD1Y10RR</v>
      </c>
      <c r="B321" t="s">
        <v>71</v>
      </c>
      <c r="C321" t="s">
        <v>27</v>
      </c>
      <c r="D321" t="s">
        <v>78</v>
      </c>
      <c r="E321" t="s">
        <v>7</v>
      </c>
      <c r="F321" t="s">
        <v>16</v>
      </c>
      <c r="G321" t="s">
        <v>78</v>
      </c>
      <c r="H321" t="s">
        <v>16</v>
      </c>
      <c r="I321">
        <v>1</v>
      </c>
      <c r="J321" t="s">
        <v>7</v>
      </c>
      <c r="K321">
        <v>139746.56999999899</v>
      </c>
      <c r="L321">
        <v>-3.4350000000000001</v>
      </c>
      <c r="M321">
        <v>-3.45</v>
      </c>
      <c r="N321" t="s">
        <v>75</v>
      </c>
      <c r="O321" t="s">
        <v>75</v>
      </c>
      <c r="P321" t="s">
        <v>75</v>
      </c>
      <c r="Q321" t="s">
        <v>75</v>
      </c>
      <c r="R321">
        <v>0.47239999999999999</v>
      </c>
      <c r="S321">
        <v>0.8145</v>
      </c>
      <c r="T321">
        <v>0.85719999999999996</v>
      </c>
      <c r="U321">
        <v>0.33450000000000002</v>
      </c>
      <c r="V321">
        <v>0.51759999999999895</v>
      </c>
      <c r="W321">
        <v>-8.0999999999999905E-2</v>
      </c>
      <c r="X321">
        <v>0.57130000000000003</v>
      </c>
      <c r="Y321">
        <v>1.50000000000001E-2</v>
      </c>
      <c r="Z321">
        <v>2096.1985500000101</v>
      </c>
      <c r="AA321">
        <v>33008.1398339999</v>
      </c>
      <c r="AB321">
        <v>72332.824631999902</v>
      </c>
      <c r="AC321">
        <v>56911.790632499898</v>
      </c>
      <c r="AD321">
        <v>-11319.472169999901</v>
      </c>
      <c r="AE321">
        <v>79837.215440999993</v>
      </c>
      <c r="AF321">
        <v>23372.613832499999</v>
      </c>
      <c r="AG321">
        <v>59895.379901999899</v>
      </c>
      <c r="AH321">
        <v>2096.1985500000101</v>
      </c>
      <c r="AI321" s="13">
        <v>0</v>
      </c>
      <c r="AJ321">
        <v>72332.824631999902</v>
      </c>
      <c r="AK321">
        <v>56911.790632499898</v>
      </c>
      <c r="AL321" t="s">
        <v>77</v>
      </c>
    </row>
    <row r="322" spans="1:38" x14ac:dyDescent="0.35">
      <c r="A322" t="str">
        <f t="shared" si="4"/>
        <v>VOLFXEURUSD1Y25FLY</v>
      </c>
      <c r="B322" t="s">
        <v>71</v>
      </c>
      <c r="C322" t="s">
        <v>27</v>
      </c>
      <c r="D322" t="s">
        <v>78</v>
      </c>
      <c r="E322" t="s">
        <v>7</v>
      </c>
      <c r="F322" t="s">
        <v>19</v>
      </c>
      <c r="G322" t="s">
        <v>78</v>
      </c>
      <c r="H322" t="s">
        <v>19</v>
      </c>
      <c r="I322">
        <v>1</v>
      </c>
      <c r="J322" t="s">
        <v>7</v>
      </c>
      <c r="K322">
        <v>-549550.18000000005</v>
      </c>
      <c r="L322">
        <v>0.36249999999999999</v>
      </c>
      <c r="M322">
        <v>0.33</v>
      </c>
      <c r="N322" t="s">
        <v>75</v>
      </c>
      <c r="O322" t="s">
        <v>75</v>
      </c>
      <c r="P322" t="s">
        <v>75</v>
      </c>
      <c r="Q322" t="s">
        <v>75</v>
      </c>
      <c r="R322">
        <v>0.125</v>
      </c>
      <c r="S322">
        <v>0.1825</v>
      </c>
      <c r="T322">
        <v>0.18970000000000001</v>
      </c>
      <c r="U322">
        <v>0.105</v>
      </c>
      <c r="V322">
        <v>9.6999999999999795E-3</v>
      </c>
      <c r="W322">
        <v>3.59999999999999E-2</v>
      </c>
      <c r="X322">
        <v>4.9000000000000103E-3</v>
      </c>
      <c r="Y322">
        <v>3.2499999999999897E-2</v>
      </c>
      <c r="Z322">
        <v>-17860.3808499999</v>
      </c>
      <c r="AA322">
        <v>34346.886250000003</v>
      </c>
      <c r="AB322">
        <v>0</v>
      </c>
      <c r="AC322">
        <v>50146.453925000002</v>
      </c>
      <c r="AD322">
        <v>-19783.806479999901</v>
      </c>
      <c r="AE322">
        <v>0</v>
      </c>
      <c r="AF322">
        <v>28851.384450000001</v>
      </c>
      <c r="AG322">
        <v>52124.834573</v>
      </c>
      <c r="AH322">
        <v>-17860.3808499999</v>
      </c>
      <c r="AI322" s="13">
        <v>0</v>
      </c>
      <c r="AJ322">
        <v>0</v>
      </c>
      <c r="AK322">
        <v>50146.453925000002</v>
      </c>
      <c r="AL322" t="s">
        <v>77</v>
      </c>
    </row>
    <row r="323" spans="1:38" x14ac:dyDescent="0.35">
      <c r="A323" t="str">
        <f t="shared" ref="A323:A386" si="5">CONCATENATE(C323,D323,E323,F323)</f>
        <v>VOLFXEURUSD1Y25RR</v>
      </c>
      <c r="B323" t="s">
        <v>71</v>
      </c>
      <c r="C323" t="s">
        <v>27</v>
      </c>
      <c r="D323" t="s">
        <v>78</v>
      </c>
      <c r="E323" t="s">
        <v>7</v>
      </c>
      <c r="F323" t="s">
        <v>18</v>
      </c>
      <c r="G323" t="s">
        <v>78</v>
      </c>
      <c r="H323" t="s">
        <v>18</v>
      </c>
      <c r="I323">
        <v>1</v>
      </c>
      <c r="J323" t="s">
        <v>7</v>
      </c>
      <c r="K323">
        <v>-367495.97</v>
      </c>
      <c r="L323">
        <v>-1.8525</v>
      </c>
      <c r="M323">
        <v>-1.85</v>
      </c>
      <c r="N323" t="s">
        <v>75</v>
      </c>
      <c r="O323" t="s">
        <v>75</v>
      </c>
      <c r="P323" t="s">
        <v>75</v>
      </c>
      <c r="Q323" t="s">
        <v>75</v>
      </c>
      <c r="R323">
        <v>0.13750000000000001</v>
      </c>
      <c r="S323">
        <v>0.24540000000000001</v>
      </c>
      <c r="T323">
        <v>0.26040000000000002</v>
      </c>
      <c r="U323">
        <v>4.7500000000000001E-2</v>
      </c>
      <c r="V323">
        <v>0</v>
      </c>
      <c r="W323">
        <v>1.6899999999999901E-2</v>
      </c>
      <c r="X323">
        <v>0</v>
      </c>
      <c r="Y323">
        <v>-2.4999999999999402E-3</v>
      </c>
      <c r="Z323">
        <v>918.73992499997996</v>
      </c>
      <c r="AA323">
        <v>25265.347937499999</v>
      </c>
      <c r="AB323">
        <v>18191.050514999999</v>
      </c>
      <c r="AC323">
        <v>45091.755518999998</v>
      </c>
      <c r="AD323">
        <v>-6210.6818929999599</v>
      </c>
      <c r="AE323">
        <v>22417.254169999898</v>
      </c>
      <c r="AF323">
        <v>8728.0292874999996</v>
      </c>
      <c r="AG323">
        <v>47847.975294000003</v>
      </c>
      <c r="AH323">
        <v>918.73992499997996</v>
      </c>
      <c r="AI323" s="13">
        <v>0</v>
      </c>
      <c r="AJ323">
        <v>18191.050514999999</v>
      </c>
      <c r="AK323">
        <v>45091.755518999998</v>
      </c>
      <c r="AL323" t="s">
        <v>77</v>
      </c>
    </row>
    <row r="324" spans="1:38" x14ac:dyDescent="0.35">
      <c r="A324" t="str">
        <f t="shared" si="5"/>
        <v>VOLFXEURUSD1YATM</v>
      </c>
      <c r="B324" t="s">
        <v>71</v>
      </c>
      <c r="C324" t="s">
        <v>27</v>
      </c>
      <c r="D324" t="s">
        <v>78</v>
      </c>
      <c r="E324" t="s">
        <v>7</v>
      </c>
      <c r="F324" t="s">
        <v>9</v>
      </c>
      <c r="G324" t="s">
        <v>78</v>
      </c>
      <c r="H324" t="s">
        <v>9</v>
      </c>
      <c r="I324">
        <v>1</v>
      </c>
      <c r="J324" t="s">
        <v>7</v>
      </c>
      <c r="K324">
        <v>412033.77673999901</v>
      </c>
      <c r="L324">
        <v>9.7650000000000006</v>
      </c>
      <c r="M324">
        <v>9.76</v>
      </c>
      <c r="N324" t="s">
        <v>75</v>
      </c>
      <c r="O324" t="s">
        <v>75</v>
      </c>
      <c r="P324" t="s">
        <v>75</v>
      </c>
      <c r="Q324" t="s">
        <v>75</v>
      </c>
      <c r="R324">
        <v>0.3594</v>
      </c>
      <c r="S324">
        <v>0.9</v>
      </c>
      <c r="T324">
        <v>0.95</v>
      </c>
      <c r="U324">
        <v>0.22500000000000001</v>
      </c>
      <c r="V324">
        <v>0.56699999999999995</v>
      </c>
      <c r="W324">
        <v>-4.2999999999988603E-3</v>
      </c>
      <c r="X324">
        <v>0.56850000000000001</v>
      </c>
      <c r="Y324">
        <v>5.0000000000007799E-3</v>
      </c>
      <c r="Z324">
        <v>2060.1688837003098</v>
      </c>
      <c r="AA324">
        <v>74042.469680177805</v>
      </c>
      <c r="AB324">
        <v>233623.15141157899</v>
      </c>
      <c r="AC324">
        <v>185415.19953299899</v>
      </c>
      <c r="AD324">
        <v>-1771.7452399815199</v>
      </c>
      <c r="AE324">
        <v>234241.20207668899</v>
      </c>
      <c r="AF324">
        <v>46353.7998832499</v>
      </c>
      <c r="AG324">
        <v>195716.04395149901</v>
      </c>
      <c r="AH324">
        <v>2060.1688837003098</v>
      </c>
      <c r="AI324" s="13">
        <v>0</v>
      </c>
      <c r="AJ324">
        <v>233623.15141157899</v>
      </c>
      <c r="AK324">
        <v>185415.19953299899</v>
      </c>
      <c r="AL324" t="s">
        <v>77</v>
      </c>
    </row>
    <row r="325" spans="1:38" x14ac:dyDescent="0.35">
      <c r="A325" t="str">
        <f t="shared" si="5"/>
        <v>VOLFXEURUSD2Y10FLY</v>
      </c>
      <c r="B325" t="s">
        <v>71</v>
      </c>
      <c r="C325" t="s">
        <v>27</v>
      </c>
      <c r="D325" t="s">
        <v>78</v>
      </c>
      <c r="E325" t="s">
        <v>8</v>
      </c>
      <c r="F325" t="s">
        <v>17</v>
      </c>
      <c r="G325" t="s">
        <v>78</v>
      </c>
      <c r="H325" t="s">
        <v>17</v>
      </c>
      <c r="I325">
        <v>2</v>
      </c>
      <c r="J325" t="s">
        <v>8</v>
      </c>
      <c r="K325">
        <v>389707.79</v>
      </c>
      <c r="L325">
        <v>1.18</v>
      </c>
      <c r="M325">
        <v>1.4229000000000001</v>
      </c>
      <c r="N325" t="s">
        <v>75</v>
      </c>
      <c r="O325" t="s">
        <v>75</v>
      </c>
      <c r="P325" t="s">
        <v>75</v>
      </c>
      <c r="Q325" t="s">
        <v>75</v>
      </c>
      <c r="R325">
        <v>0.26</v>
      </c>
      <c r="S325">
        <v>0.34889999999999999</v>
      </c>
      <c r="T325">
        <v>0.36</v>
      </c>
      <c r="U325">
        <v>0.1754</v>
      </c>
      <c r="V325">
        <v>0</v>
      </c>
      <c r="W325">
        <v>-0.50919999999999999</v>
      </c>
      <c r="X325">
        <v>0</v>
      </c>
      <c r="Y325">
        <v>-0.2429</v>
      </c>
      <c r="Z325">
        <v>-94660.022190999996</v>
      </c>
      <c r="AA325">
        <v>50662.012699999999</v>
      </c>
      <c r="AB325">
        <v>0</v>
      </c>
      <c r="AC325">
        <v>67984.523965499902</v>
      </c>
      <c r="AD325">
        <v>-198439.206668</v>
      </c>
      <c r="AE325">
        <v>0</v>
      </c>
      <c r="AF325">
        <v>34177.373182999901</v>
      </c>
      <c r="AG325">
        <v>70147.402199999997</v>
      </c>
      <c r="AH325">
        <v>-94660.022190999996</v>
      </c>
      <c r="AI325" s="13">
        <v>0</v>
      </c>
      <c r="AJ325">
        <v>0</v>
      </c>
      <c r="AK325">
        <v>67984.523965499902</v>
      </c>
      <c r="AL325" t="s">
        <v>77</v>
      </c>
    </row>
    <row r="326" spans="1:38" x14ac:dyDescent="0.35">
      <c r="A326" t="str">
        <f t="shared" si="5"/>
        <v>VOLFXEURUSD2Y10RR</v>
      </c>
      <c r="B326" t="s">
        <v>71</v>
      </c>
      <c r="C326" t="s">
        <v>27</v>
      </c>
      <c r="D326" t="s">
        <v>78</v>
      </c>
      <c r="E326" t="s">
        <v>8</v>
      </c>
      <c r="F326" t="s">
        <v>16</v>
      </c>
      <c r="G326" t="s">
        <v>78</v>
      </c>
      <c r="H326" t="s">
        <v>16</v>
      </c>
      <c r="I326">
        <v>2</v>
      </c>
      <c r="J326" t="s">
        <v>8</v>
      </c>
      <c r="K326">
        <v>227403.34</v>
      </c>
      <c r="L326">
        <v>-2.98</v>
      </c>
      <c r="M326">
        <v>-2.98</v>
      </c>
      <c r="N326" t="s">
        <v>75</v>
      </c>
      <c r="O326" t="s">
        <v>75</v>
      </c>
      <c r="P326" t="s">
        <v>75</v>
      </c>
      <c r="Q326" t="s">
        <v>75</v>
      </c>
      <c r="R326">
        <v>0.55659999999999998</v>
      </c>
      <c r="S326">
        <v>1.2313000000000001</v>
      </c>
      <c r="T326">
        <v>1.3157000000000001</v>
      </c>
      <c r="U326">
        <v>0.42330000000000001</v>
      </c>
      <c r="V326">
        <v>0.66949999999999998</v>
      </c>
      <c r="W326">
        <v>-4.0000000000000001E-3</v>
      </c>
      <c r="X326">
        <v>0.75319999999999998</v>
      </c>
      <c r="Y326">
        <v>0</v>
      </c>
      <c r="Z326">
        <v>0</v>
      </c>
      <c r="AA326">
        <v>63286.349521999997</v>
      </c>
      <c r="AB326">
        <v>152246.53612999999</v>
      </c>
      <c r="AC326">
        <v>140000.86627100001</v>
      </c>
      <c r="AD326">
        <v>-909.61335999999994</v>
      </c>
      <c r="AE326">
        <v>171280.19568800001</v>
      </c>
      <c r="AF326">
        <v>48129.916911</v>
      </c>
      <c r="AG326">
        <v>149597.28721899999</v>
      </c>
      <c r="AH326">
        <v>0</v>
      </c>
      <c r="AI326" s="13">
        <v>0</v>
      </c>
      <c r="AJ326">
        <v>152246.53612999999</v>
      </c>
      <c r="AK326">
        <v>140000.86627100001</v>
      </c>
      <c r="AL326" t="s">
        <v>77</v>
      </c>
    </row>
    <row r="327" spans="1:38" x14ac:dyDescent="0.35">
      <c r="A327" t="str">
        <f t="shared" si="5"/>
        <v>VOLFXEURUSD2Y25FLY</v>
      </c>
      <c r="B327" t="s">
        <v>71</v>
      </c>
      <c r="C327" t="s">
        <v>27</v>
      </c>
      <c r="D327" t="s">
        <v>78</v>
      </c>
      <c r="E327" t="s">
        <v>8</v>
      </c>
      <c r="F327" t="s">
        <v>19</v>
      </c>
      <c r="G327" t="s">
        <v>78</v>
      </c>
      <c r="H327" t="s">
        <v>19</v>
      </c>
      <c r="I327">
        <v>2</v>
      </c>
      <c r="J327" t="s">
        <v>8</v>
      </c>
      <c r="K327">
        <v>-5633.3399999999901</v>
      </c>
      <c r="L327">
        <v>0.34749999999999998</v>
      </c>
      <c r="M327">
        <v>0.34749999999999998</v>
      </c>
      <c r="N327" t="s">
        <v>75</v>
      </c>
      <c r="O327" t="s">
        <v>75</v>
      </c>
      <c r="P327" t="s">
        <v>75</v>
      </c>
      <c r="Q327" t="s">
        <v>75</v>
      </c>
      <c r="R327">
        <v>0.16500000000000001</v>
      </c>
      <c r="S327">
        <v>0.2185</v>
      </c>
      <c r="T327">
        <v>0.22520000000000001</v>
      </c>
      <c r="U327">
        <v>0.113</v>
      </c>
      <c r="V327">
        <v>0</v>
      </c>
      <c r="W327">
        <v>1.7999999999999901E-2</v>
      </c>
      <c r="X327">
        <v>0</v>
      </c>
      <c r="Y327">
        <v>0</v>
      </c>
      <c r="Z327">
        <v>0</v>
      </c>
      <c r="AA327">
        <v>464.75054999999901</v>
      </c>
      <c r="AB327">
        <v>577.41734999999903</v>
      </c>
      <c r="AC327">
        <v>615.44239499999901</v>
      </c>
      <c r="AD327">
        <v>-101.40011999999901</v>
      </c>
      <c r="AE327">
        <v>649.52410199999895</v>
      </c>
      <c r="AF327">
        <v>318.28370999999902</v>
      </c>
      <c r="AG327">
        <v>634.31408399999896</v>
      </c>
      <c r="AH327">
        <v>0</v>
      </c>
      <c r="AI327" s="13">
        <v>0</v>
      </c>
      <c r="AJ327">
        <v>577.41734999999903</v>
      </c>
      <c r="AK327">
        <v>615.44239499999901</v>
      </c>
      <c r="AL327" t="s">
        <v>77</v>
      </c>
    </row>
    <row r="328" spans="1:38" x14ac:dyDescent="0.35">
      <c r="A328" t="str">
        <f t="shared" si="5"/>
        <v>VOLFXEURUSD2Y25RR</v>
      </c>
      <c r="B328" t="s">
        <v>71</v>
      </c>
      <c r="C328" t="s">
        <v>27</v>
      </c>
      <c r="D328" t="s">
        <v>78</v>
      </c>
      <c r="E328" t="s">
        <v>8</v>
      </c>
      <c r="F328" t="s">
        <v>18</v>
      </c>
      <c r="G328" t="s">
        <v>78</v>
      </c>
      <c r="H328" t="s">
        <v>18</v>
      </c>
      <c r="I328">
        <v>2</v>
      </c>
      <c r="J328" t="s">
        <v>8</v>
      </c>
      <c r="K328">
        <v>53650.47</v>
      </c>
      <c r="L328">
        <v>-1.6025</v>
      </c>
      <c r="M328">
        <v>-1.6</v>
      </c>
      <c r="N328" t="s">
        <v>75</v>
      </c>
      <c r="O328" t="s">
        <v>75</v>
      </c>
      <c r="P328" t="s">
        <v>75</v>
      </c>
      <c r="Q328" t="s">
        <v>75</v>
      </c>
      <c r="R328">
        <v>0.32469999999999999</v>
      </c>
      <c r="S328">
        <v>0.38490000000000002</v>
      </c>
      <c r="T328">
        <v>0.39250000000000002</v>
      </c>
      <c r="U328">
        <v>0.24490000000000001</v>
      </c>
      <c r="V328">
        <v>0</v>
      </c>
      <c r="W328">
        <v>-9.2499999999999999E-2</v>
      </c>
      <c r="X328">
        <v>0</v>
      </c>
      <c r="Y328">
        <v>-2.4999999999999402E-3</v>
      </c>
      <c r="Z328">
        <v>-134.126174999997</v>
      </c>
      <c r="AA328">
        <v>8710.1538044999998</v>
      </c>
      <c r="AB328">
        <v>0</v>
      </c>
      <c r="AC328">
        <v>10325.032951499999</v>
      </c>
      <c r="AD328">
        <v>-4962.6684750000004</v>
      </c>
      <c r="AE328">
        <v>0</v>
      </c>
      <c r="AF328">
        <v>6569.5000515000002</v>
      </c>
      <c r="AG328">
        <v>10528.904737499999</v>
      </c>
      <c r="AH328">
        <v>-134.126174999997</v>
      </c>
      <c r="AI328" s="13">
        <v>0</v>
      </c>
      <c r="AJ328">
        <v>0</v>
      </c>
      <c r="AK328">
        <v>10325.032951499999</v>
      </c>
      <c r="AL328" t="s">
        <v>77</v>
      </c>
    </row>
    <row r="329" spans="1:38" x14ac:dyDescent="0.35">
      <c r="A329" t="str">
        <f t="shared" si="5"/>
        <v>VOLFXEURUSD2YATM</v>
      </c>
      <c r="B329" t="s">
        <v>71</v>
      </c>
      <c r="C329" t="s">
        <v>27</v>
      </c>
      <c r="D329" t="s">
        <v>78</v>
      </c>
      <c r="E329" t="s">
        <v>8</v>
      </c>
      <c r="F329" t="s">
        <v>9</v>
      </c>
      <c r="G329" t="s">
        <v>78</v>
      </c>
      <c r="H329" t="s">
        <v>9</v>
      </c>
      <c r="I329">
        <v>2</v>
      </c>
      <c r="J329" t="s">
        <v>8</v>
      </c>
      <c r="K329">
        <v>514857.30236999999</v>
      </c>
      <c r="L329">
        <v>9.8975000000000009</v>
      </c>
      <c r="M329">
        <v>9.8975000000000009</v>
      </c>
      <c r="N329" t="s">
        <v>75</v>
      </c>
      <c r="O329" t="s">
        <v>75</v>
      </c>
      <c r="P329" t="s">
        <v>75</v>
      </c>
      <c r="Q329" t="s">
        <v>75</v>
      </c>
      <c r="R329">
        <v>0.32500000000000001</v>
      </c>
      <c r="S329">
        <v>0.436</v>
      </c>
      <c r="T329">
        <v>0.44990000000000002</v>
      </c>
      <c r="U329">
        <v>0.30499999999999999</v>
      </c>
      <c r="V329">
        <v>1.0000000000001501E-2</v>
      </c>
      <c r="W329">
        <v>-1.9999999999988898E-3</v>
      </c>
      <c r="X329">
        <v>1.1200000000000499E-2</v>
      </c>
      <c r="Y329">
        <v>0</v>
      </c>
      <c r="Z329">
        <v>0</v>
      </c>
      <c r="AA329">
        <v>83664.311635125006</v>
      </c>
      <c r="AB329">
        <v>5148.5730237008001</v>
      </c>
      <c r="AC329">
        <v>112238.89191666</v>
      </c>
      <c r="AD329">
        <v>-1029.7146047394299</v>
      </c>
      <c r="AE329">
        <v>5766.4017865442802</v>
      </c>
      <c r="AF329">
        <v>78515.738611424997</v>
      </c>
      <c r="AG329">
        <v>115817.150168131</v>
      </c>
      <c r="AH329">
        <v>0</v>
      </c>
      <c r="AI329" s="13">
        <v>0</v>
      </c>
      <c r="AJ329">
        <v>5148.5730237008001</v>
      </c>
      <c r="AK329">
        <v>112238.89191666</v>
      </c>
      <c r="AL329" t="s">
        <v>77</v>
      </c>
    </row>
    <row r="330" spans="1:38" x14ac:dyDescent="0.35">
      <c r="A330" t="str">
        <f t="shared" si="5"/>
        <v>VOLFXEURUSD10YATM</v>
      </c>
      <c r="B330" t="s">
        <v>71</v>
      </c>
      <c r="C330" t="s">
        <v>27</v>
      </c>
      <c r="D330" t="s">
        <v>78</v>
      </c>
      <c r="E330" t="s">
        <v>26</v>
      </c>
      <c r="F330" t="s">
        <v>9</v>
      </c>
      <c r="G330" t="s">
        <v>78</v>
      </c>
      <c r="H330" t="s">
        <v>9</v>
      </c>
      <c r="I330">
        <v>10</v>
      </c>
      <c r="J330" t="s">
        <v>26</v>
      </c>
      <c r="K330">
        <v>6.1746099999999897</v>
      </c>
      <c r="L330">
        <v>10.824999999999999</v>
      </c>
      <c r="M330">
        <v>10.565</v>
      </c>
      <c r="N330" t="s">
        <v>75</v>
      </c>
      <c r="O330" t="s">
        <v>75</v>
      </c>
      <c r="P330" t="s">
        <v>75</v>
      </c>
      <c r="Q330" t="s">
        <v>75</v>
      </c>
      <c r="R330">
        <v>0.8</v>
      </c>
      <c r="S330">
        <v>1.2577</v>
      </c>
      <c r="T330">
        <v>1.3149</v>
      </c>
      <c r="U330">
        <v>0.52</v>
      </c>
      <c r="V330">
        <v>2.1920000000000002</v>
      </c>
      <c r="W330">
        <v>5.1999999999999602E-2</v>
      </c>
      <c r="X330">
        <v>2.4334999999999898</v>
      </c>
      <c r="Y330">
        <v>0.25999999999999901</v>
      </c>
      <c r="Z330">
        <v>1.60539859999999</v>
      </c>
      <c r="AA330">
        <v>2.4698440000000002</v>
      </c>
      <c r="AB330">
        <v>13.53474512</v>
      </c>
      <c r="AC330">
        <v>3.8829034984999899</v>
      </c>
      <c r="AD330">
        <v>0.32107971999999702</v>
      </c>
      <c r="AE330">
        <v>15.0259134349999</v>
      </c>
      <c r="AF330">
        <v>1.6053986</v>
      </c>
      <c r="AG330">
        <v>4.0594973444999898</v>
      </c>
      <c r="AH330">
        <v>1.60539859999999</v>
      </c>
      <c r="AI330" s="13">
        <v>0</v>
      </c>
      <c r="AJ330">
        <v>13.53474512</v>
      </c>
      <c r="AK330">
        <v>3.8829034984999899</v>
      </c>
      <c r="AL330" t="s">
        <v>77</v>
      </c>
    </row>
    <row r="331" spans="1:38" x14ac:dyDescent="0.35">
      <c r="A331" t="str">
        <f t="shared" si="5"/>
        <v>VOLFXGBPAUD1MATM</v>
      </c>
      <c r="B331" t="s">
        <v>71</v>
      </c>
      <c r="C331" t="s">
        <v>27</v>
      </c>
      <c r="D331" t="s">
        <v>95</v>
      </c>
      <c r="E331" t="s">
        <v>2</v>
      </c>
      <c r="F331" t="s">
        <v>9</v>
      </c>
      <c r="G331" t="s">
        <v>95</v>
      </c>
      <c r="H331" t="s">
        <v>9</v>
      </c>
      <c r="I331">
        <v>8.3333333333333301E-2</v>
      </c>
      <c r="J331" t="s">
        <v>2</v>
      </c>
      <c r="K331">
        <v>-9.1E-4</v>
      </c>
      <c r="L331">
        <v>8.7799999999999994</v>
      </c>
      <c r="M331">
        <v>8.8254000000000001</v>
      </c>
      <c r="N331" t="s">
        <v>75</v>
      </c>
      <c r="O331" t="s">
        <v>75</v>
      </c>
      <c r="P331" t="s">
        <v>75</v>
      </c>
      <c r="Q331" t="s">
        <v>75</v>
      </c>
      <c r="R331">
        <v>0.75</v>
      </c>
      <c r="S331">
        <v>1.56</v>
      </c>
      <c r="T331">
        <v>1.68</v>
      </c>
      <c r="U331">
        <v>0.39019999999999999</v>
      </c>
      <c r="V331">
        <v>0</v>
      </c>
      <c r="W331">
        <v>-7.5000000000002799E-3</v>
      </c>
      <c r="X331">
        <v>0</v>
      </c>
      <c r="Y331">
        <v>-4.5400000000000697E-2</v>
      </c>
      <c r="Z331" s="11">
        <v>4.1314000000000703E-5</v>
      </c>
      <c r="AA331">
        <v>3.4124999999999997E-4</v>
      </c>
      <c r="AB331" s="11">
        <v>6.25169999999997E-5</v>
      </c>
      <c r="AC331">
        <v>7.0980000000000001E-4</v>
      </c>
      <c r="AD331" s="11">
        <v>6.8250000000002498E-6</v>
      </c>
      <c r="AE331" s="11">
        <v>6.3153999999999904E-5</v>
      </c>
      <c r="AF331">
        <v>1.77541E-4</v>
      </c>
      <c r="AG331">
        <v>7.6439999999999896E-4</v>
      </c>
      <c r="AH331" s="11">
        <v>4.1314000000000703E-5</v>
      </c>
      <c r="AI331" s="13">
        <v>3.4124999999999997E-4</v>
      </c>
      <c r="AJ331" s="11">
        <v>6.25169999999997E-5</v>
      </c>
      <c r="AK331">
        <v>7.0980000000000001E-4</v>
      </c>
      <c r="AL331" t="s">
        <v>77</v>
      </c>
    </row>
    <row r="332" spans="1:38" x14ac:dyDescent="0.35">
      <c r="A332" t="str">
        <f t="shared" si="5"/>
        <v>VOLFXGBPAUD2MATM</v>
      </c>
      <c r="B332" t="s">
        <v>71</v>
      </c>
      <c r="C332" t="s">
        <v>27</v>
      </c>
      <c r="D332" t="s">
        <v>95</v>
      </c>
      <c r="E332" t="s">
        <v>3</v>
      </c>
      <c r="F332" t="s">
        <v>9</v>
      </c>
      <c r="G332" t="s">
        <v>95</v>
      </c>
      <c r="H332" t="s">
        <v>9</v>
      </c>
      <c r="I332">
        <v>0.16666666666666599</v>
      </c>
      <c r="J332" t="s">
        <v>3</v>
      </c>
      <c r="K332">
        <v>-2.0310000000000002E-2</v>
      </c>
      <c r="L332">
        <v>8.83</v>
      </c>
      <c r="M332">
        <v>8.8375000000000004</v>
      </c>
      <c r="N332" t="s">
        <v>75</v>
      </c>
      <c r="O332" t="s">
        <v>75</v>
      </c>
      <c r="P332" t="s">
        <v>75</v>
      </c>
      <c r="Q332" t="s">
        <v>75</v>
      </c>
      <c r="R332">
        <v>0.77500000000000002</v>
      </c>
      <c r="S332">
        <v>1.35</v>
      </c>
      <c r="T332">
        <v>1.425</v>
      </c>
      <c r="U332">
        <v>0.36499999999999999</v>
      </c>
      <c r="V332">
        <v>0</v>
      </c>
      <c r="W332">
        <v>3.51999999999996E-2</v>
      </c>
      <c r="X332">
        <v>0</v>
      </c>
      <c r="Y332">
        <v>-7.5000000000002799E-3</v>
      </c>
      <c r="Z332">
        <v>1.5232500000000499E-4</v>
      </c>
      <c r="AA332">
        <v>7.8701250000000004E-3</v>
      </c>
      <c r="AB332">
        <v>7.3115999999999101E-4</v>
      </c>
      <c r="AC332">
        <v>1.3709249999999999E-2</v>
      </c>
      <c r="AD332">
        <v>-7.1491199999999301E-4</v>
      </c>
      <c r="AE332">
        <v>8.22554999999995E-4</v>
      </c>
      <c r="AF332">
        <v>3.7065750000000001E-3</v>
      </c>
      <c r="AG332">
        <v>1.4470874999999999E-2</v>
      </c>
      <c r="AH332">
        <v>1.5232500000000499E-4</v>
      </c>
      <c r="AI332" s="13">
        <v>7.8701250000000004E-3</v>
      </c>
      <c r="AJ332">
        <v>7.3115999999999101E-4</v>
      </c>
      <c r="AK332">
        <v>1.3709249999999999E-2</v>
      </c>
      <c r="AL332" t="s">
        <v>77</v>
      </c>
    </row>
    <row r="333" spans="1:38" x14ac:dyDescent="0.35">
      <c r="A333" t="str">
        <f t="shared" si="5"/>
        <v>VOLFXGBPAUD3MATM</v>
      </c>
      <c r="B333" t="s">
        <v>71</v>
      </c>
      <c r="C333" t="s">
        <v>27</v>
      </c>
      <c r="D333" t="s">
        <v>95</v>
      </c>
      <c r="E333" t="s">
        <v>4</v>
      </c>
      <c r="F333" t="s">
        <v>9</v>
      </c>
      <c r="G333" t="s">
        <v>95</v>
      </c>
      <c r="H333" t="s">
        <v>9</v>
      </c>
      <c r="I333">
        <v>0.25</v>
      </c>
      <c r="J333" t="s">
        <v>4</v>
      </c>
      <c r="K333">
        <v>-0.80517000000000005</v>
      </c>
      <c r="L333">
        <v>8.9849999999999994</v>
      </c>
      <c r="M333">
        <v>8.9664000000000001</v>
      </c>
      <c r="N333" t="s">
        <v>75</v>
      </c>
      <c r="O333" t="s">
        <v>75</v>
      </c>
      <c r="P333" t="s">
        <v>75</v>
      </c>
      <c r="Q333" t="s">
        <v>75</v>
      </c>
      <c r="R333">
        <v>0.77500000000000002</v>
      </c>
      <c r="S333">
        <v>1</v>
      </c>
      <c r="T333">
        <v>1</v>
      </c>
      <c r="U333">
        <v>0.35510000000000003</v>
      </c>
      <c r="V333">
        <v>0</v>
      </c>
      <c r="W333">
        <v>8.8199999999998696E-2</v>
      </c>
      <c r="X333">
        <v>0</v>
      </c>
      <c r="Y333">
        <v>1.8599999999999201E-2</v>
      </c>
      <c r="Z333">
        <v>-1.4976161999999399E-2</v>
      </c>
      <c r="AA333">
        <v>0.31200337500000003</v>
      </c>
      <c r="AB333">
        <v>5.0725710000000403E-2</v>
      </c>
      <c r="AC333">
        <v>0.40258500000000003</v>
      </c>
      <c r="AD333">
        <v>-7.1015993999998903E-2</v>
      </c>
      <c r="AE333">
        <v>6.1595505000000897E-2</v>
      </c>
      <c r="AF333">
        <v>0.1429579335</v>
      </c>
      <c r="AG333">
        <v>0.40258500000000003</v>
      </c>
      <c r="AH333">
        <v>-1.4976161999999399E-2</v>
      </c>
      <c r="AI333" s="13">
        <v>0.31200337500000003</v>
      </c>
      <c r="AJ333">
        <v>5.0725710000000403E-2</v>
      </c>
      <c r="AK333">
        <v>0.40258500000000003</v>
      </c>
      <c r="AL333" t="s">
        <v>77</v>
      </c>
    </row>
    <row r="334" spans="1:38" x14ac:dyDescent="0.35">
      <c r="A334" t="str">
        <f t="shared" si="5"/>
        <v>VOLFXGBPAUD6MATM</v>
      </c>
      <c r="B334" t="s">
        <v>71</v>
      </c>
      <c r="C334" t="s">
        <v>27</v>
      </c>
      <c r="D334" t="s">
        <v>95</v>
      </c>
      <c r="E334" t="s">
        <v>5</v>
      </c>
      <c r="F334" t="s">
        <v>9</v>
      </c>
      <c r="G334" t="s">
        <v>95</v>
      </c>
      <c r="H334" t="s">
        <v>9</v>
      </c>
      <c r="I334">
        <v>0.5</v>
      </c>
      <c r="J334" t="s">
        <v>5</v>
      </c>
      <c r="K334">
        <v>-12.41142</v>
      </c>
      <c r="L334">
        <v>9.17</v>
      </c>
      <c r="M334">
        <v>9.1737000000000002</v>
      </c>
      <c r="N334" t="s">
        <v>75</v>
      </c>
      <c r="O334" t="s">
        <v>75</v>
      </c>
      <c r="P334" t="s">
        <v>75</v>
      </c>
      <c r="Q334" t="s">
        <v>75</v>
      </c>
      <c r="R334">
        <v>0.77500000000000002</v>
      </c>
      <c r="S334">
        <v>1</v>
      </c>
      <c r="T334">
        <v>1</v>
      </c>
      <c r="U334">
        <v>0.36170000000000002</v>
      </c>
      <c r="V334">
        <v>0</v>
      </c>
      <c r="W334">
        <v>3.8499999999999E-2</v>
      </c>
      <c r="X334">
        <v>0</v>
      </c>
      <c r="Y334">
        <v>-3.70000000000025E-3</v>
      </c>
      <c r="Z334">
        <v>4.5922254000003201E-2</v>
      </c>
      <c r="AA334">
        <v>4.8094252500000003</v>
      </c>
      <c r="AB334">
        <v>0.50514479399999102</v>
      </c>
      <c r="AC334">
        <v>6.2057099999999998</v>
      </c>
      <c r="AD334">
        <v>-0.477839669999988</v>
      </c>
      <c r="AE334">
        <v>0.59450701800000305</v>
      </c>
      <c r="AF334">
        <v>2.244605307</v>
      </c>
      <c r="AG334">
        <v>6.2057099999999998</v>
      </c>
      <c r="AH334">
        <v>4.5922254000003201E-2</v>
      </c>
      <c r="AI334" s="13">
        <v>4.8094252500000003</v>
      </c>
      <c r="AJ334">
        <v>0.50514479399999102</v>
      </c>
      <c r="AK334">
        <v>6.2057099999999998</v>
      </c>
      <c r="AL334" t="s">
        <v>77</v>
      </c>
    </row>
    <row r="335" spans="1:38" x14ac:dyDescent="0.35">
      <c r="A335" t="str">
        <f t="shared" si="5"/>
        <v>VOLFXGBPAUD9MATM</v>
      </c>
      <c r="B335" t="s">
        <v>71</v>
      </c>
      <c r="C335" t="s">
        <v>27</v>
      </c>
      <c r="D335" t="s">
        <v>95</v>
      </c>
      <c r="E335" t="s">
        <v>6</v>
      </c>
      <c r="F335" t="s">
        <v>9</v>
      </c>
      <c r="G335" t="s">
        <v>95</v>
      </c>
      <c r="H335" t="s">
        <v>9</v>
      </c>
      <c r="I335">
        <v>0.75</v>
      </c>
      <c r="J335" t="s">
        <v>6</v>
      </c>
      <c r="K335">
        <v>-31.807169999999999</v>
      </c>
      <c r="L335">
        <v>9.32</v>
      </c>
      <c r="M335">
        <v>9.32</v>
      </c>
      <c r="N335" t="s">
        <v>75</v>
      </c>
      <c r="O335" t="s">
        <v>75</v>
      </c>
      <c r="P335" t="s">
        <v>75</v>
      </c>
      <c r="Q335" t="s">
        <v>75</v>
      </c>
      <c r="R335">
        <v>0.75</v>
      </c>
      <c r="S335">
        <v>1</v>
      </c>
      <c r="T335">
        <v>1</v>
      </c>
      <c r="U335">
        <v>0.32279999999999998</v>
      </c>
      <c r="V335">
        <v>0</v>
      </c>
      <c r="W335">
        <v>1.2900000000000101E-2</v>
      </c>
      <c r="X335">
        <v>0</v>
      </c>
      <c r="Y335">
        <v>0</v>
      </c>
      <c r="Z335">
        <v>0</v>
      </c>
      <c r="AA335">
        <v>11.92768875</v>
      </c>
      <c r="AB335">
        <v>0</v>
      </c>
      <c r="AC335">
        <v>15.903585</v>
      </c>
      <c r="AD335">
        <v>-0.410312493000004</v>
      </c>
      <c r="AE335">
        <v>0</v>
      </c>
      <c r="AF335">
        <v>5.1336772379999998</v>
      </c>
      <c r="AG335">
        <v>15.903585</v>
      </c>
      <c r="AH335">
        <v>0</v>
      </c>
      <c r="AI335" s="13">
        <v>11.92768875</v>
      </c>
      <c r="AJ335">
        <v>0</v>
      </c>
      <c r="AK335">
        <v>15.903585</v>
      </c>
      <c r="AL335" t="s">
        <v>77</v>
      </c>
    </row>
    <row r="336" spans="1:38" x14ac:dyDescent="0.35">
      <c r="A336" t="str">
        <f t="shared" si="5"/>
        <v>VOLFXGBPAUD1YATM</v>
      </c>
      <c r="B336" t="s">
        <v>71</v>
      </c>
      <c r="C336" t="s">
        <v>27</v>
      </c>
      <c r="D336" t="s">
        <v>95</v>
      </c>
      <c r="E336" t="s">
        <v>7</v>
      </c>
      <c r="F336" t="s">
        <v>9</v>
      </c>
      <c r="G336" t="s">
        <v>95</v>
      </c>
      <c r="H336" t="s">
        <v>9</v>
      </c>
      <c r="I336">
        <v>1</v>
      </c>
      <c r="J336" t="s">
        <v>7</v>
      </c>
      <c r="K336">
        <v>-78.359390000000005</v>
      </c>
      <c r="L336">
        <v>9.4049999999999994</v>
      </c>
      <c r="M336">
        <v>9.4499999999999993</v>
      </c>
      <c r="N336" t="s">
        <v>75</v>
      </c>
      <c r="O336" t="s">
        <v>75</v>
      </c>
      <c r="P336" t="s">
        <v>75</v>
      </c>
      <c r="Q336" t="s">
        <v>75</v>
      </c>
      <c r="R336">
        <v>0.75</v>
      </c>
      <c r="S336">
        <v>1</v>
      </c>
      <c r="T336">
        <v>1</v>
      </c>
      <c r="U336">
        <v>0.32500000000000001</v>
      </c>
      <c r="V336">
        <v>0</v>
      </c>
      <c r="W336">
        <v>2.2000000000002001E-3</v>
      </c>
      <c r="X336">
        <v>0</v>
      </c>
      <c r="Y336">
        <v>-4.4999999999999901E-2</v>
      </c>
      <c r="Z336">
        <v>3.5261725499999899</v>
      </c>
      <c r="AA336">
        <v>29.38477125</v>
      </c>
      <c r="AB336">
        <v>7.3266029650000402</v>
      </c>
      <c r="AC336">
        <v>39.179695000000002</v>
      </c>
      <c r="AD336">
        <v>-0.17239065800001499</v>
      </c>
      <c r="AE336">
        <v>7.3892904770000296</v>
      </c>
      <c r="AF336">
        <v>12.733400874999999</v>
      </c>
      <c r="AG336">
        <v>39.179695000000002</v>
      </c>
      <c r="AH336">
        <v>3.5261725499999899</v>
      </c>
      <c r="AI336" s="13">
        <v>29.38477125</v>
      </c>
      <c r="AJ336">
        <v>7.3266029650000402</v>
      </c>
      <c r="AK336">
        <v>39.179695000000002</v>
      </c>
      <c r="AL336" t="s">
        <v>77</v>
      </c>
    </row>
    <row r="337" spans="1:38" x14ac:dyDescent="0.35">
      <c r="A337" t="str">
        <f t="shared" si="5"/>
        <v>VOLFXGBPAUD2YATM</v>
      </c>
      <c r="B337" t="s">
        <v>71</v>
      </c>
      <c r="C337" t="s">
        <v>27</v>
      </c>
      <c r="D337" t="s">
        <v>95</v>
      </c>
      <c r="E337" t="s">
        <v>8</v>
      </c>
      <c r="F337" t="s">
        <v>9</v>
      </c>
      <c r="G337" t="s">
        <v>95</v>
      </c>
      <c r="H337" t="s">
        <v>9</v>
      </c>
      <c r="I337">
        <v>2</v>
      </c>
      <c r="J337" t="s">
        <v>8</v>
      </c>
      <c r="K337">
        <v>-38.082169999999998</v>
      </c>
      <c r="L337">
        <v>10.0875</v>
      </c>
      <c r="M337">
        <v>10.0922</v>
      </c>
      <c r="N337" t="s">
        <v>75</v>
      </c>
      <c r="O337" t="s">
        <v>75</v>
      </c>
      <c r="P337" t="s">
        <v>75</v>
      </c>
      <c r="Q337" t="s">
        <v>75</v>
      </c>
      <c r="R337">
        <v>0.45</v>
      </c>
      <c r="S337">
        <v>0.67</v>
      </c>
      <c r="T337">
        <v>0.69750000000000001</v>
      </c>
      <c r="U337">
        <v>0.3669</v>
      </c>
      <c r="V337">
        <v>0</v>
      </c>
      <c r="W337">
        <v>-8.9999999999967797E-4</v>
      </c>
      <c r="X337">
        <v>0</v>
      </c>
      <c r="Y337">
        <v>-4.6999999999997001E-3</v>
      </c>
      <c r="Z337">
        <v>0.17898619899998799</v>
      </c>
      <c r="AA337">
        <v>8.5684882499999997</v>
      </c>
      <c r="AB337">
        <v>1.17673905299996</v>
      </c>
      <c r="AC337">
        <v>12.757526950000001</v>
      </c>
      <c r="AD337">
        <v>3.42739529999877E-2</v>
      </c>
      <c r="AE337">
        <v>1.302410214</v>
      </c>
      <c r="AF337">
        <v>6.9861740864999904</v>
      </c>
      <c r="AG337">
        <v>13.281156787499899</v>
      </c>
      <c r="AH337">
        <v>0.17898619899998799</v>
      </c>
      <c r="AI337" s="13">
        <v>8.5684882499999997</v>
      </c>
      <c r="AJ337">
        <v>1.17673905299996</v>
      </c>
      <c r="AK337">
        <v>12.757526950000001</v>
      </c>
      <c r="AL337" t="s">
        <v>77</v>
      </c>
    </row>
    <row r="338" spans="1:38" x14ac:dyDescent="0.35">
      <c r="A338" t="str">
        <f t="shared" si="5"/>
        <v>VOLFXGBPCHF1D10FLY</v>
      </c>
      <c r="B338" t="s">
        <v>71</v>
      </c>
      <c r="C338" t="s">
        <v>27</v>
      </c>
      <c r="D338" t="s">
        <v>96</v>
      </c>
      <c r="E338" t="s">
        <v>20</v>
      </c>
      <c r="F338" t="s">
        <v>17</v>
      </c>
      <c r="G338" t="s">
        <v>96</v>
      </c>
      <c r="H338" t="s">
        <v>17</v>
      </c>
      <c r="I338">
        <v>2.7777777777777701E-3</v>
      </c>
      <c r="J338" t="s">
        <v>20</v>
      </c>
      <c r="K338">
        <v>1855.48</v>
      </c>
      <c r="L338">
        <v>0.79</v>
      </c>
      <c r="M338">
        <v>0.79</v>
      </c>
      <c r="N338" t="s">
        <v>75</v>
      </c>
      <c r="O338" t="s">
        <v>75</v>
      </c>
      <c r="P338" t="s">
        <v>75</v>
      </c>
      <c r="Q338" t="s">
        <v>75</v>
      </c>
      <c r="R338">
        <v>1.9613</v>
      </c>
      <c r="S338">
        <v>5.1923000000000004</v>
      </c>
      <c r="T338">
        <v>5.5960999999999999</v>
      </c>
      <c r="U338">
        <v>1.9282999999999999</v>
      </c>
      <c r="V338">
        <v>2.4E-2</v>
      </c>
      <c r="W338">
        <v>-0.107199999999999</v>
      </c>
      <c r="X338">
        <v>2.7E-2</v>
      </c>
      <c r="Y338">
        <v>0</v>
      </c>
      <c r="Z338">
        <v>0</v>
      </c>
      <c r="AA338">
        <v>1819.576462</v>
      </c>
      <c r="AB338">
        <v>44.53152</v>
      </c>
      <c r="AC338">
        <v>4817.1044019999999</v>
      </c>
      <c r="AD338">
        <v>-198.907455999999</v>
      </c>
      <c r="AE338">
        <v>50.09796</v>
      </c>
      <c r="AF338">
        <v>1788.9610419999999</v>
      </c>
      <c r="AG338">
        <v>5191.7258140000004</v>
      </c>
      <c r="AH338">
        <v>0</v>
      </c>
      <c r="AI338" s="13">
        <v>1819.576462</v>
      </c>
      <c r="AJ338">
        <v>44.53152</v>
      </c>
      <c r="AK338">
        <v>4817.1044019999999</v>
      </c>
      <c r="AL338" t="s">
        <v>77</v>
      </c>
    </row>
    <row r="339" spans="1:38" x14ac:dyDescent="0.35">
      <c r="A339" t="str">
        <f t="shared" si="5"/>
        <v>VOLFXGBPCHF1D10RR</v>
      </c>
      <c r="B339" t="s">
        <v>71</v>
      </c>
      <c r="C339" t="s">
        <v>27</v>
      </c>
      <c r="D339" t="s">
        <v>96</v>
      </c>
      <c r="E339" t="s">
        <v>20</v>
      </c>
      <c r="F339" t="s">
        <v>16</v>
      </c>
      <c r="G339" t="s">
        <v>96</v>
      </c>
      <c r="H339" t="s">
        <v>16</v>
      </c>
      <c r="I339">
        <v>2.7777777777777701E-3</v>
      </c>
      <c r="J339" t="s">
        <v>20</v>
      </c>
      <c r="K339">
        <v>738.36</v>
      </c>
      <c r="L339">
        <v>-1.53</v>
      </c>
      <c r="M339">
        <v>-1.53</v>
      </c>
      <c r="N339" t="s">
        <v>75</v>
      </c>
      <c r="O339" t="s">
        <v>75</v>
      </c>
      <c r="P339" t="s">
        <v>75</v>
      </c>
      <c r="Q339" t="s">
        <v>75</v>
      </c>
      <c r="R339">
        <v>2.9419</v>
      </c>
      <c r="S339">
        <v>5.3883999999999999</v>
      </c>
      <c r="T339">
        <v>5.6942000000000004</v>
      </c>
      <c r="U339">
        <v>2.8923999999999999</v>
      </c>
      <c r="V339">
        <v>0.04</v>
      </c>
      <c r="W339">
        <v>-0.1227</v>
      </c>
      <c r="X339">
        <v>4.4999999999999901E-2</v>
      </c>
      <c r="Y339">
        <v>0</v>
      </c>
      <c r="Z339">
        <v>0</v>
      </c>
      <c r="AA339">
        <v>1086.0906419999999</v>
      </c>
      <c r="AB339">
        <v>29.534400000000002</v>
      </c>
      <c r="AC339">
        <v>1989.2895120000001</v>
      </c>
      <c r="AD339">
        <v>-90.596772000000001</v>
      </c>
      <c r="AE339">
        <v>33.226199999999899</v>
      </c>
      <c r="AF339">
        <v>1067.8162319999999</v>
      </c>
      <c r="AG339">
        <v>2102.1847560000001</v>
      </c>
      <c r="AH339">
        <v>0</v>
      </c>
      <c r="AI339" s="13">
        <v>1086.0906419999999</v>
      </c>
      <c r="AJ339">
        <v>29.534400000000002</v>
      </c>
      <c r="AK339">
        <v>1989.2895120000001</v>
      </c>
      <c r="AL339" t="s">
        <v>77</v>
      </c>
    </row>
    <row r="340" spans="1:38" x14ac:dyDescent="0.35">
      <c r="A340" t="str">
        <f t="shared" si="5"/>
        <v>VOLFXGBPCHF1D25FLY</v>
      </c>
      <c r="B340" t="s">
        <v>71</v>
      </c>
      <c r="C340" t="s">
        <v>27</v>
      </c>
      <c r="D340" t="s">
        <v>96</v>
      </c>
      <c r="E340" t="s">
        <v>20</v>
      </c>
      <c r="F340" t="s">
        <v>19</v>
      </c>
      <c r="G340" t="s">
        <v>96</v>
      </c>
      <c r="H340" t="s">
        <v>19</v>
      </c>
      <c r="I340">
        <v>2.7777777777777701E-3</v>
      </c>
      <c r="J340" t="s">
        <v>20</v>
      </c>
      <c r="K340">
        <v>-5990.03</v>
      </c>
      <c r="L340">
        <v>0.28499999999999998</v>
      </c>
      <c r="M340">
        <v>0.28499999999999998</v>
      </c>
      <c r="N340" t="s">
        <v>75</v>
      </c>
      <c r="O340" t="s">
        <v>75</v>
      </c>
      <c r="P340" t="s">
        <v>75</v>
      </c>
      <c r="Q340" t="s">
        <v>75</v>
      </c>
      <c r="R340">
        <v>1.2258</v>
      </c>
      <c r="S340">
        <v>2.8852000000000002</v>
      </c>
      <c r="T340">
        <v>3.0926</v>
      </c>
      <c r="U340">
        <v>1.2052</v>
      </c>
      <c r="V340">
        <v>0</v>
      </c>
      <c r="W340">
        <v>7.9999999999999499E-3</v>
      </c>
      <c r="X340">
        <v>0</v>
      </c>
      <c r="Y340">
        <v>0</v>
      </c>
      <c r="Z340">
        <v>0</v>
      </c>
      <c r="AA340">
        <v>3671.2893869999998</v>
      </c>
      <c r="AB340">
        <v>81.464408000000006</v>
      </c>
      <c r="AC340">
        <v>8641.2172780000001</v>
      </c>
      <c r="AD340">
        <v>-47.920239999999701</v>
      </c>
      <c r="AE340">
        <v>91.647459000000197</v>
      </c>
      <c r="AF340">
        <v>3609.5920780000001</v>
      </c>
      <c r="AG340">
        <v>9262.3833890000005</v>
      </c>
      <c r="AH340">
        <v>0</v>
      </c>
      <c r="AI340" s="13">
        <v>3671.2893869999998</v>
      </c>
      <c r="AJ340">
        <v>81.464408000000006</v>
      </c>
      <c r="AK340">
        <v>8641.2172780000001</v>
      </c>
      <c r="AL340" t="s">
        <v>77</v>
      </c>
    </row>
    <row r="341" spans="1:38" x14ac:dyDescent="0.35">
      <c r="A341" t="str">
        <f t="shared" si="5"/>
        <v>VOLFXGBPCHF1D25RR</v>
      </c>
      <c r="B341" t="s">
        <v>71</v>
      </c>
      <c r="C341" t="s">
        <v>27</v>
      </c>
      <c r="D341" t="s">
        <v>96</v>
      </c>
      <c r="E341" t="s">
        <v>20</v>
      </c>
      <c r="F341" t="s">
        <v>18</v>
      </c>
      <c r="G341" t="s">
        <v>96</v>
      </c>
      <c r="H341" t="s">
        <v>18</v>
      </c>
      <c r="I341">
        <v>2.7777777777777701E-3</v>
      </c>
      <c r="J341" t="s">
        <v>20</v>
      </c>
      <c r="K341">
        <v>-1844.78</v>
      </c>
      <c r="L341">
        <v>-0.55000000000000004</v>
      </c>
      <c r="M341">
        <v>-0.55000000000000004</v>
      </c>
      <c r="N341" t="s">
        <v>75</v>
      </c>
      <c r="O341" t="s">
        <v>75</v>
      </c>
      <c r="P341" t="s">
        <v>75</v>
      </c>
      <c r="Q341" t="s">
        <v>75</v>
      </c>
      <c r="R341">
        <v>1.7161</v>
      </c>
      <c r="S341">
        <v>5.6231999999999998</v>
      </c>
      <c r="T341">
        <v>6.1116000000000001</v>
      </c>
      <c r="U341">
        <v>1.6872</v>
      </c>
      <c r="V341">
        <v>0</v>
      </c>
      <c r="W341">
        <v>0.153499999999999</v>
      </c>
      <c r="X341">
        <v>0</v>
      </c>
      <c r="Y341">
        <v>0</v>
      </c>
      <c r="Z341">
        <v>0</v>
      </c>
      <c r="AA341">
        <v>1582.9134790000001</v>
      </c>
      <c r="AB341">
        <v>0</v>
      </c>
      <c r="AC341">
        <v>5186.7834480000001</v>
      </c>
      <c r="AD341">
        <v>-283.17372999999998</v>
      </c>
      <c r="AE341">
        <v>0</v>
      </c>
      <c r="AF341">
        <v>1556.256408</v>
      </c>
      <c r="AG341">
        <v>5637.2787239999998</v>
      </c>
      <c r="AH341">
        <v>0</v>
      </c>
      <c r="AI341" s="13">
        <v>1582.9134790000001</v>
      </c>
      <c r="AJ341">
        <v>0</v>
      </c>
      <c r="AK341">
        <v>5186.7834480000001</v>
      </c>
      <c r="AL341" t="s">
        <v>77</v>
      </c>
    </row>
    <row r="342" spans="1:38" x14ac:dyDescent="0.35">
      <c r="A342" t="str">
        <f t="shared" si="5"/>
        <v>VOLFXGBPCHF1DATM</v>
      </c>
      <c r="B342" t="s">
        <v>71</v>
      </c>
      <c r="C342" t="s">
        <v>27</v>
      </c>
      <c r="D342" t="s">
        <v>96</v>
      </c>
      <c r="E342" t="s">
        <v>20</v>
      </c>
      <c r="F342" t="s">
        <v>9</v>
      </c>
      <c r="G342" t="s">
        <v>96</v>
      </c>
      <c r="H342" t="s">
        <v>9</v>
      </c>
      <c r="I342">
        <v>2.7777777777777701E-3</v>
      </c>
      <c r="J342" t="s">
        <v>20</v>
      </c>
      <c r="K342">
        <v>-590.86780999999996</v>
      </c>
      <c r="L342">
        <v>11.7</v>
      </c>
      <c r="M342">
        <v>11.69</v>
      </c>
      <c r="N342" t="s">
        <v>75</v>
      </c>
      <c r="O342" t="s">
        <v>75</v>
      </c>
      <c r="P342" t="s">
        <v>75</v>
      </c>
      <c r="Q342" t="s">
        <v>75</v>
      </c>
      <c r="R342">
        <v>2.4</v>
      </c>
      <c r="S342">
        <v>2.4411999999999998</v>
      </c>
      <c r="T342">
        <v>2.4462999999999999</v>
      </c>
      <c r="U342">
        <v>2.4</v>
      </c>
      <c r="V342">
        <v>1.9999999999988898E-3</v>
      </c>
      <c r="W342">
        <v>0.43009999999999898</v>
      </c>
      <c r="X342">
        <v>9.9999999999944491E-4</v>
      </c>
      <c r="Y342">
        <v>9.9999999999997799E-3</v>
      </c>
      <c r="Z342">
        <v>-5.9086780999998698</v>
      </c>
      <c r="AA342">
        <v>709.04137200000002</v>
      </c>
      <c r="AB342">
        <v>0</v>
      </c>
      <c r="AC342">
        <v>721.21324888599997</v>
      </c>
      <c r="AD342">
        <v>-254.13224508099901</v>
      </c>
      <c r="AE342">
        <v>0</v>
      </c>
      <c r="AF342">
        <v>709.04137200000002</v>
      </c>
      <c r="AG342">
        <v>722.71996180149995</v>
      </c>
      <c r="AH342">
        <v>-5.9086780999998698</v>
      </c>
      <c r="AI342" s="13">
        <v>709.04137200000002</v>
      </c>
      <c r="AJ342">
        <v>0</v>
      </c>
      <c r="AK342">
        <v>721.21324888599997</v>
      </c>
      <c r="AL342" t="s">
        <v>77</v>
      </c>
    </row>
    <row r="343" spans="1:38" x14ac:dyDescent="0.35">
      <c r="A343" t="str">
        <f t="shared" si="5"/>
        <v>VOLFXGBPCHF1W10FLY</v>
      </c>
      <c r="B343" t="s">
        <v>71</v>
      </c>
      <c r="C343" t="s">
        <v>27</v>
      </c>
      <c r="D343" t="s">
        <v>96</v>
      </c>
      <c r="E343" t="s">
        <v>0</v>
      </c>
      <c r="F343" t="s">
        <v>17</v>
      </c>
      <c r="G343" t="s">
        <v>96</v>
      </c>
      <c r="H343" t="s">
        <v>17</v>
      </c>
      <c r="I343">
        <v>1.94444444444444E-2</v>
      </c>
      <c r="J343" t="s">
        <v>0</v>
      </c>
      <c r="K343">
        <v>6504.53</v>
      </c>
      <c r="L343">
        <v>0.85</v>
      </c>
      <c r="M343">
        <v>0.72750000000000004</v>
      </c>
      <c r="N343" t="s">
        <v>75</v>
      </c>
      <c r="O343" t="s">
        <v>75</v>
      </c>
      <c r="P343" t="s">
        <v>75</v>
      </c>
      <c r="Q343" t="s">
        <v>75</v>
      </c>
      <c r="R343">
        <v>1.34</v>
      </c>
      <c r="S343">
        <v>1.46</v>
      </c>
      <c r="T343">
        <v>1.4750000000000001</v>
      </c>
      <c r="U343">
        <v>0.86109999999999998</v>
      </c>
      <c r="V343">
        <v>0.21179999999999999</v>
      </c>
      <c r="W343">
        <v>3.4499999999999899E-2</v>
      </c>
      <c r="X343">
        <v>0.22939999999999899</v>
      </c>
      <c r="Y343">
        <v>0.122499999999999</v>
      </c>
      <c r="Z343">
        <v>796.804924999999</v>
      </c>
      <c r="AA343">
        <v>4358.0351000000001</v>
      </c>
      <c r="AB343">
        <v>1377.6594539999901</v>
      </c>
      <c r="AC343">
        <v>4748.3068999999996</v>
      </c>
      <c r="AD343">
        <v>224.406284999999</v>
      </c>
      <c r="AE343">
        <v>1492.1391819999899</v>
      </c>
      <c r="AF343">
        <v>2800.5253914999998</v>
      </c>
      <c r="AG343">
        <v>4797.0908749999999</v>
      </c>
      <c r="AH343">
        <v>796.804924999999</v>
      </c>
      <c r="AI343" s="13">
        <v>4358.0351000000001</v>
      </c>
      <c r="AJ343">
        <v>1377.6594539999901</v>
      </c>
      <c r="AK343">
        <v>4748.3068999999996</v>
      </c>
      <c r="AL343" t="s">
        <v>77</v>
      </c>
    </row>
    <row r="344" spans="1:38" x14ac:dyDescent="0.35">
      <c r="A344" t="str">
        <f t="shared" si="5"/>
        <v>VOLFXGBPCHF1W10RR</v>
      </c>
      <c r="B344" t="s">
        <v>71</v>
      </c>
      <c r="C344" t="s">
        <v>27</v>
      </c>
      <c r="D344" t="s">
        <v>96</v>
      </c>
      <c r="E344" t="s">
        <v>0</v>
      </c>
      <c r="F344" t="s">
        <v>16</v>
      </c>
      <c r="G344" t="s">
        <v>96</v>
      </c>
      <c r="H344" t="s">
        <v>16</v>
      </c>
      <c r="I344">
        <v>1.94444444444444E-2</v>
      </c>
      <c r="J344" t="s">
        <v>0</v>
      </c>
      <c r="K344">
        <v>2888.77</v>
      </c>
      <c r="L344">
        <v>-1.8</v>
      </c>
      <c r="M344">
        <v>-1.645</v>
      </c>
      <c r="N344" t="s">
        <v>75</v>
      </c>
      <c r="O344" t="s">
        <v>75</v>
      </c>
      <c r="P344" t="s">
        <v>75</v>
      </c>
      <c r="Q344" t="s">
        <v>75</v>
      </c>
      <c r="R344">
        <v>1.5</v>
      </c>
      <c r="S344">
        <v>1.9079999999999999</v>
      </c>
      <c r="T344">
        <v>1.9590000000000001</v>
      </c>
      <c r="U344">
        <v>1.1898</v>
      </c>
      <c r="V344">
        <v>0</v>
      </c>
      <c r="W344">
        <v>-0.64629999999999999</v>
      </c>
      <c r="X344">
        <v>0</v>
      </c>
      <c r="Y344">
        <v>-0.155</v>
      </c>
      <c r="Z344">
        <v>-447.75934999999998</v>
      </c>
      <c r="AA344">
        <v>2166.5774999999999</v>
      </c>
      <c r="AB344">
        <v>0</v>
      </c>
      <c r="AC344">
        <v>2755.8865799999999</v>
      </c>
      <c r="AD344">
        <v>-1867.0120509999999</v>
      </c>
      <c r="AE344">
        <v>0</v>
      </c>
      <c r="AF344">
        <v>1718.5292729999901</v>
      </c>
      <c r="AG344">
        <v>2829.5502150000002</v>
      </c>
      <c r="AH344">
        <v>-447.75934999999998</v>
      </c>
      <c r="AI344" s="13">
        <v>2166.5774999999999</v>
      </c>
      <c r="AJ344">
        <v>0</v>
      </c>
      <c r="AK344">
        <v>2755.8865799999999</v>
      </c>
      <c r="AL344" t="s">
        <v>77</v>
      </c>
    </row>
    <row r="345" spans="1:38" x14ac:dyDescent="0.35">
      <c r="A345" t="str">
        <f t="shared" si="5"/>
        <v>VOLFXGBPCHF1W25FLY</v>
      </c>
      <c r="B345" t="s">
        <v>71</v>
      </c>
      <c r="C345" t="s">
        <v>27</v>
      </c>
      <c r="D345" t="s">
        <v>96</v>
      </c>
      <c r="E345" t="s">
        <v>0</v>
      </c>
      <c r="F345" t="s">
        <v>19</v>
      </c>
      <c r="G345" t="s">
        <v>96</v>
      </c>
      <c r="H345" t="s">
        <v>19</v>
      </c>
      <c r="I345">
        <v>1.94444444444444E-2</v>
      </c>
      <c r="J345" t="s">
        <v>0</v>
      </c>
      <c r="K345">
        <v>-11363.76</v>
      </c>
      <c r="L345">
        <v>0.22750000000000001</v>
      </c>
      <c r="M345">
        <v>0.18909999999999999</v>
      </c>
      <c r="N345" t="s">
        <v>75</v>
      </c>
      <c r="O345" t="s">
        <v>75</v>
      </c>
      <c r="P345" t="s">
        <v>75</v>
      </c>
      <c r="Q345" t="s">
        <v>75</v>
      </c>
      <c r="R345">
        <v>0.46339999999999998</v>
      </c>
      <c r="S345">
        <v>0.76070000000000004</v>
      </c>
      <c r="T345">
        <v>0.79779999999999995</v>
      </c>
      <c r="U345">
        <v>0.3327</v>
      </c>
      <c r="V345">
        <v>8.2000000000000094E-3</v>
      </c>
      <c r="W345">
        <v>5.16E-2</v>
      </c>
      <c r="X345">
        <v>4.1000000000000203E-3</v>
      </c>
      <c r="Y345">
        <v>3.8399999999999997E-2</v>
      </c>
      <c r="Z345">
        <v>-436.36838399999999</v>
      </c>
      <c r="AA345">
        <v>2632.9831920000001</v>
      </c>
      <c r="AB345">
        <v>0</v>
      </c>
      <c r="AC345">
        <v>4322.2061160000003</v>
      </c>
      <c r="AD345">
        <v>-586.37001599999996</v>
      </c>
      <c r="AE345">
        <v>0</v>
      </c>
      <c r="AF345">
        <v>1890.361476</v>
      </c>
      <c r="AG345">
        <v>4533.0038640000002</v>
      </c>
      <c r="AH345">
        <v>-436.36838399999999</v>
      </c>
      <c r="AI345" s="13">
        <v>2632.9831920000001</v>
      </c>
      <c r="AJ345">
        <v>0</v>
      </c>
      <c r="AK345">
        <v>4322.2061160000003</v>
      </c>
      <c r="AL345" t="s">
        <v>77</v>
      </c>
    </row>
    <row r="346" spans="1:38" x14ac:dyDescent="0.35">
      <c r="A346" t="str">
        <f t="shared" si="5"/>
        <v>VOLFXGBPCHF1W25RR</v>
      </c>
      <c r="B346" t="s">
        <v>71</v>
      </c>
      <c r="C346" t="s">
        <v>27</v>
      </c>
      <c r="D346" t="s">
        <v>96</v>
      </c>
      <c r="E346" t="s">
        <v>0</v>
      </c>
      <c r="F346" t="s">
        <v>18</v>
      </c>
      <c r="G346" t="s">
        <v>96</v>
      </c>
      <c r="H346" t="s">
        <v>18</v>
      </c>
      <c r="I346">
        <v>1.94444444444444E-2</v>
      </c>
      <c r="J346" t="s">
        <v>0</v>
      </c>
      <c r="K346">
        <v>-3715.92</v>
      </c>
      <c r="L346">
        <v>-0.94</v>
      </c>
      <c r="M346">
        <v>-0.87749999999999995</v>
      </c>
      <c r="N346" t="s">
        <v>75</v>
      </c>
      <c r="O346" t="s">
        <v>75</v>
      </c>
      <c r="P346" t="s">
        <v>75</v>
      </c>
      <c r="Q346" t="s">
        <v>75</v>
      </c>
      <c r="R346">
        <v>1</v>
      </c>
      <c r="S346">
        <v>1.1359999999999999</v>
      </c>
      <c r="T346">
        <v>1.153</v>
      </c>
      <c r="U346">
        <v>0.71899999999999997</v>
      </c>
      <c r="V346">
        <v>0</v>
      </c>
      <c r="W346">
        <v>-4.4999999999999398E-3</v>
      </c>
      <c r="X346">
        <v>0</v>
      </c>
      <c r="Y346">
        <v>-6.25E-2</v>
      </c>
      <c r="Z346">
        <v>232.245</v>
      </c>
      <c r="AA346">
        <v>1857.96</v>
      </c>
      <c r="AB346">
        <v>1178.3182319999901</v>
      </c>
      <c r="AC346">
        <v>2110.6425599999998</v>
      </c>
      <c r="AD346">
        <v>16.721639999999802</v>
      </c>
      <c r="AE346">
        <v>1342.9334879999999</v>
      </c>
      <c r="AF346">
        <v>1335.8732399999999</v>
      </c>
      <c r="AG346">
        <v>2142.2278799999999</v>
      </c>
      <c r="AH346">
        <v>232.245</v>
      </c>
      <c r="AI346" s="13">
        <v>1857.96</v>
      </c>
      <c r="AJ346">
        <v>1178.3182319999901</v>
      </c>
      <c r="AK346">
        <v>2110.6425599999998</v>
      </c>
      <c r="AL346" t="s">
        <v>77</v>
      </c>
    </row>
    <row r="347" spans="1:38" x14ac:dyDescent="0.35">
      <c r="A347" t="str">
        <f t="shared" si="5"/>
        <v>VOLFXGBPCHF1WATM</v>
      </c>
      <c r="B347" t="s">
        <v>71</v>
      </c>
      <c r="C347" t="s">
        <v>27</v>
      </c>
      <c r="D347" t="s">
        <v>96</v>
      </c>
      <c r="E347" t="s">
        <v>0</v>
      </c>
      <c r="F347" t="s">
        <v>9</v>
      </c>
      <c r="G347" t="s">
        <v>96</v>
      </c>
      <c r="H347" t="s">
        <v>9</v>
      </c>
      <c r="I347">
        <v>1.94444444444444E-2</v>
      </c>
      <c r="J347" t="s">
        <v>0</v>
      </c>
      <c r="K347">
        <v>1121.6346599999999</v>
      </c>
      <c r="L347">
        <v>9.3925000000000001</v>
      </c>
      <c r="M347">
        <v>9.3949999999999996</v>
      </c>
      <c r="N347" t="s">
        <v>75</v>
      </c>
      <c r="O347" t="s">
        <v>75</v>
      </c>
      <c r="P347" t="s">
        <v>75</v>
      </c>
      <c r="Q347" t="s">
        <v>75</v>
      </c>
      <c r="R347">
        <v>1.65</v>
      </c>
      <c r="S347">
        <v>1.6659999999999999</v>
      </c>
      <c r="T347">
        <v>1.6679999999999999</v>
      </c>
      <c r="U347">
        <v>1.0713999999999999</v>
      </c>
      <c r="V347">
        <v>9.3500000000000499E-2</v>
      </c>
      <c r="W347">
        <v>-3.4299999999999997E-2</v>
      </c>
      <c r="X347">
        <v>0.105499999999999</v>
      </c>
      <c r="Y347">
        <v>-2.4999999999995E-3</v>
      </c>
      <c r="Z347">
        <v>-2.8040866499994399</v>
      </c>
      <c r="AA347">
        <v>925.34859449999897</v>
      </c>
      <c r="AB347">
        <v>104.87284071000001</v>
      </c>
      <c r="AC347">
        <v>934.32167177999895</v>
      </c>
      <c r="AD347">
        <v>-38.472068837999899</v>
      </c>
      <c r="AE347">
        <v>118.332456629999</v>
      </c>
      <c r="AF347">
        <v>600.85968736199902</v>
      </c>
      <c r="AG347">
        <v>935.44330643999899</v>
      </c>
      <c r="AH347">
        <v>-2.8040866499994399</v>
      </c>
      <c r="AI347" s="13">
        <v>925.34859449999897</v>
      </c>
      <c r="AJ347">
        <v>104.87284071000001</v>
      </c>
      <c r="AK347">
        <v>934.32167177999895</v>
      </c>
      <c r="AL347" t="s">
        <v>77</v>
      </c>
    </row>
    <row r="348" spans="1:38" x14ac:dyDescent="0.35">
      <c r="A348" t="str">
        <f t="shared" si="5"/>
        <v>VOLFXGBPJPY1DATM</v>
      </c>
      <c r="B348" t="s">
        <v>71</v>
      </c>
      <c r="C348" t="s">
        <v>27</v>
      </c>
      <c r="D348" t="s">
        <v>97</v>
      </c>
      <c r="E348" t="s">
        <v>20</v>
      </c>
      <c r="F348" t="s">
        <v>9</v>
      </c>
      <c r="G348" t="s">
        <v>97</v>
      </c>
      <c r="H348" t="s">
        <v>9</v>
      </c>
      <c r="I348">
        <v>2.7777777777777701E-3</v>
      </c>
      <c r="J348" t="s">
        <v>20</v>
      </c>
      <c r="K348">
        <v>-1.4190700000000001</v>
      </c>
      <c r="L348">
        <v>10.54</v>
      </c>
      <c r="M348">
        <v>10.54</v>
      </c>
      <c r="N348" t="s">
        <v>75</v>
      </c>
      <c r="O348" t="s">
        <v>75</v>
      </c>
      <c r="P348" t="s">
        <v>75</v>
      </c>
      <c r="Q348" t="s">
        <v>75</v>
      </c>
      <c r="R348">
        <v>3.25</v>
      </c>
      <c r="S348">
        <v>3.25</v>
      </c>
      <c r="T348">
        <v>3.25</v>
      </c>
      <c r="U348">
        <v>3.1398000000000001</v>
      </c>
      <c r="V348">
        <v>0</v>
      </c>
      <c r="W348">
        <v>0.13199999999999901</v>
      </c>
      <c r="X348">
        <v>0</v>
      </c>
      <c r="Y348">
        <v>0</v>
      </c>
      <c r="Z348">
        <v>0</v>
      </c>
      <c r="AA348">
        <v>2.30598875</v>
      </c>
      <c r="AB348">
        <v>1.2807106749999999</v>
      </c>
      <c r="AC348">
        <v>2.30598875</v>
      </c>
      <c r="AD348">
        <v>-0.187317239999999</v>
      </c>
      <c r="AE348">
        <v>1.4407817709999999</v>
      </c>
      <c r="AF348">
        <v>2.2277979929999998</v>
      </c>
      <c r="AG348">
        <v>2.30598875</v>
      </c>
      <c r="AH348">
        <v>0</v>
      </c>
      <c r="AI348" s="13">
        <v>2.30598875</v>
      </c>
      <c r="AJ348">
        <v>1.2807106749999999</v>
      </c>
      <c r="AK348">
        <v>2.30598875</v>
      </c>
      <c r="AL348" t="s">
        <v>77</v>
      </c>
    </row>
    <row r="349" spans="1:38" x14ac:dyDescent="0.35">
      <c r="A349" t="str">
        <f t="shared" si="5"/>
        <v>VOLFXGBPJPY1WATM</v>
      </c>
      <c r="B349" t="s">
        <v>71</v>
      </c>
      <c r="C349" t="s">
        <v>27</v>
      </c>
      <c r="D349" t="s">
        <v>97</v>
      </c>
      <c r="E349" t="s">
        <v>0</v>
      </c>
      <c r="F349" t="s">
        <v>9</v>
      </c>
      <c r="G349" t="s">
        <v>97</v>
      </c>
      <c r="H349" t="s">
        <v>9</v>
      </c>
      <c r="I349">
        <v>1.94444444444444E-2</v>
      </c>
      <c r="J349" t="s">
        <v>0</v>
      </c>
      <c r="K349">
        <v>-3.75983</v>
      </c>
      <c r="L349">
        <v>9.6750000000000007</v>
      </c>
      <c r="M349">
        <v>9.7750000000000004</v>
      </c>
      <c r="N349" t="s">
        <v>75</v>
      </c>
      <c r="O349" t="s">
        <v>75</v>
      </c>
      <c r="P349" t="s">
        <v>75</v>
      </c>
      <c r="Q349" t="s">
        <v>75</v>
      </c>
      <c r="R349">
        <v>1.95</v>
      </c>
      <c r="S349">
        <v>1.95</v>
      </c>
      <c r="T349">
        <v>1.95</v>
      </c>
      <c r="U349">
        <v>1.3312999999999999</v>
      </c>
      <c r="V349">
        <v>0</v>
      </c>
      <c r="W349">
        <v>-1.9999999999999501E-2</v>
      </c>
      <c r="X349">
        <v>0</v>
      </c>
      <c r="Y349">
        <v>-9.9999999999999603E-2</v>
      </c>
      <c r="Z349">
        <v>0.37598299999999801</v>
      </c>
      <c r="AA349">
        <v>3.6658342500000001</v>
      </c>
      <c r="AB349">
        <v>0.62751562699999996</v>
      </c>
      <c r="AC349">
        <v>3.6658342500000001</v>
      </c>
      <c r="AD349">
        <v>7.5196599999998295E-2</v>
      </c>
      <c r="AE349">
        <v>0.65872221599999403</v>
      </c>
      <c r="AF349">
        <v>2.5027308394999999</v>
      </c>
      <c r="AG349">
        <v>3.6658342500000001</v>
      </c>
      <c r="AH349">
        <v>0.37598299999999801</v>
      </c>
      <c r="AI349" s="13">
        <v>3.6658342500000001</v>
      </c>
      <c r="AJ349">
        <v>0.62751562699999996</v>
      </c>
      <c r="AK349">
        <v>3.6658342500000001</v>
      </c>
      <c r="AL349" t="s">
        <v>77</v>
      </c>
    </row>
    <row r="350" spans="1:38" x14ac:dyDescent="0.35">
      <c r="A350" t="str">
        <f t="shared" si="5"/>
        <v>VOLFXGBPJPY1MATM</v>
      </c>
      <c r="B350" t="s">
        <v>71</v>
      </c>
      <c r="C350" t="s">
        <v>27</v>
      </c>
      <c r="D350" t="s">
        <v>97</v>
      </c>
      <c r="E350" t="s">
        <v>2</v>
      </c>
      <c r="F350" t="s">
        <v>9</v>
      </c>
      <c r="G350" t="s">
        <v>97</v>
      </c>
      <c r="H350" t="s">
        <v>9</v>
      </c>
      <c r="I350">
        <v>8.3333333333333301E-2</v>
      </c>
      <c r="J350" t="s">
        <v>2</v>
      </c>
      <c r="K350">
        <v>-32.724150000000002</v>
      </c>
      <c r="L350">
        <v>11.725</v>
      </c>
      <c r="M350">
        <v>11.762499999999999</v>
      </c>
      <c r="N350" t="s">
        <v>75</v>
      </c>
      <c r="O350" t="s">
        <v>75</v>
      </c>
      <c r="P350" t="s">
        <v>75</v>
      </c>
      <c r="Q350" t="s">
        <v>75</v>
      </c>
      <c r="R350">
        <v>0.46250000000000002</v>
      </c>
      <c r="S350">
        <v>0.53249999999999997</v>
      </c>
      <c r="T350">
        <v>0.5413</v>
      </c>
      <c r="U350">
        <v>0.3725</v>
      </c>
      <c r="V350">
        <v>0</v>
      </c>
      <c r="W350">
        <v>3.50000000000001E-2</v>
      </c>
      <c r="X350">
        <v>0</v>
      </c>
      <c r="Y350">
        <v>-3.7499999999999603E-2</v>
      </c>
      <c r="Z350">
        <v>1.22715562499998</v>
      </c>
      <c r="AA350">
        <v>7.5674596875000004</v>
      </c>
      <c r="AB350">
        <v>3.4033116000000301</v>
      </c>
      <c r="AC350">
        <v>8.7128049374999996</v>
      </c>
      <c r="AD350">
        <v>-1.1453452500000001</v>
      </c>
      <c r="AE350">
        <v>3.6062013300000202</v>
      </c>
      <c r="AF350">
        <v>6.0948729374999999</v>
      </c>
      <c r="AG350">
        <v>8.8567911974999998</v>
      </c>
      <c r="AH350">
        <v>1.22715562499998</v>
      </c>
      <c r="AI350" s="13">
        <v>7.5674596875000004</v>
      </c>
      <c r="AJ350">
        <v>3.4033116000000301</v>
      </c>
      <c r="AK350">
        <v>8.7128049374999996</v>
      </c>
      <c r="AL350" t="s">
        <v>77</v>
      </c>
    </row>
    <row r="351" spans="1:38" x14ac:dyDescent="0.35">
      <c r="A351" t="str">
        <f t="shared" si="5"/>
        <v>VOLFXGBPJPY6MATM</v>
      </c>
      <c r="B351" t="s">
        <v>71</v>
      </c>
      <c r="C351" t="s">
        <v>27</v>
      </c>
      <c r="D351" t="s">
        <v>97</v>
      </c>
      <c r="E351" t="s">
        <v>5</v>
      </c>
      <c r="F351" t="s">
        <v>9</v>
      </c>
      <c r="G351" t="s">
        <v>97</v>
      </c>
      <c r="H351" t="s">
        <v>9</v>
      </c>
      <c r="I351">
        <v>0.5</v>
      </c>
      <c r="J351" t="s">
        <v>5</v>
      </c>
      <c r="K351">
        <v>59.884469999999901</v>
      </c>
      <c r="L351">
        <v>12.244999999999999</v>
      </c>
      <c r="M351">
        <v>12.1739</v>
      </c>
      <c r="N351" t="s">
        <v>75</v>
      </c>
      <c r="O351" t="s">
        <v>75</v>
      </c>
      <c r="P351" t="s">
        <v>75</v>
      </c>
      <c r="Q351" t="s">
        <v>75</v>
      </c>
      <c r="R351">
        <v>0.6</v>
      </c>
      <c r="S351">
        <v>0.6</v>
      </c>
      <c r="T351">
        <v>0.6</v>
      </c>
      <c r="U351">
        <v>0.42009999999999997</v>
      </c>
      <c r="V351">
        <v>0.44869999999999799</v>
      </c>
      <c r="W351">
        <v>-3.50000000000072E-3</v>
      </c>
      <c r="X351">
        <v>0.51429999999999798</v>
      </c>
      <c r="Y351">
        <v>7.1099999999999497E-2</v>
      </c>
      <c r="Z351">
        <v>4.2577858169999603</v>
      </c>
      <c r="AA351">
        <v>17.965340999999999</v>
      </c>
      <c r="AB351">
        <v>26.8701616889999</v>
      </c>
      <c r="AC351">
        <v>17.965340999999999</v>
      </c>
      <c r="AD351">
        <v>-0.20959564500004299</v>
      </c>
      <c r="AE351">
        <v>30.798582920999898</v>
      </c>
      <c r="AF351">
        <v>12.578732923499899</v>
      </c>
      <c r="AG351">
        <v>17.965340999999999</v>
      </c>
      <c r="AH351">
        <v>4.2577858169999603</v>
      </c>
      <c r="AI351" s="13">
        <v>17.965340999999999</v>
      </c>
      <c r="AJ351">
        <v>26.8701616889999</v>
      </c>
      <c r="AK351">
        <v>17.965340999999999</v>
      </c>
      <c r="AL351" t="s">
        <v>77</v>
      </c>
    </row>
    <row r="352" spans="1:38" x14ac:dyDescent="0.35">
      <c r="A352" t="str">
        <f t="shared" si="5"/>
        <v>VOLFXGBPJPY1YATM</v>
      </c>
      <c r="B352" t="s">
        <v>71</v>
      </c>
      <c r="C352" t="s">
        <v>27</v>
      </c>
      <c r="D352" t="s">
        <v>97</v>
      </c>
      <c r="E352" t="s">
        <v>7</v>
      </c>
      <c r="F352" t="s">
        <v>9</v>
      </c>
      <c r="G352" t="s">
        <v>97</v>
      </c>
      <c r="H352" t="s">
        <v>9</v>
      </c>
      <c r="I352">
        <v>1</v>
      </c>
      <c r="J352" t="s">
        <v>7</v>
      </c>
      <c r="K352">
        <v>-40.902119999999996</v>
      </c>
      <c r="L352">
        <v>12.422499999999999</v>
      </c>
      <c r="M352">
        <v>12.3081</v>
      </c>
      <c r="N352" t="s">
        <v>75</v>
      </c>
      <c r="O352" t="s">
        <v>75</v>
      </c>
      <c r="P352" t="s">
        <v>75</v>
      </c>
      <c r="Q352" t="s">
        <v>75</v>
      </c>
      <c r="R352">
        <v>0.52500000000000002</v>
      </c>
      <c r="S352">
        <v>0.54500000000000004</v>
      </c>
      <c r="T352">
        <v>0.54749999999999999</v>
      </c>
      <c r="U352">
        <v>0.3871</v>
      </c>
      <c r="V352">
        <v>0</v>
      </c>
      <c r="W352">
        <v>0.44139999999999902</v>
      </c>
      <c r="X352">
        <v>0</v>
      </c>
      <c r="Y352">
        <v>0.114399999999999</v>
      </c>
      <c r="Z352">
        <v>-4.6792025279999896</v>
      </c>
      <c r="AA352">
        <v>10.7368065</v>
      </c>
      <c r="AB352">
        <v>7.3623816000046305E-2</v>
      </c>
      <c r="AC352">
        <v>11.1458277</v>
      </c>
      <c r="AD352">
        <v>-18.0541957679999</v>
      </c>
      <c r="AE352">
        <v>8.5894452000017704E-2</v>
      </c>
      <c r="AF352">
        <v>7.9166053259999902</v>
      </c>
      <c r="AG352">
        <v>11.19695535</v>
      </c>
      <c r="AH352">
        <v>-4.6792025279999896</v>
      </c>
      <c r="AI352" s="13">
        <v>10.7368065</v>
      </c>
      <c r="AJ352">
        <v>7.3623816000046305E-2</v>
      </c>
      <c r="AK352">
        <v>11.1458277</v>
      </c>
      <c r="AL352" t="s">
        <v>77</v>
      </c>
    </row>
    <row r="353" spans="1:38" x14ac:dyDescent="0.35">
      <c r="A353" t="str">
        <f t="shared" si="5"/>
        <v>VOLFXGBPJPY2YATM</v>
      </c>
      <c r="B353" t="s">
        <v>71</v>
      </c>
      <c r="C353" t="s">
        <v>27</v>
      </c>
      <c r="D353" t="s">
        <v>97</v>
      </c>
      <c r="E353" t="s">
        <v>8</v>
      </c>
      <c r="F353" t="s">
        <v>9</v>
      </c>
      <c r="G353" t="s">
        <v>97</v>
      </c>
      <c r="H353" t="s">
        <v>9</v>
      </c>
      <c r="I353">
        <v>2</v>
      </c>
      <c r="J353" t="s">
        <v>8</v>
      </c>
      <c r="K353">
        <v>-197.86125000000001</v>
      </c>
      <c r="L353">
        <v>12.605</v>
      </c>
      <c r="M353">
        <v>12.6</v>
      </c>
      <c r="N353" t="s">
        <v>75</v>
      </c>
      <c r="O353" t="s">
        <v>75</v>
      </c>
      <c r="P353" t="s">
        <v>75</v>
      </c>
      <c r="Q353" t="s">
        <v>75</v>
      </c>
      <c r="R353">
        <v>0.6</v>
      </c>
      <c r="S353">
        <v>0.6</v>
      </c>
      <c r="T353">
        <v>0.6</v>
      </c>
      <c r="U353">
        <v>0.46779999999999999</v>
      </c>
      <c r="V353">
        <v>1.00000000000122E-3</v>
      </c>
      <c r="W353">
        <v>0.16650000000000001</v>
      </c>
      <c r="X353">
        <v>5.0000000000061096E-4</v>
      </c>
      <c r="Y353">
        <v>5.0000000000007799E-3</v>
      </c>
      <c r="Z353">
        <v>-0.98930625000015404</v>
      </c>
      <c r="AA353">
        <v>59.358375000000002</v>
      </c>
      <c r="AB353">
        <v>0</v>
      </c>
      <c r="AC353">
        <v>59.358375000000002</v>
      </c>
      <c r="AD353">
        <v>-32.943898125000104</v>
      </c>
      <c r="AE353">
        <v>0</v>
      </c>
      <c r="AF353">
        <v>46.279746375000002</v>
      </c>
      <c r="AG353">
        <v>59.358375000000002</v>
      </c>
      <c r="AH353">
        <v>-0.98930625000015404</v>
      </c>
      <c r="AI353" s="13">
        <v>59.358375000000002</v>
      </c>
      <c r="AJ353">
        <v>0</v>
      </c>
      <c r="AK353">
        <v>59.358375000000002</v>
      </c>
      <c r="AL353" t="s">
        <v>77</v>
      </c>
    </row>
    <row r="354" spans="1:38" x14ac:dyDescent="0.35">
      <c r="A354" t="str">
        <f t="shared" si="5"/>
        <v>VOLFXGBPJPY3YATM</v>
      </c>
      <c r="B354" t="s">
        <v>71</v>
      </c>
      <c r="C354" t="s">
        <v>27</v>
      </c>
      <c r="D354" t="s">
        <v>97</v>
      </c>
      <c r="E354" t="s">
        <v>22</v>
      </c>
      <c r="F354" t="s">
        <v>9</v>
      </c>
      <c r="G354" t="s">
        <v>97</v>
      </c>
      <c r="H354" t="s">
        <v>9</v>
      </c>
      <c r="I354">
        <v>3</v>
      </c>
      <c r="J354" t="s">
        <v>22</v>
      </c>
      <c r="K354">
        <v>-7.6279599999999999</v>
      </c>
      <c r="L354">
        <v>12.99</v>
      </c>
      <c r="M354">
        <v>12.99</v>
      </c>
      <c r="N354" t="s">
        <v>75</v>
      </c>
      <c r="O354" t="s">
        <v>75</v>
      </c>
      <c r="P354" t="s">
        <v>75</v>
      </c>
      <c r="Q354" t="s">
        <v>75</v>
      </c>
      <c r="R354">
        <v>0.7</v>
      </c>
      <c r="S354">
        <v>1.2074</v>
      </c>
      <c r="T354">
        <v>1.2707999999999999</v>
      </c>
      <c r="U354">
        <v>0.7</v>
      </c>
      <c r="V354">
        <v>0</v>
      </c>
      <c r="W354">
        <v>0.32740000000000002</v>
      </c>
      <c r="X354">
        <v>0</v>
      </c>
      <c r="Y354">
        <v>0</v>
      </c>
      <c r="Z354">
        <v>0</v>
      </c>
      <c r="AA354">
        <v>2.66978599999999</v>
      </c>
      <c r="AB354">
        <v>6.1023679999993197E-2</v>
      </c>
      <c r="AC354">
        <v>4.6049994520000004</v>
      </c>
      <c r="AD354">
        <v>-2.4973941040000001</v>
      </c>
      <c r="AE354">
        <v>6.8651640000002595E-2</v>
      </c>
      <c r="AF354">
        <v>2.66978599999999</v>
      </c>
      <c r="AG354">
        <v>4.8468057839999998</v>
      </c>
      <c r="AH354">
        <v>0</v>
      </c>
      <c r="AI354" s="13">
        <v>2.66978599999999</v>
      </c>
      <c r="AJ354">
        <v>6.1023679999993197E-2</v>
      </c>
      <c r="AK354">
        <v>4.6049994520000004</v>
      </c>
      <c r="AL354" t="s">
        <v>77</v>
      </c>
    </row>
    <row r="355" spans="1:38" x14ac:dyDescent="0.35">
      <c r="A355" t="str">
        <f t="shared" si="5"/>
        <v>VOLFXGBPJPY4YATM</v>
      </c>
      <c r="B355" t="s">
        <v>71</v>
      </c>
      <c r="C355" t="s">
        <v>27</v>
      </c>
      <c r="D355" t="s">
        <v>97</v>
      </c>
      <c r="E355" t="s">
        <v>23</v>
      </c>
      <c r="F355" t="s">
        <v>9</v>
      </c>
      <c r="G355" t="s">
        <v>97</v>
      </c>
      <c r="H355" t="s">
        <v>9</v>
      </c>
      <c r="I355">
        <v>4</v>
      </c>
      <c r="J355" t="s">
        <v>23</v>
      </c>
      <c r="K355">
        <v>-4.9639999999999997E-2</v>
      </c>
      <c r="L355">
        <v>13.095000000000001</v>
      </c>
      <c r="M355">
        <v>13.095000000000001</v>
      </c>
      <c r="N355" t="s">
        <v>75</v>
      </c>
      <c r="O355" t="s">
        <v>75</v>
      </c>
      <c r="P355" t="s">
        <v>75</v>
      </c>
      <c r="Q355" t="s">
        <v>75</v>
      </c>
      <c r="R355">
        <v>0.7</v>
      </c>
      <c r="S355">
        <v>1.3287</v>
      </c>
      <c r="T355">
        <v>1.4073</v>
      </c>
      <c r="U355">
        <v>0.7</v>
      </c>
      <c r="V355">
        <v>0</v>
      </c>
      <c r="W355">
        <v>0.38940000000000002</v>
      </c>
      <c r="X355">
        <v>0</v>
      </c>
      <c r="Y355">
        <v>0</v>
      </c>
      <c r="Z355">
        <v>0</v>
      </c>
      <c r="AA355">
        <v>1.7374000000000001E-2</v>
      </c>
      <c r="AB355">
        <v>1.9855999999997799E-4</v>
      </c>
      <c r="AC355">
        <v>3.2978333999999998E-2</v>
      </c>
      <c r="AD355">
        <v>-1.9329816E-2</v>
      </c>
      <c r="AE355">
        <v>2.2338000000000799E-4</v>
      </c>
      <c r="AF355">
        <v>1.7374000000000001E-2</v>
      </c>
      <c r="AG355">
        <v>3.4929186000000001E-2</v>
      </c>
      <c r="AH355">
        <v>0</v>
      </c>
      <c r="AI355" s="13">
        <v>1.7374000000000001E-2</v>
      </c>
      <c r="AJ355">
        <v>1.9855999999997799E-4</v>
      </c>
      <c r="AK355">
        <v>3.2978333999999998E-2</v>
      </c>
      <c r="AL355" t="s">
        <v>77</v>
      </c>
    </row>
    <row r="356" spans="1:38" x14ac:dyDescent="0.35">
      <c r="A356" t="str">
        <f t="shared" si="5"/>
        <v>VOLFXGBPJPY5YATM</v>
      </c>
      <c r="B356" t="s">
        <v>71</v>
      </c>
      <c r="C356" t="s">
        <v>27</v>
      </c>
      <c r="D356" t="s">
        <v>97</v>
      </c>
      <c r="E356" t="s">
        <v>24</v>
      </c>
      <c r="F356" t="s">
        <v>9</v>
      </c>
      <c r="G356" t="s">
        <v>97</v>
      </c>
      <c r="H356" t="s">
        <v>9</v>
      </c>
      <c r="I356">
        <v>5</v>
      </c>
      <c r="J356" t="s">
        <v>24</v>
      </c>
      <c r="K356">
        <v>-7.109E-2</v>
      </c>
      <c r="L356">
        <v>13.27</v>
      </c>
      <c r="M356">
        <v>13.27</v>
      </c>
      <c r="N356" t="s">
        <v>75</v>
      </c>
      <c r="O356" t="s">
        <v>75</v>
      </c>
      <c r="P356" t="s">
        <v>75</v>
      </c>
      <c r="Q356" t="s">
        <v>75</v>
      </c>
      <c r="R356">
        <v>0.75</v>
      </c>
      <c r="S356">
        <v>1.3062</v>
      </c>
      <c r="T356">
        <v>1.3757999999999999</v>
      </c>
      <c r="U356">
        <v>0.75</v>
      </c>
      <c r="V356">
        <v>0</v>
      </c>
      <c r="W356">
        <v>0.503999999999999</v>
      </c>
      <c r="X356">
        <v>0</v>
      </c>
      <c r="Y356">
        <v>0</v>
      </c>
      <c r="Z356">
        <v>0</v>
      </c>
      <c r="AA356">
        <v>2.6658749999999998E-2</v>
      </c>
      <c r="AB356">
        <v>2.8435999999996801E-4</v>
      </c>
      <c r="AC356">
        <v>4.6428878999999999E-2</v>
      </c>
      <c r="AD356">
        <v>-3.58293599999999E-2</v>
      </c>
      <c r="AE356">
        <v>3.1990500000001197E-4</v>
      </c>
      <c r="AF356">
        <v>2.6658749999999998E-2</v>
      </c>
      <c r="AG356">
        <v>4.8902810999999997E-2</v>
      </c>
      <c r="AH356">
        <v>0</v>
      </c>
      <c r="AI356" s="13">
        <v>2.6658749999999998E-2</v>
      </c>
      <c r="AJ356">
        <v>2.8435999999996801E-4</v>
      </c>
      <c r="AK356">
        <v>4.6428878999999999E-2</v>
      </c>
      <c r="AL356" t="s">
        <v>77</v>
      </c>
    </row>
    <row r="357" spans="1:38" x14ac:dyDescent="0.35">
      <c r="A357" t="str">
        <f t="shared" si="5"/>
        <v>VOLFXGBPPLN6M10FLY</v>
      </c>
      <c r="B357" t="s">
        <v>71</v>
      </c>
      <c r="C357" t="s">
        <v>27</v>
      </c>
      <c r="D357" t="s">
        <v>98</v>
      </c>
      <c r="E357" t="s">
        <v>5</v>
      </c>
      <c r="F357" t="s">
        <v>17</v>
      </c>
      <c r="G357" t="s">
        <v>98</v>
      </c>
      <c r="H357" t="s">
        <v>17</v>
      </c>
      <c r="I357">
        <v>0.5</v>
      </c>
      <c r="J357" t="s">
        <v>5</v>
      </c>
      <c r="K357">
        <v>-153.76999999999899</v>
      </c>
      <c r="L357">
        <v>1.5168999999999999</v>
      </c>
      <c r="M357">
        <v>1.5169999999999999</v>
      </c>
      <c r="N357" t="s">
        <v>82</v>
      </c>
      <c r="O357" t="s">
        <v>82</v>
      </c>
      <c r="P357" t="s">
        <v>82</v>
      </c>
      <c r="Q357" t="s">
        <v>82</v>
      </c>
      <c r="R357">
        <v>0.53</v>
      </c>
      <c r="S357">
        <v>1.0909</v>
      </c>
      <c r="T357">
        <v>1.161</v>
      </c>
      <c r="U357">
        <v>0.39750000000000002</v>
      </c>
      <c r="V357">
        <v>0</v>
      </c>
      <c r="W357">
        <v>8.9700000000000002E-2</v>
      </c>
      <c r="X357">
        <v>0</v>
      </c>
      <c r="Y357">
        <v>0</v>
      </c>
      <c r="Z357">
        <v>0</v>
      </c>
      <c r="AA357">
        <v>40.749049999999897</v>
      </c>
      <c r="AB357">
        <v>6.3660779999999901</v>
      </c>
      <c r="AC357">
        <v>83.8738464999999</v>
      </c>
      <c r="AD357">
        <v>-13.793168999999899</v>
      </c>
      <c r="AE357">
        <v>7.8345814999999996</v>
      </c>
      <c r="AF357">
        <v>30.561787499999902</v>
      </c>
      <c r="AG357">
        <v>89.263484999999903</v>
      </c>
      <c r="AH357">
        <v>0</v>
      </c>
      <c r="AI357" s="13">
        <v>40.749049999999897</v>
      </c>
      <c r="AJ357">
        <v>6.3660779999999901</v>
      </c>
      <c r="AK357">
        <v>83.8738464999999</v>
      </c>
      <c r="AL357" t="s">
        <v>77</v>
      </c>
    </row>
    <row r="358" spans="1:38" x14ac:dyDescent="0.35">
      <c r="A358" t="str">
        <f t="shared" si="5"/>
        <v>VOLFXGBPPLN6M10RR</v>
      </c>
      <c r="B358" t="s">
        <v>71</v>
      </c>
      <c r="C358" t="s">
        <v>27</v>
      </c>
      <c r="D358" t="s">
        <v>98</v>
      </c>
      <c r="E358" t="s">
        <v>5</v>
      </c>
      <c r="F358" t="s">
        <v>16</v>
      </c>
      <c r="G358" t="s">
        <v>98</v>
      </c>
      <c r="H358" t="s">
        <v>16</v>
      </c>
      <c r="I358">
        <v>0.5</v>
      </c>
      <c r="J358" t="s">
        <v>5</v>
      </c>
      <c r="K358">
        <v>270.13</v>
      </c>
      <c r="L358">
        <v>1.5925</v>
      </c>
      <c r="M358">
        <v>1.5925</v>
      </c>
      <c r="N358" t="s">
        <v>82</v>
      </c>
      <c r="O358" t="s">
        <v>82</v>
      </c>
      <c r="P358" t="s">
        <v>82</v>
      </c>
      <c r="Q358" t="s">
        <v>82</v>
      </c>
      <c r="R358">
        <v>0.89154888893387196</v>
      </c>
      <c r="S358">
        <v>0.51989008473568898</v>
      </c>
      <c r="T358">
        <v>0.49806204221551797</v>
      </c>
      <c r="U358">
        <v>0.57278288920056097</v>
      </c>
      <c r="V358">
        <v>0.13855000000000001</v>
      </c>
      <c r="W358">
        <v>-0.11484999999999999</v>
      </c>
      <c r="X358">
        <v>0.15584999999999899</v>
      </c>
      <c r="Y358">
        <v>0</v>
      </c>
      <c r="Z358">
        <v>0</v>
      </c>
      <c r="AA358">
        <v>120.41705068385301</v>
      </c>
      <c r="AB358">
        <v>37.426511499999997</v>
      </c>
      <c r="AC358">
        <v>70.218954294825906</v>
      </c>
      <c r="AD358">
        <v>-31.024430500000001</v>
      </c>
      <c r="AE358">
        <v>42.099760499999903</v>
      </c>
      <c r="AF358">
        <v>77.362920929873695</v>
      </c>
      <c r="AG358">
        <v>67.270749731838904</v>
      </c>
      <c r="AH358">
        <v>0</v>
      </c>
      <c r="AI358" s="13">
        <v>120.41705068385301</v>
      </c>
      <c r="AJ358">
        <v>37.426511499999997</v>
      </c>
      <c r="AK358">
        <v>70.218954294825906</v>
      </c>
      <c r="AL358" t="s">
        <v>77</v>
      </c>
    </row>
    <row r="359" spans="1:38" x14ac:dyDescent="0.35">
      <c r="A359" t="str">
        <f t="shared" si="5"/>
        <v>VOLFXGBPPLN6M25FLY</v>
      </c>
      <c r="B359" t="s">
        <v>71</v>
      </c>
      <c r="C359" t="s">
        <v>27</v>
      </c>
      <c r="D359" t="s">
        <v>98</v>
      </c>
      <c r="E359" t="s">
        <v>5</v>
      </c>
      <c r="F359" t="s">
        <v>19</v>
      </c>
      <c r="G359" t="s">
        <v>98</v>
      </c>
      <c r="H359" t="s">
        <v>19</v>
      </c>
      <c r="I359">
        <v>0.5</v>
      </c>
      <c r="J359" t="s">
        <v>5</v>
      </c>
      <c r="K359">
        <v>-5089.3599999999997</v>
      </c>
      <c r="L359">
        <v>0.45839999999999997</v>
      </c>
      <c r="M359">
        <v>0.45850000000000002</v>
      </c>
      <c r="N359" t="s">
        <v>82</v>
      </c>
      <c r="O359" t="s">
        <v>82</v>
      </c>
      <c r="P359" t="s">
        <v>82</v>
      </c>
      <c r="Q359" t="s">
        <v>82</v>
      </c>
      <c r="R359">
        <v>0.28466843940764303</v>
      </c>
      <c r="S359">
        <v>0.27372397907901003</v>
      </c>
      <c r="T359">
        <v>0.27288933285711803</v>
      </c>
      <c r="U359">
        <v>0.25469780097829903</v>
      </c>
      <c r="V359">
        <v>0</v>
      </c>
      <c r="W359">
        <v>-1.5100000000000001E-2</v>
      </c>
      <c r="X359">
        <v>0</v>
      </c>
      <c r="Y359">
        <v>0</v>
      </c>
      <c r="Z359">
        <v>0</v>
      </c>
      <c r="AA359">
        <v>724.39008439184204</v>
      </c>
      <c r="AB359">
        <v>506.39131999999898</v>
      </c>
      <c r="AC359">
        <v>696.53993508277495</v>
      </c>
      <c r="AD359">
        <v>76.849335999999994</v>
      </c>
      <c r="AE359">
        <v>521.65940000000001</v>
      </c>
      <c r="AF359">
        <v>648.12440019345797</v>
      </c>
      <c r="AG359">
        <v>694.41602753485199</v>
      </c>
      <c r="AH359">
        <v>0</v>
      </c>
      <c r="AI359" s="13">
        <v>724.39008439184204</v>
      </c>
      <c r="AJ359">
        <v>506.39131999999898</v>
      </c>
      <c r="AK359">
        <v>696.53993508277495</v>
      </c>
      <c r="AL359" t="s">
        <v>77</v>
      </c>
    </row>
    <row r="360" spans="1:38" x14ac:dyDescent="0.35">
      <c r="A360" t="str">
        <f t="shared" si="5"/>
        <v>VOLFXGBPPLN6M25RR</v>
      </c>
      <c r="B360" t="s">
        <v>71</v>
      </c>
      <c r="C360" t="s">
        <v>27</v>
      </c>
      <c r="D360" t="s">
        <v>98</v>
      </c>
      <c r="E360" t="s">
        <v>5</v>
      </c>
      <c r="F360" t="s">
        <v>18</v>
      </c>
      <c r="G360" t="s">
        <v>98</v>
      </c>
      <c r="H360" t="s">
        <v>18</v>
      </c>
      <c r="I360">
        <v>0.5</v>
      </c>
      <c r="J360" t="s">
        <v>5</v>
      </c>
      <c r="K360">
        <v>-1310.4299999999901</v>
      </c>
      <c r="L360">
        <v>0.81710000000000005</v>
      </c>
      <c r="M360">
        <v>0.81710000000000005</v>
      </c>
      <c r="N360" t="s">
        <v>82</v>
      </c>
      <c r="O360" t="s">
        <v>82</v>
      </c>
      <c r="P360" t="s">
        <v>82</v>
      </c>
      <c r="Q360" t="s">
        <v>82</v>
      </c>
      <c r="R360">
        <v>0.52197482619233304</v>
      </c>
      <c r="S360">
        <v>0.32323641742178499</v>
      </c>
      <c r="T360">
        <v>0.31151235077873202</v>
      </c>
      <c r="U360">
        <v>0.49713899257967997</v>
      </c>
      <c r="V360">
        <v>7.6600000000000001E-2</v>
      </c>
      <c r="W360">
        <v>0.5222</v>
      </c>
      <c r="X360">
        <v>3.8300000000000001E-2</v>
      </c>
      <c r="Y360">
        <v>0</v>
      </c>
      <c r="Z360">
        <v>0</v>
      </c>
      <c r="AA360">
        <v>342.00573574360902</v>
      </c>
      <c r="AB360">
        <v>0</v>
      </c>
      <c r="AC360">
        <v>211.78934924101401</v>
      </c>
      <c r="AD360">
        <v>-684.306545999999</v>
      </c>
      <c r="AE360">
        <v>0</v>
      </c>
      <c r="AF360">
        <v>325.73292502309499</v>
      </c>
      <c r="AG360">
        <v>204.10756491548699</v>
      </c>
      <c r="AH360">
        <v>0</v>
      </c>
      <c r="AI360" s="13">
        <v>342.00573574360902</v>
      </c>
      <c r="AJ360">
        <v>0</v>
      </c>
      <c r="AK360">
        <v>211.78934924101401</v>
      </c>
      <c r="AL360" t="s">
        <v>77</v>
      </c>
    </row>
    <row r="361" spans="1:38" x14ac:dyDescent="0.35">
      <c r="A361" t="str">
        <f t="shared" si="5"/>
        <v>VOLFXGBPPLN6MATM</v>
      </c>
      <c r="B361" t="s">
        <v>71</v>
      </c>
      <c r="C361" t="s">
        <v>27</v>
      </c>
      <c r="D361" t="s">
        <v>98</v>
      </c>
      <c r="E361" t="s">
        <v>5</v>
      </c>
      <c r="F361" t="s">
        <v>9</v>
      </c>
      <c r="G361" t="s">
        <v>98</v>
      </c>
      <c r="H361" t="s">
        <v>9</v>
      </c>
      <c r="I361">
        <v>0.5</v>
      </c>
      <c r="J361" t="s">
        <v>5</v>
      </c>
      <c r="K361">
        <v>3158.7058900000002</v>
      </c>
      <c r="L361">
        <v>12.6066</v>
      </c>
      <c r="M361">
        <v>12.6066</v>
      </c>
      <c r="N361" t="s">
        <v>82</v>
      </c>
      <c r="O361" t="s">
        <v>82</v>
      </c>
      <c r="P361" t="s">
        <v>82</v>
      </c>
      <c r="Q361" t="s">
        <v>82</v>
      </c>
      <c r="R361">
        <v>0.8</v>
      </c>
      <c r="S361">
        <v>0.87</v>
      </c>
      <c r="T361">
        <v>0.88500000000000001</v>
      </c>
      <c r="U361">
        <v>0.4632</v>
      </c>
      <c r="V361">
        <v>0</v>
      </c>
      <c r="W361">
        <v>-4.4599999999999897E-2</v>
      </c>
      <c r="X361">
        <v>0</v>
      </c>
      <c r="Y361">
        <v>0</v>
      </c>
      <c r="Z361">
        <v>0</v>
      </c>
      <c r="AA361">
        <v>1263.482356</v>
      </c>
      <c r="AB361">
        <v>0</v>
      </c>
      <c r="AC361">
        <v>1374.0370621500001</v>
      </c>
      <c r="AD361">
        <v>-140.87828269399901</v>
      </c>
      <c r="AE361">
        <v>0</v>
      </c>
      <c r="AF361">
        <v>731.55628412399994</v>
      </c>
      <c r="AG361">
        <v>1397.7273563250001</v>
      </c>
      <c r="AH361">
        <v>0</v>
      </c>
      <c r="AI361" s="13">
        <v>1263.482356</v>
      </c>
      <c r="AJ361">
        <v>0</v>
      </c>
      <c r="AK361">
        <v>1374.0370621500001</v>
      </c>
      <c r="AL361" t="s">
        <v>77</v>
      </c>
    </row>
    <row r="362" spans="1:38" x14ac:dyDescent="0.35">
      <c r="A362" t="str">
        <f t="shared" si="5"/>
        <v>VOLFXGBPPLN1Y10FLY</v>
      </c>
      <c r="B362" t="s">
        <v>71</v>
      </c>
      <c r="C362" t="s">
        <v>27</v>
      </c>
      <c r="D362" t="s">
        <v>98</v>
      </c>
      <c r="E362" t="s">
        <v>7</v>
      </c>
      <c r="F362" t="s">
        <v>17</v>
      </c>
      <c r="G362" t="s">
        <v>98</v>
      </c>
      <c r="H362" t="s">
        <v>17</v>
      </c>
      <c r="I362">
        <v>1</v>
      </c>
      <c r="J362" t="s">
        <v>7</v>
      </c>
      <c r="K362">
        <v>-619.84</v>
      </c>
      <c r="L362">
        <v>1.5074000000000001</v>
      </c>
      <c r="M362">
        <v>1.5074000000000001</v>
      </c>
      <c r="N362" t="s">
        <v>82</v>
      </c>
      <c r="O362" t="s">
        <v>82</v>
      </c>
      <c r="P362" t="s">
        <v>82</v>
      </c>
      <c r="Q362" t="s">
        <v>82</v>
      </c>
      <c r="R362">
        <v>0.55339774781658801</v>
      </c>
      <c r="S362">
        <v>0.91611149365774203</v>
      </c>
      <c r="T362">
        <v>0.95997329351473604</v>
      </c>
      <c r="U362">
        <v>0.40732662671876302</v>
      </c>
      <c r="V362">
        <v>0</v>
      </c>
      <c r="W362">
        <v>0.10539999999999899</v>
      </c>
      <c r="X362">
        <v>0</v>
      </c>
      <c r="Y362">
        <v>0</v>
      </c>
      <c r="Z362">
        <v>0</v>
      </c>
      <c r="AA362">
        <v>171.50903000331701</v>
      </c>
      <c r="AB362">
        <v>25.1035199999999</v>
      </c>
      <c r="AC362">
        <v>283.92127411440703</v>
      </c>
      <c r="AD362">
        <v>-65.331135999999901</v>
      </c>
      <c r="AE362">
        <v>28.8225599999999</v>
      </c>
      <c r="AF362">
        <v>126.238668152679</v>
      </c>
      <c r="AG362">
        <v>297.51492312608701</v>
      </c>
      <c r="AH362">
        <v>0</v>
      </c>
      <c r="AI362" s="13">
        <v>171.50903000331701</v>
      </c>
      <c r="AJ362">
        <v>25.1035199999999</v>
      </c>
      <c r="AK362">
        <v>283.92127411440703</v>
      </c>
      <c r="AL362" t="s">
        <v>77</v>
      </c>
    </row>
    <row r="363" spans="1:38" x14ac:dyDescent="0.35">
      <c r="A363" t="str">
        <f t="shared" si="5"/>
        <v>VOLFXGBPPLN1Y10RR</v>
      </c>
      <c r="B363" t="s">
        <v>71</v>
      </c>
      <c r="C363" t="s">
        <v>27</v>
      </c>
      <c r="D363" t="s">
        <v>98</v>
      </c>
      <c r="E363" t="s">
        <v>7</v>
      </c>
      <c r="F363" t="s">
        <v>16</v>
      </c>
      <c r="G363" t="s">
        <v>98</v>
      </c>
      <c r="H363" t="s">
        <v>16</v>
      </c>
      <c r="I363">
        <v>1</v>
      </c>
      <c r="J363" t="s">
        <v>7</v>
      </c>
      <c r="K363">
        <v>670.42</v>
      </c>
      <c r="L363">
        <v>1.3556999999999999</v>
      </c>
      <c r="M363">
        <v>1.3557999999999999</v>
      </c>
      <c r="N363" t="s">
        <v>82</v>
      </c>
      <c r="O363" t="s">
        <v>82</v>
      </c>
      <c r="P363" t="s">
        <v>82</v>
      </c>
      <c r="Q363" t="s">
        <v>82</v>
      </c>
      <c r="R363">
        <v>0.81532238928140499</v>
      </c>
      <c r="S363">
        <v>0.63165044463055398</v>
      </c>
      <c r="T363">
        <v>0.61927838734076301</v>
      </c>
      <c r="U363">
        <v>0.63165525946704004</v>
      </c>
      <c r="V363">
        <v>0.10589999999999999</v>
      </c>
      <c r="W363">
        <v>-0.19420000000000001</v>
      </c>
      <c r="X363">
        <v>0.11849999999999999</v>
      </c>
      <c r="Y363">
        <v>0</v>
      </c>
      <c r="Z363">
        <v>0</v>
      </c>
      <c r="AA363">
        <v>273.304218111019</v>
      </c>
      <c r="AB363">
        <v>70.997478000000001</v>
      </c>
      <c r="AC363">
        <v>211.73554554460799</v>
      </c>
      <c r="AD363">
        <v>-130.19556399999999</v>
      </c>
      <c r="AE363">
        <v>79.444770000000005</v>
      </c>
      <c r="AF363">
        <v>211.737159525946</v>
      </c>
      <c r="AG363">
        <v>207.588308220497</v>
      </c>
      <c r="AH363">
        <v>0</v>
      </c>
      <c r="AI363" s="13">
        <v>273.304218111019</v>
      </c>
      <c r="AJ363">
        <v>70.997478000000001</v>
      </c>
      <c r="AK363">
        <v>211.73554554460799</v>
      </c>
      <c r="AL363" t="s">
        <v>77</v>
      </c>
    </row>
    <row r="364" spans="1:38" x14ac:dyDescent="0.35">
      <c r="A364" t="str">
        <f t="shared" si="5"/>
        <v>VOLFXGBPPLN1Y25FLY</v>
      </c>
      <c r="B364" t="s">
        <v>71</v>
      </c>
      <c r="C364" t="s">
        <v>27</v>
      </c>
      <c r="D364" t="s">
        <v>98</v>
      </c>
      <c r="E364" t="s">
        <v>7</v>
      </c>
      <c r="F364" t="s">
        <v>19</v>
      </c>
      <c r="G364" t="s">
        <v>98</v>
      </c>
      <c r="H364" t="s">
        <v>19</v>
      </c>
      <c r="I364">
        <v>1</v>
      </c>
      <c r="J364" t="s">
        <v>7</v>
      </c>
      <c r="K364">
        <v>-292.099999999999</v>
      </c>
      <c r="L364">
        <v>0.46010000000000001</v>
      </c>
      <c r="M364">
        <v>0.46010000000000001</v>
      </c>
      <c r="N364" t="s">
        <v>82</v>
      </c>
      <c r="O364" t="s">
        <v>82</v>
      </c>
      <c r="P364" t="s">
        <v>82</v>
      </c>
      <c r="Q364" t="s">
        <v>82</v>
      </c>
      <c r="R364">
        <v>0.27636552661075497</v>
      </c>
      <c r="S364">
        <v>0.30824975953741501</v>
      </c>
      <c r="T364">
        <v>0.31100700491438898</v>
      </c>
      <c r="U364">
        <v>0.25305976323120899</v>
      </c>
      <c r="V364">
        <v>0</v>
      </c>
      <c r="W364">
        <v>-1.7999999999999999E-2</v>
      </c>
      <c r="X364">
        <v>0</v>
      </c>
      <c r="Y364">
        <v>0</v>
      </c>
      <c r="Z364">
        <v>0</v>
      </c>
      <c r="AA364">
        <v>40.363185161500802</v>
      </c>
      <c r="AB364">
        <v>43.260010000000001</v>
      </c>
      <c r="AC364">
        <v>45.019877380439397</v>
      </c>
      <c r="AD364">
        <v>5.2577999999999996</v>
      </c>
      <c r="AE364">
        <v>45.392339999999997</v>
      </c>
      <c r="AF364">
        <v>36.959378419918103</v>
      </c>
      <c r="AG364">
        <v>45.422573067746498</v>
      </c>
      <c r="AH364">
        <v>0</v>
      </c>
      <c r="AI364" s="13">
        <v>40.363185161500802</v>
      </c>
      <c r="AJ364">
        <v>43.260010000000001</v>
      </c>
      <c r="AK364">
        <v>45.019877380439397</v>
      </c>
      <c r="AL364" t="s">
        <v>77</v>
      </c>
    </row>
    <row r="365" spans="1:38" x14ac:dyDescent="0.35">
      <c r="A365" t="str">
        <f t="shared" si="5"/>
        <v>VOLFXGBPPLN1Y25RR</v>
      </c>
      <c r="B365" t="s">
        <v>71</v>
      </c>
      <c r="C365" t="s">
        <v>27</v>
      </c>
      <c r="D365" t="s">
        <v>98</v>
      </c>
      <c r="E365" t="s">
        <v>7</v>
      </c>
      <c r="F365" t="s">
        <v>18</v>
      </c>
      <c r="G365" t="s">
        <v>98</v>
      </c>
      <c r="H365" t="s">
        <v>18</v>
      </c>
      <c r="I365">
        <v>1</v>
      </c>
      <c r="J365" t="s">
        <v>7</v>
      </c>
      <c r="K365">
        <v>-1712.3</v>
      </c>
      <c r="L365">
        <v>0.69420000000000004</v>
      </c>
      <c r="M365">
        <v>0.69420000000000004</v>
      </c>
      <c r="N365" t="s">
        <v>82</v>
      </c>
      <c r="O365" t="s">
        <v>82</v>
      </c>
      <c r="P365" t="s">
        <v>82</v>
      </c>
      <c r="Q365" t="s">
        <v>82</v>
      </c>
      <c r="R365">
        <v>0.47622523737498501</v>
      </c>
      <c r="S365">
        <v>0.378520820677127</v>
      </c>
      <c r="T365">
        <v>0.37205400814342598</v>
      </c>
      <c r="U365">
        <v>0.45767853350300602</v>
      </c>
      <c r="V365">
        <v>9.1600000000000001E-2</v>
      </c>
      <c r="W365">
        <v>0.49809999999999999</v>
      </c>
      <c r="X365">
        <v>4.58E-2</v>
      </c>
      <c r="Y365">
        <v>0</v>
      </c>
      <c r="Z365">
        <v>0</v>
      </c>
      <c r="AA365">
        <v>407.72023697859299</v>
      </c>
      <c r="AB365">
        <v>0</v>
      </c>
      <c r="AC365">
        <v>324.070600622722</v>
      </c>
      <c r="AD365">
        <v>-852.89662999999996</v>
      </c>
      <c r="AE365">
        <v>0</v>
      </c>
      <c r="AF365">
        <v>391.84147645859798</v>
      </c>
      <c r="AG365">
        <v>318.53403907199402</v>
      </c>
      <c r="AH365">
        <v>0</v>
      </c>
      <c r="AI365" s="13">
        <v>407.72023697859299</v>
      </c>
      <c r="AJ365">
        <v>0</v>
      </c>
      <c r="AK365">
        <v>324.070600622722</v>
      </c>
      <c r="AL365" t="s">
        <v>77</v>
      </c>
    </row>
    <row r="366" spans="1:38" x14ac:dyDescent="0.35">
      <c r="A366" t="str">
        <f t="shared" si="5"/>
        <v>VOLFXGBPPLN1YATM</v>
      </c>
      <c r="B366" t="s">
        <v>71</v>
      </c>
      <c r="C366" t="s">
        <v>27</v>
      </c>
      <c r="D366" t="s">
        <v>98</v>
      </c>
      <c r="E366" t="s">
        <v>7</v>
      </c>
      <c r="F366" t="s">
        <v>9</v>
      </c>
      <c r="G366" t="s">
        <v>98</v>
      </c>
      <c r="H366" t="s">
        <v>9</v>
      </c>
      <c r="I366">
        <v>1</v>
      </c>
      <c r="J366" t="s">
        <v>7</v>
      </c>
      <c r="K366">
        <v>606.23041000000001</v>
      </c>
      <c r="L366">
        <v>12.561999999999999</v>
      </c>
      <c r="M366">
        <v>12.561999999999999</v>
      </c>
      <c r="N366" t="s">
        <v>82</v>
      </c>
      <c r="O366" t="s">
        <v>82</v>
      </c>
      <c r="P366" t="s">
        <v>82</v>
      </c>
      <c r="Q366" t="s">
        <v>82</v>
      </c>
      <c r="R366">
        <v>0.75</v>
      </c>
      <c r="S366">
        <v>0.79</v>
      </c>
      <c r="T366">
        <v>0.79500000000000004</v>
      </c>
      <c r="U366">
        <v>0.4758</v>
      </c>
      <c r="V366">
        <v>0</v>
      </c>
      <c r="W366">
        <v>-6.7099999999999896E-2</v>
      </c>
      <c r="X366">
        <v>0</v>
      </c>
      <c r="Y366">
        <v>0</v>
      </c>
      <c r="Z366">
        <v>0</v>
      </c>
      <c r="AA366">
        <v>227.33640374999999</v>
      </c>
      <c r="AB366">
        <v>0</v>
      </c>
      <c r="AC366">
        <v>239.46101195</v>
      </c>
      <c r="AD366">
        <v>-40.678060510999899</v>
      </c>
      <c r="AE366">
        <v>0</v>
      </c>
      <c r="AF366">
        <v>144.22221453899999</v>
      </c>
      <c r="AG366">
        <v>240.976587975</v>
      </c>
      <c r="AH366">
        <v>0</v>
      </c>
      <c r="AI366" s="13">
        <v>227.33640374999999</v>
      </c>
      <c r="AJ366">
        <v>0</v>
      </c>
      <c r="AK366">
        <v>239.46101195</v>
      </c>
      <c r="AL366" t="s">
        <v>77</v>
      </c>
    </row>
    <row r="367" spans="1:38" x14ac:dyDescent="0.35">
      <c r="A367" t="str">
        <f t="shared" si="5"/>
        <v>VOLFXGBPPLN2Y10FLY</v>
      </c>
      <c r="B367" t="s">
        <v>71</v>
      </c>
      <c r="C367" t="s">
        <v>27</v>
      </c>
      <c r="D367" t="s">
        <v>98</v>
      </c>
      <c r="E367" t="s">
        <v>8</v>
      </c>
      <c r="F367" t="s">
        <v>17</v>
      </c>
      <c r="G367" t="s">
        <v>98</v>
      </c>
      <c r="H367" t="s">
        <v>17</v>
      </c>
      <c r="I367">
        <v>2</v>
      </c>
      <c r="J367" t="s">
        <v>8</v>
      </c>
      <c r="K367">
        <v>-155.22</v>
      </c>
      <c r="L367">
        <v>1.3887</v>
      </c>
      <c r="M367">
        <v>1.3887</v>
      </c>
      <c r="N367" t="s">
        <v>82</v>
      </c>
      <c r="O367" t="s">
        <v>82</v>
      </c>
      <c r="P367" t="s">
        <v>82</v>
      </c>
      <c r="Q367" t="s">
        <v>82</v>
      </c>
      <c r="R367">
        <v>0.51500000000000001</v>
      </c>
      <c r="S367">
        <v>1.032</v>
      </c>
      <c r="T367">
        <v>1.0966</v>
      </c>
      <c r="U367">
        <v>0.49930000000000002</v>
      </c>
      <c r="V367">
        <v>0</v>
      </c>
      <c r="W367">
        <v>0.19789999999999899</v>
      </c>
      <c r="X367">
        <v>0</v>
      </c>
      <c r="Y367">
        <v>0</v>
      </c>
      <c r="Z367">
        <v>0</v>
      </c>
      <c r="AA367">
        <v>39.969149999999999</v>
      </c>
      <c r="AB367">
        <v>2.0178600000000002</v>
      </c>
      <c r="AC367">
        <v>80.093519999999998</v>
      </c>
      <c r="AD367">
        <v>-30.7180379999999</v>
      </c>
      <c r="AE367">
        <v>2.2662119999999901</v>
      </c>
      <c r="AF367">
        <v>38.750672999999999</v>
      </c>
      <c r="AG367">
        <v>85.107125999999994</v>
      </c>
      <c r="AH367">
        <v>0</v>
      </c>
      <c r="AI367" s="13">
        <v>39.969149999999999</v>
      </c>
      <c r="AJ367">
        <v>2.0178600000000002</v>
      </c>
      <c r="AK367">
        <v>80.093519999999998</v>
      </c>
      <c r="AL367" t="s">
        <v>77</v>
      </c>
    </row>
    <row r="368" spans="1:38" x14ac:dyDescent="0.35">
      <c r="A368" t="str">
        <f t="shared" si="5"/>
        <v>VOLFXGBPPLN2Y10RR</v>
      </c>
      <c r="B368" t="s">
        <v>71</v>
      </c>
      <c r="C368" t="s">
        <v>27</v>
      </c>
      <c r="D368" t="s">
        <v>98</v>
      </c>
      <c r="E368" t="s">
        <v>8</v>
      </c>
      <c r="F368" t="s">
        <v>16</v>
      </c>
      <c r="G368" t="s">
        <v>98</v>
      </c>
      <c r="H368" t="s">
        <v>16</v>
      </c>
      <c r="I368">
        <v>2</v>
      </c>
      <c r="J368" t="s">
        <v>8</v>
      </c>
      <c r="K368">
        <v>155.06</v>
      </c>
      <c r="L368">
        <v>0.16669999999999999</v>
      </c>
      <c r="M368">
        <v>0.16669999999999999</v>
      </c>
      <c r="N368" t="s">
        <v>82</v>
      </c>
      <c r="O368" t="s">
        <v>82</v>
      </c>
      <c r="P368" t="s">
        <v>82</v>
      </c>
      <c r="Q368" t="s">
        <v>82</v>
      </c>
      <c r="R368">
        <v>0.77410000000000001</v>
      </c>
      <c r="S368">
        <v>0.77480000000000004</v>
      </c>
      <c r="T368">
        <v>0.77490000000000003</v>
      </c>
      <c r="U368">
        <v>0.74939999999999996</v>
      </c>
      <c r="V368">
        <v>0.265649999999999</v>
      </c>
      <c r="W368">
        <v>-0.3609</v>
      </c>
      <c r="X368">
        <v>0.29875000000000002</v>
      </c>
      <c r="Y368">
        <v>0</v>
      </c>
      <c r="Z368">
        <v>0</v>
      </c>
      <c r="AA368">
        <v>60.015973000000002</v>
      </c>
      <c r="AB368">
        <v>41.191688999999897</v>
      </c>
      <c r="AC368">
        <v>60.070244000000002</v>
      </c>
      <c r="AD368">
        <v>-55.961154000000001</v>
      </c>
      <c r="AE368">
        <v>46.324174999999997</v>
      </c>
      <c r="AF368">
        <v>58.100981999999902</v>
      </c>
      <c r="AG368">
        <v>60.077997000000003</v>
      </c>
      <c r="AH368">
        <v>0</v>
      </c>
      <c r="AI368" s="13">
        <v>60.015973000000002</v>
      </c>
      <c r="AJ368">
        <v>41.191688999999897</v>
      </c>
      <c r="AK368">
        <v>60.070244000000002</v>
      </c>
      <c r="AL368" t="s">
        <v>77</v>
      </c>
    </row>
    <row r="369" spans="1:38" x14ac:dyDescent="0.35">
      <c r="A369" t="str">
        <f t="shared" si="5"/>
        <v>VOLFXGBPPLN2Y25FLY</v>
      </c>
      <c r="B369" t="s">
        <v>71</v>
      </c>
      <c r="C369" t="s">
        <v>27</v>
      </c>
      <c r="D369" t="s">
        <v>98</v>
      </c>
      <c r="E369" t="s">
        <v>8</v>
      </c>
      <c r="F369" t="s">
        <v>19</v>
      </c>
      <c r="G369" t="s">
        <v>98</v>
      </c>
      <c r="H369" t="s">
        <v>19</v>
      </c>
      <c r="I369">
        <v>2</v>
      </c>
      <c r="J369" t="s">
        <v>8</v>
      </c>
      <c r="K369">
        <v>350.81</v>
      </c>
      <c r="L369">
        <v>0.38779999999999998</v>
      </c>
      <c r="M369">
        <v>0.38790000000000002</v>
      </c>
      <c r="N369" t="s">
        <v>82</v>
      </c>
      <c r="O369" t="s">
        <v>82</v>
      </c>
      <c r="P369" t="s">
        <v>82</v>
      </c>
      <c r="Q369" t="s">
        <v>82</v>
      </c>
      <c r="R369">
        <v>0.32</v>
      </c>
      <c r="S369">
        <v>0.3221</v>
      </c>
      <c r="T369">
        <v>0.32229999999999998</v>
      </c>
      <c r="U369">
        <v>0.31180000000000002</v>
      </c>
      <c r="V369">
        <v>0</v>
      </c>
      <c r="W369">
        <v>-0.16269999999999901</v>
      </c>
      <c r="X369">
        <v>0</v>
      </c>
      <c r="Y369">
        <v>0</v>
      </c>
      <c r="Z369">
        <v>0</v>
      </c>
      <c r="AA369">
        <v>56.129600000000003</v>
      </c>
      <c r="AB369">
        <v>0</v>
      </c>
      <c r="AC369">
        <v>56.497950500000002</v>
      </c>
      <c r="AD369">
        <v>-57.076786999999896</v>
      </c>
      <c r="AE369">
        <v>0</v>
      </c>
      <c r="AF369">
        <v>54.691279000000002</v>
      </c>
      <c r="AG369">
        <v>56.5330314999999</v>
      </c>
      <c r="AH369">
        <v>0</v>
      </c>
      <c r="AI369" s="13">
        <v>56.129600000000003</v>
      </c>
      <c r="AJ369">
        <v>0</v>
      </c>
      <c r="AK369">
        <v>56.497950500000002</v>
      </c>
      <c r="AL369" t="s">
        <v>77</v>
      </c>
    </row>
    <row r="370" spans="1:38" x14ac:dyDescent="0.35">
      <c r="A370" t="str">
        <f t="shared" si="5"/>
        <v>VOLFXGBPPLN2Y25RR</v>
      </c>
      <c r="B370" t="s">
        <v>71</v>
      </c>
      <c r="C370" t="s">
        <v>27</v>
      </c>
      <c r="D370" t="s">
        <v>98</v>
      </c>
      <c r="E370" t="s">
        <v>8</v>
      </c>
      <c r="F370" t="s">
        <v>18</v>
      </c>
      <c r="G370" t="s">
        <v>98</v>
      </c>
      <c r="H370" t="s">
        <v>18</v>
      </c>
      <c r="I370">
        <v>2</v>
      </c>
      <c r="J370" t="s">
        <v>8</v>
      </c>
      <c r="K370">
        <v>-577.55999999999995</v>
      </c>
      <c r="L370">
        <v>0.1174</v>
      </c>
      <c r="M370">
        <v>0.1174</v>
      </c>
      <c r="N370" t="s">
        <v>82</v>
      </c>
      <c r="O370" t="s">
        <v>82</v>
      </c>
      <c r="P370" t="s">
        <v>82</v>
      </c>
      <c r="Q370" t="s">
        <v>82</v>
      </c>
      <c r="R370">
        <v>0.45150000000000001</v>
      </c>
      <c r="S370">
        <v>0.45429999999999998</v>
      </c>
      <c r="T370">
        <v>0.4546</v>
      </c>
      <c r="U370">
        <v>0.43709999999999999</v>
      </c>
      <c r="V370">
        <v>6.8099999999999897E-2</v>
      </c>
      <c r="W370">
        <v>0.3427</v>
      </c>
      <c r="X370">
        <v>3.4099999999999901E-2</v>
      </c>
      <c r="Y370">
        <v>0</v>
      </c>
      <c r="Z370">
        <v>0</v>
      </c>
      <c r="AA370">
        <v>130.38416999999899</v>
      </c>
      <c r="AB370">
        <v>0</v>
      </c>
      <c r="AC370">
        <v>131.19275399999901</v>
      </c>
      <c r="AD370">
        <v>-197.929811999999</v>
      </c>
      <c r="AE370">
        <v>0</v>
      </c>
      <c r="AF370">
        <v>126.225737999999</v>
      </c>
      <c r="AG370">
        <v>131.27938799999899</v>
      </c>
      <c r="AH370">
        <v>0</v>
      </c>
      <c r="AI370" s="13">
        <v>130.38416999999899</v>
      </c>
      <c r="AJ370">
        <v>0</v>
      </c>
      <c r="AK370">
        <v>131.19275399999901</v>
      </c>
      <c r="AL370" t="s">
        <v>77</v>
      </c>
    </row>
    <row r="371" spans="1:38" x14ac:dyDescent="0.35">
      <c r="A371" t="str">
        <f t="shared" si="5"/>
        <v>VOLFXGBPPLN2YATM</v>
      </c>
      <c r="B371" t="s">
        <v>71</v>
      </c>
      <c r="C371" t="s">
        <v>27</v>
      </c>
      <c r="D371" t="s">
        <v>98</v>
      </c>
      <c r="E371" t="s">
        <v>8</v>
      </c>
      <c r="F371" t="s">
        <v>9</v>
      </c>
      <c r="G371" t="s">
        <v>98</v>
      </c>
      <c r="H371" t="s">
        <v>9</v>
      </c>
      <c r="I371">
        <v>2</v>
      </c>
      <c r="J371" t="s">
        <v>8</v>
      </c>
      <c r="K371">
        <v>419.47658999999999</v>
      </c>
      <c r="L371">
        <v>12.563499999999999</v>
      </c>
      <c r="M371">
        <v>12.563499999999999</v>
      </c>
      <c r="N371" t="s">
        <v>82</v>
      </c>
      <c r="O371" t="s">
        <v>82</v>
      </c>
      <c r="P371" t="s">
        <v>82</v>
      </c>
      <c r="Q371" t="s">
        <v>82</v>
      </c>
      <c r="R371">
        <v>0.64500000000000002</v>
      </c>
      <c r="S371">
        <v>0.64510000000000001</v>
      </c>
      <c r="T371">
        <v>0.64510000000000001</v>
      </c>
      <c r="U371">
        <v>0.61350000000000005</v>
      </c>
      <c r="V371">
        <v>0</v>
      </c>
      <c r="W371">
        <v>-0.1109</v>
      </c>
      <c r="X371">
        <v>0</v>
      </c>
      <c r="Y371">
        <v>0</v>
      </c>
      <c r="Z371">
        <v>0</v>
      </c>
      <c r="AA371">
        <v>135.281200275</v>
      </c>
      <c r="AB371">
        <v>0</v>
      </c>
      <c r="AC371">
        <v>135.30217410450001</v>
      </c>
      <c r="AD371">
        <v>-46.519953831000002</v>
      </c>
      <c r="AE371">
        <v>0</v>
      </c>
      <c r="AF371">
        <v>128.67444398250001</v>
      </c>
      <c r="AG371">
        <v>135.30217410450001</v>
      </c>
      <c r="AH371">
        <v>0</v>
      </c>
      <c r="AI371" s="13">
        <v>135.281200275</v>
      </c>
      <c r="AJ371">
        <v>0</v>
      </c>
      <c r="AK371">
        <v>135.30217410450001</v>
      </c>
      <c r="AL371" t="s">
        <v>77</v>
      </c>
    </row>
    <row r="372" spans="1:38" x14ac:dyDescent="0.35">
      <c r="A372" t="str">
        <f t="shared" si="5"/>
        <v>VOLFXGBPUSD2W10FLY</v>
      </c>
      <c r="B372" t="s">
        <v>71</v>
      </c>
      <c r="C372" t="s">
        <v>27</v>
      </c>
      <c r="D372" t="s">
        <v>99</v>
      </c>
      <c r="E372" t="s">
        <v>1</v>
      </c>
      <c r="F372" t="s">
        <v>17</v>
      </c>
      <c r="G372" t="s">
        <v>99</v>
      </c>
      <c r="H372" t="s">
        <v>17</v>
      </c>
      <c r="I372">
        <v>3.8888888888888799E-2</v>
      </c>
      <c r="J372" t="s">
        <v>1</v>
      </c>
      <c r="K372">
        <v>-43963.64</v>
      </c>
      <c r="L372">
        <v>0.625</v>
      </c>
      <c r="M372">
        <v>0.61870000000000003</v>
      </c>
      <c r="N372" t="s">
        <v>75</v>
      </c>
      <c r="O372" t="s">
        <v>75</v>
      </c>
      <c r="P372" t="s">
        <v>75</v>
      </c>
      <c r="Q372" t="s">
        <v>75</v>
      </c>
      <c r="R372">
        <v>1.2</v>
      </c>
      <c r="S372">
        <v>1.4278</v>
      </c>
      <c r="T372">
        <v>1.4562999999999999</v>
      </c>
      <c r="U372">
        <v>0.72</v>
      </c>
      <c r="V372">
        <v>0</v>
      </c>
      <c r="W372">
        <v>2.8199999999999999E-2</v>
      </c>
      <c r="X372">
        <v>0</v>
      </c>
      <c r="Y372">
        <v>6.2999999999999697E-3</v>
      </c>
      <c r="Z372">
        <v>-276.97093199999802</v>
      </c>
      <c r="AA372">
        <v>26378.183999999899</v>
      </c>
      <c r="AB372">
        <v>153.87273999999701</v>
      </c>
      <c r="AC372">
        <v>31385.6425959999</v>
      </c>
      <c r="AD372">
        <v>-1239.7746480000001</v>
      </c>
      <c r="AE372">
        <v>189.04365199999799</v>
      </c>
      <c r="AF372">
        <v>15826.910399999901</v>
      </c>
      <c r="AG372">
        <v>32012.124465999899</v>
      </c>
      <c r="AH372">
        <v>-276.97093199999802</v>
      </c>
      <c r="AI372" s="13">
        <v>0</v>
      </c>
      <c r="AJ372">
        <v>153.87273999999701</v>
      </c>
      <c r="AK372">
        <v>31385.6425959999</v>
      </c>
      <c r="AL372" t="s">
        <v>77</v>
      </c>
    </row>
    <row r="373" spans="1:38" x14ac:dyDescent="0.35">
      <c r="A373" t="str">
        <f t="shared" si="5"/>
        <v>VOLFXGBPUSD2W10RR</v>
      </c>
      <c r="B373" t="s">
        <v>71</v>
      </c>
      <c r="C373" t="s">
        <v>27</v>
      </c>
      <c r="D373" t="s">
        <v>99</v>
      </c>
      <c r="E373" t="s">
        <v>1</v>
      </c>
      <c r="F373" t="s">
        <v>16</v>
      </c>
      <c r="G373" t="s">
        <v>99</v>
      </c>
      <c r="H373" t="s">
        <v>16</v>
      </c>
      <c r="I373">
        <v>3.8888888888888799E-2</v>
      </c>
      <c r="J373" t="s">
        <v>1</v>
      </c>
      <c r="K373">
        <v>-19934.96</v>
      </c>
      <c r="L373">
        <v>-2.4649999999999999</v>
      </c>
      <c r="M373">
        <v>-2.2799999999999998</v>
      </c>
      <c r="N373" t="s">
        <v>75</v>
      </c>
      <c r="O373" t="s">
        <v>75</v>
      </c>
      <c r="P373" t="s">
        <v>75</v>
      </c>
      <c r="Q373" t="s">
        <v>75</v>
      </c>
      <c r="R373">
        <v>2.2273000000000001</v>
      </c>
      <c r="S373">
        <v>2.3654999999999999</v>
      </c>
      <c r="T373">
        <v>2.3826999999999998</v>
      </c>
      <c r="U373">
        <v>1.1655</v>
      </c>
      <c r="V373">
        <v>0</v>
      </c>
      <c r="W373">
        <v>-6.5999999999999795E-2</v>
      </c>
      <c r="X373">
        <v>0</v>
      </c>
      <c r="Y373">
        <v>-0.185</v>
      </c>
      <c r="Z373">
        <v>3687.9675999999999</v>
      </c>
      <c r="AA373">
        <v>22200.568203999999</v>
      </c>
      <c r="AB373">
        <v>11099.785728000001</v>
      </c>
      <c r="AC373">
        <v>23578.073939999998</v>
      </c>
      <c r="AD373">
        <v>1315.7073599999901</v>
      </c>
      <c r="AE373">
        <v>11376.881671999899</v>
      </c>
      <c r="AF373">
        <v>11617.09794</v>
      </c>
      <c r="AG373">
        <v>23749.514596000001</v>
      </c>
      <c r="AH373">
        <v>3687.9675999999999</v>
      </c>
      <c r="AI373" s="13">
        <v>0</v>
      </c>
      <c r="AJ373">
        <v>11099.785728000001</v>
      </c>
      <c r="AK373">
        <v>23578.073939999998</v>
      </c>
      <c r="AL373" t="s">
        <v>77</v>
      </c>
    </row>
    <row r="374" spans="1:38" x14ac:dyDescent="0.35">
      <c r="A374" t="str">
        <f t="shared" si="5"/>
        <v>VOLFXGBPUSD2W25FLY</v>
      </c>
      <c r="B374" t="s">
        <v>71</v>
      </c>
      <c r="C374" t="s">
        <v>27</v>
      </c>
      <c r="D374" t="s">
        <v>99</v>
      </c>
      <c r="E374" t="s">
        <v>1</v>
      </c>
      <c r="F374" t="s">
        <v>19</v>
      </c>
      <c r="G374" t="s">
        <v>99</v>
      </c>
      <c r="H374" t="s">
        <v>19</v>
      </c>
      <c r="I374">
        <v>3.8888888888888799E-2</v>
      </c>
      <c r="J374" t="s">
        <v>1</v>
      </c>
      <c r="K374">
        <v>27454.84</v>
      </c>
      <c r="L374">
        <v>0.1925</v>
      </c>
      <c r="M374">
        <v>0.1825</v>
      </c>
      <c r="N374" t="s">
        <v>75</v>
      </c>
      <c r="O374" t="s">
        <v>75</v>
      </c>
      <c r="P374" t="s">
        <v>75</v>
      </c>
      <c r="Q374" t="s">
        <v>75</v>
      </c>
      <c r="R374">
        <v>0.6</v>
      </c>
      <c r="S374">
        <v>0.86250000000000004</v>
      </c>
      <c r="T374">
        <v>0.89529999999999998</v>
      </c>
      <c r="U374">
        <v>0.42</v>
      </c>
      <c r="V374">
        <v>2.0999999999999901E-2</v>
      </c>
      <c r="W374">
        <v>7.0000000000000596E-4</v>
      </c>
      <c r="X374">
        <v>2.16999999999999E-2</v>
      </c>
      <c r="Y374">
        <v>0.01</v>
      </c>
      <c r="Z374">
        <v>274.54840000000002</v>
      </c>
      <c r="AA374">
        <v>8236.4519999999993</v>
      </c>
      <c r="AB374">
        <v>576.551639999999</v>
      </c>
      <c r="AC374">
        <v>11839.89975</v>
      </c>
      <c r="AD374">
        <v>19.2183880000001</v>
      </c>
      <c r="AE374">
        <v>595.770027999999</v>
      </c>
      <c r="AF374">
        <v>5765.5163999999904</v>
      </c>
      <c r="AG374">
        <v>12290.159126</v>
      </c>
      <c r="AH374">
        <v>274.54840000000002</v>
      </c>
      <c r="AI374" s="13">
        <v>0</v>
      </c>
      <c r="AJ374">
        <v>576.551639999999</v>
      </c>
      <c r="AK374">
        <v>11839.89975</v>
      </c>
      <c r="AL374" t="s">
        <v>77</v>
      </c>
    </row>
    <row r="375" spans="1:38" x14ac:dyDescent="0.35">
      <c r="A375" t="str">
        <f t="shared" si="5"/>
        <v>VOLFXGBPUSD2W25RR</v>
      </c>
      <c r="B375" t="s">
        <v>71</v>
      </c>
      <c r="C375" t="s">
        <v>27</v>
      </c>
      <c r="D375" t="s">
        <v>99</v>
      </c>
      <c r="E375" t="s">
        <v>1</v>
      </c>
      <c r="F375" t="s">
        <v>18</v>
      </c>
      <c r="G375" t="s">
        <v>99</v>
      </c>
      <c r="H375" t="s">
        <v>18</v>
      </c>
      <c r="I375">
        <v>3.8888888888888799E-2</v>
      </c>
      <c r="J375" t="s">
        <v>1</v>
      </c>
      <c r="K375">
        <v>41015.959999999897</v>
      </c>
      <c r="L375">
        <v>-1.3474999999999999</v>
      </c>
      <c r="M375">
        <v>-1.27</v>
      </c>
      <c r="N375" t="s">
        <v>75</v>
      </c>
      <c r="O375" t="s">
        <v>75</v>
      </c>
      <c r="P375" t="s">
        <v>75</v>
      </c>
      <c r="Q375" t="s">
        <v>75</v>
      </c>
      <c r="R375">
        <v>1.2</v>
      </c>
      <c r="S375">
        <v>1.2794000000000001</v>
      </c>
      <c r="T375">
        <v>1.2894000000000001</v>
      </c>
      <c r="U375">
        <v>0.66</v>
      </c>
      <c r="V375">
        <v>0</v>
      </c>
      <c r="W375">
        <v>-0.29749999999999899</v>
      </c>
      <c r="X375">
        <v>0</v>
      </c>
      <c r="Y375">
        <v>-7.7499999999999902E-2</v>
      </c>
      <c r="Z375">
        <v>-3178.7368999999899</v>
      </c>
      <c r="AA375">
        <v>24609.575999999899</v>
      </c>
      <c r="AB375">
        <v>0</v>
      </c>
      <c r="AC375">
        <v>26237.909611999901</v>
      </c>
      <c r="AD375">
        <v>-12202.248099999901</v>
      </c>
      <c r="AE375">
        <v>0</v>
      </c>
      <c r="AF375">
        <v>13535.266799999899</v>
      </c>
      <c r="AG375">
        <v>26442.989411999901</v>
      </c>
      <c r="AH375">
        <v>-3178.7368999999899</v>
      </c>
      <c r="AI375" s="13">
        <v>0</v>
      </c>
      <c r="AJ375">
        <v>0</v>
      </c>
      <c r="AK375">
        <v>26237.909611999901</v>
      </c>
      <c r="AL375" t="s">
        <v>77</v>
      </c>
    </row>
    <row r="376" spans="1:38" x14ac:dyDescent="0.35">
      <c r="A376" t="str">
        <f t="shared" si="5"/>
        <v>VOLFXGBPUSD2WATM</v>
      </c>
      <c r="B376" t="s">
        <v>71</v>
      </c>
      <c r="C376" t="s">
        <v>27</v>
      </c>
      <c r="D376" t="s">
        <v>99</v>
      </c>
      <c r="E376" t="s">
        <v>1</v>
      </c>
      <c r="F376" t="s">
        <v>9</v>
      </c>
      <c r="G376" t="s">
        <v>99</v>
      </c>
      <c r="H376" t="s">
        <v>9</v>
      </c>
      <c r="I376">
        <v>3.8888888888888799E-2</v>
      </c>
      <c r="J376" t="s">
        <v>1</v>
      </c>
      <c r="K376">
        <v>-12156.795029999999</v>
      </c>
      <c r="L376">
        <v>11.805</v>
      </c>
      <c r="M376">
        <v>11.805</v>
      </c>
      <c r="N376" t="s">
        <v>75</v>
      </c>
      <c r="O376" t="s">
        <v>75</v>
      </c>
      <c r="P376" t="s">
        <v>75</v>
      </c>
      <c r="Q376" t="s">
        <v>75</v>
      </c>
      <c r="R376">
        <v>0.77500000000000002</v>
      </c>
      <c r="S376">
        <v>0.8175</v>
      </c>
      <c r="T376">
        <v>0.82130000000000003</v>
      </c>
      <c r="U376">
        <v>0.75</v>
      </c>
      <c r="V376">
        <v>0</v>
      </c>
      <c r="W376">
        <v>0.58999999999999897</v>
      </c>
      <c r="X376">
        <v>0</v>
      </c>
      <c r="Y376">
        <v>0</v>
      </c>
      <c r="Z376">
        <v>0</v>
      </c>
      <c r="AA376">
        <v>4710.7580741249903</v>
      </c>
      <c r="AB376">
        <v>1094.1115526999899</v>
      </c>
      <c r="AC376">
        <v>4969.0899685124996</v>
      </c>
      <c r="AD376">
        <v>-7172.5090676999898</v>
      </c>
      <c r="AE376">
        <v>1276.4634781499999</v>
      </c>
      <c r="AF376">
        <v>4558.7981362499904</v>
      </c>
      <c r="AG376">
        <v>4992.1878790695</v>
      </c>
      <c r="AH376">
        <v>0</v>
      </c>
      <c r="AI376" s="13">
        <v>0</v>
      </c>
      <c r="AJ376">
        <v>1094.1115526999899</v>
      </c>
      <c r="AK376">
        <v>4969.0899685124996</v>
      </c>
      <c r="AL376" t="s">
        <v>77</v>
      </c>
    </row>
    <row r="377" spans="1:38" x14ac:dyDescent="0.35">
      <c r="A377" t="str">
        <f t="shared" si="5"/>
        <v>VOLFXGBPUSD3W10FLY</v>
      </c>
      <c r="B377" t="s">
        <v>71</v>
      </c>
      <c r="C377" t="s">
        <v>27</v>
      </c>
      <c r="D377" t="s">
        <v>99</v>
      </c>
      <c r="E377" t="s">
        <v>21</v>
      </c>
      <c r="F377" t="s">
        <v>17</v>
      </c>
      <c r="G377" t="s">
        <v>99</v>
      </c>
      <c r="H377" t="s">
        <v>17</v>
      </c>
      <c r="I377">
        <v>5.83333333333333E-2</v>
      </c>
      <c r="J377" t="s">
        <v>21</v>
      </c>
      <c r="K377">
        <v>4211.68</v>
      </c>
      <c r="L377">
        <v>0.64500000000000002</v>
      </c>
      <c r="M377">
        <v>0.65</v>
      </c>
      <c r="N377" t="s">
        <v>75</v>
      </c>
      <c r="O377" t="s">
        <v>75</v>
      </c>
      <c r="P377" t="s">
        <v>85</v>
      </c>
      <c r="Q377" t="s">
        <v>85</v>
      </c>
      <c r="R377">
        <v>1.0249999999999999</v>
      </c>
      <c r="S377">
        <v>1.1940437499999901</v>
      </c>
      <c r="T377">
        <v>1.2151937499999901</v>
      </c>
      <c r="U377">
        <v>0.59050000000000002</v>
      </c>
      <c r="V377">
        <v>0</v>
      </c>
      <c r="W377">
        <v>-1.2999999999999999E-2</v>
      </c>
      <c r="X377">
        <v>0</v>
      </c>
      <c r="Y377">
        <v>-5.0000000000000001E-3</v>
      </c>
      <c r="Z377">
        <v>-21.058399999999999</v>
      </c>
      <c r="AA377">
        <v>2158.4859999999999</v>
      </c>
      <c r="AB377">
        <v>0</v>
      </c>
      <c r="AC377">
        <v>2514.4650904999999</v>
      </c>
      <c r="AD377">
        <v>-54.751840000000001</v>
      </c>
      <c r="AE377">
        <v>0</v>
      </c>
      <c r="AF377">
        <v>1243.4985200000001</v>
      </c>
      <c r="AG377">
        <v>2559.0036064999999</v>
      </c>
      <c r="AH377">
        <v>-21.058399999999999</v>
      </c>
      <c r="AI377" s="13">
        <v>0</v>
      </c>
      <c r="AJ377">
        <v>0</v>
      </c>
      <c r="AK377">
        <v>2514.4650904999999</v>
      </c>
      <c r="AL377" t="s">
        <v>77</v>
      </c>
    </row>
    <row r="378" spans="1:38" x14ac:dyDescent="0.35">
      <c r="A378" t="str">
        <f t="shared" si="5"/>
        <v>VOLFXGBPUSD3W10RR</v>
      </c>
      <c r="B378" t="s">
        <v>71</v>
      </c>
      <c r="C378" t="s">
        <v>27</v>
      </c>
      <c r="D378" t="s">
        <v>99</v>
      </c>
      <c r="E378" t="s">
        <v>21</v>
      </c>
      <c r="F378" t="s">
        <v>16</v>
      </c>
      <c r="G378" t="s">
        <v>99</v>
      </c>
      <c r="H378" t="s">
        <v>16</v>
      </c>
      <c r="I378">
        <v>5.83333333333333E-2</v>
      </c>
      <c r="J378" t="s">
        <v>21</v>
      </c>
      <c r="K378">
        <v>10363.450000000001</v>
      </c>
      <c r="L378">
        <v>-2.6850000000000001</v>
      </c>
      <c r="M378">
        <v>-2.5244</v>
      </c>
      <c r="N378" t="s">
        <v>75</v>
      </c>
      <c r="O378" t="s">
        <v>75</v>
      </c>
      <c r="P378" t="s">
        <v>75</v>
      </c>
      <c r="Q378" t="s">
        <v>75</v>
      </c>
      <c r="R378">
        <v>0.72</v>
      </c>
      <c r="S378">
        <v>1.0286</v>
      </c>
      <c r="T378">
        <v>1.0671999999999999</v>
      </c>
      <c r="U378">
        <v>0.67200000000000004</v>
      </c>
      <c r="V378">
        <v>0</v>
      </c>
      <c r="W378">
        <v>-0.299399999999999</v>
      </c>
      <c r="X378">
        <v>0</v>
      </c>
      <c r="Y378">
        <v>-0.16059999999999999</v>
      </c>
      <c r="Z378">
        <v>-1664.3700699999999</v>
      </c>
      <c r="AA378">
        <v>3730.8420000000001</v>
      </c>
      <c r="AB378">
        <v>0</v>
      </c>
      <c r="AC378">
        <v>5329.9223350000002</v>
      </c>
      <c r="AD378">
        <v>-3102.81692999999</v>
      </c>
      <c r="AE378">
        <v>0</v>
      </c>
      <c r="AF378">
        <v>3482.1192000000001</v>
      </c>
      <c r="AG378">
        <v>5529.9369200000001</v>
      </c>
      <c r="AH378">
        <v>-1664.3700699999999</v>
      </c>
      <c r="AI378" s="13">
        <v>0</v>
      </c>
      <c r="AJ378">
        <v>0</v>
      </c>
      <c r="AK378">
        <v>5329.9223350000002</v>
      </c>
      <c r="AL378" t="s">
        <v>77</v>
      </c>
    </row>
    <row r="379" spans="1:38" x14ac:dyDescent="0.35">
      <c r="A379" t="str">
        <f t="shared" si="5"/>
        <v>VOLFXGBPUSD3W25FLY</v>
      </c>
      <c r="B379" t="s">
        <v>71</v>
      </c>
      <c r="C379" t="s">
        <v>27</v>
      </c>
      <c r="D379" t="s">
        <v>99</v>
      </c>
      <c r="E379" t="s">
        <v>21</v>
      </c>
      <c r="F379" t="s">
        <v>19</v>
      </c>
      <c r="G379" t="s">
        <v>99</v>
      </c>
      <c r="H379" t="s">
        <v>19</v>
      </c>
      <c r="I379">
        <v>5.83333333333333E-2</v>
      </c>
      <c r="J379" t="s">
        <v>21</v>
      </c>
      <c r="K379">
        <v>34393.89</v>
      </c>
      <c r="L379">
        <v>0.20749999999999999</v>
      </c>
      <c r="M379">
        <v>0.21629999999999999</v>
      </c>
      <c r="N379" t="s">
        <v>75</v>
      </c>
      <c r="O379" t="s">
        <v>75</v>
      </c>
      <c r="P379" t="s">
        <v>75</v>
      </c>
      <c r="Q379" t="s">
        <v>75</v>
      </c>
      <c r="R379">
        <v>0.4607</v>
      </c>
      <c r="S379">
        <v>0.57210000000000005</v>
      </c>
      <c r="T379">
        <v>0.58609999999999995</v>
      </c>
      <c r="U379">
        <v>0.31209999999999999</v>
      </c>
      <c r="V379">
        <v>5.1999999999999798E-3</v>
      </c>
      <c r="W379">
        <v>-3.6900000000000002E-2</v>
      </c>
      <c r="X379">
        <v>6.3999999999999804E-3</v>
      </c>
      <c r="Y379">
        <v>-8.8000000000000005E-3</v>
      </c>
      <c r="Z379">
        <v>-302.66623199999998</v>
      </c>
      <c r="AA379">
        <v>7922.6325614999996</v>
      </c>
      <c r="AB379">
        <v>178.84822799999901</v>
      </c>
      <c r="AC379">
        <v>9838.3722345000006</v>
      </c>
      <c r="AD379">
        <v>-1269.1345409999999</v>
      </c>
      <c r="AE379">
        <v>220.12089599999899</v>
      </c>
      <c r="AF379">
        <v>5367.1665345000001</v>
      </c>
      <c r="AG379">
        <v>10079.1294645</v>
      </c>
      <c r="AH379">
        <v>-302.66623199999998</v>
      </c>
      <c r="AI379" s="13">
        <v>0</v>
      </c>
      <c r="AJ379">
        <v>178.84822799999901</v>
      </c>
      <c r="AK379">
        <v>9838.3722345000006</v>
      </c>
      <c r="AL379" t="s">
        <v>77</v>
      </c>
    </row>
    <row r="380" spans="1:38" x14ac:dyDescent="0.35">
      <c r="A380" t="str">
        <f t="shared" si="5"/>
        <v>VOLFXGBPUSD3W25RR</v>
      </c>
      <c r="B380" t="s">
        <v>71</v>
      </c>
      <c r="C380" t="s">
        <v>27</v>
      </c>
      <c r="D380" t="s">
        <v>99</v>
      </c>
      <c r="E380" t="s">
        <v>21</v>
      </c>
      <c r="F380" t="s">
        <v>18</v>
      </c>
      <c r="G380" t="s">
        <v>99</v>
      </c>
      <c r="H380" t="s">
        <v>18</v>
      </c>
      <c r="I380">
        <v>5.83333333333333E-2</v>
      </c>
      <c r="J380" t="s">
        <v>21</v>
      </c>
      <c r="K380">
        <v>9398.28999999999</v>
      </c>
      <c r="L380">
        <v>-1.4624999999999999</v>
      </c>
      <c r="M380">
        <v>-1.48</v>
      </c>
      <c r="N380" t="s">
        <v>75</v>
      </c>
      <c r="O380" t="s">
        <v>75</v>
      </c>
      <c r="P380" t="s">
        <v>76</v>
      </c>
      <c r="Q380" t="s">
        <v>76</v>
      </c>
      <c r="R380">
        <v>0.57946412830321903</v>
      </c>
      <c r="S380">
        <v>0.90478879278532298</v>
      </c>
      <c r="T380">
        <v>0.94211254689773705</v>
      </c>
      <c r="U380">
        <v>0.40621767717836399</v>
      </c>
      <c r="V380">
        <v>0.1055</v>
      </c>
      <c r="W380">
        <v>3.5000000000000499E-3</v>
      </c>
      <c r="X380">
        <v>0.11650000000000001</v>
      </c>
      <c r="Y380">
        <v>1.7500000000000002E-2</v>
      </c>
      <c r="Z380">
        <v>164.47007500000001</v>
      </c>
      <c r="AA380">
        <v>2722.9859611954298</v>
      </c>
      <c r="AB380">
        <v>991.519595000001</v>
      </c>
      <c r="AC380">
        <v>4251.73373167318</v>
      </c>
      <c r="AD380">
        <v>32.8940150000005</v>
      </c>
      <c r="AE380">
        <v>1094.900785</v>
      </c>
      <c r="AF380">
        <v>1908.87576662432</v>
      </c>
      <c r="AG380">
        <v>4427.1234641917599</v>
      </c>
      <c r="AH380">
        <v>164.47007500000001</v>
      </c>
      <c r="AI380" s="13">
        <v>0</v>
      </c>
      <c r="AJ380">
        <v>991.519595000001</v>
      </c>
      <c r="AK380">
        <v>4251.73373167318</v>
      </c>
      <c r="AL380" t="s">
        <v>77</v>
      </c>
    </row>
    <row r="381" spans="1:38" x14ac:dyDescent="0.35">
      <c r="A381" t="str">
        <f t="shared" si="5"/>
        <v>VOLFXGBPUSD3WATM</v>
      </c>
      <c r="B381" t="s">
        <v>71</v>
      </c>
      <c r="C381" t="s">
        <v>27</v>
      </c>
      <c r="D381" t="s">
        <v>99</v>
      </c>
      <c r="E381" t="s">
        <v>21</v>
      </c>
      <c r="F381" t="s">
        <v>9</v>
      </c>
      <c r="G381" t="s">
        <v>99</v>
      </c>
      <c r="H381" t="s">
        <v>9</v>
      </c>
      <c r="I381">
        <v>5.83333333333333E-2</v>
      </c>
      <c r="J381" t="s">
        <v>21</v>
      </c>
      <c r="K381">
        <v>48632.411829999997</v>
      </c>
      <c r="L381">
        <v>11.984999999999999</v>
      </c>
      <c r="M381">
        <v>11.98</v>
      </c>
      <c r="N381" t="s">
        <v>75</v>
      </c>
      <c r="O381" t="s">
        <v>75</v>
      </c>
      <c r="P381" t="s">
        <v>75</v>
      </c>
      <c r="Q381" t="s">
        <v>75</v>
      </c>
      <c r="R381">
        <v>0.8</v>
      </c>
      <c r="S381">
        <v>0.89729999999999999</v>
      </c>
      <c r="T381">
        <v>0.90939999999999999</v>
      </c>
      <c r="U381">
        <v>0.6</v>
      </c>
      <c r="V381">
        <v>0.42899999999999999</v>
      </c>
      <c r="W381">
        <v>9.9999999999944491E-4</v>
      </c>
      <c r="X381">
        <v>0.48199999999999898</v>
      </c>
      <c r="Y381">
        <v>4.999999999999E-3</v>
      </c>
      <c r="Z381">
        <v>243.16205914995101</v>
      </c>
      <c r="AA381">
        <v>19452.964732</v>
      </c>
      <c r="AB381">
        <v>20863.304675070001</v>
      </c>
      <c r="AC381">
        <v>21818.9315675295</v>
      </c>
      <c r="AD381">
        <v>48.632411829973002</v>
      </c>
      <c r="AE381">
        <v>23440.822502059898</v>
      </c>
      <c r="AF381">
        <v>14589.7235489999</v>
      </c>
      <c r="AG381">
        <v>22113.1576591009</v>
      </c>
      <c r="AH381">
        <v>243.16205914995101</v>
      </c>
      <c r="AI381" s="13">
        <v>0</v>
      </c>
      <c r="AJ381">
        <v>20863.304675070001</v>
      </c>
      <c r="AK381">
        <v>21818.9315675295</v>
      </c>
      <c r="AL381" t="s">
        <v>77</v>
      </c>
    </row>
    <row r="382" spans="1:38" x14ac:dyDescent="0.35">
      <c r="A382" t="str">
        <f t="shared" si="5"/>
        <v>VOLFXGBPUSD1M10FLY</v>
      </c>
      <c r="B382" t="s">
        <v>71</v>
      </c>
      <c r="C382" t="s">
        <v>27</v>
      </c>
      <c r="D382" t="s">
        <v>99</v>
      </c>
      <c r="E382" t="s">
        <v>2</v>
      </c>
      <c r="F382" t="s">
        <v>17</v>
      </c>
      <c r="G382" t="s">
        <v>99</v>
      </c>
      <c r="H382" t="s">
        <v>17</v>
      </c>
      <c r="I382">
        <v>8.3333333333333301E-2</v>
      </c>
      <c r="J382" t="s">
        <v>2</v>
      </c>
      <c r="K382">
        <v>22022.07</v>
      </c>
      <c r="L382">
        <v>0.71</v>
      </c>
      <c r="M382">
        <v>0.70499999999999996</v>
      </c>
      <c r="N382" t="s">
        <v>75</v>
      </c>
      <c r="O382" t="s">
        <v>75</v>
      </c>
      <c r="P382" t="s">
        <v>75</v>
      </c>
      <c r="Q382" t="s">
        <v>75</v>
      </c>
      <c r="R382">
        <v>0.8</v>
      </c>
      <c r="S382">
        <v>0.89349999999999996</v>
      </c>
      <c r="T382">
        <v>0.9052</v>
      </c>
      <c r="U382">
        <v>0.42399999999999999</v>
      </c>
      <c r="V382">
        <v>1.8699999999999901E-2</v>
      </c>
      <c r="W382">
        <v>0</v>
      </c>
      <c r="X382">
        <v>2.05999999999999E-2</v>
      </c>
      <c r="Y382">
        <v>5.0000000000000001E-3</v>
      </c>
      <c r="Z382">
        <v>110.11035</v>
      </c>
      <c r="AA382">
        <v>8808.8279999999995</v>
      </c>
      <c r="AB382">
        <v>411.81270899999799</v>
      </c>
      <c r="AC382">
        <v>9838.3597725</v>
      </c>
      <c r="AD382">
        <v>0</v>
      </c>
      <c r="AE382">
        <v>453.65464199999798</v>
      </c>
      <c r="AF382">
        <v>4668.6788399999996</v>
      </c>
      <c r="AG382">
        <v>9967.1888820000004</v>
      </c>
      <c r="AH382">
        <v>110.11035</v>
      </c>
      <c r="AI382" s="13">
        <v>0</v>
      </c>
      <c r="AJ382">
        <v>411.81270899999799</v>
      </c>
      <c r="AK382">
        <v>9838.3597725</v>
      </c>
      <c r="AL382" t="s">
        <v>77</v>
      </c>
    </row>
    <row r="383" spans="1:38" x14ac:dyDescent="0.35">
      <c r="A383" t="str">
        <f t="shared" si="5"/>
        <v>VOLFXGBPUSD1M10RR</v>
      </c>
      <c r="B383" t="s">
        <v>71</v>
      </c>
      <c r="C383" t="s">
        <v>27</v>
      </c>
      <c r="D383" t="s">
        <v>99</v>
      </c>
      <c r="E383" t="s">
        <v>2</v>
      </c>
      <c r="F383" t="s">
        <v>16</v>
      </c>
      <c r="G383" t="s">
        <v>99</v>
      </c>
      <c r="H383" t="s">
        <v>16</v>
      </c>
      <c r="I383">
        <v>8.3333333333333301E-2</v>
      </c>
      <c r="J383" t="s">
        <v>2</v>
      </c>
      <c r="K383">
        <v>4199.3999999999996</v>
      </c>
      <c r="L383">
        <v>-3.0074999999999998</v>
      </c>
      <c r="M383">
        <v>-2.9912999999999998</v>
      </c>
      <c r="N383" t="s">
        <v>75</v>
      </c>
      <c r="O383" t="s">
        <v>75</v>
      </c>
      <c r="P383" t="s">
        <v>75</v>
      </c>
      <c r="Q383" t="s">
        <v>75</v>
      </c>
      <c r="R383">
        <v>1.3753</v>
      </c>
      <c r="S383">
        <v>1.5550999999999999</v>
      </c>
      <c r="T383">
        <v>1.5774999999999999</v>
      </c>
      <c r="U383">
        <v>0.67110000000000003</v>
      </c>
      <c r="V383">
        <v>3.5500000000000302E-2</v>
      </c>
      <c r="W383">
        <v>-3.5999999999999997E-2</v>
      </c>
      <c r="X383">
        <v>4.3100000000000298E-2</v>
      </c>
      <c r="Y383">
        <v>-1.6199999999999899E-2</v>
      </c>
      <c r="Z383">
        <v>-68.030279999999905</v>
      </c>
      <c r="AA383">
        <v>2887.7174099999902</v>
      </c>
      <c r="AB383">
        <v>149.07870000000099</v>
      </c>
      <c r="AC383">
        <v>3265.2434699999899</v>
      </c>
      <c r="AD383">
        <v>-151.17840000000001</v>
      </c>
      <c r="AE383">
        <v>180.99414000000101</v>
      </c>
      <c r="AF383">
        <v>1409.1086699999901</v>
      </c>
      <c r="AG383">
        <v>3312.27674999999</v>
      </c>
      <c r="AH383">
        <v>-68.030279999999905</v>
      </c>
      <c r="AI383" s="13">
        <v>0</v>
      </c>
      <c r="AJ383">
        <v>149.07870000000099</v>
      </c>
      <c r="AK383">
        <v>3265.2434699999899</v>
      </c>
      <c r="AL383" t="s">
        <v>77</v>
      </c>
    </row>
    <row r="384" spans="1:38" x14ac:dyDescent="0.35">
      <c r="A384" t="str">
        <f t="shared" si="5"/>
        <v>VOLFXGBPUSD1M25FLY</v>
      </c>
      <c r="B384" t="s">
        <v>71</v>
      </c>
      <c r="C384" t="s">
        <v>27</v>
      </c>
      <c r="D384" t="s">
        <v>99</v>
      </c>
      <c r="E384" t="s">
        <v>2</v>
      </c>
      <c r="F384" t="s">
        <v>19</v>
      </c>
      <c r="G384" t="s">
        <v>99</v>
      </c>
      <c r="H384" t="s">
        <v>19</v>
      </c>
      <c r="I384">
        <v>8.3333333333333301E-2</v>
      </c>
      <c r="J384" t="s">
        <v>2</v>
      </c>
      <c r="K384">
        <v>23080.720000000001</v>
      </c>
      <c r="L384">
        <v>0.22750000000000001</v>
      </c>
      <c r="M384">
        <v>0.215</v>
      </c>
      <c r="N384" t="s">
        <v>75</v>
      </c>
      <c r="O384" t="s">
        <v>75</v>
      </c>
      <c r="P384" t="s">
        <v>75</v>
      </c>
      <c r="Q384" t="s">
        <v>75</v>
      </c>
      <c r="R384">
        <v>0.4</v>
      </c>
      <c r="S384">
        <v>0.53839999999999999</v>
      </c>
      <c r="T384">
        <v>0.55569999999999997</v>
      </c>
      <c r="U384">
        <v>0.24399999999999999</v>
      </c>
      <c r="V384">
        <v>2.44999999999999E-2</v>
      </c>
      <c r="W384">
        <v>2.2000000000000001E-3</v>
      </c>
      <c r="X384">
        <v>2.5999999999999902E-2</v>
      </c>
      <c r="Y384">
        <v>1.2500000000000001E-2</v>
      </c>
      <c r="Z384">
        <v>288.50900000000001</v>
      </c>
      <c r="AA384">
        <v>4616.1440000000002</v>
      </c>
      <c r="AB384">
        <v>565.47763999999904</v>
      </c>
      <c r="AC384">
        <v>6213.3298240000004</v>
      </c>
      <c r="AD384">
        <v>50.777584000000097</v>
      </c>
      <c r="AE384">
        <v>600.09871999999996</v>
      </c>
      <c r="AF384">
        <v>2815.8478399999999</v>
      </c>
      <c r="AG384">
        <v>6412.9780520000004</v>
      </c>
      <c r="AH384">
        <v>288.50900000000001</v>
      </c>
      <c r="AI384" s="13">
        <v>0</v>
      </c>
      <c r="AJ384">
        <v>565.47763999999904</v>
      </c>
      <c r="AK384">
        <v>6213.3298240000004</v>
      </c>
      <c r="AL384" t="s">
        <v>77</v>
      </c>
    </row>
    <row r="385" spans="1:38" x14ac:dyDescent="0.35">
      <c r="A385" t="str">
        <f t="shared" si="5"/>
        <v>VOLFXGBPUSD1M25RR</v>
      </c>
      <c r="B385" t="s">
        <v>71</v>
      </c>
      <c r="C385" t="s">
        <v>27</v>
      </c>
      <c r="D385" t="s">
        <v>99</v>
      </c>
      <c r="E385" t="s">
        <v>2</v>
      </c>
      <c r="F385" t="s">
        <v>18</v>
      </c>
      <c r="G385" t="s">
        <v>99</v>
      </c>
      <c r="H385" t="s">
        <v>18</v>
      </c>
      <c r="I385">
        <v>8.3333333333333301E-2</v>
      </c>
      <c r="J385" t="s">
        <v>2</v>
      </c>
      <c r="K385">
        <v>-17219.409999999902</v>
      </c>
      <c r="L385">
        <v>-1.6174999999999999</v>
      </c>
      <c r="M385">
        <v>-1.6174999999999999</v>
      </c>
      <c r="N385" t="s">
        <v>75</v>
      </c>
      <c r="O385" t="s">
        <v>75</v>
      </c>
      <c r="P385" t="s">
        <v>75</v>
      </c>
      <c r="Q385" t="s">
        <v>75</v>
      </c>
      <c r="R385">
        <v>0.4</v>
      </c>
      <c r="S385">
        <v>0.7218</v>
      </c>
      <c r="T385">
        <v>0.7621</v>
      </c>
      <c r="U385">
        <v>0.308</v>
      </c>
      <c r="V385">
        <v>0</v>
      </c>
      <c r="W385">
        <v>0.04</v>
      </c>
      <c r="X385">
        <v>0</v>
      </c>
      <c r="Y385">
        <v>0</v>
      </c>
      <c r="Z385">
        <v>0</v>
      </c>
      <c r="AA385">
        <v>3443.8819999999901</v>
      </c>
      <c r="AB385">
        <v>316.837143999999</v>
      </c>
      <c r="AC385">
        <v>6214.4850689999903</v>
      </c>
      <c r="AD385">
        <v>-688.77639999999997</v>
      </c>
      <c r="AE385">
        <v>322.00296699999802</v>
      </c>
      <c r="AF385">
        <v>2651.7891399999899</v>
      </c>
      <c r="AG385">
        <v>6561.4561804999903</v>
      </c>
      <c r="AH385">
        <v>0</v>
      </c>
      <c r="AI385" s="13">
        <v>0</v>
      </c>
      <c r="AJ385">
        <v>316.837143999999</v>
      </c>
      <c r="AK385">
        <v>6214.4850689999903</v>
      </c>
      <c r="AL385" t="s">
        <v>77</v>
      </c>
    </row>
    <row r="386" spans="1:38" x14ac:dyDescent="0.35">
      <c r="A386" t="str">
        <f t="shared" si="5"/>
        <v>VOLFXGBPUSD1MATM</v>
      </c>
      <c r="B386" t="s">
        <v>71</v>
      </c>
      <c r="C386" t="s">
        <v>27</v>
      </c>
      <c r="D386" t="s">
        <v>99</v>
      </c>
      <c r="E386" t="s">
        <v>2</v>
      </c>
      <c r="F386" t="s">
        <v>9</v>
      </c>
      <c r="G386" t="s">
        <v>99</v>
      </c>
      <c r="H386" t="s">
        <v>9</v>
      </c>
      <c r="I386">
        <v>8.3333333333333301E-2</v>
      </c>
      <c r="J386" t="s">
        <v>2</v>
      </c>
      <c r="K386">
        <v>112456.74165</v>
      </c>
      <c r="L386">
        <v>12.1675</v>
      </c>
      <c r="M386">
        <v>12.175000000000001</v>
      </c>
      <c r="N386" t="s">
        <v>75</v>
      </c>
      <c r="O386" t="s">
        <v>75</v>
      </c>
      <c r="P386" t="s">
        <v>75</v>
      </c>
      <c r="Q386" t="s">
        <v>75</v>
      </c>
      <c r="R386">
        <v>0.45</v>
      </c>
      <c r="S386">
        <v>1.0077</v>
      </c>
      <c r="T386">
        <v>1.0769</v>
      </c>
      <c r="U386">
        <v>0.374</v>
      </c>
      <c r="V386">
        <v>0.2515</v>
      </c>
      <c r="W386">
        <v>-6.7799999999999999E-2</v>
      </c>
      <c r="X386">
        <v>0.33450000000000002</v>
      </c>
      <c r="Y386">
        <v>-7.5000000000002799E-3</v>
      </c>
      <c r="Z386">
        <v>-843.42556237503197</v>
      </c>
      <c r="AA386">
        <v>25302.766871250002</v>
      </c>
      <c r="AB386">
        <v>28282.870524974998</v>
      </c>
      <c r="AC386">
        <v>56661.329280352496</v>
      </c>
      <c r="AD386">
        <v>-7624.5670838700098</v>
      </c>
      <c r="AE386">
        <v>37616.780081924997</v>
      </c>
      <c r="AF386">
        <v>21029.41068855</v>
      </c>
      <c r="AG386">
        <v>60552.332541442498</v>
      </c>
      <c r="AH386">
        <v>-843.42556237503197</v>
      </c>
      <c r="AI386" s="13">
        <v>0</v>
      </c>
      <c r="AJ386">
        <v>28282.870524974998</v>
      </c>
      <c r="AK386">
        <v>56661.329280352496</v>
      </c>
      <c r="AL386" t="s">
        <v>77</v>
      </c>
    </row>
    <row r="387" spans="1:38" x14ac:dyDescent="0.35">
      <c r="A387" t="str">
        <f t="shared" ref="A387:A450" si="6">CONCATENATE(C387,D387,E387,F387)</f>
        <v>VOLFXGBPUSD6M10FLY</v>
      </c>
      <c r="B387" t="s">
        <v>71</v>
      </c>
      <c r="C387" t="s">
        <v>27</v>
      </c>
      <c r="D387" t="s">
        <v>99</v>
      </c>
      <c r="E387" t="s">
        <v>5</v>
      </c>
      <c r="F387" t="s">
        <v>17</v>
      </c>
      <c r="G387" t="s">
        <v>99</v>
      </c>
      <c r="H387" t="s">
        <v>17</v>
      </c>
      <c r="I387">
        <v>0.5</v>
      </c>
      <c r="J387" t="s">
        <v>5</v>
      </c>
      <c r="K387">
        <v>2398.81</v>
      </c>
      <c r="L387">
        <v>1.0625</v>
      </c>
      <c r="M387">
        <v>1.0888</v>
      </c>
      <c r="N387" t="s">
        <v>75</v>
      </c>
      <c r="O387" t="s">
        <v>75</v>
      </c>
      <c r="P387" t="s">
        <v>75</v>
      </c>
      <c r="Q387" t="s">
        <v>75</v>
      </c>
      <c r="R387">
        <v>0.63690000000000002</v>
      </c>
      <c r="S387">
        <v>0.76739999999999997</v>
      </c>
      <c r="T387">
        <v>0.78369999999999995</v>
      </c>
      <c r="U387">
        <v>0.32340000000000002</v>
      </c>
      <c r="V387">
        <v>6.1999999999999798E-3</v>
      </c>
      <c r="W387">
        <v>-8.5800000000000098E-2</v>
      </c>
      <c r="X387">
        <v>9.4000000000000698E-3</v>
      </c>
      <c r="Y387">
        <v>-2.62999999999999E-2</v>
      </c>
      <c r="Z387">
        <v>-63.088703000000102</v>
      </c>
      <c r="AA387">
        <v>763.90104450000103</v>
      </c>
      <c r="AB387">
        <v>14.8726219999999</v>
      </c>
      <c r="AC387">
        <v>920.42339700000105</v>
      </c>
      <c r="AD387">
        <v>-205.81789800000001</v>
      </c>
      <c r="AE387">
        <v>22.548814000000199</v>
      </c>
      <c r="AF387">
        <v>387.88757700000002</v>
      </c>
      <c r="AG387">
        <v>939.97369850000098</v>
      </c>
      <c r="AH387">
        <v>-63.088703000000102</v>
      </c>
      <c r="AI387" s="13">
        <v>0</v>
      </c>
      <c r="AJ387">
        <v>14.8726219999999</v>
      </c>
      <c r="AK387">
        <v>920.42339700000105</v>
      </c>
      <c r="AL387" t="s">
        <v>77</v>
      </c>
    </row>
    <row r="388" spans="1:38" x14ac:dyDescent="0.35">
      <c r="A388" t="str">
        <f t="shared" si="6"/>
        <v>VOLFXGBPUSD6M10RR</v>
      </c>
      <c r="B388" t="s">
        <v>71</v>
      </c>
      <c r="C388" t="s">
        <v>27</v>
      </c>
      <c r="D388" t="s">
        <v>99</v>
      </c>
      <c r="E388" t="s">
        <v>5</v>
      </c>
      <c r="F388" t="s">
        <v>16</v>
      </c>
      <c r="G388" t="s">
        <v>99</v>
      </c>
      <c r="H388" t="s">
        <v>16</v>
      </c>
      <c r="I388">
        <v>0.5</v>
      </c>
      <c r="J388" t="s">
        <v>5</v>
      </c>
      <c r="K388">
        <v>12267.7499999999</v>
      </c>
      <c r="L388">
        <v>-4.2324999999999999</v>
      </c>
      <c r="M388">
        <v>-4.21</v>
      </c>
      <c r="N388" t="s">
        <v>75</v>
      </c>
      <c r="O388" t="s">
        <v>75</v>
      </c>
      <c r="P388" t="s">
        <v>75</v>
      </c>
      <c r="Q388" t="s">
        <v>75</v>
      </c>
      <c r="R388">
        <v>0.95530000000000004</v>
      </c>
      <c r="S388">
        <v>1.4711000000000001</v>
      </c>
      <c r="T388">
        <v>1.5355000000000001</v>
      </c>
      <c r="U388">
        <v>0.48309999999999997</v>
      </c>
      <c r="V388">
        <v>0</v>
      </c>
      <c r="W388">
        <v>-5.0499999999999497E-2</v>
      </c>
      <c r="X388">
        <v>0</v>
      </c>
      <c r="Y388">
        <v>-2.2499999999999899E-2</v>
      </c>
      <c r="Z388">
        <v>-276.024374999999</v>
      </c>
      <c r="AA388">
        <v>5859.6907874999997</v>
      </c>
      <c r="AB388">
        <v>0</v>
      </c>
      <c r="AC388">
        <v>9023.5435124999894</v>
      </c>
      <c r="AD388">
        <v>-619.52137499999401</v>
      </c>
      <c r="AE388">
        <v>0</v>
      </c>
      <c r="AF388">
        <v>2963.2750124999902</v>
      </c>
      <c r="AG388">
        <v>9418.5650624999998</v>
      </c>
      <c r="AH388">
        <v>-276.024374999999</v>
      </c>
      <c r="AI388" s="13">
        <v>0</v>
      </c>
      <c r="AJ388">
        <v>0</v>
      </c>
      <c r="AK388">
        <v>9023.5435124999894</v>
      </c>
      <c r="AL388" t="s">
        <v>77</v>
      </c>
    </row>
    <row r="389" spans="1:38" x14ac:dyDescent="0.35">
      <c r="A389" t="str">
        <f t="shared" si="6"/>
        <v>VOLFXGBPUSD6M25FLY</v>
      </c>
      <c r="B389" t="s">
        <v>71</v>
      </c>
      <c r="C389" t="s">
        <v>27</v>
      </c>
      <c r="D389" t="s">
        <v>99</v>
      </c>
      <c r="E389" t="s">
        <v>5</v>
      </c>
      <c r="F389" t="s">
        <v>19</v>
      </c>
      <c r="G389" t="s">
        <v>99</v>
      </c>
      <c r="H389" t="s">
        <v>19</v>
      </c>
      <c r="I389">
        <v>0.5</v>
      </c>
      <c r="J389" t="s">
        <v>5</v>
      </c>
      <c r="K389">
        <v>14310.4899999999</v>
      </c>
      <c r="L389">
        <v>0.34</v>
      </c>
      <c r="M389">
        <v>0.315</v>
      </c>
      <c r="N389" t="s">
        <v>75</v>
      </c>
      <c r="O389" t="s">
        <v>75</v>
      </c>
      <c r="P389" t="s">
        <v>75</v>
      </c>
      <c r="Q389" t="s">
        <v>75</v>
      </c>
      <c r="R389">
        <v>0.39810000000000001</v>
      </c>
      <c r="S389">
        <v>0.55959999999999999</v>
      </c>
      <c r="T389">
        <v>0.57979999999999998</v>
      </c>
      <c r="U389">
        <v>0.1996</v>
      </c>
      <c r="V389">
        <v>3.6999999999999998E-2</v>
      </c>
      <c r="W389">
        <v>1.9800000000000002E-2</v>
      </c>
      <c r="X389">
        <v>3.85E-2</v>
      </c>
      <c r="Y389">
        <v>2.5000000000000001E-2</v>
      </c>
      <c r="Z389">
        <v>357.76224999999999</v>
      </c>
      <c r="AA389">
        <v>2848.50303449999</v>
      </c>
      <c r="AB389">
        <v>529.48812999999996</v>
      </c>
      <c r="AC389">
        <v>4004.0751019999898</v>
      </c>
      <c r="AD389">
        <v>283.34770200000003</v>
      </c>
      <c r="AE389">
        <v>550.95386499999995</v>
      </c>
      <c r="AF389">
        <v>1428.1869019999899</v>
      </c>
      <c r="AG389">
        <v>4148.6110509999899</v>
      </c>
      <c r="AH389">
        <v>357.76224999999999</v>
      </c>
      <c r="AI389" s="13">
        <v>0</v>
      </c>
      <c r="AJ389">
        <v>529.48812999999996</v>
      </c>
      <c r="AK389">
        <v>4004.0751019999898</v>
      </c>
      <c r="AL389" t="s">
        <v>77</v>
      </c>
    </row>
    <row r="390" spans="1:38" x14ac:dyDescent="0.35">
      <c r="A390" t="str">
        <f t="shared" si="6"/>
        <v>VOLFXGBPUSD6M25RR</v>
      </c>
      <c r="B390" t="s">
        <v>71</v>
      </c>
      <c r="C390" t="s">
        <v>27</v>
      </c>
      <c r="D390" t="s">
        <v>99</v>
      </c>
      <c r="E390" t="s">
        <v>5</v>
      </c>
      <c r="F390" t="s">
        <v>18</v>
      </c>
      <c r="G390" t="s">
        <v>99</v>
      </c>
      <c r="H390" t="s">
        <v>18</v>
      </c>
      <c r="I390">
        <v>0.5</v>
      </c>
      <c r="J390" t="s">
        <v>5</v>
      </c>
      <c r="K390">
        <v>-33235.03</v>
      </c>
      <c r="L390">
        <v>-2.2774999999999999</v>
      </c>
      <c r="M390">
        <v>-2.2774999999999999</v>
      </c>
      <c r="N390" t="s">
        <v>75</v>
      </c>
      <c r="O390" t="s">
        <v>75</v>
      </c>
      <c r="P390" t="s">
        <v>75</v>
      </c>
      <c r="Q390" t="s">
        <v>75</v>
      </c>
      <c r="R390">
        <v>0.3075</v>
      </c>
      <c r="S390">
        <v>0.5101</v>
      </c>
      <c r="T390">
        <v>0.53369999999999995</v>
      </c>
      <c r="U390">
        <v>0.20449999999999999</v>
      </c>
      <c r="V390">
        <v>0</v>
      </c>
      <c r="W390">
        <v>1.8499999999999898E-2</v>
      </c>
      <c r="X390">
        <v>0</v>
      </c>
      <c r="Y390">
        <v>0</v>
      </c>
      <c r="Z390">
        <v>0</v>
      </c>
      <c r="AA390">
        <v>5109.8858624999903</v>
      </c>
      <c r="AB390">
        <v>870.75778599999205</v>
      </c>
      <c r="AC390">
        <v>8476.5944015000005</v>
      </c>
      <c r="AD390">
        <v>-614.848054999998</v>
      </c>
      <c r="AE390">
        <v>894.022306999997</v>
      </c>
      <c r="AF390">
        <v>3398.2818174999902</v>
      </c>
      <c r="AG390">
        <v>8868.7677554999991</v>
      </c>
      <c r="AH390">
        <v>0</v>
      </c>
      <c r="AI390" s="13">
        <v>0</v>
      </c>
      <c r="AJ390">
        <v>870.75778599999205</v>
      </c>
      <c r="AK390">
        <v>8476.5944015000005</v>
      </c>
      <c r="AL390" t="s">
        <v>77</v>
      </c>
    </row>
    <row r="391" spans="1:38" x14ac:dyDescent="0.35">
      <c r="A391" t="str">
        <f t="shared" si="6"/>
        <v>VOLFXGBPUSD6MATM</v>
      </c>
      <c r="B391" t="s">
        <v>71</v>
      </c>
      <c r="C391" t="s">
        <v>27</v>
      </c>
      <c r="D391" t="s">
        <v>99</v>
      </c>
      <c r="E391" t="s">
        <v>5</v>
      </c>
      <c r="F391" t="s">
        <v>9</v>
      </c>
      <c r="G391" t="s">
        <v>99</v>
      </c>
      <c r="H391" t="s">
        <v>9</v>
      </c>
      <c r="I391">
        <v>0.5</v>
      </c>
      <c r="J391" t="s">
        <v>5</v>
      </c>
      <c r="K391">
        <v>45084.706559999897</v>
      </c>
      <c r="L391">
        <v>11.4025</v>
      </c>
      <c r="M391">
        <v>11.4</v>
      </c>
      <c r="N391" t="s">
        <v>75</v>
      </c>
      <c r="O391" t="s">
        <v>75</v>
      </c>
      <c r="P391" t="s">
        <v>75</v>
      </c>
      <c r="Q391" t="s">
        <v>75</v>
      </c>
      <c r="R391">
        <v>0.32750000000000001</v>
      </c>
      <c r="S391">
        <v>0.45500000000000002</v>
      </c>
      <c r="T391">
        <v>0.47749999999999998</v>
      </c>
      <c r="U391">
        <v>0.30149999999999999</v>
      </c>
      <c r="V391">
        <v>0.196299999999999</v>
      </c>
      <c r="W391">
        <v>-2.84999999999993E-2</v>
      </c>
      <c r="X391">
        <v>0.24939999999999901</v>
      </c>
      <c r="Y391">
        <v>2.4999999999995E-3</v>
      </c>
      <c r="Z391">
        <v>112.71176639997699</v>
      </c>
      <c r="AA391">
        <v>7382.6206991999898</v>
      </c>
      <c r="AB391">
        <v>8850.1278977279508</v>
      </c>
      <c r="AC391">
        <v>10256.7707423999</v>
      </c>
      <c r="AD391">
        <v>-1284.9141369599599</v>
      </c>
      <c r="AE391">
        <v>11244.125816063901</v>
      </c>
      <c r="AF391">
        <v>6796.5195139199895</v>
      </c>
      <c r="AG391">
        <v>10763.973691199901</v>
      </c>
      <c r="AH391">
        <v>112.71176639997699</v>
      </c>
      <c r="AI391" s="13">
        <v>0</v>
      </c>
      <c r="AJ391">
        <v>8850.1278977279508</v>
      </c>
      <c r="AK391">
        <v>10256.7707423999</v>
      </c>
      <c r="AL391" t="s">
        <v>77</v>
      </c>
    </row>
    <row r="392" spans="1:38" x14ac:dyDescent="0.35">
      <c r="A392" t="str">
        <f t="shared" si="6"/>
        <v>VOLFXGBPUSD1Y10FLY</v>
      </c>
      <c r="B392" t="s">
        <v>71</v>
      </c>
      <c r="C392" t="s">
        <v>27</v>
      </c>
      <c r="D392" t="s">
        <v>99</v>
      </c>
      <c r="E392" t="s">
        <v>7</v>
      </c>
      <c r="F392" t="s">
        <v>17</v>
      </c>
      <c r="G392" t="s">
        <v>99</v>
      </c>
      <c r="H392" t="s">
        <v>17</v>
      </c>
      <c r="I392">
        <v>1</v>
      </c>
      <c r="J392" t="s">
        <v>7</v>
      </c>
      <c r="K392">
        <v>78618.990000000005</v>
      </c>
      <c r="L392">
        <v>1.32</v>
      </c>
      <c r="M392">
        <v>1.2749999999999999</v>
      </c>
      <c r="N392" t="s">
        <v>75</v>
      </c>
      <c r="O392" t="s">
        <v>75</v>
      </c>
      <c r="P392" t="s">
        <v>75</v>
      </c>
      <c r="Q392" t="s">
        <v>75</v>
      </c>
      <c r="R392">
        <v>0.40100000000000002</v>
      </c>
      <c r="S392">
        <v>0.56669999999999998</v>
      </c>
      <c r="T392">
        <v>0.58740000000000003</v>
      </c>
      <c r="U392">
        <v>0.2722</v>
      </c>
      <c r="V392">
        <v>0.1203</v>
      </c>
      <c r="W392">
        <v>-6.99999999999989E-3</v>
      </c>
      <c r="X392">
        <v>0.1268</v>
      </c>
      <c r="Y392">
        <v>4.5000000000000102E-2</v>
      </c>
      <c r="Z392">
        <v>3537.85455000001</v>
      </c>
      <c r="AA392">
        <v>15763.107495</v>
      </c>
      <c r="AB392">
        <v>9457.8644970000005</v>
      </c>
      <c r="AC392">
        <v>22276.690816499999</v>
      </c>
      <c r="AD392">
        <v>-550.33292999999105</v>
      </c>
      <c r="AE392">
        <v>9968.8879319999996</v>
      </c>
      <c r="AF392">
        <v>10700.044539</v>
      </c>
      <c r="AG392">
        <v>23090.397363</v>
      </c>
      <c r="AH392">
        <v>3537.85455000001</v>
      </c>
      <c r="AI392" s="13">
        <v>0</v>
      </c>
      <c r="AJ392">
        <v>9457.8644970000005</v>
      </c>
      <c r="AK392">
        <v>22276.690816499999</v>
      </c>
      <c r="AL392" t="s">
        <v>77</v>
      </c>
    </row>
    <row r="393" spans="1:38" x14ac:dyDescent="0.35">
      <c r="A393" t="str">
        <f t="shared" si="6"/>
        <v>VOLFXGBPUSD1Y10RR</v>
      </c>
      <c r="B393" t="s">
        <v>71</v>
      </c>
      <c r="C393" t="s">
        <v>27</v>
      </c>
      <c r="D393" t="s">
        <v>99</v>
      </c>
      <c r="E393" t="s">
        <v>7</v>
      </c>
      <c r="F393" t="s">
        <v>16</v>
      </c>
      <c r="G393" t="s">
        <v>99</v>
      </c>
      <c r="H393" t="s">
        <v>16</v>
      </c>
      <c r="I393">
        <v>1</v>
      </c>
      <c r="J393" t="s">
        <v>7</v>
      </c>
      <c r="K393">
        <v>53722.549999999901</v>
      </c>
      <c r="L393">
        <v>-4.6399999999999997</v>
      </c>
      <c r="M393">
        <v>-4.5999999999999996</v>
      </c>
      <c r="N393" t="s">
        <v>75</v>
      </c>
      <c r="O393" t="s">
        <v>75</v>
      </c>
      <c r="P393" t="s">
        <v>75</v>
      </c>
      <c r="Q393" t="s">
        <v>75</v>
      </c>
      <c r="R393">
        <v>0.91210000000000002</v>
      </c>
      <c r="S393">
        <v>1.4623999999999999</v>
      </c>
      <c r="T393">
        <v>1.5311999999999999</v>
      </c>
      <c r="U393">
        <v>0.47039999999999998</v>
      </c>
      <c r="V393">
        <v>0</v>
      </c>
      <c r="W393">
        <v>-0.20399999999999899</v>
      </c>
      <c r="X393">
        <v>0</v>
      </c>
      <c r="Y393">
        <v>-0.04</v>
      </c>
      <c r="Z393">
        <v>-2148.902</v>
      </c>
      <c r="AA393">
        <v>24500.168927499999</v>
      </c>
      <c r="AB393">
        <v>0</v>
      </c>
      <c r="AC393">
        <v>39281.928559999898</v>
      </c>
      <c r="AD393">
        <v>-10959.4001999999</v>
      </c>
      <c r="AE393">
        <v>0</v>
      </c>
      <c r="AF393">
        <v>12635.5437599999</v>
      </c>
      <c r="AG393">
        <v>41129.984279999997</v>
      </c>
      <c r="AH393">
        <v>-2148.902</v>
      </c>
      <c r="AI393" s="13">
        <v>0</v>
      </c>
      <c r="AJ393">
        <v>0</v>
      </c>
      <c r="AK393">
        <v>39281.928559999898</v>
      </c>
      <c r="AL393" t="s">
        <v>77</v>
      </c>
    </row>
    <row r="394" spans="1:38" x14ac:dyDescent="0.35">
      <c r="A394" t="str">
        <f t="shared" si="6"/>
        <v>VOLFXGBPUSD1Y25FLY</v>
      </c>
      <c r="B394" t="s">
        <v>71</v>
      </c>
      <c r="C394" t="s">
        <v>27</v>
      </c>
      <c r="D394" t="s">
        <v>99</v>
      </c>
      <c r="E394" t="s">
        <v>7</v>
      </c>
      <c r="F394" t="s">
        <v>19</v>
      </c>
      <c r="G394" t="s">
        <v>99</v>
      </c>
      <c r="H394" t="s">
        <v>19</v>
      </c>
      <c r="I394">
        <v>1</v>
      </c>
      <c r="J394" t="s">
        <v>7</v>
      </c>
      <c r="K394">
        <v>3018.08</v>
      </c>
      <c r="L394">
        <v>0.38</v>
      </c>
      <c r="M394">
        <v>0.34</v>
      </c>
      <c r="N394" t="s">
        <v>75</v>
      </c>
      <c r="O394" t="s">
        <v>75</v>
      </c>
      <c r="P394" t="s">
        <v>75</v>
      </c>
      <c r="Q394" t="s">
        <v>75</v>
      </c>
      <c r="R394">
        <v>0.38</v>
      </c>
      <c r="S394">
        <v>0.42130000000000001</v>
      </c>
      <c r="T394">
        <v>0.4264</v>
      </c>
      <c r="U394">
        <v>0.19600000000000001</v>
      </c>
      <c r="V394">
        <v>7.0999999999999994E-2</v>
      </c>
      <c r="W394">
        <v>4.0000000000000001E-3</v>
      </c>
      <c r="X394">
        <v>8.0100000000000005E-2</v>
      </c>
      <c r="Y394">
        <v>3.9999999999999897E-2</v>
      </c>
      <c r="Z394">
        <v>120.72320000000001</v>
      </c>
      <c r="AA394">
        <v>573.43520000000001</v>
      </c>
      <c r="AB394">
        <v>214.28368</v>
      </c>
      <c r="AC394">
        <v>635.75855200000001</v>
      </c>
      <c r="AD394">
        <v>12.072319999999999</v>
      </c>
      <c r="AE394">
        <v>241.74820800000001</v>
      </c>
      <c r="AF394">
        <v>295.77184</v>
      </c>
      <c r="AG394">
        <v>643.454656</v>
      </c>
      <c r="AH394">
        <v>120.72320000000001</v>
      </c>
      <c r="AI394" s="13">
        <v>0</v>
      </c>
      <c r="AJ394">
        <v>214.28368</v>
      </c>
      <c r="AK394">
        <v>635.75855200000001</v>
      </c>
      <c r="AL394" t="s">
        <v>77</v>
      </c>
    </row>
    <row r="395" spans="1:38" x14ac:dyDescent="0.35">
      <c r="A395" t="str">
        <f t="shared" si="6"/>
        <v>VOLFXGBPUSD1Y25RR</v>
      </c>
      <c r="B395" t="s">
        <v>71</v>
      </c>
      <c r="C395" t="s">
        <v>27</v>
      </c>
      <c r="D395" t="s">
        <v>99</v>
      </c>
      <c r="E395" t="s">
        <v>7</v>
      </c>
      <c r="F395" t="s">
        <v>18</v>
      </c>
      <c r="G395" t="s">
        <v>99</v>
      </c>
      <c r="H395" t="s">
        <v>18</v>
      </c>
      <c r="I395">
        <v>1</v>
      </c>
      <c r="J395" t="s">
        <v>7</v>
      </c>
      <c r="K395">
        <v>-169995.22</v>
      </c>
      <c r="L395">
        <v>-2.5150000000000001</v>
      </c>
      <c r="M395">
        <v>-2.3824999999999998</v>
      </c>
      <c r="N395" t="s">
        <v>75</v>
      </c>
      <c r="O395" t="s">
        <v>75</v>
      </c>
      <c r="P395" t="s">
        <v>75</v>
      </c>
      <c r="Q395" t="s">
        <v>75</v>
      </c>
      <c r="R395">
        <v>0.4</v>
      </c>
      <c r="S395">
        <v>0.50560000000000005</v>
      </c>
      <c r="T395">
        <v>0.51880000000000004</v>
      </c>
      <c r="U395">
        <v>0.248</v>
      </c>
      <c r="V395">
        <v>0</v>
      </c>
      <c r="W395">
        <v>-0.02</v>
      </c>
      <c r="X395">
        <v>0</v>
      </c>
      <c r="Y395">
        <v>-0.13250000000000001</v>
      </c>
      <c r="Z395">
        <v>22524.36665</v>
      </c>
      <c r="AA395">
        <v>33999.044000000002</v>
      </c>
      <c r="AB395">
        <v>29358.174493999999</v>
      </c>
      <c r="AC395">
        <v>42974.791616000002</v>
      </c>
      <c r="AD395">
        <v>3399.9043999999999</v>
      </c>
      <c r="AE395">
        <v>30395.145336000001</v>
      </c>
      <c r="AF395">
        <v>21079.407279999999</v>
      </c>
      <c r="AG395">
        <v>44096.760068000003</v>
      </c>
      <c r="AH395">
        <v>22524.36665</v>
      </c>
      <c r="AI395" s="13">
        <v>0</v>
      </c>
      <c r="AJ395">
        <v>29358.174493999999</v>
      </c>
      <c r="AK395">
        <v>42974.791616000002</v>
      </c>
      <c r="AL395" t="s">
        <v>77</v>
      </c>
    </row>
    <row r="396" spans="1:38" x14ac:dyDescent="0.35">
      <c r="A396" t="str">
        <f t="shared" si="6"/>
        <v>VOLFXGBPUSD1YATM</v>
      </c>
      <c r="B396" t="s">
        <v>71</v>
      </c>
      <c r="C396" t="s">
        <v>27</v>
      </c>
      <c r="D396" t="s">
        <v>99</v>
      </c>
      <c r="E396" t="s">
        <v>7</v>
      </c>
      <c r="F396" t="s">
        <v>9</v>
      </c>
      <c r="G396" t="s">
        <v>99</v>
      </c>
      <c r="H396" t="s">
        <v>9</v>
      </c>
      <c r="I396">
        <v>1</v>
      </c>
      <c r="J396" t="s">
        <v>7</v>
      </c>
      <c r="K396">
        <v>-102966.47104999999</v>
      </c>
      <c r="L396">
        <v>11.24</v>
      </c>
      <c r="M396">
        <v>11.2097</v>
      </c>
      <c r="N396" t="s">
        <v>75</v>
      </c>
      <c r="O396" t="s">
        <v>75</v>
      </c>
      <c r="P396" t="s">
        <v>75</v>
      </c>
      <c r="Q396" t="s">
        <v>75</v>
      </c>
      <c r="R396">
        <v>0.4</v>
      </c>
      <c r="S396">
        <v>0.65600000000000003</v>
      </c>
      <c r="T396">
        <v>0.70799999999999996</v>
      </c>
      <c r="U396">
        <v>0.3</v>
      </c>
      <c r="V396">
        <v>0</v>
      </c>
      <c r="W396">
        <v>0.22</v>
      </c>
      <c r="X396">
        <v>0</v>
      </c>
      <c r="Y396">
        <v>3.03000000000004E-2</v>
      </c>
      <c r="Z396">
        <v>-3119.8840728150399</v>
      </c>
      <c r="AA396">
        <v>20593.29421</v>
      </c>
      <c r="AB396">
        <v>6795.7870892998899</v>
      </c>
      <c r="AC396">
        <v>33773.002504399999</v>
      </c>
      <c r="AD396">
        <v>-22652.623630999999</v>
      </c>
      <c r="AE396">
        <v>9061.0494523999205</v>
      </c>
      <c r="AF396">
        <v>15444.9706575</v>
      </c>
      <c r="AG396">
        <v>36450.130751700002</v>
      </c>
      <c r="AH396">
        <v>-3119.8840728150399</v>
      </c>
      <c r="AI396" s="13">
        <v>0</v>
      </c>
      <c r="AJ396">
        <v>6795.7870892998899</v>
      </c>
      <c r="AK396">
        <v>33773.002504399999</v>
      </c>
      <c r="AL396" t="s">
        <v>77</v>
      </c>
    </row>
    <row r="397" spans="1:38" x14ac:dyDescent="0.35">
      <c r="A397" t="str">
        <f t="shared" si="6"/>
        <v>VOLFXGBPUSD2Y10FLY</v>
      </c>
      <c r="B397" t="s">
        <v>71</v>
      </c>
      <c r="C397" t="s">
        <v>27</v>
      </c>
      <c r="D397" t="s">
        <v>99</v>
      </c>
      <c r="E397" t="s">
        <v>8</v>
      </c>
      <c r="F397" t="s">
        <v>17</v>
      </c>
      <c r="G397" t="s">
        <v>99</v>
      </c>
      <c r="H397" t="s">
        <v>17</v>
      </c>
      <c r="I397">
        <v>2</v>
      </c>
      <c r="J397" t="s">
        <v>8</v>
      </c>
      <c r="K397">
        <v>30084.880000000001</v>
      </c>
      <c r="L397">
        <v>1.2749999999999999</v>
      </c>
      <c r="M397">
        <v>1.2749999999999999</v>
      </c>
      <c r="N397" t="s">
        <v>75</v>
      </c>
      <c r="O397" t="s">
        <v>75</v>
      </c>
      <c r="P397" t="s">
        <v>75</v>
      </c>
      <c r="Q397" t="s">
        <v>75</v>
      </c>
      <c r="R397">
        <v>0.79879999999999995</v>
      </c>
      <c r="S397">
        <v>1.3597999999999999</v>
      </c>
      <c r="T397">
        <v>1.4298999999999999</v>
      </c>
      <c r="U397">
        <v>0.4158</v>
      </c>
      <c r="V397">
        <v>4.7199999999999902E-2</v>
      </c>
      <c r="W397">
        <v>-0.04</v>
      </c>
      <c r="X397">
        <v>5.3099999999999897E-2</v>
      </c>
      <c r="Y397">
        <v>0</v>
      </c>
      <c r="Z397">
        <v>0</v>
      </c>
      <c r="AA397">
        <v>12015.901072000001</v>
      </c>
      <c r="AB397">
        <v>1420.0063359999899</v>
      </c>
      <c r="AC397">
        <v>20454.709911999998</v>
      </c>
      <c r="AD397">
        <v>-1203.3951999999999</v>
      </c>
      <c r="AE397">
        <v>1597.50712799999</v>
      </c>
      <c r="AF397">
        <v>6254.6465520000002</v>
      </c>
      <c r="AG397">
        <v>21509.184956000001</v>
      </c>
      <c r="AH397">
        <v>0</v>
      </c>
      <c r="AI397" s="13">
        <v>0</v>
      </c>
      <c r="AJ397">
        <v>1420.0063359999899</v>
      </c>
      <c r="AK397">
        <v>20454.709911999998</v>
      </c>
      <c r="AL397" t="s">
        <v>77</v>
      </c>
    </row>
    <row r="398" spans="1:38" x14ac:dyDescent="0.35">
      <c r="A398" t="str">
        <f t="shared" si="6"/>
        <v>VOLFXGBPUSD2Y10RR</v>
      </c>
      <c r="B398" t="s">
        <v>71</v>
      </c>
      <c r="C398" t="s">
        <v>27</v>
      </c>
      <c r="D398" t="s">
        <v>99</v>
      </c>
      <c r="E398" t="s">
        <v>8</v>
      </c>
      <c r="F398" t="s">
        <v>16</v>
      </c>
      <c r="G398" t="s">
        <v>99</v>
      </c>
      <c r="H398" t="s">
        <v>16</v>
      </c>
      <c r="I398">
        <v>2</v>
      </c>
      <c r="J398" t="s">
        <v>8</v>
      </c>
      <c r="K398">
        <v>20052.129999999899</v>
      </c>
      <c r="L398">
        <v>-4.62</v>
      </c>
      <c r="M398">
        <v>-4.5750000000000002</v>
      </c>
      <c r="N398" t="s">
        <v>75</v>
      </c>
      <c r="O398" t="s">
        <v>75</v>
      </c>
      <c r="P398" t="s">
        <v>75</v>
      </c>
      <c r="Q398" t="s">
        <v>75</v>
      </c>
      <c r="R398">
        <v>1.1982999999999999</v>
      </c>
      <c r="S398">
        <v>2.7197</v>
      </c>
      <c r="T398">
        <v>2.9098000000000002</v>
      </c>
      <c r="U398">
        <v>0.62370000000000003</v>
      </c>
      <c r="V398">
        <v>0</v>
      </c>
      <c r="W398">
        <v>-0.31819999999999998</v>
      </c>
      <c r="X398">
        <v>0</v>
      </c>
      <c r="Y398">
        <v>-4.4999999999999901E-2</v>
      </c>
      <c r="Z398">
        <v>-902.34584999999799</v>
      </c>
      <c r="AA398">
        <v>12014.233689499901</v>
      </c>
      <c r="AB398">
        <v>0</v>
      </c>
      <c r="AC398">
        <v>27267.888980499902</v>
      </c>
      <c r="AD398">
        <v>-6380.5877659999996</v>
      </c>
      <c r="AE398">
        <v>0</v>
      </c>
      <c r="AF398">
        <v>6253.25674049999</v>
      </c>
      <c r="AG398">
        <v>29173.8439369999</v>
      </c>
      <c r="AH398">
        <v>-902.34584999999799</v>
      </c>
      <c r="AI398" s="13">
        <v>0</v>
      </c>
      <c r="AJ398">
        <v>0</v>
      </c>
      <c r="AK398">
        <v>27267.888980499902</v>
      </c>
      <c r="AL398" t="s">
        <v>77</v>
      </c>
    </row>
    <row r="399" spans="1:38" x14ac:dyDescent="0.35">
      <c r="A399" t="str">
        <f t="shared" si="6"/>
        <v>VOLFXGBPUSD2Y25FLY</v>
      </c>
      <c r="B399" t="s">
        <v>71</v>
      </c>
      <c r="C399" t="s">
        <v>27</v>
      </c>
      <c r="D399" t="s">
        <v>99</v>
      </c>
      <c r="E399" t="s">
        <v>8</v>
      </c>
      <c r="F399" t="s">
        <v>19</v>
      </c>
      <c r="G399" t="s">
        <v>99</v>
      </c>
      <c r="H399" t="s">
        <v>19</v>
      </c>
      <c r="I399">
        <v>2</v>
      </c>
      <c r="J399" t="s">
        <v>8</v>
      </c>
      <c r="K399">
        <v>-581.14000000000306</v>
      </c>
      <c r="L399">
        <v>0.40500000000000003</v>
      </c>
      <c r="M399">
        <v>0.36249999999999999</v>
      </c>
      <c r="N399" t="s">
        <v>75</v>
      </c>
      <c r="O399" t="s">
        <v>75</v>
      </c>
      <c r="P399" t="s">
        <v>75</v>
      </c>
      <c r="Q399" t="s">
        <v>75</v>
      </c>
      <c r="R399">
        <v>0.49930000000000002</v>
      </c>
      <c r="S399">
        <v>0.49990000000000001</v>
      </c>
      <c r="T399">
        <v>0.49990000000000001</v>
      </c>
      <c r="U399">
        <v>0.25990000000000002</v>
      </c>
      <c r="V399">
        <v>8.5000000000000006E-3</v>
      </c>
      <c r="W399">
        <v>5.4600000000000003E-2</v>
      </c>
      <c r="X399">
        <v>4.2000000000000301E-3</v>
      </c>
      <c r="Y399">
        <v>4.2500000000000003E-2</v>
      </c>
      <c r="Z399">
        <v>-24.698450000000101</v>
      </c>
      <c r="AA399">
        <v>145.08160100000001</v>
      </c>
      <c r="AB399">
        <v>0</v>
      </c>
      <c r="AC399">
        <v>145.255943</v>
      </c>
      <c r="AD399">
        <v>-31.730244000000098</v>
      </c>
      <c r="AE399">
        <v>0</v>
      </c>
      <c r="AF399">
        <v>75.519143000000398</v>
      </c>
      <c r="AG399">
        <v>145.255943</v>
      </c>
      <c r="AH399">
        <v>-24.698450000000101</v>
      </c>
      <c r="AI399" s="13">
        <v>0</v>
      </c>
      <c r="AJ399">
        <v>0</v>
      </c>
      <c r="AK399">
        <v>145.255943</v>
      </c>
      <c r="AL399" t="s">
        <v>77</v>
      </c>
    </row>
    <row r="400" spans="1:38" x14ac:dyDescent="0.35">
      <c r="A400" t="str">
        <f t="shared" si="6"/>
        <v>VOLFXGBPUSD2Y25RR</v>
      </c>
      <c r="B400" t="s">
        <v>71</v>
      </c>
      <c r="C400" t="s">
        <v>27</v>
      </c>
      <c r="D400" t="s">
        <v>99</v>
      </c>
      <c r="E400" t="s">
        <v>8</v>
      </c>
      <c r="F400" t="s">
        <v>18</v>
      </c>
      <c r="G400" t="s">
        <v>99</v>
      </c>
      <c r="H400" t="s">
        <v>18</v>
      </c>
      <c r="I400">
        <v>2</v>
      </c>
      <c r="J400" t="s">
        <v>8</v>
      </c>
      <c r="K400">
        <v>-1602.93</v>
      </c>
      <c r="L400">
        <v>-2.5099999999999998</v>
      </c>
      <c r="M400">
        <v>-2.5</v>
      </c>
      <c r="N400" t="s">
        <v>75</v>
      </c>
      <c r="O400" t="s">
        <v>75</v>
      </c>
      <c r="P400" t="s">
        <v>75</v>
      </c>
      <c r="Q400" t="s">
        <v>75</v>
      </c>
      <c r="R400">
        <v>0.69899999999999995</v>
      </c>
      <c r="S400">
        <v>0.77980000000000005</v>
      </c>
      <c r="T400">
        <v>0.78990000000000005</v>
      </c>
      <c r="U400">
        <v>0.36380000000000001</v>
      </c>
      <c r="V400">
        <v>0</v>
      </c>
      <c r="W400">
        <v>-1.9999999999997702E-3</v>
      </c>
      <c r="X400">
        <v>0</v>
      </c>
      <c r="Y400">
        <v>-9.9999999999997799E-3</v>
      </c>
      <c r="Z400">
        <v>16.029299999999601</v>
      </c>
      <c r="AA400">
        <v>560.22403499999996</v>
      </c>
      <c r="AB400">
        <v>439.68369899999902</v>
      </c>
      <c r="AC400">
        <v>624.98240699999997</v>
      </c>
      <c r="AD400">
        <v>3.2058599999996402</v>
      </c>
      <c r="AE400">
        <v>492.74068199999903</v>
      </c>
      <c r="AF400">
        <v>291.57296700000001</v>
      </c>
      <c r="AG400">
        <v>633.0772035</v>
      </c>
      <c r="AH400">
        <v>16.029299999999601</v>
      </c>
      <c r="AI400" s="13">
        <v>0</v>
      </c>
      <c r="AJ400">
        <v>439.68369899999902</v>
      </c>
      <c r="AK400">
        <v>624.98240699999997</v>
      </c>
      <c r="AL400" t="s">
        <v>77</v>
      </c>
    </row>
    <row r="401" spans="1:38" x14ac:dyDescent="0.35">
      <c r="A401" t="str">
        <f t="shared" si="6"/>
        <v>VOLFXGBPUSD2YATM</v>
      </c>
      <c r="B401" t="s">
        <v>71</v>
      </c>
      <c r="C401" t="s">
        <v>27</v>
      </c>
      <c r="D401" t="s">
        <v>99</v>
      </c>
      <c r="E401" t="s">
        <v>8</v>
      </c>
      <c r="F401" t="s">
        <v>9</v>
      </c>
      <c r="G401" t="s">
        <v>99</v>
      </c>
      <c r="H401" t="s">
        <v>9</v>
      </c>
      <c r="I401">
        <v>2</v>
      </c>
      <c r="J401" t="s">
        <v>8</v>
      </c>
      <c r="K401">
        <v>-29025.452389999999</v>
      </c>
      <c r="L401">
        <v>11.53</v>
      </c>
      <c r="M401">
        <v>11.525</v>
      </c>
      <c r="N401" t="s">
        <v>75</v>
      </c>
      <c r="O401" t="s">
        <v>75</v>
      </c>
      <c r="P401" t="s">
        <v>75</v>
      </c>
      <c r="Q401" t="s">
        <v>75</v>
      </c>
      <c r="R401">
        <v>0.4</v>
      </c>
      <c r="S401">
        <v>0.87890000000000001</v>
      </c>
      <c r="T401">
        <v>0.93869999999999998</v>
      </c>
      <c r="U401">
        <v>0.36</v>
      </c>
      <c r="V401">
        <v>9.9999999999944491E-4</v>
      </c>
      <c r="W401">
        <v>2.0999999999998999E-2</v>
      </c>
      <c r="X401">
        <v>4.9999999999883395E-4</v>
      </c>
      <c r="Y401">
        <v>4.999999999999E-3</v>
      </c>
      <c r="Z401">
        <v>-145.127261949971</v>
      </c>
      <c r="AA401">
        <v>5805.0904780000001</v>
      </c>
      <c r="AB401">
        <v>0</v>
      </c>
      <c r="AC401">
        <v>12755.2350527855</v>
      </c>
      <c r="AD401">
        <v>-609.53450018997103</v>
      </c>
      <c r="AE401">
        <v>0</v>
      </c>
      <c r="AF401">
        <v>5224.5814301999999</v>
      </c>
      <c r="AG401">
        <v>13623.096079246499</v>
      </c>
      <c r="AH401">
        <v>-145.127261949971</v>
      </c>
      <c r="AI401" s="13">
        <v>0</v>
      </c>
      <c r="AJ401">
        <v>0</v>
      </c>
      <c r="AK401">
        <v>12755.2350527855</v>
      </c>
      <c r="AL401" t="s">
        <v>77</v>
      </c>
    </row>
    <row r="402" spans="1:38" x14ac:dyDescent="0.35">
      <c r="A402" t="str">
        <f t="shared" si="6"/>
        <v>VOLFXGBPUSD7YATM</v>
      </c>
      <c r="B402" t="s">
        <v>71</v>
      </c>
      <c r="C402" t="s">
        <v>27</v>
      </c>
      <c r="D402" t="s">
        <v>99</v>
      </c>
      <c r="E402" t="s">
        <v>25</v>
      </c>
      <c r="F402" t="s">
        <v>9</v>
      </c>
      <c r="G402" t="s">
        <v>99</v>
      </c>
      <c r="H402" t="s">
        <v>9</v>
      </c>
      <c r="I402">
        <v>7</v>
      </c>
      <c r="J402" t="s">
        <v>25</v>
      </c>
      <c r="K402">
        <v>-313.03217999999998</v>
      </c>
      <c r="L402">
        <v>13.025</v>
      </c>
      <c r="M402">
        <v>12.997</v>
      </c>
      <c r="N402" t="s">
        <v>75</v>
      </c>
      <c r="O402" t="s">
        <v>75</v>
      </c>
      <c r="P402" t="s">
        <v>75</v>
      </c>
      <c r="Q402" t="s">
        <v>75</v>
      </c>
      <c r="R402">
        <v>1</v>
      </c>
      <c r="S402">
        <v>1.9069</v>
      </c>
      <c r="T402">
        <v>2.0202</v>
      </c>
      <c r="U402">
        <v>0.92</v>
      </c>
      <c r="V402">
        <v>5.6000000000011596E-3</v>
      </c>
      <c r="W402">
        <v>1.8271999999999899</v>
      </c>
      <c r="X402">
        <v>2.8000000000005798E-3</v>
      </c>
      <c r="Y402">
        <v>2.80000000000004E-2</v>
      </c>
      <c r="Z402">
        <v>-8.7649010400001401</v>
      </c>
      <c r="AA402">
        <v>156.51608999999999</v>
      </c>
      <c r="AB402">
        <v>0</v>
      </c>
      <c r="AC402">
        <v>298.46053202100001</v>
      </c>
      <c r="AD402">
        <v>-571.97239929599903</v>
      </c>
      <c r="AE402">
        <v>0</v>
      </c>
      <c r="AF402">
        <v>143.9948028</v>
      </c>
      <c r="AG402">
        <v>316.19380501799998</v>
      </c>
      <c r="AH402">
        <v>-8.7649010400001401</v>
      </c>
      <c r="AI402" s="13">
        <v>0</v>
      </c>
      <c r="AJ402">
        <v>0</v>
      </c>
      <c r="AK402">
        <v>298.46053202100001</v>
      </c>
      <c r="AL402" t="s">
        <v>77</v>
      </c>
    </row>
    <row r="403" spans="1:38" x14ac:dyDescent="0.35">
      <c r="A403" t="str">
        <f t="shared" si="6"/>
        <v>VOLFXGBPUSD10YATM</v>
      </c>
      <c r="B403" t="s">
        <v>71</v>
      </c>
      <c r="C403" t="s">
        <v>27</v>
      </c>
      <c r="D403" t="s">
        <v>99</v>
      </c>
      <c r="E403" t="s">
        <v>26</v>
      </c>
      <c r="F403" t="s">
        <v>9</v>
      </c>
      <c r="G403" t="s">
        <v>99</v>
      </c>
      <c r="H403" t="s">
        <v>9</v>
      </c>
      <c r="I403">
        <v>10</v>
      </c>
      <c r="J403" t="s">
        <v>26</v>
      </c>
      <c r="K403">
        <v>-0.442769999999999</v>
      </c>
      <c r="L403">
        <v>13.425000000000001</v>
      </c>
      <c r="M403">
        <v>13.399699999999999</v>
      </c>
      <c r="N403" t="s">
        <v>75</v>
      </c>
      <c r="O403" t="s">
        <v>75</v>
      </c>
      <c r="P403" t="s">
        <v>75</v>
      </c>
      <c r="Q403" t="s">
        <v>75</v>
      </c>
      <c r="R403">
        <v>1</v>
      </c>
      <c r="S403">
        <v>1.1597999999999999</v>
      </c>
      <c r="T403">
        <v>1.1797</v>
      </c>
      <c r="U403">
        <v>0.92</v>
      </c>
      <c r="V403">
        <v>5.1000000000005399E-3</v>
      </c>
      <c r="W403">
        <v>2.1505999999999998</v>
      </c>
      <c r="X403">
        <v>2.5000000000012699E-3</v>
      </c>
      <c r="Y403">
        <v>2.5300000000001401E-2</v>
      </c>
      <c r="Z403">
        <v>-1.1202081000000599E-2</v>
      </c>
      <c r="AA403">
        <v>0.221384999999999</v>
      </c>
      <c r="AB403">
        <v>0</v>
      </c>
      <c r="AC403">
        <v>0.25676232299999902</v>
      </c>
      <c r="AD403">
        <v>-0.95222116199999995</v>
      </c>
      <c r="AE403">
        <v>0</v>
      </c>
      <c r="AF403">
        <v>0.203674199999999</v>
      </c>
      <c r="AG403">
        <v>0.261167884499999</v>
      </c>
      <c r="AH403">
        <v>-1.1202081000000599E-2</v>
      </c>
      <c r="AI403" s="13">
        <v>0</v>
      </c>
      <c r="AJ403">
        <v>0</v>
      </c>
      <c r="AK403">
        <v>0.25676232299999902</v>
      </c>
      <c r="AL403" t="s">
        <v>77</v>
      </c>
    </row>
    <row r="404" spans="1:38" x14ac:dyDescent="0.35">
      <c r="A404" t="str">
        <f t="shared" si="6"/>
        <v>VOLFXNOKSEK2W10FLY</v>
      </c>
      <c r="B404" t="s">
        <v>71</v>
      </c>
      <c r="C404" t="s">
        <v>27</v>
      </c>
      <c r="D404" t="s">
        <v>100</v>
      </c>
      <c r="E404" t="s">
        <v>1</v>
      </c>
      <c r="F404" t="s">
        <v>17</v>
      </c>
      <c r="G404" t="s">
        <v>100</v>
      </c>
      <c r="H404" t="s">
        <v>17</v>
      </c>
      <c r="I404">
        <v>3.8888888888888799E-2</v>
      </c>
      <c r="J404" t="s">
        <v>1</v>
      </c>
      <c r="K404">
        <v>-105.329999999999</v>
      </c>
      <c r="L404">
        <v>0.56499999999999995</v>
      </c>
      <c r="M404">
        <v>0.56499999999999995</v>
      </c>
      <c r="N404" t="s">
        <v>75</v>
      </c>
      <c r="O404" t="s">
        <v>75</v>
      </c>
      <c r="P404" t="s">
        <v>80</v>
      </c>
      <c r="Q404" t="s">
        <v>83</v>
      </c>
      <c r="R404">
        <v>2.16</v>
      </c>
      <c r="S404">
        <v>3.3759999999999999</v>
      </c>
      <c r="T404">
        <v>3.528</v>
      </c>
      <c r="U404">
        <v>1.7366999999999999</v>
      </c>
      <c r="V404">
        <v>0</v>
      </c>
      <c r="W404">
        <v>7.1999999999999897E-2</v>
      </c>
      <c r="X404">
        <v>0</v>
      </c>
      <c r="Y404">
        <v>0</v>
      </c>
      <c r="Z404">
        <v>0</v>
      </c>
      <c r="AA404">
        <v>113.756399999999</v>
      </c>
      <c r="AB404">
        <v>8.8477200000000007</v>
      </c>
      <c r="AC404">
        <v>177.79703999999899</v>
      </c>
      <c r="AD404">
        <v>-7.5837599999999901</v>
      </c>
      <c r="AE404">
        <v>9.9536850000000001</v>
      </c>
      <c r="AF404">
        <v>91.463305500000004</v>
      </c>
      <c r="AG404">
        <v>185.80212</v>
      </c>
      <c r="AH404">
        <v>0</v>
      </c>
      <c r="AI404" s="13">
        <v>113.756399999999</v>
      </c>
      <c r="AJ404">
        <v>8.8477200000000007</v>
      </c>
      <c r="AK404">
        <v>177.79703999999899</v>
      </c>
      <c r="AL404" t="s">
        <v>77</v>
      </c>
    </row>
    <row r="405" spans="1:38" x14ac:dyDescent="0.35">
      <c r="A405" t="str">
        <f t="shared" si="6"/>
        <v>VOLFXNOKSEK2W10RR</v>
      </c>
      <c r="B405" t="s">
        <v>71</v>
      </c>
      <c r="C405" t="s">
        <v>27</v>
      </c>
      <c r="D405" t="s">
        <v>100</v>
      </c>
      <c r="E405" t="s">
        <v>1</v>
      </c>
      <c r="F405" t="s">
        <v>16</v>
      </c>
      <c r="G405" t="s">
        <v>100</v>
      </c>
      <c r="H405" t="s">
        <v>16</v>
      </c>
      <c r="I405">
        <v>3.8888888888888799E-2</v>
      </c>
      <c r="J405" t="s">
        <v>1</v>
      </c>
      <c r="K405">
        <v>-576.21</v>
      </c>
      <c r="L405">
        <v>-1.02</v>
      </c>
      <c r="M405">
        <v>-0.8</v>
      </c>
      <c r="N405" t="s">
        <v>75</v>
      </c>
      <c r="O405" t="s">
        <v>75</v>
      </c>
      <c r="P405" t="s">
        <v>75</v>
      </c>
      <c r="Q405" t="s">
        <v>75</v>
      </c>
      <c r="R405">
        <v>3.18</v>
      </c>
      <c r="S405">
        <v>3.4359999999999999</v>
      </c>
      <c r="T405">
        <v>3.468</v>
      </c>
      <c r="U405">
        <v>2.4788999999999999</v>
      </c>
      <c r="V405">
        <v>0</v>
      </c>
      <c r="W405">
        <v>-4.3999999999999997E-2</v>
      </c>
      <c r="X405">
        <v>0</v>
      </c>
      <c r="Y405">
        <v>-0.219999999999999</v>
      </c>
      <c r="Z405">
        <v>126.7662</v>
      </c>
      <c r="AA405">
        <v>916.1739</v>
      </c>
      <c r="AB405">
        <v>497.26922999999999</v>
      </c>
      <c r="AC405">
        <v>989.92877999999996</v>
      </c>
      <c r="AD405">
        <v>25.35324</v>
      </c>
      <c r="AE405">
        <v>543.59651399999996</v>
      </c>
      <c r="AF405">
        <v>714.18348449999996</v>
      </c>
      <c r="AG405">
        <v>999.14814000000001</v>
      </c>
      <c r="AH405">
        <v>126.7662</v>
      </c>
      <c r="AI405" s="13">
        <v>916.1739</v>
      </c>
      <c r="AJ405">
        <v>497.26922999999999</v>
      </c>
      <c r="AK405">
        <v>989.92877999999996</v>
      </c>
      <c r="AL405" t="s">
        <v>77</v>
      </c>
    </row>
    <row r="406" spans="1:38" x14ac:dyDescent="0.35">
      <c r="A406" t="str">
        <f t="shared" si="6"/>
        <v>VOLFXNOKSEK2W25FLY</v>
      </c>
      <c r="B406" t="s">
        <v>71</v>
      </c>
      <c r="C406" t="s">
        <v>27</v>
      </c>
      <c r="D406" t="s">
        <v>100</v>
      </c>
      <c r="E406" t="s">
        <v>1</v>
      </c>
      <c r="F406" t="s">
        <v>19</v>
      </c>
      <c r="G406" t="s">
        <v>100</v>
      </c>
      <c r="H406" t="s">
        <v>19</v>
      </c>
      <c r="I406">
        <v>3.8888888888888799E-2</v>
      </c>
      <c r="J406" t="s">
        <v>1</v>
      </c>
      <c r="K406">
        <v>845.43999999999903</v>
      </c>
      <c r="L406">
        <v>0.20250000000000001</v>
      </c>
      <c r="M406">
        <v>0.20250000000000001</v>
      </c>
      <c r="N406" t="s">
        <v>75</v>
      </c>
      <c r="O406" t="s">
        <v>75</v>
      </c>
      <c r="P406" t="s">
        <v>75</v>
      </c>
      <c r="Q406" t="s">
        <v>75</v>
      </c>
      <c r="R406">
        <v>0.95979999999999999</v>
      </c>
      <c r="S406">
        <v>1.252</v>
      </c>
      <c r="T406">
        <v>1.2885</v>
      </c>
      <c r="U406">
        <v>0.752</v>
      </c>
      <c r="V406">
        <v>1.43E-2</v>
      </c>
      <c r="W406">
        <v>-7.9999999999999793E-3</v>
      </c>
      <c r="X406">
        <v>1.61E-2</v>
      </c>
      <c r="Y406">
        <v>0</v>
      </c>
      <c r="Z406">
        <v>0</v>
      </c>
      <c r="AA406">
        <v>405.72665599999999</v>
      </c>
      <c r="AB406">
        <v>12.089791999999999</v>
      </c>
      <c r="AC406">
        <v>529.24543999999901</v>
      </c>
      <c r="AD406">
        <v>-6.7635199999999802</v>
      </c>
      <c r="AE406">
        <v>13.611584000000001</v>
      </c>
      <c r="AF406">
        <v>317.88543999999899</v>
      </c>
      <c r="AG406">
        <v>544.67471999999998</v>
      </c>
      <c r="AH406">
        <v>0</v>
      </c>
      <c r="AI406" s="13">
        <v>405.72665599999999</v>
      </c>
      <c r="AJ406">
        <v>12.089791999999999</v>
      </c>
      <c r="AK406">
        <v>529.24543999999901</v>
      </c>
      <c r="AL406" t="s">
        <v>77</v>
      </c>
    </row>
    <row r="407" spans="1:38" x14ac:dyDescent="0.35">
      <c r="A407" t="str">
        <f t="shared" si="6"/>
        <v>VOLFXNOKSEK2W25RR</v>
      </c>
      <c r="B407" t="s">
        <v>71</v>
      </c>
      <c r="C407" t="s">
        <v>27</v>
      </c>
      <c r="D407" t="s">
        <v>100</v>
      </c>
      <c r="E407" t="s">
        <v>1</v>
      </c>
      <c r="F407" t="s">
        <v>18</v>
      </c>
      <c r="G407" t="s">
        <v>100</v>
      </c>
      <c r="H407" t="s">
        <v>18</v>
      </c>
      <c r="I407">
        <v>3.8888888888888799E-2</v>
      </c>
      <c r="J407" t="s">
        <v>1</v>
      </c>
      <c r="K407">
        <v>2416.4</v>
      </c>
      <c r="L407">
        <v>-0.54249999999999998</v>
      </c>
      <c r="M407">
        <v>-0.45</v>
      </c>
      <c r="N407" t="s">
        <v>75</v>
      </c>
      <c r="O407" t="s">
        <v>75</v>
      </c>
      <c r="P407" t="s">
        <v>75</v>
      </c>
      <c r="Q407" t="s">
        <v>75</v>
      </c>
      <c r="R407">
        <v>1.6</v>
      </c>
      <c r="S407">
        <v>1.804</v>
      </c>
      <c r="T407">
        <v>1.8294999999999999</v>
      </c>
      <c r="U407">
        <v>1.395</v>
      </c>
      <c r="V407">
        <v>0</v>
      </c>
      <c r="W407">
        <v>-0.46009999999999901</v>
      </c>
      <c r="X407">
        <v>0</v>
      </c>
      <c r="Y407">
        <v>-9.2499999999999902E-2</v>
      </c>
      <c r="Z407">
        <v>-223.516999999999</v>
      </c>
      <c r="AA407">
        <v>1933.12</v>
      </c>
      <c r="AB407">
        <v>0</v>
      </c>
      <c r="AC407">
        <v>2179.5927999999999</v>
      </c>
      <c r="AD407">
        <v>-1111.7856399999901</v>
      </c>
      <c r="AE407">
        <v>0</v>
      </c>
      <c r="AF407">
        <v>1685.4390000000001</v>
      </c>
      <c r="AG407">
        <v>2210.4018999999998</v>
      </c>
      <c r="AH407">
        <v>-223.516999999999</v>
      </c>
      <c r="AI407" s="13">
        <v>1933.12</v>
      </c>
      <c r="AJ407">
        <v>0</v>
      </c>
      <c r="AK407">
        <v>2179.5927999999999</v>
      </c>
      <c r="AL407" t="s">
        <v>77</v>
      </c>
    </row>
    <row r="408" spans="1:38" x14ac:dyDescent="0.35">
      <c r="A408" t="str">
        <f t="shared" si="6"/>
        <v>VOLFXNOKSEK2WATM</v>
      </c>
      <c r="B408" t="s">
        <v>71</v>
      </c>
      <c r="C408" t="s">
        <v>27</v>
      </c>
      <c r="D408" t="s">
        <v>100</v>
      </c>
      <c r="E408" t="s">
        <v>1</v>
      </c>
      <c r="F408" t="s">
        <v>9</v>
      </c>
      <c r="G408" t="s">
        <v>100</v>
      </c>
      <c r="H408" t="s">
        <v>9</v>
      </c>
      <c r="I408">
        <v>3.8888888888888799E-2</v>
      </c>
      <c r="J408" t="s">
        <v>1</v>
      </c>
      <c r="K408">
        <v>13854.588830000001</v>
      </c>
      <c r="L408">
        <v>8.85</v>
      </c>
      <c r="M408">
        <v>8.85</v>
      </c>
      <c r="N408" t="s">
        <v>75</v>
      </c>
      <c r="O408" t="s">
        <v>75</v>
      </c>
      <c r="P408" t="s">
        <v>75</v>
      </c>
      <c r="Q408" t="s">
        <v>75</v>
      </c>
      <c r="R408">
        <v>2.65</v>
      </c>
      <c r="S408">
        <v>2.65</v>
      </c>
      <c r="T408">
        <v>2.65</v>
      </c>
      <c r="U408">
        <v>2.0655000000000001</v>
      </c>
      <c r="V408">
        <v>1.9999999999999501E-2</v>
      </c>
      <c r="W408">
        <v>-1.15999999999996E-2</v>
      </c>
      <c r="X408">
        <v>2.2499999999999E-2</v>
      </c>
      <c r="Y408">
        <v>0</v>
      </c>
      <c r="Z408">
        <v>0</v>
      </c>
      <c r="AA408">
        <v>18357.330199749998</v>
      </c>
      <c r="AB408">
        <v>277.09177659999398</v>
      </c>
      <c r="AC408">
        <v>18357.330199749998</v>
      </c>
      <c r="AD408">
        <v>-160.71323042799401</v>
      </c>
      <c r="AE408">
        <v>311.72824867498701</v>
      </c>
      <c r="AF408">
        <v>14308.326614182501</v>
      </c>
      <c r="AG408">
        <v>18357.330199749998</v>
      </c>
      <c r="AH408">
        <v>0</v>
      </c>
      <c r="AI408" s="13">
        <v>18357.330199749998</v>
      </c>
      <c r="AJ408">
        <v>277.09177659999398</v>
      </c>
      <c r="AK408">
        <v>18357.330199749998</v>
      </c>
      <c r="AL408" t="s">
        <v>77</v>
      </c>
    </row>
    <row r="409" spans="1:38" x14ac:dyDescent="0.35">
      <c r="A409" t="str">
        <f t="shared" si="6"/>
        <v>VOLFXNOKSEK3W10FLY</v>
      </c>
      <c r="B409" t="s">
        <v>71</v>
      </c>
      <c r="C409" t="s">
        <v>27</v>
      </c>
      <c r="D409" t="s">
        <v>100</v>
      </c>
      <c r="E409" t="s">
        <v>21</v>
      </c>
      <c r="F409" t="s">
        <v>17</v>
      </c>
      <c r="G409" t="s">
        <v>100</v>
      </c>
      <c r="H409" t="s">
        <v>17</v>
      </c>
      <c r="I409">
        <v>5.83333333333333E-2</v>
      </c>
      <c r="J409" t="s">
        <v>21</v>
      </c>
      <c r="K409">
        <v>-16.8</v>
      </c>
      <c r="L409">
        <v>0.55249999999999999</v>
      </c>
      <c r="M409">
        <v>0.59689999999999999</v>
      </c>
      <c r="N409" t="s">
        <v>74</v>
      </c>
      <c r="O409" t="s">
        <v>75</v>
      </c>
      <c r="P409" t="s">
        <v>85</v>
      </c>
      <c r="Q409" t="s">
        <v>85</v>
      </c>
      <c r="R409">
        <v>1.88</v>
      </c>
      <c r="S409">
        <v>2.956</v>
      </c>
      <c r="T409">
        <v>3.0905</v>
      </c>
      <c r="U409">
        <v>1.46636875</v>
      </c>
      <c r="V409">
        <v>0</v>
      </c>
      <c r="W409">
        <v>5.1699999999999899E-2</v>
      </c>
      <c r="X409">
        <v>0</v>
      </c>
      <c r="Y409">
        <v>0</v>
      </c>
      <c r="Z409">
        <v>0</v>
      </c>
      <c r="AA409">
        <v>15.792</v>
      </c>
      <c r="AB409">
        <v>1.19658</v>
      </c>
      <c r="AC409">
        <v>24.830400000000001</v>
      </c>
      <c r="AD409">
        <v>-0.868559999999999</v>
      </c>
      <c r="AE409">
        <v>1.345785</v>
      </c>
      <c r="AF409">
        <v>12.3174975</v>
      </c>
      <c r="AG409">
        <v>25.9602</v>
      </c>
      <c r="AH409">
        <v>0</v>
      </c>
      <c r="AI409" s="13">
        <v>15.792</v>
      </c>
      <c r="AJ409">
        <v>1.19658</v>
      </c>
      <c r="AK409">
        <v>24.830400000000001</v>
      </c>
      <c r="AL409" t="s">
        <v>77</v>
      </c>
    </row>
    <row r="410" spans="1:38" x14ac:dyDescent="0.35">
      <c r="A410" t="str">
        <f t="shared" si="6"/>
        <v>VOLFXNOKSEK3W10RR</v>
      </c>
      <c r="B410" t="s">
        <v>71</v>
      </c>
      <c r="C410" t="s">
        <v>27</v>
      </c>
      <c r="D410" t="s">
        <v>100</v>
      </c>
      <c r="E410" t="s">
        <v>21</v>
      </c>
      <c r="F410" t="s">
        <v>16</v>
      </c>
      <c r="G410" t="s">
        <v>100</v>
      </c>
      <c r="H410" t="s">
        <v>16</v>
      </c>
      <c r="I410">
        <v>5.83333333333333E-2</v>
      </c>
      <c r="J410" t="s">
        <v>21</v>
      </c>
      <c r="K410">
        <v>-98.8</v>
      </c>
      <c r="L410">
        <v>-1.0674999999999999</v>
      </c>
      <c r="M410">
        <v>-0.51519999999999999</v>
      </c>
      <c r="N410" t="s">
        <v>74</v>
      </c>
      <c r="O410" t="s">
        <v>75</v>
      </c>
      <c r="P410" t="s">
        <v>85</v>
      </c>
      <c r="Q410" t="s">
        <v>85</v>
      </c>
      <c r="R410">
        <v>2.3925000000000001</v>
      </c>
      <c r="S410">
        <v>3.3134999999999999</v>
      </c>
      <c r="T410">
        <v>3.4286249999999998</v>
      </c>
      <c r="U410">
        <v>1.8424687499999901</v>
      </c>
      <c r="V410">
        <v>0</v>
      </c>
      <c r="W410">
        <v>-4.7937499999999897E-2</v>
      </c>
      <c r="X410">
        <v>0</v>
      </c>
      <c r="Y410">
        <v>0</v>
      </c>
      <c r="Z410">
        <v>0</v>
      </c>
      <c r="AA410">
        <v>118.1895</v>
      </c>
      <c r="AB410">
        <v>90.896617500000005</v>
      </c>
      <c r="AC410">
        <v>163.68689999999901</v>
      </c>
      <c r="AD410">
        <v>4.7362249999999904</v>
      </c>
      <c r="AE410">
        <v>99.302644999999998</v>
      </c>
      <c r="AF410">
        <v>91.017956249999997</v>
      </c>
      <c r="AG410">
        <v>169.37407499999901</v>
      </c>
      <c r="AH410">
        <v>0</v>
      </c>
      <c r="AI410" s="13">
        <v>118.1895</v>
      </c>
      <c r="AJ410">
        <v>90.896617500000005</v>
      </c>
      <c r="AK410">
        <v>163.68689999999901</v>
      </c>
      <c r="AL410" t="s">
        <v>77</v>
      </c>
    </row>
    <row r="411" spans="1:38" x14ac:dyDescent="0.35">
      <c r="A411" t="str">
        <f t="shared" si="6"/>
        <v>VOLFXNOKSEK3W25FLY</v>
      </c>
      <c r="B411" t="s">
        <v>71</v>
      </c>
      <c r="C411" t="s">
        <v>27</v>
      </c>
      <c r="D411" t="s">
        <v>100</v>
      </c>
      <c r="E411" t="s">
        <v>21</v>
      </c>
      <c r="F411" t="s">
        <v>19</v>
      </c>
      <c r="G411" t="s">
        <v>100</v>
      </c>
      <c r="H411" t="s">
        <v>19</v>
      </c>
      <c r="I411">
        <v>5.83333333333333E-2</v>
      </c>
      <c r="J411" t="s">
        <v>21</v>
      </c>
      <c r="K411">
        <v>142.12</v>
      </c>
      <c r="L411">
        <v>0.1925</v>
      </c>
      <c r="M411">
        <v>0.187</v>
      </c>
      <c r="N411" t="s">
        <v>74</v>
      </c>
      <c r="O411" t="s">
        <v>75</v>
      </c>
      <c r="P411" t="s">
        <v>85</v>
      </c>
      <c r="Q411" t="s">
        <v>85</v>
      </c>
      <c r="R411">
        <v>0.79144999999999999</v>
      </c>
      <c r="S411">
        <v>1.0345625000000001</v>
      </c>
      <c r="T411">
        <v>1.0649374999999901</v>
      </c>
      <c r="U411">
        <v>0.60972499999999996</v>
      </c>
      <c r="V411">
        <v>1.01E-2</v>
      </c>
      <c r="W411">
        <v>-4.1937499999999796E-3</v>
      </c>
      <c r="X411">
        <v>1.12E-2</v>
      </c>
      <c r="Y411">
        <v>0</v>
      </c>
      <c r="Z411">
        <v>0</v>
      </c>
      <c r="AA411">
        <v>56.240437</v>
      </c>
      <c r="AB411">
        <v>1.4354119999999999</v>
      </c>
      <c r="AC411">
        <v>73.516011250000005</v>
      </c>
      <c r="AD411">
        <v>-0.59601574999999796</v>
      </c>
      <c r="AE411">
        <v>1.591744</v>
      </c>
      <c r="AF411">
        <v>43.3270585</v>
      </c>
      <c r="AG411">
        <v>75.674458749999999</v>
      </c>
      <c r="AH411">
        <v>0</v>
      </c>
      <c r="AI411" s="13">
        <v>56.240437</v>
      </c>
      <c r="AJ411">
        <v>1.4354119999999999</v>
      </c>
      <c r="AK411">
        <v>73.516011250000005</v>
      </c>
      <c r="AL411" t="s">
        <v>77</v>
      </c>
    </row>
    <row r="412" spans="1:38" x14ac:dyDescent="0.35">
      <c r="A412" t="str">
        <f t="shared" si="6"/>
        <v>VOLFXNOKSEK3W25RR</v>
      </c>
      <c r="B412" t="s">
        <v>71</v>
      </c>
      <c r="C412" t="s">
        <v>27</v>
      </c>
      <c r="D412" t="s">
        <v>100</v>
      </c>
      <c r="E412" t="s">
        <v>21</v>
      </c>
      <c r="F412" t="s">
        <v>18</v>
      </c>
      <c r="G412" t="s">
        <v>100</v>
      </c>
      <c r="H412" t="s">
        <v>18</v>
      </c>
      <c r="I412">
        <v>5.83333333333333E-2</v>
      </c>
      <c r="J412" t="s">
        <v>21</v>
      </c>
      <c r="K412">
        <v>414.33</v>
      </c>
      <c r="L412">
        <v>-0.57499999999999996</v>
      </c>
      <c r="M412">
        <v>-0.27560000000000001</v>
      </c>
      <c r="N412" t="s">
        <v>74</v>
      </c>
      <c r="O412" t="s">
        <v>75</v>
      </c>
      <c r="P412" t="s">
        <v>85</v>
      </c>
      <c r="Q412" t="s">
        <v>85</v>
      </c>
      <c r="R412">
        <v>1.1625000000000001</v>
      </c>
      <c r="S412">
        <v>1.349</v>
      </c>
      <c r="T412">
        <v>1.3723124999999901</v>
      </c>
      <c r="U412">
        <v>1.0281125</v>
      </c>
      <c r="V412">
        <v>0</v>
      </c>
      <c r="W412">
        <v>-0.29927499999999901</v>
      </c>
      <c r="X412">
        <v>0</v>
      </c>
      <c r="Y412">
        <v>0</v>
      </c>
      <c r="Z412">
        <v>0</v>
      </c>
      <c r="AA412">
        <v>240.82931249999999</v>
      </c>
      <c r="AB412">
        <v>0</v>
      </c>
      <c r="AC412">
        <v>279.46558499999998</v>
      </c>
      <c r="AD412">
        <v>-123.998610749999</v>
      </c>
      <c r="AE412">
        <v>0</v>
      </c>
      <c r="AF412">
        <v>212.98892606249899</v>
      </c>
      <c r="AG412">
        <v>284.295119062499</v>
      </c>
      <c r="AH412">
        <v>0</v>
      </c>
      <c r="AI412" s="13">
        <v>240.82931249999999</v>
      </c>
      <c r="AJ412">
        <v>0</v>
      </c>
      <c r="AK412">
        <v>279.46558499999998</v>
      </c>
      <c r="AL412" t="s">
        <v>77</v>
      </c>
    </row>
    <row r="413" spans="1:38" x14ac:dyDescent="0.35">
      <c r="A413" t="str">
        <f t="shared" si="6"/>
        <v>VOLFXNOKSEK3WATM</v>
      </c>
      <c r="B413" t="s">
        <v>71</v>
      </c>
      <c r="C413" t="s">
        <v>27</v>
      </c>
      <c r="D413" t="s">
        <v>100</v>
      </c>
      <c r="E413" t="s">
        <v>21</v>
      </c>
      <c r="F413" t="s">
        <v>9</v>
      </c>
      <c r="G413" t="s">
        <v>100</v>
      </c>
      <c r="H413" t="s">
        <v>9</v>
      </c>
      <c r="I413">
        <v>5.83333333333333E-2</v>
      </c>
      <c r="J413" t="s">
        <v>21</v>
      </c>
      <c r="K413">
        <v>2309.0981400000001</v>
      </c>
      <c r="L413">
        <v>8.9425000000000008</v>
      </c>
      <c r="M413">
        <v>8.9486000000000008</v>
      </c>
      <c r="N413" t="s">
        <v>74</v>
      </c>
      <c r="O413" t="s">
        <v>75</v>
      </c>
      <c r="P413" t="s">
        <v>76</v>
      </c>
      <c r="Q413" t="s">
        <v>76</v>
      </c>
      <c r="R413">
        <v>1.6956866484775801</v>
      </c>
      <c r="S413">
        <v>1.6956866484775801</v>
      </c>
      <c r="T413">
        <v>1.6956866484775801</v>
      </c>
      <c r="U413">
        <v>1.2506316627388301</v>
      </c>
      <c r="V413">
        <v>3.7499999999999901E-2</v>
      </c>
      <c r="W413">
        <v>-2.6037499999999301E-2</v>
      </c>
      <c r="X413">
        <v>4.2187499999999802E-2</v>
      </c>
      <c r="Y413">
        <v>0</v>
      </c>
      <c r="Z413">
        <v>0</v>
      </c>
      <c r="AA413">
        <v>1957.75344301121</v>
      </c>
      <c r="AB413">
        <v>86.591180249999894</v>
      </c>
      <c r="AC413">
        <v>1957.75344301121</v>
      </c>
      <c r="AD413">
        <v>-60.123142820248503</v>
      </c>
      <c r="AE413">
        <v>97.415077781249593</v>
      </c>
      <c r="AF413">
        <v>1443.91562312767</v>
      </c>
      <c r="AG413">
        <v>1957.75344301121</v>
      </c>
      <c r="AH413">
        <v>0</v>
      </c>
      <c r="AI413" s="13">
        <v>1957.75344301121</v>
      </c>
      <c r="AJ413">
        <v>86.591180249999894</v>
      </c>
      <c r="AK413">
        <v>1957.75344301121</v>
      </c>
      <c r="AL413" t="s">
        <v>77</v>
      </c>
    </row>
    <row r="414" spans="1:38" x14ac:dyDescent="0.35">
      <c r="A414" t="str">
        <f t="shared" si="6"/>
        <v>VOLFXUSDBRL1M10FLY</v>
      </c>
      <c r="B414" t="s">
        <v>71</v>
      </c>
      <c r="C414" t="s">
        <v>27</v>
      </c>
      <c r="D414" t="s">
        <v>31</v>
      </c>
      <c r="E414" t="s">
        <v>2</v>
      </c>
      <c r="F414" t="s">
        <v>17</v>
      </c>
      <c r="G414" t="s">
        <v>31</v>
      </c>
      <c r="H414" t="s">
        <v>17</v>
      </c>
      <c r="I414">
        <v>8.3333333333333301E-2</v>
      </c>
      <c r="J414" t="s">
        <v>2</v>
      </c>
      <c r="K414">
        <v>3471.47</v>
      </c>
      <c r="L414">
        <v>1.145</v>
      </c>
      <c r="M414">
        <v>1.1975</v>
      </c>
      <c r="N414" t="s">
        <v>75</v>
      </c>
      <c r="O414" t="s">
        <v>75</v>
      </c>
      <c r="P414" t="s">
        <v>75</v>
      </c>
      <c r="Q414" t="s">
        <v>75</v>
      </c>
      <c r="R414">
        <v>0.8</v>
      </c>
      <c r="S414">
        <v>1.0145999999999999</v>
      </c>
      <c r="T414">
        <v>1.0414000000000001</v>
      </c>
      <c r="U414">
        <v>0.8</v>
      </c>
      <c r="V414">
        <v>6.9999999999992204E-4</v>
      </c>
      <c r="W414">
        <v>-0.147699999999999</v>
      </c>
      <c r="X414">
        <v>7.9999999999991103E-4</v>
      </c>
      <c r="Y414">
        <v>-5.2499999999999901E-2</v>
      </c>
      <c r="Z414">
        <v>-182.25217499999999</v>
      </c>
      <c r="AA414">
        <v>1388.588</v>
      </c>
      <c r="AB414">
        <v>2.4300289999997302</v>
      </c>
      <c r="AC414">
        <v>1761.0767310000001</v>
      </c>
      <c r="AD414">
        <v>-512.73611899999901</v>
      </c>
      <c r="AE414">
        <v>2.7771759999996899</v>
      </c>
      <c r="AF414">
        <v>1388.588</v>
      </c>
      <c r="AG414">
        <v>1807.594429</v>
      </c>
      <c r="AH414">
        <v>-182.25217499999999</v>
      </c>
      <c r="AI414" s="13">
        <v>1388.588</v>
      </c>
      <c r="AJ414">
        <v>2.4300289999997302</v>
      </c>
      <c r="AK414">
        <v>1761.0767310000001</v>
      </c>
      <c r="AL414" t="s">
        <v>77</v>
      </c>
    </row>
    <row r="415" spans="1:38" x14ac:dyDescent="0.35">
      <c r="A415" t="str">
        <f t="shared" si="6"/>
        <v>VOLFXUSDBRL1M10RR</v>
      </c>
      <c r="B415" t="s">
        <v>71</v>
      </c>
      <c r="C415" t="s">
        <v>27</v>
      </c>
      <c r="D415" t="s">
        <v>31</v>
      </c>
      <c r="E415" t="s">
        <v>2</v>
      </c>
      <c r="F415" t="s">
        <v>16</v>
      </c>
      <c r="G415" t="s">
        <v>31</v>
      </c>
      <c r="H415" t="s">
        <v>16</v>
      </c>
      <c r="I415">
        <v>8.3333333333333301E-2</v>
      </c>
      <c r="J415" t="s">
        <v>2</v>
      </c>
      <c r="K415">
        <v>13511.529999999901</v>
      </c>
      <c r="L415">
        <v>3.39</v>
      </c>
      <c r="M415">
        <v>3.4020000000000001</v>
      </c>
      <c r="N415" t="s">
        <v>75</v>
      </c>
      <c r="O415" t="s">
        <v>75</v>
      </c>
      <c r="P415" t="s">
        <v>82</v>
      </c>
      <c r="Q415" t="s">
        <v>82</v>
      </c>
      <c r="R415">
        <v>2.2200000000000002</v>
      </c>
      <c r="S415">
        <v>2.5911</v>
      </c>
      <c r="T415">
        <v>2.6375000000000002</v>
      </c>
      <c r="U415">
        <v>2.044</v>
      </c>
      <c r="V415">
        <v>0</v>
      </c>
      <c r="W415">
        <v>-1.19539999999999</v>
      </c>
      <c r="X415">
        <v>0</v>
      </c>
      <c r="Y415">
        <v>-1.2E-2</v>
      </c>
      <c r="Z415">
        <v>-162.13836000000001</v>
      </c>
      <c r="AA415">
        <v>14997.7983</v>
      </c>
      <c r="AB415">
        <v>0</v>
      </c>
      <c r="AC415">
        <v>17504.862691499999</v>
      </c>
      <c r="AD415">
        <v>-16151.682961999901</v>
      </c>
      <c r="AE415">
        <v>0</v>
      </c>
      <c r="AF415">
        <v>13808.783659999999</v>
      </c>
      <c r="AG415">
        <v>17818.3301875</v>
      </c>
      <c r="AH415">
        <v>-162.13836000000001</v>
      </c>
      <c r="AI415" s="13">
        <v>14997.7983</v>
      </c>
      <c r="AJ415">
        <v>0</v>
      </c>
      <c r="AK415">
        <v>17504.862691499999</v>
      </c>
      <c r="AL415" t="s">
        <v>77</v>
      </c>
    </row>
    <row r="416" spans="1:38" x14ac:dyDescent="0.35">
      <c r="A416" t="str">
        <f t="shared" si="6"/>
        <v>VOLFXUSDBRL1M25FLY</v>
      </c>
      <c r="B416" t="s">
        <v>71</v>
      </c>
      <c r="C416" t="s">
        <v>27</v>
      </c>
      <c r="D416" t="s">
        <v>31</v>
      </c>
      <c r="E416" t="s">
        <v>2</v>
      </c>
      <c r="F416" t="s">
        <v>19</v>
      </c>
      <c r="G416" t="s">
        <v>31</v>
      </c>
      <c r="H416" t="s">
        <v>19</v>
      </c>
      <c r="I416">
        <v>8.3333333333333301E-2</v>
      </c>
      <c r="J416" t="s">
        <v>2</v>
      </c>
      <c r="K416">
        <v>34640.959999999999</v>
      </c>
      <c r="L416">
        <v>0.37</v>
      </c>
      <c r="M416">
        <v>0.37</v>
      </c>
      <c r="N416" t="s">
        <v>75</v>
      </c>
      <c r="O416" t="s">
        <v>75</v>
      </c>
      <c r="P416" t="s">
        <v>80</v>
      </c>
      <c r="Q416" t="s">
        <v>83</v>
      </c>
      <c r="R416">
        <v>0.4</v>
      </c>
      <c r="S416">
        <v>0.46860000000000002</v>
      </c>
      <c r="T416">
        <v>0.47720000000000001</v>
      </c>
      <c r="U416">
        <v>0.28149999999999997</v>
      </c>
      <c r="V416">
        <v>2.4E-2</v>
      </c>
      <c r="W416">
        <v>-6.88E-2</v>
      </c>
      <c r="X416">
        <v>2.6999999999999899E-2</v>
      </c>
      <c r="Y416">
        <v>0</v>
      </c>
      <c r="Z416">
        <v>0</v>
      </c>
      <c r="AA416">
        <v>6928.192</v>
      </c>
      <c r="AB416">
        <v>831.38304000000005</v>
      </c>
      <c r="AC416">
        <v>8116.3769279999997</v>
      </c>
      <c r="AD416">
        <v>-2383.2980480000001</v>
      </c>
      <c r="AE416">
        <v>935.30591999999797</v>
      </c>
      <c r="AF416">
        <v>4875.7151199999998</v>
      </c>
      <c r="AG416">
        <v>8265.3330559999995</v>
      </c>
      <c r="AH416">
        <v>0</v>
      </c>
      <c r="AI416" s="13">
        <v>6928.192</v>
      </c>
      <c r="AJ416">
        <v>831.38304000000005</v>
      </c>
      <c r="AK416">
        <v>8116.3769279999997</v>
      </c>
      <c r="AL416" t="s">
        <v>77</v>
      </c>
    </row>
    <row r="417" spans="1:38" x14ac:dyDescent="0.35">
      <c r="A417" t="str">
        <f t="shared" si="6"/>
        <v>VOLFXUSDBRL1M25RR</v>
      </c>
      <c r="B417" t="s">
        <v>71</v>
      </c>
      <c r="C417" t="s">
        <v>27</v>
      </c>
      <c r="D417" t="s">
        <v>31</v>
      </c>
      <c r="E417" t="s">
        <v>2</v>
      </c>
      <c r="F417" t="s">
        <v>18</v>
      </c>
      <c r="G417" t="s">
        <v>31</v>
      </c>
      <c r="H417" t="s">
        <v>18</v>
      </c>
      <c r="I417">
        <v>8.3333333333333301E-2</v>
      </c>
      <c r="J417" t="s">
        <v>2</v>
      </c>
      <c r="K417">
        <v>-47013.120000000003</v>
      </c>
      <c r="L417">
        <v>1.595</v>
      </c>
      <c r="M417">
        <v>1.9624999999999999</v>
      </c>
      <c r="N417" t="s">
        <v>75</v>
      </c>
      <c r="O417" t="s">
        <v>75</v>
      </c>
      <c r="P417" t="s">
        <v>75</v>
      </c>
      <c r="Q417" t="s">
        <v>75</v>
      </c>
      <c r="R417">
        <v>0.96740000000000004</v>
      </c>
      <c r="S417">
        <v>1.175</v>
      </c>
      <c r="T417">
        <v>1.2124999999999999</v>
      </c>
      <c r="U417">
        <v>0.77039999999999997</v>
      </c>
      <c r="V417">
        <v>0</v>
      </c>
      <c r="W417">
        <v>-9.8999999999999894E-2</v>
      </c>
      <c r="X417">
        <v>0</v>
      </c>
      <c r="Y417">
        <v>-0.36749999999999899</v>
      </c>
      <c r="Z417">
        <v>17277.321599999999</v>
      </c>
      <c r="AA417">
        <v>22740.246144000001</v>
      </c>
      <c r="AB417">
        <v>38583.667584000003</v>
      </c>
      <c r="AC417">
        <v>27620.207999999999</v>
      </c>
      <c r="AD417">
        <v>4654.2988799999903</v>
      </c>
      <c r="AE417">
        <v>42772.536575999999</v>
      </c>
      <c r="AF417">
        <v>18109.453824</v>
      </c>
      <c r="AG417">
        <v>28501.7039999999</v>
      </c>
      <c r="AH417">
        <v>17277.321599999999</v>
      </c>
      <c r="AI417" s="13">
        <v>22740.246144000001</v>
      </c>
      <c r="AJ417">
        <v>38583.667584000003</v>
      </c>
      <c r="AK417">
        <v>27620.207999999999</v>
      </c>
      <c r="AL417" t="s">
        <v>77</v>
      </c>
    </row>
    <row r="418" spans="1:38" x14ac:dyDescent="0.35">
      <c r="A418" t="str">
        <f t="shared" si="6"/>
        <v>VOLFXUSDBRL1MATM</v>
      </c>
      <c r="B418" t="s">
        <v>71</v>
      </c>
      <c r="C418" t="s">
        <v>27</v>
      </c>
      <c r="D418" t="s">
        <v>31</v>
      </c>
      <c r="E418" t="s">
        <v>2</v>
      </c>
      <c r="F418" t="s">
        <v>9</v>
      </c>
      <c r="G418" t="s">
        <v>31</v>
      </c>
      <c r="H418" t="s">
        <v>9</v>
      </c>
      <c r="I418">
        <v>8.3333333333333301E-2</v>
      </c>
      <c r="J418" t="s">
        <v>2</v>
      </c>
      <c r="K418">
        <v>95079.112108000001</v>
      </c>
      <c r="L418">
        <v>20.11</v>
      </c>
      <c r="M418">
        <v>20.2</v>
      </c>
      <c r="N418" t="s">
        <v>75</v>
      </c>
      <c r="O418" t="s">
        <v>75</v>
      </c>
      <c r="P418" t="s">
        <v>75</v>
      </c>
      <c r="Q418" t="s">
        <v>75</v>
      </c>
      <c r="R418">
        <v>1.3</v>
      </c>
      <c r="S418">
        <v>1.3264</v>
      </c>
      <c r="T418">
        <v>1.3297000000000001</v>
      </c>
      <c r="U418">
        <v>1.06</v>
      </c>
      <c r="V418">
        <v>0</v>
      </c>
      <c r="W418">
        <v>-0.25380000000000102</v>
      </c>
      <c r="X418">
        <v>0</v>
      </c>
      <c r="Y418">
        <v>-8.9999999999999802E-2</v>
      </c>
      <c r="Z418">
        <v>-8557.1200897199797</v>
      </c>
      <c r="AA418">
        <v>61801.422870199996</v>
      </c>
      <c r="AB418">
        <v>0</v>
      </c>
      <c r="AC418">
        <v>63056.467150025601</v>
      </c>
      <c r="AD418">
        <v>-24131.0786530105</v>
      </c>
      <c r="AE418">
        <v>0</v>
      </c>
      <c r="AF418">
        <v>50391.929417239997</v>
      </c>
      <c r="AG418">
        <v>63213.347685003799</v>
      </c>
      <c r="AH418">
        <v>-8557.1200897199797</v>
      </c>
      <c r="AI418" s="13">
        <v>61801.422870199996</v>
      </c>
      <c r="AJ418">
        <v>0</v>
      </c>
      <c r="AK418">
        <v>63056.467150025601</v>
      </c>
      <c r="AL418" t="s">
        <v>77</v>
      </c>
    </row>
    <row r="419" spans="1:38" x14ac:dyDescent="0.35">
      <c r="A419" t="str">
        <f t="shared" si="6"/>
        <v>VOLFXUSDBRL2M10FLY</v>
      </c>
      <c r="B419" t="s">
        <v>71</v>
      </c>
      <c r="C419" t="s">
        <v>27</v>
      </c>
      <c r="D419" t="s">
        <v>31</v>
      </c>
      <c r="E419" t="s">
        <v>3</v>
      </c>
      <c r="F419" t="s">
        <v>17</v>
      </c>
      <c r="G419" t="s">
        <v>31</v>
      </c>
      <c r="H419" t="s">
        <v>17</v>
      </c>
      <c r="I419">
        <v>0.16666666666666599</v>
      </c>
      <c r="J419" t="s">
        <v>3</v>
      </c>
      <c r="K419">
        <v>-3758.2999999999902</v>
      </c>
      <c r="L419">
        <v>1.33</v>
      </c>
      <c r="M419">
        <v>1.33</v>
      </c>
      <c r="N419" t="s">
        <v>75</v>
      </c>
      <c r="O419" t="s">
        <v>75</v>
      </c>
      <c r="P419" t="s">
        <v>80</v>
      </c>
      <c r="Q419" t="s">
        <v>83</v>
      </c>
      <c r="R419">
        <v>0.66805000000000003</v>
      </c>
      <c r="S419">
        <v>0.85340000000000005</v>
      </c>
      <c r="T419">
        <v>0.87649999999999995</v>
      </c>
      <c r="U419">
        <v>0.49530000000000002</v>
      </c>
      <c r="V419">
        <v>0</v>
      </c>
      <c r="W419">
        <v>7.9200000000000104E-2</v>
      </c>
      <c r="X419">
        <v>0</v>
      </c>
      <c r="Y419">
        <v>0</v>
      </c>
      <c r="Z419">
        <v>0</v>
      </c>
      <c r="AA419">
        <v>1255.3661574999901</v>
      </c>
      <c r="AB419">
        <v>831.71178999999904</v>
      </c>
      <c r="AC419">
        <v>1603.66661</v>
      </c>
      <c r="AD419">
        <v>-297.65735999999998</v>
      </c>
      <c r="AE419">
        <v>935.44086999999899</v>
      </c>
      <c r="AF419">
        <v>930.74299499999995</v>
      </c>
      <c r="AG419">
        <v>1647.07497499999</v>
      </c>
      <c r="AH419">
        <v>0</v>
      </c>
      <c r="AI419" s="13">
        <v>1255.3661574999901</v>
      </c>
      <c r="AJ419">
        <v>831.71178999999904</v>
      </c>
      <c r="AK419">
        <v>1603.66661</v>
      </c>
      <c r="AL419" t="s">
        <v>77</v>
      </c>
    </row>
    <row r="420" spans="1:38" x14ac:dyDescent="0.35">
      <c r="A420" t="str">
        <f t="shared" si="6"/>
        <v>VOLFXUSDBRL2M10RR</v>
      </c>
      <c r="B420" t="s">
        <v>71</v>
      </c>
      <c r="C420" t="s">
        <v>27</v>
      </c>
      <c r="D420" t="s">
        <v>31</v>
      </c>
      <c r="E420" t="s">
        <v>3</v>
      </c>
      <c r="F420" t="s">
        <v>16</v>
      </c>
      <c r="G420" t="s">
        <v>31</v>
      </c>
      <c r="H420" t="s">
        <v>16</v>
      </c>
      <c r="I420">
        <v>0.16666666666666599</v>
      </c>
      <c r="J420" t="s">
        <v>3</v>
      </c>
      <c r="K420">
        <v>2098.9699999999998</v>
      </c>
      <c r="L420">
        <v>3.9525000000000001</v>
      </c>
      <c r="M420">
        <v>3.9525000000000001</v>
      </c>
      <c r="N420" t="s">
        <v>75</v>
      </c>
      <c r="O420" t="s">
        <v>75</v>
      </c>
      <c r="P420" t="s">
        <v>82</v>
      </c>
      <c r="Q420" t="s">
        <v>82</v>
      </c>
      <c r="R420">
        <v>2.1</v>
      </c>
      <c r="S420">
        <v>2.5445000000000002</v>
      </c>
      <c r="T420">
        <v>2.6</v>
      </c>
      <c r="U420">
        <v>2.1</v>
      </c>
      <c r="V420">
        <v>2.9200000000000299E-2</v>
      </c>
      <c r="W420">
        <v>-1.9396</v>
      </c>
      <c r="X420">
        <v>3.2799999999999899E-2</v>
      </c>
      <c r="Y420">
        <v>0</v>
      </c>
      <c r="Z420">
        <v>0</v>
      </c>
      <c r="AA420">
        <v>2203.9185000000002</v>
      </c>
      <c r="AB420">
        <v>61.289924000000703</v>
      </c>
      <c r="AC420">
        <v>2670.4145825000001</v>
      </c>
      <c r="AD420">
        <v>-4071.1622120000002</v>
      </c>
      <c r="AE420">
        <v>68.846215999999899</v>
      </c>
      <c r="AF420">
        <v>2203.9185000000002</v>
      </c>
      <c r="AG420">
        <v>2728.6610000000001</v>
      </c>
      <c r="AH420">
        <v>0</v>
      </c>
      <c r="AI420" s="13">
        <v>2203.9185000000002</v>
      </c>
      <c r="AJ420">
        <v>61.289924000000703</v>
      </c>
      <c r="AK420">
        <v>2670.4145825000001</v>
      </c>
      <c r="AL420" t="s">
        <v>77</v>
      </c>
    </row>
    <row r="421" spans="1:38" x14ac:dyDescent="0.35">
      <c r="A421" t="str">
        <f t="shared" si="6"/>
        <v>VOLFXUSDBRL2M25FLY</v>
      </c>
      <c r="B421" t="s">
        <v>71</v>
      </c>
      <c r="C421" t="s">
        <v>27</v>
      </c>
      <c r="D421" t="s">
        <v>31</v>
      </c>
      <c r="E421" t="s">
        <v>3</v>
      </c>
      <c r="F421" t="s">
        <v>19</v>
      </c>
      <c r="G421" t="s">
        <v>31</v>
      </c>
      <c r="H421" t="s">
        <v>19</v>
      </c>
      <c r="I421">
        <v>0.16666666666666599</v>
      </c>
      <c r="J421" t="s">
        <v>3</v>
      </c>
      <c r="K421">
        <v>45584.17</v>
      </c>
      <c r="L421">
        <v>0.46250000000000002</v>
      </c>
      <c r="M421">
        <v>0.47499999999999998</v>
      </c>
      <c r="N421" t="s">
        <v>75</v>
      </c>
      <c r="O421" t="s">
        <v>75</v>
      </c>
      <c r="P421" t="s">
        <v>75</v>
      </c>
      <c r="Q421" t="s">
        <v>75</v>
      </c>
      <c r="R421">
        <v>0.505</v>
      </c>
      <c r="S421">
        <v>0.67469999999999997</v>
      </c>
      <c r="T421">
        <v>0.69589999999999996</v>
      </c>
      <c r="U421">
        <v>0.30099999999999999</v>
      </c>
      <c r="V421">
        <v>0</v>
      </c>
      <c r="W421">
        <v>-0.126299999999999</v>
      </c>
      <c r="X421">
        <v>0</v>
      </c>
      <c r="Y421">
        <v>-1.24999999999999E-2</v>
      </c>
      <c r="Z421">
        <v>-569.802124999998</v>
      </c>
      <c r="AA421">
        <v>11510.002924999901</v>
      </c>
      <c r="AB421">
        <v>0</v>
      </c>
      <c r="AC421">
        <v>15377.8197494999</v>
      </c>
      <c r="AD421">
        <v>-5757.2806709999904</v>
      </c>
      <c r="AE421">
        <v>0</v>
      </c>
      <c r="AF421">
        <v>6860.4175849999901</v>
      </c>
      <c r="AG421">
        <v>15861.011951499901</v>
      </c>
      <c r="AH421">
        <v>-569.802124999998</v>
      </c>
      <c r="AI421" s="13">
        <v>11510.002924999901</v>
      </c>
      <c r="AJ421">
        <v>0</v>
      </c>
      <c r="AK421">
        <v>15377.8197494999</v>
      </c>
      <c r="AL421" t="s">
        <v>77</v>
      </c>
    </row>
    <row r="422" spans="1:38" x14ac:dyDescent="0.35">
      <c r="A422" t="str">
        <f t="shared" si="6"/>
        <v>VOLFXUSDBRL2M25RR</v>
      </c>
      <c r="B422" t="s">
        <v>71</v>
      </c>
      <c r="C422" t="s">
        <v>27</v>
      </c>
      <c r="D422" t="s">
        <v>31</v>
      </c>
      <c r="E422" t="s">
        <v>3</v>
      </c>
      <c r="F422" t="s">
        <v>18</v>
      </c>
      <c r="G422" t="s">
        <v>31</v>
      </c>
      <c r="H422" t="s">
        <v>18</v>
      </c>
      <c r="I422">
        <v>0.16666666666666599</v>
      </c>
      <c r="J422" t="s">
        <v>3</v>
      </c>
      <c r="K422">
        <v>-7528.8399999999901</v>
      </c>
      <c r="L422">
        <v>2.0924999999999998</v>
      </c>
      <c r="M422">
        <v>2.2000000000000002</v>
      </c>
      <c r="N422" t="s">
        <v>75</v>
      </c>
      <c r="O422" t="s">
        <v>75</v>
      </c>
      <c r="P422" t="s">
        <v>75</v>
      </c>
      <c r="Q422" t="s">
        <v>75</v>
      </c>
      <c r="R422">
        <v>1.0039</v>
      </c>
      <c r="S422">
        <v>1.1608000000000001</v>
      </c>
      <c r="T422">
        <v>1.1803999999999999</v>
      </c>
      <c r="U422">
        <v>0.76480000000000004</v>
      </c>
      <c r="V422">
        <v>0</v>
      </c>
      <c r="W422">
        <v>-2.1499999999999998E-2</v>
      </c>
      <c r="X422">
        <v>0</v>
      </c>
      <c r="Y422">
        <v>-0.1075</v>
      </c>
      <c r="Z422">
        <v>809.35030000000199</v>
      </c>
      <c r="AA422">
        <v>3779.1012379999902</v>
      </c>
      <c r="AB422">
        <v>7774.2801840000002</v>
      </c>
      <c r="AC422">
        <v>4369.7387359999902</v>
      </c>
      <c r="AD422">
        <v>161.87006</v>
      </c>
      <c r="AE422">
        <v>8644.6140879999894</v>
      </c>
      <c r="AF422">
        <v>2879.0284159999901</v>
      </c>
      <c r="AG422">
        <v>4443.5213679999897</v>
      </c>
      <c r="AH422">
        <v>809.35030000000199</v>
      </c>
      <c r="AI422" s="13">
        <v>3779.1012379999902</v>
      </c>
      <c r="AJ422">
        <v>7774.2801840000002</v>
      </c>
      <c r="AK422">
        <v>4369.7387359999902</v>
      </c>
      <c r="AL422" t="s">
        <v>77</v>
      </c>
    </row>
    <row r="423" spans="1:38" x14ac:dyDescent="0.35">
      <c r="A423" t="str">
        <f t="shared" si="6"/>
        <v>VOLFXUSDBRL2MATM</v>
      </c>
      <c r="B423" t="s">
        <v>71</v>
      </c>
      <c r="C423" t="s">
        <v>27</v>
      </c>
      <c r="D423" t="s">
        <v>31</v>
      </c>
      <c r="E423" t="s">
        <v>3</v>
      </c>
      <c r="F423" t="s">
        <v>9</v>
      </c>
      <c r="G423" t="s">
        <v>31</v>
      </c>
      <c r="H423" t="s">
        <v>9</v>
      </c>
      <c r="I423">
        <v>0.16666666666666599</v>
      </c>
      <c r="J423" t="s">
        <v>3</v>
      </c>
      <c r="K423">
        <v>73008.791601999998</v>
      </c>
      <c r="L423">
        <v>23.53</v>
      </c>
      <c r="M423">
        <v>23.5275</v>
      </c>
      <c r="N423" t="s">
        <v>75</v>
      </c>
      <c r="O423" t="s">
        <v>75</v>
      </c>
      <c r="P423" t="s">
        <v>75</v>
      </c>
      <c r="Q423" t="s">
        <v>75</v>
      </c>
      <c r="R423">
        <v>1.0049999999999999</v>
      </c>
      <c r="S423">
        <v>1.3433999999999999</v>
      </c>
      <c r="T423">
        <v>1.3856999999999999</v>
      </c>
      <c r="U423">
        <v>1.0009999999999999</v>
      </c>
      <c r="V423">
        <v>0.220500000000001</v>
      </c>
      <c r="W423">
        <v>-0.17549999999999899</v>
      </c>
      <c r="X423">
        <v>0.247700000000001</v>
      </c>
      <c r="Y423">
        <v>2.5000000000012699E-3</v>
      </c>
      <c r="Z423">
        <v>182.52197900509299</v>
      </c>
      <c r="AA423">
        <v>36686.9177800049</v>
      </c>
      <c r="AB423">
        <v>16098.438548241</v>
      </c>
      <c r="AC423">
        <v>49040.005319063399</v>
      </c>
      <c r="AD423">
        <v>-12813.0429261509</v>
      </c>
      <c r="AE423">
        <v>18084.277679815499</v>
      </c>
      <c r="AF423">
        <v>36540.900196800998</v>
      </c>
      <c r="AG423">
        <v>50584.141261445599</v>
      </c>
      <c r="AH423">
        <v>182.52197900509299</v>
      </c>
      <c r="AI423" s="13">
        <v>36686.9177800049</v>
      </c>
      <c r="AJ423">
        <v>16098.438548241</v>
      </c>
      <c r="AK423">
        <v>49040.005319063399</v>
      </c>
      <c r="AL423" t="s">
        <v>77</v>
      </c>
    </row>
    <row r="424" spans="1:38" x14ac:dyDescent="0.35">
      <c r="A424" t="str">
        <f t="shared" si="6"/>
        <v>VOLFXUSDBRL3M10FLY</v>
      </c>
      <c r="B424" t="s">
        <v>71</v>
      </c>
      <c r="C424" t="s">
        <v>27</v>
      </c>
      <c r="D424" t="s">
        <v>31</v>
      </c>
      <c r="E424" t="s">
        <v>4</v>
      </c>
      <c r="F424" t="s">
        <v>17</v>
      </c>
      <c r="G424" t="s">
        <v>31</v>
      </c>
      <c r="H424" t="s">
        <v>17</v>
      </c>
      <c r="I424">
        <v>0.25</v>
      </c>
      <c r="J424" t="s">
        <v>4</v>
      </c>
      <c r="K424">
        <v>-128171.819999999</v>
      </c>
      <c r="L424">
        <v>1.425</v>
      </c>
      <c r="M424">
        <v>1.425</v>
      </c>
      <c r="N424" t="s">
        <v>75</v>
      </c>
      <c r="O424" t="s">
        <v>75</v>
      </c>
      <c r="P424" t="s">
        <v>80</v>
      </c>
      <c r="Q424" t="s">
        <v>83</v>
      </c>
      <c r="R424">
        <v>0.68500000000000005</v>
      </c>
      <c r="S424">
        <v>0.89599999999999902</v>
      </c>
      <c r="T424">
        <v>0.92230000000000001</v>
      </c>
      <c r="U424">
        <v>0.57969999999999899</v>
      </c>
      <c r="V424">
        <v>0</v>
      </c>
      <c r="W424">
        <v>7.4399999999999994E-2</v>
      </c>
      <c r="X424">
        <v>0</v>
      </c>
      <c r="Y424">
        <v>0</v>
      </c>
      <c r="Z424">
        <v>0</v>
      </c>
      <c r="AA424">
        <v>43898.84835</v>
      </c>
      <c r="AB424">
        <v>5280.6789839999801</v>
      </c>
      <c r="AC424">
        <v>57420.975359999902</v>
      </c>
      <c r="AD424">
        <v>-9535.9834080000001</v>
      </c>
      <c r="AE424">
        <v>5947.1724479999903</v>
      </c>
      <c r="AF424">
        <v>37150.602026999899</v>
      </c>
      <c r="AG424">
        <v>59106.434793</v>
      </c>
      <c r="AH424">
        <v>0</v>
      </c>
      <c r="AI424" s="13">
        <v>43898.84835</v>
      </c>
      <c r="AJ424">
        <v>5280.6789839999801</v>
      </c>
      <c r="AK424">
        <v>57420.975359999902</v>
      </c>
      <c r="AL424" t="s">
        <v>77</v>
      </c>
    </row>
    <row r="425" spans="1:38" x14ac:dyDescent="0.35">
      <c r="A425" t="str">
        <f t="shared" si="6"/>
        <v>VOLFXUSDBRL3M10RR</v>
      </c>
      <c r="B425" t="s">
        <v>71</v>
      </c>
      <c r="C425" t="s">
        <v>27</v>
      </c>
      <c r="D425" t="s">
        <v>31</v>
      </c>
      <c r="E425" t="s">
        <v>4</v>
      </c>
      <c r="F425" t="s">
        <v>16</v>
      </c>
      <c r="G425" t="s">
        <v>31</v>
      </c>
      <c r="H425" t="s">
        <v>16</v>
      </c>
      <c r="I425">
        <v>0.25</v>
      </c>
      <c r="J425" t="s">
        <v>4</v>
      </c>
      <c r="K425">
        <v>4913.58</v>
      </c>
      <c r="L425">
        <v>4.1074999999999999</v>
      </c>
      <c r="M425">
        <v>4.1500000000000004</v>
      </c>
      <c r="N425" t="s">
        <v>75</v>
      </c>
      <c r="O425" t="s">
        <v>75</v>
      </c>
      <c r="P425" t="s">
        <v>82</v>
      </c>
      <c r="Q425" t="s">
        <v>82</v>
      </c>
      <c r="R425">
        <v>2.2999999999999998</v>
      </c>
      <c r="S425">
        <v>2.5013999999999998</v>
      </c>
      <c r="T425">
        <v>2.5265</v>
      </c>
      <c r="U425">
        <v>2.14</v>
      </c>
      <c r="V425">
        <v>0</v>
      </c>
      <c r="W425">
        <v>-1.8462000000000001</v>
      </c>
      <c r="X425">
        <v>0</v>
      </c>
      <c r="Y425">
        <v>-4.2500000000000399E-2</v>
      </c>
      <c r="Z425">
        <v>-208.82715000000201</v>
      </c>
      <c r="AA425">
        <v>5650.6170000000002</v>
      </c>
      <c r="AB425">
        <v>0</v>
      </c>
      <c r="AC425">
        <v>6145.4145060000001</v>
      </c>
      <c r="AD425">
        <v>-9071.4513960000004</v>
      </c>
      <c r="AE425">
        <v>0</v>
      </c>
      <c r="AF425">
        <v>5257.5306</v>
      </c>
      <c r="AG425">
        <v>6207.0799349999998</v>
      </c>
      <c r="AH425">
        <v>-208.82715000000201</v>
      </c>
      <c r="AI425" s="13">
        <v>5650.6170000000002</v>
      </c>
      <c r="AJ425">
        <v>0</v>
      </c>
      <c r="AK425">
        <v>6145.4145060000001</v>
      </c>
      <c r="AL425" t="s">
        <v>77</v>
      </c>
    </row>
    <row r="426" spans="1:38" x14ac:dyDescent="0.35">
      <c r="A426" t="str">
        <f t="shared" si="6"/>
        <v>VOLFXUSDBRL3M25FLY</v>
      </c>
      <c r="B426" t="s">
        <v>71</v>
      </c>
      <c r="C426" t="s">
        <v>27</v>
      </c>
      <c r="D426" t="s">
        <v>31</v>
      </c>
      <c r="E426" t="s">
        <v>4</v>
      </c>
      <c r="F426" t="s">
        <v>19</v>
      </c>
      <c r="G426" t="s">
        <v>31</v>
      </c>
      <c r="H426" t="s">
        <v>19</v>
      </c>
      <c r="I426">
        <v>0.25</v>
      </c>
      <c r="J426" t="s">
        <v>4</v>
      </c>
      <c r="K426">
        <v>173338.08</v>
      </c>
      <c r="L426">
        <v>0.5</v>
      </c>
      <c r="M426">
        <v>0.5</v>
      </c>
      <c r="N426" t="s">
        <v>75</v>
      </c>
      <c r="O426" t="s">
        <v>75</v>
      </c>
      <c r="P426" t="s">
        <v>75</v>
      </c>
      <c r="Q426" t="s">
        <v>75</v>
      </c>
      <c r="R426">
        <v>0.6</v>
      </c>
      <c r="S426">
        <v>0.63590000000000002</v>
      </c>
      <c r="T426">
        <v>0.64039999999999997</v>
      </c>
      <c r="U426">
        <v>0.47199999999999998</v>
      </c>
      <c r="V426">
        <v>9.9999999999999895E-2</v>
      </c>
      <c r="W426">
        <v>-8.6799999999999905E-2</v>
      </c>
      <c r="X426">
        <v>0.112499999999999</v>
      </c>
      <c r="Y426">
        <v>0</v>
      </c>
      <c r="Z426">
        <v>0</v>
      </c>
      <c r="AA426">
        <v>52001.423999999999</v>
      </c>
      <c r="AB426">
        <v>17333.807999999899</v>
      </c>
      <c r="AC426">
        <v>55112.842535999996</v>
      </c>
      <c r="AD426">
        <v>-15045.745343999901</v>
      </c>
      <c r="AE426">
        <v>19500.534</v>
      </c>
      <c r="AF426">
        <v>40907.78688</v>
      </c>
      <c r="AG426">
        <v>55502.853216000003</v>
      </c>
      <c r="AH426">
        <v>0</v>
      </c>
      <c r="AI426" s="13">
        <v>52001.423999999999</v>
      </c>
      <c r="AJ426">
        <v>17333.807999999899</v>
      </c>
      <c r="AK426">
        <v>55112.842535999996</v>
      </c>
      <c r="AL426" t="s">
        <v>77</v>
      </c>
    </row>
    <row r="427" spans="1:38" x14ac:dyDescent="0.35">
      <c r="A427" t="str">
        <f t="shared" si="6"/>
        <v>VOLFXUSDBRL3M25RR</v>
      </c>
      <c r="B427" t="s">
        <v>71</v>
      </c>
      <c r="C427" t="s">
        <v>27</v>
      </c>
      <c r="D427" t="s">
        <v>31</v>
      </c>
      <c r="E427" t="s">
        <v>4</v>
      </c>
      <c r="F427" t="s">
        <v>18</v>
      </c>
      <c r="G427" t="s">
        <v>31</v>
      </c>
      <c r="H427" t="s">
        <v>18</v>
      </c>
      <c r="I427">
        <v>0.25</v>
      </c>
      <c r="J427" t="s">
        <v>4</v>
      </c>
      <c r="K427">
        <v>-5825.1</v>
      </c>
      <c r="L427">
        <v>2.15</v>
      </c>
      <c r="M427">
        <v>2.15</v>
      </c>
      <c r="N427" t="s">
        <v>75</v>
      </c>
      <c r="O427" t="s">
        <v>75</v>
      </c>
      <c r="P427" t="s">
        <v>75</v>
      </c>
      <c r="Q427" t="s">
        <v>75</v>
      </c>
      <c r="R427">
        <v>0.90280000000000005</v>
      </c>
      <c r="S427">
        <v>1.1406000000000001</v>
      </c>
      <c r="T427">
        <v>1.1702999999999999</v>
      </c>
      <c r="U427">
        <v>0.67659999999999998</v>
      </c>
      <c r="V427">
        <v>0</v>
      </c>
      <c r="W427">
        <v>0.08</v>
      </c>
      <c r="X427">
        <v>0</v>
      </c>
      <c r="Y427">
        <v>0</v>
      </c>
      <c r="Z427">
        <v>0</v>
      </c>
      <c r="AA427">
        <v>2629.4501399999999</v>
      </c>
      <c r="AB427">
        <v>5711.51055</v>
      </c>
      <c r="AC427">
        <v>3322.0545299999999</v>
      </c>
      <c r="AD427">
        <v>-466.00799999999998</v>
      </c>
      <c r="AE427">
        <v>6425.0852999999997</v>
      </c>
      <c r="AF427">
        <v>1970.6313299999999</v>
      </c>
      <c r="AG427">
        <v>3408.5572649999999</v>
      </c>
      <c r="AH427">
        <v>0</v>
      </c>
      <c r="AI427" s="13">
        <v>2629.4501399999999</v>
      </c>
      <c r="AJ427">
        <v>5711.51055</v>
      </c>
      <c r="AK427">
        <v>3322.0545299999999</v>
      </c>
      <c r="AL427" t="s">
        <v>77</v>
      </c>
    </row>
    <row r="428" spans="1:38" x14ac:dyDescent="0.35">
      <c r="A428" t="str">
        <f t="shared" si="6"/>
        <v>VOLFXUSDBRL3MATM</v>
      </c>
      <c r="B428" t="s">
        <v>71</v>
      </c>
      <c r="C428" t="s">
        <v>27</v>
      </c>
      <c r="D428" t="s">
        <v>31</v>
      </c>
      <c r="E428" t="s">
        <v>4</v>
      </c>
      <c r="F428" t="s">
        <v>9</v>
      </c>
      <c r="G428" t="s">
        <v>31</v>
      </c>
      <c r="H428" t="s">
        <v>9</v>
      </c>
      <c r="I428">
        <v>0.25</v>
      </c>
      <c r="J428" t="s">
        <v>4</v>
      </c>
      <c r="K428">
        <v>73032.117924000006</v>
      </c>
      <c r="L428">
        <v>22.21</v>
      </c>
      <c r="M428">
        <v>22.244499999999999</v>
      </c>
      <c r="N428" t="s">
        <v>75</v>
      </c>
      <c r="O428" t="s">
        <v>75</v>
      </c>
      <c r="P428" t="s">
        <v>75</v>
      </c>
      <c r="Q428" t="s">
        <v>75</v>
      </c>
      <c r="R428">
        <v>0.96499999999999997</v>
      </c>
      <c r="S428">
        <v>1.2123999999999999</v>
      </c>
      <c r="T428">
        <v>1.2472000000000001</v>
      </c>
      <c r="U428">
        <v>0.78900000000000003</v>
      </c>
      <c r="V428">
        <v>0</v>
      </c>
      <c r="W428">
        <v>-6.1699999999998298E-2</v>
      </c>
      <c r="X428">
        <v>0</v>
      </c>
      <c r="Y428">
        <v>-3.4499999999997699E-2</v>
      </c>
      <c r="Z428">
        <v>-2519.60806837783</v>
      </c>
      <c r="AA428">
        <v>35237.996898329999</v>
      </c>
      <c r="AB428">
        <v>0</v>
      </c>
      <c r="AC428">
        <v>44272.069885528799</v>
      </c>
      <c r="AD428">
        <v>-4506.0816759106701</v>
      </c>
      <c r="AE428">
        <v>0</v>
      </c>
      <c r="AF428">
        <v>28811.170521018001</v>
      </c>
      <c r="AG428">
        <v>45542.828737406402</v>
      </c>
      <c r="AH428">
        <v>-2519.60806837783</v>
      </c>
      <c r="AI428" s="13">
        <v>35237.996898329999</v>
      </c>
      <c r="AJ428">
        <v>0</v>
      </c>
      <c r="AK428">
        <v>44272.069885528799</v>
      </c>
      <c r="AL428" t="s">
        <v>77</v>
      </c>
    </row>
    <row r="429" spans="1:38" x14ac:dyDescent="0.35">
      <c r="A429" t="str">
        <f t="shared" si="6"/>
        <v>VOLFXUSDBRL6M10FLY</v>
      </c>
      <c r="B429" t="s">
        <v>71</v>
      </c>
      <c r="C429" t="s">
        <v>27</v>
      </c>
      <c r="D429" t="s">
        <v>31</v>
      </c>
      <c r="E429" t="s">
        <v>5</v>
      </c>
      <c r="F429" t="s">
        <v>17</v>
      </c>
      <c r="G429" t="s">
        <v>31</v>
      </c>
      <c r="H429" t="s">
        <v>17</v>
      </c>
      <c r="I429">
        <v>0.5</v>
      </c>
      <c r="J429" t="s">
        <v>5</v>
      </c>
      <c r="K429">
        <v>-69363.059999999896</v>
      </c>
      <c r="L429">
        <v>1.6475</v>
      </c>
      <c r="M429">
        <v>1.6464000000000001</v>
      </c>
      <c r="N429" t="s">
        <v>75</v>
      </c>
      <c r="O429" t="s">
        <v>75</v>
      </c>
      <c r="P429" t="s">
        <v>80</v>
      </c>
      <c r="Q429" t="s">
        <v>83</v>
      </c>
      <c r="R429">
        <v>0.55000000000000004</v>
      </c>
      <c r="S429">
        <v>0.68049999999999999</v>
      </c>
      <c r="T429">
        <v>0.69679999999999997</v>
      </c>
      <c r="U429">
        <v>0.44900000000000001</v>
      </c>
      <c r="V429">
        <v>1.99999999999977E-4</v>
      </c>
      <c r="W429">
        <v>7.5799999999999798E-2</v>
      </c>
      <c r="X429" s="11">
        <v>9.9999999999988905E-5</v>
      </c>
      <c r="Y429">
        <v>1.09999999999987E-3</v>
      </c>
      <c r="Z429">
        <v>-76.299365999991494</v>
      </c>
      <c r="AA429">
        <v>19074.841499999999</v>
      </c>
      <c r="AB429">
        <v>0</v>
      </c>
      <c r="AC429">
        <v>23600.781164999898</v>
      </c>
      <c r="AD429">
        <v>-5257.7199479999899</v>
      </c>
      <c r="AE429">
        <v>0</v>
      </c>
      <c r="AF429">
        <v>15572.0069699999</v>
      </c>
      <c r="AG429">
        <v>24166.090103999901</v>
      </c>
      <c r="AH429">
        <v>-76.299365999991494</v>
      </c>
      <c r="AI429" s="13">
        <v>19074.841499999999</v>
      </c>
      <c r="AJ429">
        <v>0</v>
      </c>
      <c r="AK429">
        <v>23600.781164999898</v>
      </c>
      <c r="AL429" t="s">
        <v>77</v>
      </c>
    </row>
    <row r="430" spans="1:38" x14ac:dyDescent="0.35">
      <c r="A430" t="str">
        <f t="shared" si="6"/>
        <v>VOLFXUSDBRL6M10RR</v>
      </c>
      <c r="B430" t="s">
        <v>71</v>
      </c>
      <c r="C430" t="s">
        <v>27</v>
      </c>
      <c r="D430" t="s">
        <v>31</v>
      </c>
      <c r="E430" t="s">
        <v>5</v>
      </c>
      <c r="F430" t="s">
        <v>16</v>
      </c>
      <c r="G430" t="s">
        <v>31</v>
      </c>
      <c r="H430" t="s">
        <v>16</v>
      </c>
      <c r="I430">
        <v>0.5</v>
      </c>
      <c r="J430" t="s">
        <v>5</v>
      </c>
      <c r="K430">
        <v>-10427.6799999999</v>
      </c>
      <c r="L430">
        <v>4.2725</v>
      </c>
      <c r="M430">
        <v>4.3339999999999996</v>
      </c>
      <c r="N430" t="s">
        <v>75</v>
      </c>
      <c r="O430" t="s">
        <v>75</v>
      </c>
      <c r="P430" t="s">
        <v>82</v>
      </c>
      <c r="Q430" t="s">
        <v>82</v>
      </c>
      <c r="R430">
        <v>2.4</v>
      </c>
      <c r="S430">
        <v>2.7810999999999999</v>
      </c>
      <c r="T430">
        <v>2.8288000000000002</v>
      </c>
      <c r="U430">
        <v>2.0640000000000001</v>
      </c>
      <c r="V430">
        <v>0</v>
      </c>
      <c r="W430">
        <v>-1.22999999999997E-2</v>
      </c>
      <c r="X430">
        <v>0</v>
      </c>
      <c r="Y430">
        <v>-6.1499999999999597E-2</v>
      </c>
      <c r="Z430">
        <v>641.30231999999603</v>
      </c>
      <c r="AA430">
        <v>12513.2159999999</v>
      </c>
      <c r="AB430">
        <v>23923.183455999901</v>
      </c>
      <c r="AC430">
        <v>14500.210423999901</v>
      </c>
      <c r="AD430">
        <v>128.260463999997</v>
      </c>
      <c r="AE430">
        <v>26833.5489439999</v>
      </c>
      <c r="AF430">
        <v>10761.365759999901</v>
      </c>
      <c r="AG430">
        <v>14748.9105919999</v>
      </c>
      <c r="AH430">
        <v>641.30231999999603</v>
      </c>
      <c r="AI430" s="13">
        <v>12513.2159999999</v>
      </c>
      <c r="AJ430">
        <v>23923.183455999901</v>
      </c>
      <c r="AK430">
        <v>14500.210423999901</v>
      </c>
      <c r="AL430" t="s">
        <v>77</v>
      </c>
    </row>
    <row r="431" spans="1:38" x14ac:dyDescent="0.35">
      <c r="A431" t="str">
        <f t="shared" si="6"/>
        <v>VOLFXUSDBRL6M25FLY</v>
      </c>
      <c r="B431" t="s">
        <v>71</v>
      </c>
      <c r="C431" t="s">
        <v>27</v>
      </c>
      <c r="D431" t="s">
        <v>31</v>
      </c>
      <c r="E431" t="s">
        <v>5</v>
      </c>
      <c r="F431" t="s">
        <v>19</v>
      </c>
      <c r="G431" t="s">
        <v>31</v>
      </c>
      <c r="H431" t="s">
        <v>19</v>
      </c>
      <c r="I431">
        <v>0.5</v>
      </c>
      <c r="J431" t="s">
        <v>5</v>
      </c>
      <c r="K431">
        <v>74710.59</v>
      </c>
      <c r="L431">
        <v>0.58499999999999996</v>
      </c>
      <c r="M431">
        <v>0.58499999999999996</v>
      </c>
      <c r="N431" t="s">
        <v>75</v>
      </c>
      <c r="O431" t="s">
        <v>75</v>
      </c>
      <c r="P431" t="s">
        <v>75</v>
      </c>
      <c r="Q431" t="s">
        <v>75</v>
      </c>
      <c r="R431">
        <v>0.53710000000000002</v>
      </c>
      <c r="S431">
        <v>0.66739999999999999</v>
      </c>
      <c r="T431">
        <v>0.68369999999999997</v>
      </c>
      <c r="U431">
        <v>0.45939999999999998</v>
      </c>
      <c r="V431">
        <v>0.107999999999999</v>
      </c>
      <c r="W431">
        <v>-0.12690000000000001</v>
      </c>
      <c r="X431">
        <v>0.121499999999999</v>
      </c>
      <c r="Y431">
        <v>0</v>
      </c>
      <c r="Z431">
        <v>0</v>
      </c>
      <c r="AA431">
        <v>20063.528944500002</v>
      </c>
      <c r="AB431">
        <v>8068.7437199999904</v>
      </c>
      <c r="AC431">
        <v>24930.923882999999</v>
      </c>
      <c r="AD431">
        <v>-9480.7738709999994</v>
      </c>
      <c r="AE431">
        <v>9077.3366849999893</v>
      </c>
      <c r="AF431">
        <v>17161.022523</v>
      </c>
      <c r="AG431">
        <v>25539.8151914999</v>
      </c>
      <c r="AH431">
        <v>0</v>
      </c>
      <c r="AI431" s="13">
        <v>20063.528944500002</v>
      </c>
      <c r="AJ431">
        <v>8068.7437199999904</v>
      </c>
      <c r="AK431">
        <v>24930.923882999999</v>
      </c>
      <c r="AL431" t="s">
        <v>77</v>
      </c>
    </row>
    <row r="432" spans="1:38" x14ac:dyDescent="0.35">
      <c r="A432" t="str">
        <f t="shared" si="6"/>
        <v>VOLFXUSDBRL6M25RR</v>
      </c>
      <c r="B432" t="s">
        <v>71</v>
      </c>
      <c r="C432" t="s">
        <v>27</v>
      </c>
      <c r="D432" t="s">
        <v>31</v>
      </c>
      <c r="E432" t="s">
        <v>5</v>
      </c>
      <c r="F432" t="s">
        <v>18</v>
      </c>
      <c r="G432" t="s">
        <v>31</v>
      </c>
      <c r="H432" t="s">
        <v>18</v>
      </c>
      <c r="I432">
        <v>0.5</v>
      </c>
      <c r="J432" t="s">
        <v>5</v>
      </c>
      <c r="K432">
        <v>-35681.03</v>
      </c>
      <c r="L432">
        <v>2.19</v>
      </c>
      <c r="M432">
        <v>2.19</v>
      </c>
      <c r="N432" t="s">
        <v>75</v>
      </c>
      <c r="O432" t="s">
        <v>75</v>
      </c>
      <c r="P432" t="s">
        <v>75</v>
      </c>
      <c r="Q432" t="s">
        <v>75</v>
      </c>
      <c r="R432">
        <v>0.752</v>
      </c>
      <c r="S432">
        <v>1.0704</v>
      </c>
      <c r="T432">
        <v>1.1102000000000001</v>
      </c>
      <c r="U432">
        <v>0.64639999999999997</v>
      </c>
      <c r="V432">
        <v>0</v>
      </c>
      <c r="W432">
        <v>5.1999999999999998E-2</v>
      </c>
      <c r="X432">
        <v>0</v>
      </c>
      <c r="Y432">
        <v>0</v>
      </c>
      <c r="Z432">
        <v>0</v>
      </c>
      <c r="AA432">
        <v>13416.067279999999</v>
      </c>
      <c r="AB432">
        <v>43837.713457999998</v>
      </c>
      <c r="AC432">
        <v>19096.487256</v>
      </c>
      <c r="AD432">
        <v>-1855.41356</v>
      </c>
      <c r="AE432">
        <v>49318.319666000003</v>
      </c>
      <c r="AF432">
        <v>11532.108896</v>
      </c>
      <c r="AG432">
        <v>19806.539753000001</v>
      </c>
      <c r="AH432">
        <v>0</v>
      </c>
      <c r="AI432" s="13">
        <v>13416.067279999999</v>
      </c>
      <c r="AJ432">
        <v>43837.713457999998</v>
      </c>
      <c r="AK432">
        <v>19096.487256</v>
      </c>
      <c r="AL432" t="s">
        <v>77</v>
      </c>
    </row>
    <row r="433" spans="1:38" x14ac:dyDescent="0.35">
      <c r="A433" t="str">
        <f t="shared" si="6"/>
        <v>VOLFXUSDBRL6MATM</v>
      </c>
      <c r="B433" t="s">
        <v>71</v>
      </c>
      <c r="C433" t="s">
        <v>27</v>
      </c>
      <c r="D433" t="s">
        <v>31</v>
      </c>
      <c r="E433" t="s">
        <v>5</v>
      </c>
      <c r="F433" t="s">
        <v>9</v>
      </c>
      <c r="G433" t="s">
        <v>31</v>
      </c>
      <c r="H433" t="s">
        <v>9</v>
      </c>
      <c r="I433">
        <v>0.5</v>
      </c>
      <c r="J433" t="s">
        <v>5</v>
      </c>
      <c r="K433">
        <v>30702.0080592222</v>
      </c>
      <c r="L433">
        <v>20.652999999999999</v>
      </c>
      <c r="M433">
        <v>20.85</v>
      </c>
      <c r="N433" t="s">
        <v>75</v>
      </c>
      <c r="O433" t="s">
        <v>75</v>
      </c>
      <c r="P433" t="s">
        <v>75</v>
      </c>
      <c r="Q433" t="s">
        <v>75</v>
      </c>
      <c r="R433">
        <v>1.0629999999999999</v>
      </c>
      <c r="S433">
        <v>1.1726000000000001</v>
      </c>
      <c r="T433">
        <v>1.1862999999999999</v>
      </c>
      <c r="U433">
        <v>0.92059999999999997</v>
      </c>
      <c r="V433">
        <v>0</v>
      </c>
      <c r="W433">
        <v>-0.22620000000000201</v>
      </c>
      <c r="X433">
        <v>0</v>
      </c>
      <c r="Y433">
        <v>-0.19700000000000201</v>
      </c>
      <c r="Z433">
        <v>-6048.2955876668602</v>
      </c>
      <c r="AA433">
        <v>16318.1172834766</v>
      </c>
      <c r="AB433">
        <v>0</v>
      </c>
      <c r="AC433">
        <v>18000.587325121902</v>
      </c>
      <c r="AD433">
        <v>-6944.79422299613</v>
      </c>
      <c r="AE433">
        <v>0</v>
      </c>
      <c r="AF433">
        <v>14132.134309659899</v>
      </c>
      <c r="AG433">
        <v>18210.896080327599</v>
      </c>
      <c r="AH433">
        <v>-6048.2955876668602</v>
      </c>
      <c r="AI433" s="13">
        <v>16318.1172834766</v>
      </c>
      <c r="AJ433">
        <v>0</v>
      </c>
      <c r="AK433">
        <v>18000.587325121902</v>
      </c>
      <c r="AL433" t="s">
        <v>77</v>
      </c>
    </row>
    <row r="434" spans="1:38" x14ac:dyDescent="0.35">
      <c r="A434" t="str">
        <f t="shared" si="6"/>
        <v>VOLFXUSDBRL1Y10FLY</v>
      </c>
      <c r="B434" t="s">
        <v>71</v>
      </c>
      <c r="C434" t="s">
        <v>27</v>
      </c>
      <c r="D434" t="s">
        <v>31</v>
      </c>
      <c r="E434" t="s">
        <v>7</v>
      </c>
      <c r="F434" t="s">
        <v>17</v>
      </c>
      <c r="G434" t="s">
        <v>31</v>
      </c>
      <c r="H434" t="s">
        <v>17</v>
      </c>
      <c r="I434">
        <v>1</v>
      </c>
      <c r="J434" t="s">
        <v>7</v>
      </c>
      <c r="K434">
        <v>-303463.96000000002</v>
      </c>
      <c r="L434">
        <v>1.845</v>
      </c>
      <c r="M434">
        <v>1.845</v>
      </c>
      <c r="N434" t="s">
        <v>75</v>
      </c>
      <c r="O434" t="s">
        <v>75</v>
      </c>
      <c r="P434" t="s">
        <v>80</v>
      </c>
      <c r="Q434" t="s">
        <v>83</v>
      </c>
      <c r="R434">
        <v>0.51400000000000001</v>
      </c>
      <c r="S434">
        <v>0.72499999999999998</v>
      </c>
      <c r="T434">
        <v>0.75129999999999997</v>
      </c>
      <c r="U434">
        <v>0.38650000000000001</v>
      </c>
      <c r="V434">
        <v>0</v>
      </c>
      <c r="W434">
        <v>8.8799999999999907E-2</v>
      </c>
      <c r="X434">
        <v>0</v>
      </c>
      <c r="Y434">
        <v>0</v>
      </c>
      <c r="Z434">
        <v>0</v>
      </c>
      <c r="AA434">
        <v>77990.237720000005</v>
      </c>
      <c r="AB434">
        <v>66610.339219999907</v>
      </c>
      <c r="AC434">
        <v>110005.68550000001</v>
      </c>
      <c r="AD434">
        <v>-26947.599647999999</v>
      </c>
      <c r="AE434">
        <v>74925.2517239999</v>
      </c>
      <c r="AF434">
        <v>58644.41027</v>
      </c>
      <c r="AG434">
        <v>113996.236574</v>
      </c>
      <c r="AH434">
        <v>0</v>
      </c>
      <c r="AI434" s="13">
        <v>77990.237720000005</v>
      </c>
      <c r="AJ434">
        <v>66610.339219999907</v>
      </c>
      <c r="AK434">
        <v>110005.68550000001</v>
      </c>
      <c r="AL434" t="s">
        <v>77</v>
      </c>
    </row>
    <row r="435" spans="1:38" x14ac:dyDescent="0.35">
      <c r="A435" t="str">
        <f t="shared" si="6"/>
        <v>VOLFXUSDBRL1Y10RR</v>
      </c>
      <c r="B435" t="s">
        <v>71</v>
      </c>
      <c r="C435" t="s">
        <v>27</v>
      </c>
      <c r="D435" t="s">
        <v>31</v>
      </c>
      <c r="E435" t="s">
        <v>7</v>
      </c>
      <c r="F435" t="s">
        <v>16</v>
      </c>
      <c r="G435" t="s">
        <v>31</v>
      </c>
      <c r="H435" t="s">
        <v>16</v>
      </c>
      <c r="I435">
        <v>1</v>
      </c>
      <c r="J435" t="s">
        <v>7</v>
      </c>
      <c r="K435">
        <v>117768.549999999</v>
      </c>
      <c r="L435">
        <v>4.5925000000000002</v>
      </c>
      <c r="M435">
        <v>4.6689999999999996</v>
      </c>
      <c r="N435" t="s">
        <v>75</v>
      </c>
      <c r="O435" t="s">
        <v>75</v>
      </c>
      <c r="P435" t="s">
        <v>82</v>
      </c>
      <c r="Q435" t="s">
        <v>82</v>
      </c>
      <c r="R435">
        <v>2.5</v>
      </c>
      <c r="S435">
        <v>3.0329999999999999</v>
      </c>
      <c r="T435">
        <v>3.0996000000000001</v>
      </c>
      <c r="U435">
        <v>2.036</v>
      </c>
      <c r="V435">
        <v>0</v>
      </c>
      <c r="W435">
        <v>-2.6635</v>
      </c>
      <c r="X435">
        <v>0</v>
      </c>
      <c r="Y435">
        <v>-7.6499999999999305E-2</v>
      </c>
      <c r="Z435">
        <v>-9009.2940749999198</v>
      </c>
      <c r="AA435">
        <v>147210.6875</v>
      </c>
      <c r="AB435">
        <v>0</v>
      </c>
      <c r="AC435">
        <v>178596.00607499899</v>
      </c>
      <c r="AD435">
        <v>-313676.53292499902</v>
      </c>
      <c r="AE435">
        <v>0</v>
      </c>
      <c r="AF435">
        <v>119888.383899999</v>
      </c>
      <c r="AG435">
        <v>182517.69878999999</v>
      </c>
      <c r="AH435">
        <v>-9009.2940749999198</v>
      </c>
      <c r="AI435" s="13">
        <v>147210.6875</v>
      </c>
      <c r="AJ435">
        <v>0</v>
      </c>
      <c r="AK435">
        <v>178596.00607499899</v>
      </c>
      <c r="AL435" t="s">
        <v>77</v>
      </c>
    </row>
    <row r="436" spans="1:38" x14ac:dyDescent="0.35">
      <c r="A436" t="str">
        <f t="shared" si="6"/>
        <v>VOLFXUSDBRL1Y25FLY</v>
      </c>
      <c r="B436" t="s">
        <v>71</v>
      </c>
      <c r="C436" t="s">
        <v>27</v>
      </c>
      <c r="D436" t="s">
        <v>31</v>
      </c>
      <c r="E436" t="s">
        <v>7</v>
      </c>
      <c r="F436" t="s">
        <v>19</v>
      </c>
      <c r="G436" t="s">
        <v>31</v>
      </c>
      <c r="H436" t="s">
        <v>19</v>
      </c>
      <c r="I436">
        <v>1</v>
      </c>
      <c r="J436" t="s">
        <v>7</v>
      </c>
      <c r="K436">
        <v>84121.31</v>
      </c>
      <c r="L436">
        <v>0.68</v>
      </c>
      <c r="M436">
        <v>0.68</v>
      </c>
      <c r="N436" t="s">
        <v>75</v>
      </c>
      <c r="O436" t="s">
        <v>75</v>
      </c>
      <c r="P436" t="s">
        <v>75</v>
      </c>
      <c r="Q436" t="s">
        <v>75</v>
      </c>
      <c r="R436">
        <v>0.5</v>
      </c>
      <c r="S436">
        <v>0.55169999999999997</v>
      </c>
      <c r="T436">
        <v>0.55810000000000004</v>
      </c>
      <c r="U436">
        <v>0.47599999999999998</v>
      </c>
      <c r="V436">
        <v>0.124</v>
      </c>
      <c r="W436">
        <v>-0.26149999999999901</v>
      </c>
      <c r="X436">
        <v>0.13950000000000001</v>
      </c>
      <c r="Y436">
        <v>0</v>
      </c>
      <c r="Z436">
        <v>0</v>
      </c>
      <c r="AA436">
        <v>21030.327499999999</v>
      </c>
      <c r="AB436">
        <v>10431.042439999999</v>
      </c>
      <c r="AC436">
        <v>23204.863363499899</v>
      </c>
      <c r="AD436">
        <v>-21997.722564999902</v>
      </c>
      <c r="AE436">
        <v>11734.922745</v>
      </c>
      <c r="AF436">
        <v>20020.871779999899</v>
      </c>
      <c r="AG436">
        <v>23474.051555499998</v>
      </c>
      <c r="AH436">
        <v>0</v>
      </c>
      <c r="AI436" s="13">
        <v>21030.327499999999</v>
      </c>
      <c r="AJ436">
        <v>10431.042439999999</v>
      </c>
      <c r="AK436">
        <v>23204.863363499899</v>
      </c>
      <c r="AL436" t="s">
        <v>77</v>
      </c>
    </row>
    <row r="437" spans="1:38" x14ac:dyDescent="0.35">
      <c r="A437" t="str">
        <f t="shared" si="6"/>
        <v>VOLFXUSDBRL1Y25RR</v>
      </c>
      <c r="B437" t="s">
        <v>71</v>
      </c>
      <c r="C437" t="s">
        <v>27</v>
      </c>
      <c r="D437" t="s">
        <v>31</v>
      </c>
      <c r="E437" t="s">
        <v>7</v>
      </c>
      <c r="F437" t="s">
        <v>18</v>
      </c>
      <c r="G437" t="s">
        <v>31</v>
      </c>
      <c r="H437" t="s">
        <v>18</v>
      </c>
      <c r="I437">
        <v>1</v>
      </c>
      <c r="J437" t="s">
        <v>7</v>
      </c>
      <c r="K437">
        <v>-202694.27</v>
      </c>
      <c r="L437">
        <v>2.2999999999999998</v>
      </c>
      <c r="M437">
        <v>2.2999999999999998</v>
      </c>
      <c r="N437" t="s">
        <v>75</v>
      </c>
      <c r="O437" t="s">
        <v>75</v>
      </c>
      <c r="P437" t="s">
        <v>75</v>
      </c>
      <c r="Q437" t="s">
        <v>75</v>
      </c>
      <c r="R437">
        <v>0.79059999999999997</v>
      </c>
      <c r="S437">
        <v>0.79810000000000003</v>
      </c>
      <c r="T437">
        <v>0.79910000000000003</v>
      </c>
      <c r="U437">
        <v>0.68610000000000004</v>
      </c>
      <c r="V437">
        <v>0</v>
      </c>
      <c r="W437">
        <v>5.9999999999999602E-2</v>
      </c>
      <c r="X437">
        <v>0</v>
      </c>
      <c r="Y437">
        <v>0</v>
      </c>
      <c r="Z437">
        <v>0</v>
      </c>
      <c r="AA437">
        <v>80125.044930999997</v>
      </c>
      <c r="AB437">
        <v>0</v>
      </c>
      <c r="AC437">
        <v>80885.148443500002</v>
      </c>
      <c r="AD437">
        <v>-12161.656199999899</v>
      </c>
      <c r="AE437">
        <v>0</v>
      </c>
      <c r="AF437">
        <v>69534.269323500004</v>
      </c>
      <c r="AG437">
        <v>80986.495578500006</v>
      </c>
      <c r="AH437">
        <v>0</v>
      </c>
      <c r="AI437" s="13">
        <v>80125.044930999997</v>
      </c>
      <c r="AJ437">
        <v>0</v>
      </c>
      <c r="AK437">
        <v>80885.148443500002</v>
      </c>
      <c r="AL437" t="s">
        <v>77</v>
      </c>
    </row>
    <row r="438" spans="1:38" x14ac:dyDescent="0.35">
      <c r="A438" t="str">
        <f t="shared" si="6"/>
        <v>VOLFXUSDBRL1YATM</v>
      </c>
      <c r="B438" t="s">
        <v>71</v>
      </c>
      <c r="C438" t="s">
        <v>27</v>
      </c>
      <c r="D438" t="s">
        <v>31</v>
      </c>
      <c r="E438" t="s">
        <v>7</v>
      </c>
      <c r="F438" t="s">
        <v>9</v>
      </c>
      <c r="G438" t="s">
        <v>31</v>
      </c>
      <c r="H438" t="s">
        <v>9</v>
      </c>
      <c r="I438">
        <v>1</v>
      </c>
      <c r="J438" t="s">
        <v>7</v>
      </c>
      <c r="K438">
        <v>-183597.51619722199</v>
      </c>
      <c r="L438">
        <v>20.065000000000001</v>
      </c>
      <c r="M438">
        <v>20.324999999999999</v>
      </c>
      <c r="N438" t="s">
        <v>75</v>
      </c>
      <c r="O438" t="s">
        <v>75</v>
      </c>
      <c r="P438" t="s">
        <v>75</v>
      </c>
      <c r="Q438" t="s">
        <v>75</v>
      </c>
      <c r="R438">
        <v>0.94</v>
      </c>
      <c r="S438">
        <v>1.0736000000000001</v>
      </c>
      <c r="T438">
        <v>1.0903</v>
      </c>
      <c r="U438">
        <v>0.78800000000000003</v>
      </c>
      <c r="V438">
        <v>0</v>
      </c>
      <c r="W438">
        <v>-5.1999999999999602E-2</v>
      </c>
      <c r="X438">
        <v>0</v>
      </c>
      <c r="Y438">
        <v>-0.25999999999999801</v>
      </c>
      <c r="Z438">
        <v>47735.354211277401</v>
      </c>
      <c r="AA438">
        <v>86290.832612694401</v>
      </c>
      <c r="AB438">
        <v>68518.593044802794</v>
      </c>
      <c r="AC438">
        <v>98555.146694668903</v>
      </c>
      <c r="AD438">
        <v>9547.0708422554799</v>
      </c>
      <c r="AE438">
        <v>71125.6777748038</v>
      </c>
      <c r="AF438">
        <v>72337.421381705499</v>
      </c>
      <c r="AG438">
        <v>100088.185954915</v>
      </c>
      <c r="AH438">
        <v>47735.354211277401</v>
      </c>
      <c r="AI438" s="13">
        <v>86290.832612694401</v>
      </c>
      <c r="AJ438">
        <v>68518.593044802794</v>
      </c>
      <c r="AK438">
        <v>98555.146694668903</v>
      </c>
      <c r="AL438" t="s">
        <v>77</v>
      </c>
    </row>
    <row r="439" spans="1:38" x14ac:dyDescent="0.35">
      <c r="A439" t="str">
        <f t="shared" si="6"/>
        <v>VOLFXUSDBRL2Y10FLY</v>
      </c>
      <c r="B439" t="s">
        <v>71</v>
      </c>
      <c r="C439" t="s">
        <v>27</v>
      </c>
      <c r="D439" t="s">
        <v>31</v>
      </c>
      <c r="E439" t="s">
        <v>8</v>
      </c>
      <c r="F439" t="s">
        <v>17</v>
      </c>
      <c r="G439" t="s">
        <v>31</v>
      </c>
      <c r="H439" t="s">
        <v>17</v>
      </c>
      <c r="I439">
        <v>2</v>
      </c>
      <c r="J439" t="s">
        <v>8</v>
      </c>
      <c r="K439">
        <v>142911.16999999899</v>
      </c>
      <c r="L439">
        <v>2.0525000000000002</v>
      </c>
      <c r="M439">
        <v>2.0525000000000002</v>
      </c>
      <c r="N439" t="s">
        <v>75</v>
      </c>
      <c r="O439" t="s">
        <v>75</v>
      </c>
      <c r="P439" t="s">
        <v>80</v>
      </c>
      <c r="Q439" t="s">
        <v>83</v>
      </c>
      <c r="R439">
        <v>0.79879999999999995</v>
      </c>
      <c r="S439">
        <v>1.4458</v>
      </c>
      <c r="T439">
        <v>1.5266999999999999</v>
      </c>
      <c r="U439">
        <v>0.48129999999999901</v>
      </c>
      <c r="V439">
        <v>0.14119999999999999</v>
      </c>
      <c r="W439">
        <v>-0.53519999999999901</v>
      </c>
      <c r="X439">
        <v>0.1588</v>
      </c>
      <c r="Y439">
        <v>0</v>
      </c>
      <c r="Z439">
        <v>0</v>
      </c>
      <c r="AA439">
        <v>57078.721297999902</v>
      </c>
      <c r="AB439">
        <v>20179.057204000001</v>
      </c>
      <c r="AC439">
        <v>103310.48479299901</v>
      </c>
      <c r="AD439">
        <v>-76486.058183999907</v>
      </c>
      <c r="AE439">
        <v>22694.293796000002</v>
      </c>
      <c r="AF439">
        <v>34391.573060499897</v>
      </c>
      <c r="AG439">
        <v>109091.24161949899</v>
      </c>
      <c r="AH439">
        <v>0</v>
      </c>
      <c r="AI439" s="13">
        <v>57078.721297999902</v>
      </c>
      <c r="AJ439">
        <v>20179.057204000001</v>
      </c>
      <c r="AK439">
        <v>103310.48479299901</v>
      </c>
      <c r="AL439" t="s">
        <v>77</v>
      </c>
    </row>
    <row r="440" spans="1:38" x14ac:dyDescent="0.35">
      <c r="A440" t="str">
        <f t="shared" si="6"/>
        <v>VOLFXUSDBRL2Y10RR</v>
      </c>
      <c r="B440" t="s">
        <v>71</v>
      </c>
      <c r="C440" t="s">
        <v>27</v>
      </c>
      <c r="D440" t="s">
        <v>31</v>
      </c>
      <c r="E440" t="s">
        <v>8</v>
      </c>
      <c r="F440" t="s">
        <v>16</v>
      </c>
      <c r="G440" t="s">
        <v>31</v>
      </c>
      <c r="H440" t="s">
        <v>16</v>
      </c>
      <c r="I440">
        <v>2</v>
      </c>
      <c r="J440" t="s">
        <v>8</v>
      </c>
      <c r="K440">
        <v>-33673.25</v>
      </c>
      <c r="L440">
        <v>4.99</v>
      </c>
      <c r="M440">
        <v>5.0750000000000002</v>
      </c>
      <c r="N440" t="s">
        <v>75</v>
      </c>
      <c r="O440" t="s">
        <v>75</v>
      </c>
      <c r="P440" t="s">
        <v>82</v>
      </c>
      <c r="Q440" t="s">
        <v>82</v>
      </c>
      <c r="R440">
        <v>4.3</v>
      </c>
      <c r="S440">
        <v>4.5627000000000004</v>
      </c>
      <c r="T440">
        <v>4.5956000000000001</v>
      </c>
      <c r="U440">
        <v>2.6120000000000001</v>
      </c>
      <c r="V440">
        <v>0</v>
      </c>
      <c r="W440">
        <v>-1.6999999999999401E-2</v>
      </c>
      <c r="X440">
        <v>0</v>
      </c>
      <c r="Y440">
        <v>-8.4999999999999895E-2</v>
      </c>
      <c r="Z440">
        <v>2862.2262499999902</v>
      </c>
      <c r="AA440">
        <v>72397.487500000003</v>
      </c>
      <c r="AB440">
        <v>94315.405924999999</v>
      </c>
      <c r="AC440">
        <v>76820.468887499999</v>
      </c>
      <c r="AD440">
        <v>572.445249999981</v>
      </c>
      <c r="AE440">
        <v>105747.4743</v>
      </c>
      <c r="AF440">
        <v>43977.264499999997</v>
      </c>
      <c r="AG440">
        <v>77374.393849999993</v>
      </c>
      <c r="AH440">
        <v>2862.2262499999902</v>
      </c>
      <c r="AI440" s="13">
        <v>72397.487500000003</v>
      </c>
      <c r="AJ440">
        <v>94315.405924999999</v>
      </c>
      <c r="AK440">
        <v>76820.468887499999</v>
      </c>
      <c r="AL440" t="s">
        <v>77</v>
      </c>
    </row>
    <row r="441" spans="1:38" x14ac:dyDescent="0.35">
      <c r="A441" t="str">
        <f t="shared" si="6"/>
        <v>VOLFXUSDBRL2Y25FLY</v>
      </c>
      <c r="B441" t="s">
        <v>71</v>
      </c>
      <c r="C441" t="s">
        <v>27</v>
      </c>
      <c r="D441" t="s">
        <v>31</v>
      </c>
      <c r="E441" t="s">
        <v>8</v>
      </c>
      <c r="F441" t="s">
        <v>19</v>
      </c>
      <c r="G441" t="s">
        <v>31</v>
      </c>
      <c r="H441" t="s">
        <v>19</v>
      </c>
      <c r="I441">
        <v>2</v>
      </c>
      <c r="J441" t="s">
        <v>8</v>
      </c>
      <c r="K441">
        <v>-164225.26999999999</v>
      </c>
      <c r="L441">
        <v>0.80249999999999999</v>
      </c>
      <c r="M441">
        <v>0.80249999999999999</v>
      </c>
      <c r="N441" t="s">
        <v>75</v>
      </c>
      <c r="O441" t="s">
        <v>75</v>
      </c>
      <c r="P441" t="s">
        <v>75</v>
      </c>
      <c r="Q441" t="s">
        <v>75</v>
      </c>
      <c r="R441">
        <v>0.65500000000000003</v>
      </c>
      <c r="S441">
        <v>0.97409999999999997</v>
      </c>
      <c r="T441">
        <v>1.014</v>
      </c>
      <c r="U441">
        <v>0.33100000000000002</v>
      </c>
      <c r="V441">
        <v>0</v>
      </c>
      <c r="W441">
        <v>0.221999999999999</v>
      </c>
      <c r="X441">
        <v>0</v>
      </c>
      <c r="Y441">
        <v>0</v>
      </c>
      <c r="Z441">
        <v>0</v>
      </c>
      <c r="AA441">
        <v>53783.775925000002</v>
      </c>
      <c r="AB441">
        <v>75707.849470000001</v>
      </c>
      <c r="AC441">
        <v>79985.917753499903</v>
      </c>
      <c r="AD441">
        <v>-36458.009939999902</v>
      </c>
      <c r="AE441">
        <v>85167.225021999897</v>
      </c>
      <c r="AF441">
        <v>27179.282185</v>
      </c>
      <c r="AG441">
        <v>83262.211889999904</v>
      </c>
      <c r="AH441">
        <v>0</v>
      </c>
      <c r="AI441" s="13">
        <v>53783.775925000002</v>
      </c>
      <c r="AJ441">
        <v>75707.849470000001</v>
      </c>
      <c r="AK441">
        <v>79985.917753499903</v>
      </c>
      <c r="AL441" t="s">
        <v>77</v>
      </c>
    </row>
    <row r="442" spans="1:38" x14ac:dyDescent="0.35">
      <c r="A442" t="str">
        <f t="shared" si="6"/>
        <v>VOLFXUSDBRL2Y25RR</v>
      </c>
      <c r="B442" t="s">
        <v>71</v>
      </c>
      <c r="C442" t="s">
        <v>27</v>
      </c>
      <c r="D442" t="s">
        <v>31</v>
      </c>
      <c r="E442" t="s">
        <v>8</v>
      </c>
      <c r="F442" t="s">
        <v>18</v>
      </c>
      <c r="G442" t="s">
        <v>31</v>
      </c>
      <c r="H442" t="s">
        <v>18</v>
      </c>
      <c r="I442">
        <v>2</v>
      </c>
      <c r="J442" t="s">
        <v>8</v>
      </c>
      <c r="K442">
        <v>-305081.12</v>
      </c>
      <c r="L442">
        <v>2.4900000000000002</v>
      </c>
      <c r="M442">
        <v>2.4500000000000002</v>
      </c>
      <c r="N442" t="s">
        <v>75</v>
      </c>
      <c r="O442" t="s">
        <v>75</v>
      </c>
      <c r="P442" t="s">
        <v>75</v>
      </c>
      <c r="Q442" t="s">
        <v>75</v>
      </c>
      <c r="R442">
        <v>1.1978</v>
      </c>
      <c r="S442">
        <v>1.5277000000000001</v>
      </c>
      <c r="T442">
        <v>1.5387999999999999</v>
      </c>
      <c r="U442">
        <v>0.626</v>
      </c>
      <c r="V442">
        <v>8.0000000000000002E-3</v>
      </c>
      <c r="W442">
        <v>0.14000000000000001</v>
      </c>
      <c r="X442">
        <v>4.0000000000000001E-3</v>
      </c>
      <c r="Y442">
        <v>0.04</v>
      </c>
      <c r="Z442">
        <v>-12203.2448</v>
      </c>
      <c r="AA442">
        <v>182713.08276799999</v>
      </c>
      <c r="AB442">
        <v>0</v>
      </c>
      <c r="AC442">
        <v>233036.21351199999</v>
      </c>
      <c r="AD442">
        <v>-42711.356800000001</v>
      </c>
      <c r="AE442">
        <v>0</v>
      </c>
      <c r="AF442">
        <v>95490.39056</v>
      </c>
      <c r="AG442">
        <v>234729.413727999</v>
      </c>
      <c r="AH442">
        <v>-12203.2448</v>
      </c>
      <c r="AI442" s="13">
        <v>182713.08276799999</v>
      </c>
      <c r="AJ442">
        <v>0</v>
      </c>
      <c r="AK442">
        <v>233036.21351199999</v>
      </c>
      <c r="AL442" t="s">
        <v>77</v>
      </c>
    </row>
    <row r="443" spans="1:38" x14ac:dyDescent="0.35">
      <c r="A443" t="str">
        <f t="shared" si="6"/>
        <v>VOLFXUSDBRL2YATM</v>
      </c>
      <c r="B443" t="s">
        <v>71</v>
      </c>
      <c r="C443" t="s">
        <v>27</v>
      </c>
      <c r="D443" t="s">
        <v>31</v>
      </c>
      <c r="E443" t="s">
        <v>8</v>
      </c>
      <c r="F443" t="s">
        <v>9</v>
      </c>
      <c r="G443" t="s">
        <v>31</v>
      </c>
      <c r="H443" t="s">
        <v>9</v>
      </c>
      <c r="I443">
        <v>2</v>
      </c>
      <c r="J443" t="s">
        <v>8</v>
      </c>
      <c r="K443">
        <v>-436995.58324599999</v>
      </c>
      <c r="L443">
        <v>20.184999999999999</v>
      </c>
      <c r="M443">
        <v>20.375</v>
      </c>
      <c r="N443" t="s">
        <v>75</v>
      </c>
      <c r="O443" t="s">
        <v>75</v>
      </c>
      <c r="P443" t="s">
        <v>75</v>
      </c>
      <c r="Q443" t="s">
        <v>75</v>
      </c>
      <c r="R443">
        <v>1.55</v>
      </c>
      <c r="S443">
        <v>1.9298</v>
      </c>
      <c r="T443">
        <v>1.9772000000000001</v>
      </c>
      <c r="U443">
        <v>1.3580000000000001</v>
      </c>
      <c r="V443">
        <v>0</v>
      </c>
      <c r="W443">
        <v>-3.80000000000002E-2</v>
      </c>
      <c r="X443">
        <v>0</v>
      </c>
      <c r="Y443">
        <v>-0.190000000000001</v>
      </c>
      <c r="Z443">
        <v>83029.160816740507</v>
      </c>
      <c r="AA443">
        <v>338671.57701564999</v>
      </c>
      <c r="AB443">
        <v>243056.943401425</v>
      </c>
      <c r="AC443">
        <v>421657.03827406501</v>
      </c>
      <c r="AD443">
        <v>16605.832163348099</v>
      </c>
      <c r="AE443">
        <v>263071.34111409198</v>
      </c>
      <c r="AF443">
        <v>296720.00102403399</v>
      </c>
      <c r="AG443">
        <v>432013.83359699498</v>
      </c>
      <c r="AH443">
        <v>83029.160816740507</v>
      </c>
      <c r="AI443" s="13">
        <v>338671.57701564999</v>
      </c>
      <c r="AJ443">
        <v>243056.943401425</v>
      </c>
      <c r="AK443">
        <v>421657.03827406501</v>
      </c>
      <c r="AL443" t="s">
        <v>77</v>
      </c>
    </row>
    <row r="444" spans="1:38" x14ac:dyDescent="0.35">
      <c r="A444" t="str">
        <f t="shared" si="6"/>
        <v>VOLFXUSDCAD1WATM</v>
      </c>
      <c r="B444" t="s">
        <v>71</v>
      </c>
      <c r="C444" t="s">
        <v>27</v>
      </c>
      <c r="D444" t="s">
        <v>101</v>
      </c>
      <c r="E444" t="s">
        <v>0</v>
      </c>
      <c r="F444" t="s">
        <v>9</v>
      </c>
      <c r="G444" t="s">
        <v>101</v>
      </c>
      <c r="H444" t="s">
        <v>9</v>
      </c>
      <c r="I444">
        <v>1.94444444444444E-2</v>
      </c>
      <c r="J444" t="s">
        <v>0</v>
      </c>
      <c r="K444">
        <v>-8.73081</v>
      </c>
      <c r="L444">
        <v>7.16</v>
      </c>
      <c r="M444">
        <v>7.1612999999999998</v>
      </c>
      <c r="N444" t="s">
        <v>75</v>
      </c>
      <c r="O444" t="s">
        <v>75</v>
      </c>
      <c r="P444" t="s">
        <v>75</v>
      </c>
      <c r="Q444" t="s">
        <v>75</v>
      </c>
      <c r="R444">
        <v>1.1122000000000001</v>
      </c>
      <c r="S444">
        <v>1.2948</v>
      </c>
      <c r="T444">
        <v>1.3099000000000001</v>
      </c>
      <c r="U444">
        <v>1</v>
      </c>
      <c r="V444">
        <v>0</v>
      </c>
      <c r="W444">
        <v>4.1999999999999801E-2</v>
      </c>
      <c r="X444">
        <v>0</v>
      </c>
      <c r="Y444">
        <v>-1.29999999999963E-3</v>
      </c>
      <c r="Z444">
        <v>1.13500529999968E-2</v>
      </c>
      <c r="AA444">
        <v>4.8552034409999996</v>
      </c>
      <c r="AB444">
        <v>0.141439121999996</v>
      </c>
      <c r="AC444">
        <v>5.6523263940000001</v>
      </c>
      <c r="AD444">
        <v>-0.36669401999999801</v>
      </c>
      <c r="AE444">
        <v>0.16763155199999699</v>
      </c>
      <c r="AF444">
        <v>4.365405</v>
      </c>
      <c r="AG444">
        <v>5.7182440095000002</v>
      </c>
      <c r="AH444">
        <v>1.13500529999968E-2</v>
      </c>
      <c r="AI444" s="13">
        <v>4.8552034409999996</v>
      </c>
      <c r="AJ444">
        <v>0.141439121999996</v>
      </c>
      <c r="AK444">
        <v>5.6523263940000001</v>
      </c>
      <c r="AL444" t="s">
        <v>77</v>
      </c>
    </row>
    <row r="445" spans="1:38" x14ac:dyDescent="0.35">
      <c r="A445" t="str">
        <f t="shared" si="6"/>
        <v>VOLFXUSDCAD2WATM</v>
      </c>
      <c r="B445" t="s">
        <v>71</v>
      </c>
      <c r="C445" t="s">
        <v>27</v>
      </c>
      <c r="D445" t="s">
        <v>101</v>
      </c>
      <c r="E445" t="s">
        <v>1</v>
      </c>
      <c r="F445" t="s">
        <v>9</v>
      </c>
      <c r="G445" t="s">
        <v>101</v>
      </c>
      <c r="H445" t="s">
        <v>9</v>
      </c>
      <c r="I445">
        <v>3.8888888888888799E-2</v>
      </c>
      <c r="J445" t="s">
        <v>1</v>
      </c>
      <c r="K445">
        <v>-3.5633499999999998</v>
      </c>
      <c r="L445">
        <v>7.84</v>
      </c>
      <c r="M445">
        <v>7.8231999999999999</v>
      </c>
      <c r="N445" t="s">
        <v>75</v>
      </c>
      <c r="O445" t="s">
        <v>75</v>
      </c>
      <c r="P445" t="s">
        <v>75</v>
      </c>
      <c r="Q445" t="s">
        <v>75</v>
      </c>
      <c r="R445">
        <v>0.75</v>
      </c>
      <c r="S445">
        <v>0.76049999999999995</v>
      </c>
      <c r="T445">
        <v>0.76180000000000003</v>
      </c>
      <c r="U445">
        <v>0.75</v>
      </c>
      <c r="V445">
        <v>0</v>
      </c>
      <c r="W445">
        <v>7.5499999999999901E-2</v>
      </c>
      <c r="X445">
        <v>0</v>
      </c>
      <c r="Y445">
        <v>1.6799999999999898E-2</v>
      </c>
      <c r="Z445">
        <v>-5.9864279999999701E-2</v>
      </c>
      <c r="AA445">
        <v>1.3362562499999999</v>
      </c>
      <c r="AB445">
        <v>0.120797565</v>
      </c>
      <c r="AC445">
        <v>1.3549638374999999</v>
      </c>
      <c r="AD445">
        <v>-0.26903292499999898</v>
      </c>
      <c r="AE445">
        <v>0.122935575000001</v>
      </c>
      <c r="AF445">
        <v>1.3362562499999999</v>
      </c>
      <c r="AG445">
        <v>1.357280015</v>
      </c>
      <c r="AH445">
        <v>-5.9864279999999701E-2</v>
      </c>
      <c r="AI445" s="13">
        <v>1.3362562499999999</v>
      </c>
      <c r="AJ445">
        <v>0.120797565</v>
      </c>
      <c r="AK445">
        <v>1.3549638374999999</v>
      </c>
      <c r="AL445" t="s">
        <v>77</v>
      </c>
    </row>
    <row r="446" spans="1:38" x14ac:dyDescent="0.35">
      <c r="A446" t="str">
        <f t="shared" si="6"/>
        <v>VOLFXUSDCAD3WATM</v>
      </c>
      <c r="B446" t="s">
        <v>71</v>
      </c>
      <c r="C446" t="s">
        <v>27</v>
      </c>
      <c r="D446" t="s">
        <v>101</v>
      </c>
      <c r="E446" t="s">
        <v>21</v>
      </c>
      <c r="F446" t="s">
        <v>9</v>
      </c>
      <c r="G446" t="s">
        <v>101</v>
      </c>
      <c r="H446" t="s">
        <v>9</v>
      </c>
      <c r="I446">
        <v>5.83333333333333E-2</v>
      </c>
      <c r="J446" t="s">
        <v>21</v>
      </c>
      <c r="K446">
        <v>-0.11531</v>
      </c>
      <c r="L446">
        <v>7.6749999999999998</v>
      </c>
      <c r="M446">
        <v>7.6051000000000002</v>
      </c>
      <c r="N446" t="s">
        <v>74</v>
      </c>
      <c r="O446" t="s">
        <v>75</v>
      </c>
      <c r="P446" t="s">
        <v>76</v>
      </c>
      <c r="Q446" t="s">
        <v>76</v>
      </c>
      <c r="R446">
        <v>0.51486370302861895</v>
      </c>
      <c r="S446">
        <v>0.57149332121854601</v>
      </c>
      <c r="T446">
        <v>0.576211965230365</v>
      </c>
      <c r="U446">
        <v>0.47716744539200501</v>
      </c>
      <c r="V446">
        <v>0</v>
      </c>
      <c r="W446">
        <v>6.15000000000002E-2</v>
      </c>
      <c r="X446">
        <v>0</v>
      </c>
      <c r="Y446">
        <v>0</v>
      </c>
      <c r="Z446">
        <v>0</v>
      </c>
      <c r="AA446">
        <v>2.9684466798115001E-2</v>
      </c>
      <c r="AB446">
        <v>2.74870212499997E-3</v>
      </c>
      <c r="AC446">
        <v>3.29494474348552E-2</v>
      </c>
      <c r="AD446">
        <v>-7.0915650000000297E-3</v>
      </c>
      <c r="AE446">
        <v>2.7977088750000198E-3</v>
      </c>
      <c r="AF446">
        <v>2.7511089064076E-2</v>
      </c>
      <c r="AG446">
        <v>3.3221500855356703E-2</v>
      </c>
      <c r="AH446">
        <v>0</v>
      </c>
      <c r="AI446" s="13">
        <v>2.9684466798115001E-2</v>
      </c>
      <c r="AJ446">
        <v>2.74870212499997E-3</v>
      </c>
      <c r="AK446">
        <v>3.29494474348552E-2</v>
      </c>
      <c r="AL446" t="s">
        <v>77</v>
      </c>
    </row>
    <row r="447" spans="1:38" x14ac:dyDescent="0.35">
      <c r="A447" t="str">
        <f t="shared" si="6"/>
        <v>VOLFXUSDCAD1MATM</v>
      </c>
      <c r="B447" t="s">
        <v>71</v>
      </c>
      <c r="C447" t="s">
        <v>27</v>
      </c>
      <c r="D447" t="s">
        <v>101</v>
      </c>
      <c r="E447" t="s">
        <v>2</v>
      </c>
      <c r="F447" t="s">
        <v>9</v>
      </c>
      <c r="G447" t="s">
        <v>101</v>
      </c>
      <c r="H447" t="s">
        <v>9</v>
      </c>
      <c r="I447">
        <v>8.3333333333333301E-2</v>
      </c>
      <c r="J447" t="s">
        <v>2</v>
      </c>
      <c r="K447">
        <v>-9.3625500000000006</v>
      </c>
      <c r="L447">
        <v>7.8150000000000004</v>
      </c>
      <c r="M447">
        <v>7.8</v>
      </c>
      <c r="N447" t="s">
        <v>75</v>
      </c>
      <c r="O447" t="s">
        <v>75</v>
      </c>
      <c r="P447" t="s">
        <v>75</v>
      </c>
      <c r="Q447" t="s">
        <v>75</v>
      </c>
      <c r="R447">
        <v>0.35</v>
      </c>
      <c r="S447">
        <v>0.38769999999999999</v>
      </c>
      <c r="T447">
        <v>0.39240000000000003</v>
      </c>
      <c r="U447">
        <v>0.35</v>
      </c>
      <c r="V447">
        <v>0</v>
      </c>
      <c r="W447">
        <v>4.3500000000000698E-2</v>
      </c>
      <c r="X447">
        <v>0</v>
      </c>
      <c r="Y447">
        <v>1.5000000000000501E-2</v>
      </c>
      <c r="Z447">
        <v>-0.14043825000000501</v>
      </c>
      <c r="AA447">
        <v>1.6384462500000001</v>
      </c>
      <c r="AB447">
        <v>0.102051794999995</v>
      </c>
      <c r="AC447">
        <v>1.8149303175</v>
      </c>
      <c r="AD447">
        <v>-0.407270925000007</v>
      </c>
      <c r="AE447">
        <v>0.103924304999998</v>
      </c>
      <c r="AF447">
        <v>1.6384462500000001</v>
      </c>
      <c r="AG447">
        <v>1.8369323099999999</v>
      </c>
      <c r="AH447">
        <v>-0.14043825000000501</v>
      </c>
      <c r="AI447" s="13">
        <v>1.6384462500000001</v>
      </c>
      <c r="AJ447">
        <v>0.102051794999995</v>
      </c>
      <c r="AK447">
        <v>1.8149303175</v>
      </c>
      <c r="AL447" t="s">
        <v>77</v>
      </c>
    </row>
    <row r="448" spans="1:38" x14ac:dyDescent="0.35">
      <c r="A448" t="str">
        <f t="shared" si="6"/>
        <v>VOLFXUSDCAD2MATM</v>
      </c>
      <c r="B448" t="s">
        <v>71</v>
      </c>
      <c r="C448" t="s">
        <v>27</v>
      </c>
      <c r="D448" t="s">
        <v>101</v>
      </c>
      <c r="E448" t="s">
        <v>3</v>
      </c>
      <c r="F448" t="s">
        <v>9</v>
      </c>
      <c r="G448" t="s">
        <v>101</v>
      </c>
      <c r="H448" t="s">
        <v>9</v>
      </c>
      <c r="I448">
        <v>0.16666666666666599</v>
      </c>
      <c r="J448" t="s">
        <v>3</v>
      </c>
      <c r="K448">
        <v>-13.44666</v>
      </c>
      <c r="L448">
        <v>7.65</v>
      </c>
      <c r="M448">
        <v>7.6265000000000001</v>
      </c>
      <c r="N448" t="s">
        <v>75</v>
      </c>
      <c r="O448" t="s">
        <v>75</v>
      </c>
      <c r="P448" t="s">
        <v>75</v>
      </c>
      <c r="Q448" t="s">
        <v>75</v>
      </c>
      <c r="R448">
        <v>0.3952</v>
      </c>
      <c r="S448">
        <v>0.46460000000000001</v>
      </c>
      <c r="T448">
        <v>0.4698</v>
      </c>
      <c r="U448">
        <v>0.35</v>
      </c>
      <c r="V448">
        <v>6.6000000000006002E-3</v>
      </c>
      <c r="W448">
        <v>5.1200000000000502E-2</v>
      </c>
      <c r="X448">
        <v>3.3000000000003001E-3</v>
      </c>
      <c r="Y448">
        <v>2.3500000000000298E-2</v>
      </c>
      <c r="Z448">
        <v>-0.31599651000000401</v>
      </c>
      <c r="AA448">
        <v>2.657060016</v>
      </c>
      <c r="AB448">
        <v>0</v>
      </c>
      <c r="AC448">
        <v>3.123659118</v>
      </c>
      <c r="AD448">
        <v>-0.688468992000007</v>
      </c>
      <c r="AE448">
        <v>0</v>
      </c>
      <c r="AF448">
        <v>2.3531654999999998</v>
      </c>
      <c r="AG448">
        <v>3.1586204339999999</v>
      </c>
      <c r="AH448">
        <v>-0.31599651000000401</v>
      </c>
      <c r="AI448" s="13">
        <v>2.657060016</v>
      </c>
      <c r="AJ448">
        <v>0</v>
      </c>
      <c r="AK448">
        <v>3.123659118</v>
      </c>
      <c r="AL448" t="s">
        <v>77</v>
      </c>
    </row>
    <row r="449" spans="1:38" x14ac:dyDescent="0.35">
      <c r="A449" t="str">
        <f t="shared" si="6"/>
        <v>VOLFXUSDCAD3MATM</v>
      </c>
      <c r="B449" t="s">
        <v>71</v>
      </c>
      <c r="C449" t="s">
        <v>27</v>
      </c>
      <c r="D449" t="s">
        <v>101</v>
      </c>
      <c r="E449" t="s">
        <v>4</v>
      </c>
      <c r="F449" t="s">
        <v>9</v>
      </c>
      <c r="G449" t="s">
        <v>101</v>
      </c>
      <c r="H449" t="s">
        <v>9</v>
      </c>
      <c r="I449">
        <v>0.25</v>
      </c>
      <c r="J449" t="s">
        <v>4</v>
      </c>
      <c r="K449">
        <v>-0.62180000000000002</v>
      </c>
      <c r="L449">
        <v>7.75</v>
      </c>
      <c r="M449">
        <v>7.7477999999999998</v>
      </c>
      <c r="N449" t="s">
        <v>75</v>
      </c>
      <c r="O449" t="s">
        <v>75</v>
      </c>
      <c r="P449" t="s">
        <v>75</v>
      </c>
      <c r="Q449" t="s">
        <v>75</v>
      </c>
      <c r="R449">
        <v>0.35410000000000003</v>
      </c>
      <c r="S449">
        <v>0.4375</v>
      </c>
      <c r="T449">
        <v>0.44369999999999998</v>
      </c>
      <c r="U449">
        <v>0.3</v>
      </c>
      <c r="V449">
        <v>0</v>
      </c>
      <c r="W449">
        <v>3.6299999999999701E-2</v>
      </c>
      <c r="X449">
        <v>0</v>
      </c>
      <c r="Y449">
        <v>2.2000000000002001E-3</v>
      </c>
      <c r="Z449">
        <v>-1.36796000000012E-3</v>
      </c>
      <c r="AA449">
        <v>0.11008969</v>
      </c>
      <c r="AB449">
        <v>0</v>
      </c>
      <c r="AC449">
        <v>0.13601874999999999</v>
      </c>
      <c r="AD449">
        <v>-2.2571339999999801E-2</v>
      </c>
      <c r="AE449">
        <v>0</v>
      </c>
      <c r="AF449">
        <v>9.3270000000000006E-2</v>
      </c>
      <c r="AG449">
        <v>0.13794633000000001</v>
      </c>
      <c r="AH449">
        <v>-1.36796000000012E-3</v>
      </c>
      <c r="AI449" s="13">
        <v>0.11008969</v>
      </c>
      <c r="AJ449">
        <v>0</v>
      </c>
      <c r="AK449">
        <v>0.13601874999999999</v>
      </c>
      <c r="AL449" t="s">
        <v>77</v>
      </c>
    </row>
    <row r="450" spans="1:38" x14ac:dyDescent="0.35">
      <c r="A450" t="str">
        <f t="shared" si="6"/>
        <v>VOLFXUSDCAD6MATM</v>
      </c>
      <c r="B450" t="s">
        <v>71</v>
      </c>
      <c r="C450" t="s">
        <v>27</v>
      </c>
      <c r="D450" t="s">
        <v>101</v>
      </c>
      <c r="E450" t="s">
        <v>5</v>
      </c>
      <c r="F450" t="s">
        <v>9</v>
      </c>
      <c r="G450" t="s">
        <v>101</v>
      </c>
      <c r="H450" t="s">
        <v>9</v>
      </c>
      <c r="I450">
        <v>0.5</v>
      </c>
      <c r="J450" t="s">
        <v>5</v>
      </c>
      <c r="K450">
        <v>-7.6999999999999996E-4</v>
      </c>
      <c r="L450">
        <v>7.81</v>
      </c>
      <c r="M450">
        <v>7.8049999999999997</v>
      </c>
      <c r="N450" t="s">
        <v>75</v>
      </c>
      <c r="O450" t="s">
        <v>75</v>
      </c>
      <c r="P450" t="s">
        <v>75</v>
      </c>
      <c r="Q450" t="s">
        <v>75</v>
      </c>
      <c r="R450">
        <v>0.33750000000000002</v>
      </c>
      <c r="S450">
        <v>0.39879999999999999</v>
      </c>
      <c r="T450">
        <v>0.40389999999999998</v>
      </c>
      <c r="U450">
        <v>0.3</v>
      </c>
      <c r="V450">
        <v>0</v>
      </c>
      <c r="W450">
        <v>3.6200000000000003E-2</v>
      </c>
      <c r="X450">
        <v>0</v>
      </c>
      <c r="Y450">
        <v>4.9999999999998899E-3</v>
      </c>
      <c r="Z450" s="11">
        <v>-3.8499999999999098E-6</v>
      </c>
      <c r="AA450">
        <v>1.2993750000000001E-4</v>
      </c>
      <c r="AB450" s="11">
        <v>3.6652000000000001E-5</v>
      </c>
      <c r="AC450">
        <v>1.5353799999999999E-4</v>
      </c>
      <c r="AD450" s="11">
        <v>-2.7874000000000001E-5</v>
      </c>
      <c r="AE450" s="11">
        <v>4.45060000000002E-5</v>
      </c>
      <c r="AF450">
        <v>1.15499999999999E-4</v>
      </c>
      <c r="AG450">
        <v>1.5550149999999901E-4</v>
      </c>
      <c r="AH450" s="11">
        <v>-3.8499999999999098E-6</v>
      </c>
      <c r="AI450" s="13">
        <v>1.2993750000000001E-4</v>
      </c>
      <c r="AJ450" s="11">
        <v>3.6652000000000001E-5</v>
      </c>
      <c r="AK450">
        <v>1.5353799999999999E-4</v>
      </c>
      <c r="AL450" t="s">
        <v>77</v>
      </c>
    </row>
    <row r="451" spans="1:38" x14ac:dyDescent="0.35">
      <c r="A451" t="str">
        <f t="shared" ref="A451:A514" si="7">CONCATENATE(C451,D451,E451,F451)</f>
        <v>VOLFXUSDCHF1WATM</v>
      </c>
      <c r="B451" t="s">
        <v>71</v>
      </c>
      <c r="C451" t="s">
        <v>27</v>
      </c>
      <c r="D451" t="s">
        <v>102</v>
      </c>
      <c r="E451" t="s">
        <v>0</v>
      </c>
      <c r="F451" t="s">
        <v>9</v>
      </c>
      <c r="G451" t="s">
        <v>102</v>
      </c>
      <c r="H451" t="s">
        <v>9</v>
      </c>
      <c r="I451">
        <v>1.94444444444444E-2</v>
      </c>
      <c r="J451" t="s">
        <v>0</v>
      </c>
      <c r="K451">
        <v>1.93472</v>
      </c>
      <c r="L451">
        <v>8.7874999999999996</v>
      </c>
      <c r="M451">
        <v>8.7932000000000006</v>
      </c>
      <c r="N451" t="s">
        <v>75</v>
      </c>
      <c r="O451" t="s">
        <v>75</v>
      </c>
      <c r="P451" t="s">
        <v>75</v>
      </c>
      <c r="Q451" t="s">
        <v>75</v>
      </c>
      <c r="R451">
        <v>0.95499999999999996</v>
      </c>
      <c r="S451">
        <v>1.1818</v>
      </c>
      <c r="T451">
        <v>1.2132000000000001</v>
      </c>
      <c r="U451">
        <v>0.54249999999999998</v>
      </c>
      <c r="V451">
        <v>0</v>
      </c>
      <c r="W451">
        <v>-1.14999999999998E-2</v>
      </c>
      <c r="X451">
        <v>0</v>
      </c>
      <c r="Y451">
        <v>-5.7000000000009196E-3</v>
      </c>
      <c r="Z451">
        <v>-1.10279040000017E-2</v>
      </c>
      <c r="AA451">
        <v>0.92382880000000001</v>
      </c>
      <c r="AB451">
        <v>0</v>
      </c>
      <c r="AC451">
        <v>1.1432260480000001</v>
      </c>
      <c r="AD451">
        <v>-2.2249279999999601E-2</v>
      </c>
      <c r="AE451">
        <v>0</v>
      </c>
      <c r="AF451">
        <v>0.52479279999999995</v>
      </c>
      <c r="AG451">
        <v>1.173601152</v>
      </c>
      <c r="AH451">
        <v>-1.10279040000017E-2</v>
      </c>
      <c r="AI451" s="13">
        <v>0.92382880000000001</v>
      </c>
      <c r="AJ451">
        <v>0</v>
      </c>
      <c r="AK451">
        <v>1.1432260480000001</v>
      </c>
      <c r="AL451" t="s">
        <v>77</v>
      </c>
    </row>
    <row r="452" spans="1:38" x14ac:dyDescent="0.35">
      <c r="A452" t="str">
        <f t="shared" si="7"/>
        <v>VOLFXUSDCHF2MATM</v>
      </c>
      <c r="B452" t="s">
        <v>71</v>
      </c>
      <c r="C452" t="s">
        <v>27</v>
      </c>
      <c r="D452" t="s">
        <v>102</v>
      </c>
      <c r="E452" t="s">
        <v>3</v>
      </c>
      <c r="F452" t="s">
        <v>9</v>
      </c>
      <c r="G452" t="s">
        <v>102</v>
      </c>
      <c r="H452" t="s">
        <v>9</v>
      </c>
      <c r="I452">
        <v>0.16666666666666599</v>
      </c>
      <c r="J452" t="s">
        <v>3</v>
      </c>
      <c r="K452">
        <v>2.3751599999999899</v>
      </c>
      <c r="L452">
        <v>9.0449999999999999</v>
      </c>
      <c r="M452">
        <v>9.0449999999999999</v>
      </c>
      <c r="N452" t="s">
        <v>75</v>
      </c>
      <c r="O452" t="s">
        <v>75</v>
      </c>
      <c r="P452" t="s">
        <v>75</v>
      </c>
      <c r="Q452" t="s">
        <v>75</v>
      </c>
      <c r="R452">
        <v>0.40500000000000003</v>
      </c>
      <c r="S452">
        <v>0.52349999999999997</v>
      </c>
      <c r="T452">
        <v>0.53920000000000001</v>
      </c>
      <c r="U452">
        <v>0.31519999999999998</v>
      </c>
      <c r="V452">
        <v>4.9400000000000298E-2</v>
      </c>
      <c r="W452">
        <v>-2.39999999999973E-3</v>
      </c>
      <c r="X452">
        <v>5.5500000000000299E-2</v>
      </c>
      <c r="Y452">
        <v>0</v>
      </c>
      <c r="Z452">
        <v>0</v>
      </c>
      <c r="AA452">
        <v>0.48096989999999901</v>
      </c>
      <c r="AB452">
        <v>0.117332904</v>
      </c>
      <c r="AC452">
        <v>0.62169812999999896</v>
      </c>
      <c r="AD452">
        <v>-5.7003839999993601E-3</v>
      </c>
      <c r="AE452">
        <v>0.13182137999999999</v>
      </c>
      <c r="AF452">
        <v>0.37432521599999902</v>
      </c>
      <c r="AG452">
        <v>0.64034313599999904</v>
      </c>
      <c r="AH452">
        <v>0</v>
      </c>
      <c r="AI452" s="13">
        <v>0.48096989999999901</v>
      </c>
      <c r="AJ452">
        <v>0.117332904</v>
      </c>
      <c r="AK452">
        <v>0.62169812999999896</v>
      </c>
      <c r="AL452" t="s">
        <v>77</v>
      </c>
    </row>
    <row r="453" spans="1:38" x14ac:dyDescent="0.35">
      <c r="A453" t="str">
        <f t="shared" si="7"/>
        <v>VOLFXUSDCHF3MATM</v>
      </c>
      <c r="B453" t="s">
        <v>71</v>
      </c>
      <c r="C453" t="s">
        <v>27</v>
      </c>
      <c r="D453" t="s">
        <v>102</v>
      </c>
      <c r="E453" t="s">
        <v>4</v>
      </c>
      <c r="F453" t="s">
        <v>9</v>
      </c>
      <c r="G453" t="s">
        <v>102</v>
      </c>
      <c r="H453" t="s">
        <v>9</v>
      </c>
      <c r="I453">
        <v>0.25</v>
      </c>
      <c r="J453" t="s">
        <v>4</v>
      </c>
      <c r="K453">
        <v>24.59769</v>
      </c>
      <c r="L453">
        <v>9.0399999999999991</v>
      </c>
      <c r="M453">
        <v>9.0449999999999999</v>
      </c>
      <c r="N453" t="s">
        <v>75</v>
      </c>
      <c r="O453" t="s">
        <v>75</v>
      </c>
      <c r="P453" t="s">
        <v>75</v>
      </c>
      <c r="Q453" t="s">
        <v>75</v>
      </c>
      <c r="R453">
        <v>0.38</v>
      </c>
      <c r="S453">
        <v>0.4703</v>
      </c>
      <c r="T453">
        <v>0.48530000000000001</v>
      </c>
      <c r="U453">
        <v>0.318</v>
      </c>
      <c r="V453">
        <v>5.0099999999998701E-2</v>
      </c>
      <c r="W453">
        <v>-4.5000000000001698E-2</v>
      </c>
      <c r="X453">
        <v>6.0799999999998598E-2</v>
      </c>
      <c r="Y453">
        <v>-5.0000000000007799E-3</v>
      </c>
      <c r="Z453">
        <v>-0.122988450000019</v>
      </c>
      <c r="AA453">
        <v>4.6735610999999997</v>
      </c>
      <c r="AB453">
        <v>1.23234426899996</v>
      </c>
      <c r="AC453">
        <v>5.7841468034999997</v>
      </c>
      <c r="AD453">
        <v>-1.10689605000004</v>
      </c>
      <c r="AE453">
        <v>1.4955395519999599</v>
      </c>
      <c r="AF453">
        <v>3.9110327100000002</v>
      </c>
      <c r="AG453">
        <v>5.9686294784999996</v>
      </c>
      <c r="AH453">
        <v>-0.122988450000019</v>
      </c>
      <c r="AI453" s="13">
        <v>4.6735610999999997</v>
      </c>
      <c r="AJ453">
        <v>1.23234426899996</v>
      </c>
      <c r="AK453">
        <v>5.7841468034999997</v>
      </c>
      <c r="AL453" t="s">
        <v>77</v>
      </c>
    </row>
    <row r="454" spans="1:38" x14ac:dyDescent="0.35">
      <c r="A454" t="str">
        <f t="shared" si="7"/>
        <v>VOLFXUSDCHF6MATM</v>
      </c>
      <c r="B454" t="s">
        <v>71</v>
      </c>
      <c r="C454" t="s">
        <v>27</v>
      </c>
      <c r="D454" t="s">
        <v>102</v>
      </c>
      <c r="E454" t="s">
        <v>5</v>
      </c>
      <c r="F454" t="s">
        <v>9</v>
      </c>
      <c r="G454" t="s">
        <v>102</v>
      </c>
      <c r="H454" t="s">
        <v>9</v>
      </c>
      <c r="I454">
        <v>0.5</v>
      </c>
      <c r="J454" t="s">
        <v>5</v>
      </c>
      <c r="K454">
        <v>217.16811000000001</v>
      </c>
      <c r="L454">
        <v>9.0075000000000003</v>
      </c>
      <c r="M454">
        <v>9.0114999999999998</v>
      </c>
      <c r="N454" t="s">
        <v>75</v>
      </c>
      <c r="O454" t="s">
        <v>75</v>
      </c>
      <c r="P454" t="s">
        <v>75</v>
      </c>
      <c r="Q454" t="s">
        <v>75</v>
      </c>
      <c r="R454">
        <v>0.40749999999999997</v>
      </c>
      <c r="S454">
        <v>0.45079999999999998</v>
      </c>
      <c r="T454">
        <v>0.45090000000000002</v>
      </c>
      <c r="U454">
        <v>0.3412</v>
      </c>
      <c r="V454">
        <v>4.0200000000000402E-2</v>
      </c>
      <c r="W454">
        <v>-2.34000000000005E-2</v>
      </c>
      <c r="X454">
        <v>4.8899999999999701E-2</v>
      </c>
      <c r="Y454">
        <v>-3.9999999999995499E-3</v>
      </c>
      <c r="Z454">
        <v>-0.86867243999990396</v>
      </c>
      <c r="AA454">
        <v>44.2480024125</v>
      </c>
      <c r="AB454">
        <v>8.7301580220001007</v>
      </c>
      <c r="AC454">
        <v>48.949691993999998</v>
      </c>
      <c r="AD454">
        <v>-5.0817337740001101</v>
      </c>
      <c r="AE454">
        <v>10.6195205789999</v>
      </c>
      <c r="AF454">
        <v>37.048879565999997</v>
      </c>
      <c r="AG454">
        <v>48.960550399500001</v>
      </c>
      <c r="AH454">
        <v>-0.86867243999990396</v>
      </c>
      <c r="AI454" s="13">
        <v>44.2480024125</v>
      </c>
      <c r="AJ454">
        <v>8.7301580220001007</v>
      </c>
      <c r="AK454">
        <v>48.949691993999998</v>
      </c>
      <c r="AL454" t="s">
        <v>77</v>
      </c>
    </row>
    <row r="455" spans="1:38" x14ac:dyDescent="0.35">
      <c r="A455" t="str">
        <f t="shared" si="7"/>
        <v>VOLFXUSDCHF9MATM</v>
      </c>
      <c r="B455" t="s">
        <v>71</v>
      </c>
      <c r="C455" t="s">
        <v>27</v>
      </c>
      <c r="D455" t="s">
        <v>102</v>
      </c>
      <c r="E455" t="s">
        <v>6</v>
      </c>
      <c r="F455" t="s">
        <v>9</v>
      </c>
      <c r="G455" t="s">
        <v>102</v>
      </c>
      <c r="H455" t="s">
        <v>9</v>
      </c>
      <c r="I455">
        <v>0.75</v>
      </c>
      <c r="J455" t="s">
        <v>6</v>
      </c>
      <c r="K455">
        <v>94.581000000000003</v>
      </c>
      <c r="L455">
        <v>9.0374999999999996</v>
      </c>
      <c r="M455">
        <v>9.0437999999999992</v>
      </c>
      <c r="N455" t="s">
        <v>75</v>
      </c>
      <c r="O455" t="s">
        <v>75</v>
      </c>
      <c r="P455" t="s">
        <v>75</v>
      </c>
      <c r="Q455" t="s">
        <v>75</v>
      </c>
      <c r="R455">
        <v>0.38</v>
      </c>
      <c r="S455">
        <v>0.4466</v>
      </c>
      <c r="T455">
        <v>0.45119999999999999</v>
      </c>
      <c r="U455">
        <v>0.3105</v>
      </c>
      <c r="V455">
        <v>5.2500000000000199E-2</v>
      </c>
      <c r="W455">
        <v>-1.6500000000000601E-2</v>
      </c>
      <c r="X455">
        <v>6.3699999999998896E-2</v>
      </c>
      <c r="Y455">
        <v>-6.2999999999995204E-3</v>
      </c>
      <c r="Z455">
        <v>-0.59586029999995505</v>
      </c>
      <c r="AA455">
        <v>17.970389999999998</v>
      </c>
      <c r="AB455">
        <v>4.9655025000000199</v>
      </c>
      <c r="AC455">
        <v>21.1199373</v>
      </c>
      <c r="AD455">
        <v>-1.5605865000000501</v>
      </c>
      <c r="AE455">
        <v>6.0248096999999001</v>
      </c>
      <c r="AF455">
        <v>14.683700249999999</v>
      </c>
      <c r="AG455">
        <v>21.337473599999999</v>
      </c>
      <c r="AH455">
        <v>-0.59586029999995505</v>
      </c>
      <c r="AI455" s="13">
        <v>17.970389999999998</v>
      </c>
      <c r="AJ455">
        <v>4.9655025000000199</v>
      </c>
      <c r="AK455">
        <v>21.1199373</v>
      </c>
      <c r="AL455" t="s">
        <v>77</v>
      </c>
    </row>
    <row r="456" spans="1:38" x14ac:dyDescent="0.35">
      <c r="A456" t="str">
        <f t="shared" si="7"/>
        <v>VOLFXUSDCHF1YATM</v>
      </c>
      <c r="B456" t="s">
        <v>71</v>
      </c>
      <c r="C456" t="s">
        <v>27</v>
      </c>
      <c r="D456" t="s">
        <v>102</v>
      </c>
      <c r="E456" t="s">
        <v>7</v>
      </c>
      <c r="F456" t="s">
        <v>9</v>
      </c>
      <c r="G456" t="s">
        <v>102</v>
      </c>
      <c r="H456" t="s">
        <v>9</v>
      </c>
      <c r="I456">
        <v>1</v>
      </c>
      <c r="J456" t="s">
        <v>7</v>
      </c>
      <c r="K456">
        <v>59.094729999999899</v>
      </c>
      <c r="L456">
        <v>9.0649999999999995</v>
      </c>
      <c r="M456">
        <v>9.0785</v>
      </c>
      <c r="N456" t="s">
        <v>75</v>
      </c>
      <c r="O456" t="s">
        <v>75</v>
      </c>
      <c r="P456" t="s">
        <v>75</v>
      </c>
      <c r="Q456" t="s">
        <v>75</v>
      </c>
      <c r="R456">
        <v>0.28000000000000003</v>
      </c>
      <c r="S456">
        <v>0.41320000000000001</v>
      </c>
      <c r="T456">
        <v>0.43530000000000002</v>
      </c>
      <c r="U456">
        <v>0.215</v>
      </c>
      <c r="V456">
        <v>0</v>
      </c>
      <c r="W456">
        <v>-2.9600000000000199E-2</v>
      </c>
      <c r="X456">
        <v>0</v>
      </c>
      <c r="Y456">
        <v>-1.3500000000000499E-2</v>
      </c>
      <c r="Z456">
        <v>-0.79777885500002998</v>
      </c>
      <c r="AA456">
        <v>8.2732621999999996</v>
      </c>
      <c r="AB456">
        <v>0</v>
      </c>
      <c r="AC456">
        <v>12.208971217999901</v>
      </c>
      <c r="AD456">
        <v>-1.74920400800001</v>
      </c>
      <c r="AE456">
        <v>0</v>
      </c>
      <c r="AF456">
        <v>6.3526834749999903</v>
      </c>
      <c r="AG456">
        <v>12.8619679844999</v>
      </c>
      <c r="AH456">
        <v>-0.79777885500002998</v>
      </c>
      <c r="AI456" s="13">
        <v>8.2732621999999996</v>
      </c>
      <c r="AJ456">
        <v>0</v>
      </c>
      <c r="AK456">
        <v>12.208971217999901</v>
      </c>
      <c r="AL456" t="s">
        <v>77</v>
      </c>
    </row>
    <row r="457" spans="1:38" x14ac:dyDescent="0.35">
      <c r="A457" t="str">
        <f t="shared" si="7"/>
        <v>VOLFXUSDCHF2YATM</v>
      </c>
      <c r="B457" t="s">
        <v>71</v>
      </c>
      <c r="C457" t="s">
        <v>27</v>
      </c>
      <c r="D457" t="s">
        <v>102</v>
      </c>
      <c r="E457" t="s">
        <v>8</v>
      </c>
      <c r="F457" t="s">
        <v>9</v>
      </c>
      <c r="G457" t="s">
        <v>102</v>
      </c>
      <c r="H457" t="s">
        <v>9</v>
      </c>
      <c r="I457">
        <v>2</v>
      </c>
      <c r="J457" t="s">
        <v>8</v>
      </c>
      <c r="K457">
        <v>85.502619999999993</v>
      </c>
      <c r="L457">
        <v>9.2850000000000001</v>
      </c>
      <c r="M457">
        <v>9.2909000000000006</v>
      </c>
      <c r="N457" t="s">
        <v>75</v>
      </c>
      <c r="O457" t="s">
        <v>75</v>
      </c>
      <c r="P457" t="s">
        <v>75</v>
      </c>
      <c r="Q457" t="s">
        <v>75</v>
      </c>
      <c r="R457">
        <v>0.55000000000000004</v>
      </c>
      <c r="S457">
        <v>0.57299999999999995</v>
      </c>
      <c r="T457">
        <v>0.57589999999999997</v>
      </c>
      <c r="U457">
        <v>0.55000000000000004</v>
      </c>
      <c r="V457">
        <v>0</v>
      </c>
      <c r="W457">
        <v>-3.3199999999999001E-2</v>
      </c>
      <c r="X457">
        <v>0</v>
      </c>
      <c r="Y457">
        <v>-5.9000000000004604E-3</v>
      </c>
      <c r="Z457">
        <v>-0.50446545800003895</v>
      </c>
      <c r="AA457">
        <v>23.513220499999999</v>
      </c>
      <c r="AB457">
        <v>0</v>
      </c>
      <c r="AC457">
        <v>24.49650063</v>
      </c>
      <c r="AD457">
        <v>-2.83868698399991</v>
      </c>
      <c r="AE457">
        <v>0</v>
      </c>
      <c r="AF457">
        <v>23.513220499999999</v>
      </c>
      <c r="AG457">
        <v>24.620479429</v>
      </c>
      <c r="AH457">
        <v>-0.50446545800003895</v>
      </c>
      <c r="AI457" s="13">
        <v>23.513220499999999</v>
      </c>
      <c r="AJ457">
        <v>0</v>
      </c>
      <c r="AK457">
        <v>24.49650063</v>
      </c>
      <c r="AL457" t="s">
        <v>77</v>
      </c>
    </row>
    <row r="458" spans="1:38" x14ac:dyDescent="0.35">
      <c r="A458" t="str">
        <f t="shared" si="7"/>
        <v>VOLFXUSDCNH3W10FLY</v>
      </c>
      <c r="B458" t="s">
        <v>71</v>
      </c>
      <c r="C458" t="s">
        <v>27</v>
      </c>
      <c r="D458" t="s">
        <v>103</v>
      </c>
      <c r="E458" t="s">
        <v>21</v>
      </c>
      <c r="F458" t="s">
        <v>17</v>
      </c>
      <c r="G458" t="s">
        <v>103</v>
      </c>
      <c r="H458" t="s">
        <v>17</v>
      </c>
      <c r="I458">
        <v>5.83333333333333E-2</v>
      </c>
      <c r="J458" t="s">
        <v>21</v>
      </c>
      <c r="K458">
        <v>-3237.57</v>
      </c>
      <c r="L458">
        <v>0.48749999999999999</v>
      </c>
      <c r="M458">
        <v>0.48749999999999999</v>
      </c>
      <c r="N458" t="s">
        <v>74</v>
      </c>
      <c r="O458" t="s">
        <v>75</v>
      </c>
      <c r="P458" t="s">
        <v>80</v>
      </c>
      <c r="Q458" t="s">
        <v>83</v>
      </c>
      <c r="R458">
        <v>0.7</v>
      </c>
      <c r="S458">
        <v>1.1599999999999999</v>
      </c>
      <c r="T458">
        <v>1.2175</v>
      </c>
      <c r="U458">
        <v>0.59159999999999902</v>
      </c>
      <c r="V458">
        <v>0</v>
      </c>
      <c r="W458">
        <v>1.56521739130434E-2</v>
      </c>
      <c r="X458">
        <v>0</v>
      </c>
      <c r="Y458">
        <v>0</v>
      </c>
      <c r="Z458">
        <v>0</v>
      </c>
      <c r="AA458">
        <v>1133.1495</v>
      </c>
      <c r="AB458">
        <v>11.8241686956521</v>
      </c>
      <c r="AC458">
        <v>1877.7906</v>
      </c>
      <c r="AD458">
        <v>-50.675008695652103</v>
      </c>
      <c r="AE458">
        <v>13.4007245217391</v>
      </c>
      <c r="AF458">
        <v>957.67320600000005</v>
      </c>
      <c r="AG458">
        <v>1970.8707374999999</v>
      </c>
      <c r="AH458">
        <v>0</v>
      </c>
      <c r="AI458" s="13">
        <v>1133.1495</v>
      </c>
      <c r="AJ458">
        <v>11.8241686956521</v>
      </c>
      <c r="AK458">
        <v>1877.7906</v>
      </c>
      <c r="AL458" t="s">
        <v>77</v>
      </c>
    </row>
    <row r="459" spans="1:38" x14ac:dyDescent="0.35">
      <c r="A459" t="str">
        <f t="shared" si="7"/>
        <v>VOLFXUSDCNH3W10RR</v>
      </c>
      <c r="B459" t="s">
        <v>71</v>
      </c>
      <c r="C459" t="s">
        <v>27</v>
      </c>
      <c r="D459" t="s">
        <v>103</v>
      </c>
      <c r="E459" t="s">
        <v>21</v>
      </c>
      <c r="F459" t="s">
        <v>16</v>
      </c>
      <c r="G459" t="s">
        <v>103</v>
      </c>
      <c r="H459" t="s">
        <v>16</v>
      </c>
      <c r="I459">
        <v>5.83333333333333E-2</v>
      </c>
      <c r="J459" t="s">
        <v>21</v>
      </c>
      <c r="K459">
        <v>254.45999999999901</v>
      </c>
      <c r="L459">
        <v>1.1924999999999999</v>
      </c>
      <c r="M459">
        <v>1.1924999999999999</v>
      </c>
      <c r="N459" t="s">
        <v>74</v>
      </c>
      <c r="O459" t="s">
        <v>75</v>
      </c>
      <c r="P459" t="s">
        <v>82</v>
      </c>
      <c r="Q459" t="s">
        <v>82</v>
      </c>
      <c r="R459">
        <v>2.2875000000000001</v>
      </c>
      <c r="S459">
        <v>2.8780874999999999</v>
      </c>
      <c r="T459">
        <v>2.95188125</v>
      </c>
      <c r="U459">
        <v>1.7875000000000001</v>
      </c>
      <c r="V459">
        <v>0</v>
      </c>
      <c r="W459">
        <v>-0.99930434782608601</v>
      </c>
      <c r="X459">
        <v>0</v>
      </c>
      <c r="Y459">
        <v>0</v>
      </c>
      <c r="Z459">
        <v>0</v>
      </c>
      <c r="AA459">
        <v>291.038624999999</v>
      </c>
      <c r="AB459">
        <v>0</v>
      </c>
      <c r="AC459">
        <v>366.17907262499898</v>
      </c>
      <c r="AD459">
        <v>-254.28298434782499</v>
      </c>
      <c r="AE459">
        <v>0</v>
      </c>
      <c r="AF459">
        <v>227.42362499999899</v>
      </c>
      <c r="AG459">
        <v>375.56785143749897</v>
      </c>
      <c r="AH459">
        <v>0</v>
      </c>
      <c r="AI459" s="13">
        <v>291.038624999999</v>
      </c>
      <c r="AJ459">
        <v>0</v>
      </c>
      <c r="AK459">
        <v>366.17907262499898</v>
      </c>
      <c r="AL459" t="s">
        <v>77</v>
      </c>
    </row>
    <row r="460" spans="1:38" x14ac:dyDescent="0.35">
      <c r="A460" t="str">
        <f t="shared" si="7"/>
        <v>VOLFXUSDCNH3W25FLY</v>
      </c>
      <c r="B460" t="s">
        <v>71</v>
      </c>
      <c r="C460" t="s">
        <v>27</v>
      </c>
      <c r="D460" t="s">
        <v>103</v>
      </c>
      <c r="E460" t="s">
        <v>21</v>
      </c>
      <c r="F460" t="s">
        <v>19</v>
      </c>
      <c r="G460" t="s">
        <v>103</v>
      </c>
      <c r="H460" t="s">
        <v>19</v>
      </c>
      <c r="I460">
        <v>5.83333333333333E-2</v>
      </c>
      <c r="J460" t="s">
        <v>21</v>
      </c>
      <c r="K460">
        <v>22146.7</v>
      </c>
      <c r="L460">
        <v>0.16750000000000001</v>
      </c>
      <c r="M460">
        <v>0.16750000000000001</v>
      </c>
      <c r="N460" t="s">
        <v>74</v>
      </c>
      <c r="O460" t="s">
        <v>75</v>
      </c>
      <c r="P460" t="s">
        <v>82</v>
      </c>
      <c r="Q460" t="s">
        <v>82</v>
      </c>
      <c r="R460">
        <v>0.953125</v>
      </c>
      <c r="S460">
        <v>1.1991874999999901</v>
      </c>
      <c r="T460">
        <v>1.2299625000000001</v>
      </c>
      <c r="U460">
        <v>0.54562500000000003</v>
      </c>
      <c r="V460">
        <v>1.5347826086956499E-2</v>
      </c>
      <c r="W460">
        <v>-1.06521739130434E-2</v>
      </c>
      <c r="X460">
        <v>1.81869565217391E-2</v>
      </c>
      <c r="Y460">
        <v>0</v>
      </c>
      <c r="Z460">
        <v>0</v>
      </c>
      <c r="AA460">
        <v>10554.28671875</v>
      </c>
      <c r="AB460">
        <v>339.90369999999899</v>
      </c>
      <c r="AC460">
        <v>13279.0229031249</v>
      </c>
      <c r="AD460">
        <v>-235.91050000000001</v>
      </c>
      <c r="AE460">
        <v>402.78107</v>
      </c>
      <c r="AF460">
        <v>6041.8965937499997</v>
      </c>
      <c r="AG460">
        <v>13619.805249375</v>
      </c>
      <c r="AH460">
        <v>0</v>
      </c>
      <c r="AI460" s="13">
        <v>10554.28671875</v>
      </c>
      <c r="AJ460">
        <v>339.90369999999899</v>
      </c>
      <c r="AK460">
        <v>13279.0229031249</v>
      </c>
      <c r="AL460" t="s">
        <v>77</v>
      </c>
    </row>
    <row r="461" spans="1:38" x14ac:dyDescent="0.35">
      <c r="A461" t="str">
        <f t="shared" si="7"/>
        <v>VOLFXUSDCNH3W25RR</v>
      </c>
      <c r="B461" t="s">
        <v>71</v>
      </c>
      <c r="C461" t="s">
        <v>27</v>
      </c>
      <c r="D461" t="s">
        <v>103</v>
      </c>
      <c r="E461" t="s">
        <v>21</v>
      </c>
      <c r="F461" t="s">
        <v>18</v>
      </c>
      <c r="G461" t="s">
        <v>103</v>
      </c>
      <c r="H461" t="s">
        <v>18</v>
      </c>
      <c r="I461">
        <v>5.83333333333333E-2</v>
      </c>
      <c r="J461" t="s">
        <v>21</v>
      </c>
      <c r="K461">
        <v>-17276.7399999999</v>
      </c>
      <c r="L461">
        <v>0.65</v>
      </c>
      <c r="M461">
        <v>0.65</v>
      </c>
      <c r="N461" t="s">
        <v>74</v>
      </c>
      <c r="O461" t="s">
        <v>75</v>
      </c>
      <c r="P461" t="s">
        <v>80</v>
      </c>
      <c r="Q461" t="s">
        <v>83</v>
      </c>
      <c r="R461">
        <v>0.57999999999999996</v>
      </c>
      <c r="S461">
        <v>0.77095000000000002</v>
      </c>
      <c r="T461">
        <v>0.79474999999999996</v>
      </c>
      <c r="U461">
        <v>0.49170000000000003</v>
      </c>
      <c r="V461">
        <v>0</v>
      </c>
      <c r="W461">
        <v>8.2125000000000004E-2</v>
      </c>
      <c r="X461">
        <v>0</v>
      </c>
      <c r="Y461">
        <v>0</v>
      </c>
      <c r="Z461">
        <v>0</v>
      </c>
      <c r="AA461">
        <v>5010.2546000000002</v>
      </c>
      <c r="AB461">
        <v>5580.9269181249902</v>
      </c>
      <c r="AC461">
        <v>6659.7513514999901</v>
      </c>
      <c r="AD461">
        <v>-1418.85227249999</v>
      </c>
      <c r="AE461">
        <v>6319.1836142499897</v>
      </c>
      <c r="AF461">
        <v>4247.4865289999998</v>
      </c>
      <c r="AG461">
        <v>6865.3445574999996</v>
      </c>
      <c r="AH461">
        <v>0</v>
      </c>
      <c r="AI461" s="13">
        <v>5010.2546000000002</v>
      </c>
      <c r="AJ461">
        <v>5580.9269181249902</v>
      </c>
      <c r="AK461">
        <v>6659.7513514999901</v>
      </c>
      <c r="AL461" t="s">
        <v>77</v>
      </c>
    </row>
    <row r="462" spans="1:38" x14ac:dyDescent="0.35">
      <c r="A462" t="str">
        <f t="shared" si="7"/>
        <v>VOLFXUSDCNH3WATM</v>
      </c>
      <c r="B462" t="s">
        <v>71</v>
      </c>
      <c r="C462" t="s">
        <v>27</v>
      </c>
      <c r="D462" t="s">
        <v>103</v>
      </c>
      <c r="E462" t="s">
        <v>21</v>
      </c>
      <c r="F462" t="s">
        <v>9</v>
      </c>
      <c r="G462" t="s">
        <v>103</v>
      </c>
      <c r="H462" t="s">
        <v>9</v>
      </c>
      <c r="I462">
        <v>5.83333333333333E-2</v>
      </c>
      <c r="J462" t="s">
        <v>21</v>
      </c>
      <c r="K462">
        <v>124022.71037</v>
      </c>
      <c r="L462">
        <v>5.6725000000000003</v>
      </c>
      <c r="M462">
        <v>5.6725000000000003</v>
      </c>
      <c r="N462" t="s">
        <v>74</v>
      </c>
      <c r="O462" t="s">
        <v>75</v>
      </c>
      <c r="P462" t="s">
        <v>80</v>
      </c>
      <c r="Q462" t="s">
        <v>83</v>
      </c>
      <c r="R462">
        <v>0.8</v>
      </c>
      <c r="S462">
        <v>1.0442</v>
      </c>
      <c r="T462">
        <v>1.0747499999999901</v>
      </c>
      <c r="U462">
        <v>0.64</v>
      </c>
      <c r="V462">
        <v>5.6531250000000297E-2</v>
      </c>
      <c r="W462">
        <v>-0.16424999999999901</v>
      </c>
      <c r="X462">
        <v>6.2093750000000399E-2</v>
      </c>
      <c r="Y462">
        <v>0</v>
      </c>
      <c r="Z462">
        <v>0</v>
      </c>
      <c r="AA462">
        <v>49609.084148000002</v>
      </c>
      <c r="AB462">
        <v>7011.1588456041</v>
      </c>
      <c r="AC462">
        <v>64752.257084176999</v>
      </c>
      <c r="AD462">
        <v>-20370.730178272399</v>
      </c>
      <c r="AE462">
        <v>7701.03517203724</v>
      </c>
      <c r="AF462">
        <v>39687.267318400001</v>
      </c>
      <c r="AG462">
        <v>66646.703985078697</v>
      </c>
      <c r="AH462">
        <v>0</v>
      </c>
      <c r="AI462" s="13">
        <v>49609.084148000002</v>
      </c>
      <c r="AJ462">
        <v>7011.1588456041</v>
      </c>
      <c r="AK462">
        <v>64752.257084176999</v>
      </c>
      <c r="AL462" t="s">
        <v>77</v>
      </c>
    </row>
    <row r="463" spans="1:38" x14ac:dyDescent="0.35">
      <c r="A463" t="str">
        <f t="shared" si="7"/>
        <v>VOLFXUSDCNH6M10FLY</v>
      </c>
      <c r="B463" t="s">
        <v>71</v>
      </c>
      <c r="C463" t="s">
        <v>27</v>
      </c>
      <c r="D463" t="s">
        <v>103</v>
      </c>
      <c r="E463" t="s">
        <v>5</v>
      </c>
      <c r="F463" t="s">
        <v>17</v>
      </c>
      <c r="G463" t="s">
        <v>103</v>
      </c>
      <c r="H463" t="s">
        <v>17</v>
      </c>
      <c r="I463">
        <v>0.5</v>
      </c>
      <c r="J463" t="s">
        <v>5</v>
      </c>
      <c r="K463">
        <v>844.94</v>
      </c>
      <c r="L463">
        <v>0.85</v>
      </c>
      <c r="M463">
        <v>0.86250000000000004</v>
      </c>
      <c r="N463" t="s">
        <v>75</v>
      </c>
      <c r="O463" t="s">
        <v>75</v>
      </c>
      <c r="P463" t="s">
        <v>75</v>
      </c>
      <c r="Q463" t="s">
        <v>75</v>
      </c>
      <c r="R463">
        <v>0.24</v>
      </c>
      <c r="S463">
        <v>0.248</v>
      </c>
      <c r="T463">
        <v>0.249</v>
      </c>
      <c r="U463">
        <v>0.24</v>
      </c>
      <c r="V463">
        <v>0</v>
      </c>
      <c r="W463">
        <v>-4.2499999999999899E-2</v>
      </c>
      <c r="X463">
        <v>0</v>
      </c>
      <c r="Y463">
        <v>-1.2500000000000001E-2</v>
      </c>
      <c r="Z463">
        <v>-10.56175</v>
      </c>
      <c r="AA463">
        <v>101.39279999999999</v>
      </c>
      <c r="AB463">
        <v>0</v>
      </c>
      <c r="AC463">
        <v>104.77256</v>
      </c>
      <c r="AD463">
        <v>-35.909949999999903</v>
      </c>
      <c r="AE463">
        <v>0</v>
      </c>
      <c r="AF463">
        <v>101.39279999999999</v>
      </c>
      <c r="AG463">
        <v>105.19503</v>
      </c>
      <c r="AH463">
        <v>-10.56175</v>
      </c>
      <c r="AI463" s="13">
        <v>101.39279999999999</v>
      </c>
      <c r="AJ463">
        <v>0</v>
      </c>
      <c r="AK463">
        <v>104.77256</v>
      </c>
      <c r="AL463" t="s">
        <v>77</v>
      </c>
    </row>
    <row r="464" spans="1:38" x14ac:dyDescent="0.35">
      <c r="A464" t="str">
        <f t="shared" si="7"/>
        <v>VOLFXUSDCNH6M10RR</v>
      </c>
      <c r="B464" t="s">
        <v>71</v>
      </c>
      <c r="C464" t="s">
        <v>27</v>
      </c>
      <c r="D464" t="s">
        <v>103</v>
      </c>
      <c r="E464" t="s">
        <v>5</v>
      </c>
      <c r="F464" t="s">
        <v>16</v>
      </c>
      <c r="G464" t="s">
        <v>103</v>
      </c>
      <c r="H464" t="s">
        <v>16</v>
      </c>
      <c r="I464">
        <v>0.5</v>
      </c>
      <c r="J464" t="s">
        <v>5</v>
      </c>
      <c r="K464">
        <v>-2982.5899999999901</v>
      </c>
      <c r="L464">
        <v>2.1349999999999998</v>
      </c>
      <c r="M464">
        <v>2.1349999999999998</v>
      </c>
      <c r="N464" t="s">
        <v>75</v>
      </c>
      <c r="O464" t="s">
        <v>75</v>
      </c>
      <c r="P464" t="s">
        <v>82</v>
      </c>
      <c r="Q464" t="s">
        <v>82</v>
      </c>
      <c r="R464">
        <v>2.4</v>
      </c>
      <c r="S464">
        <v>2.7810999999999999</v>
      </c>
      <c r="T464">
        <v>2.8288000000000002</v>
      </c>
      <c r="U464">
        <v>2.0640000000000001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3579.1079999999902</v>
      </c>
      <c r="AB464">
        <v>1109.5234800000001</v>
      </c>
      <c r="AC464">
        <v>4147.4405244999998</v>
      </c>
      <c r="AD464">
        <v>0</v>
      </c>
      <c r="AE464">
        <v>1248.213915</v>
      </c>
      <c r="AF464">
        <v>3078.0328799999902</v>
      </c>
      <c r="AG464">
        <v>4218.575296</v>
      </c>
      <c r="AH464">
        <v>0</v>
      </c>
      <c r="AI464" s="13">
        <v>3579.1079999999902</v>
      </c>
      <c r="AJ464">
        <v>1109.5234800000001</v>
      </c>
      <c r="AK464">
        <v>4147.4405244999998</v>
      </c>
      <c r="AL464" t="s">
        <v>77</v>
      </c>
    </row>
    <row r="465" spans="1:38" x14ac:dyDescent="0.35">
      <c r="A465" t="str">
        <f t="shared" si="7"/>
        <v>VOLFXUSDCNH6M25FLY</v>
      </c>
      <c r="B465" t="s">
        <v>71</v>
      </c>
      <c r="C465" t="s">
        <v>27</v>
      </c>
      <c r="D465" t="s">
        <v>103</v>
      </c>
      <c r="E465" t="s">
        <v>5</v>
      </c>
      <c r="F465" t="s">
        <v>19</v>
      </c>
      <c r="G465" t="s">
        <v>103</v>
      </c>
      <c r="H465" t="s">
        <v>19</v>
      </c>
      <c r="I465">
        <v>0.5</v>
      </c>
      <c r="J465" t="s">
        <v>5</v>
      </c>
      <c r="K465">
        <v>5764.68</v>
      </c>
      <c r="L465">
        <v>0.27500000000000002</v>
      </c>
      <c r="M465">
        <v>0.27500000000000002</v>
      </c>
      <c r="N465" t="s">
        <v>74</v>
      </c>
      <c r="O465" t="s">
        <v>75</v>
      </c>
      <c r="P465" t="s">
        <v>82</v>
      </c>
      <c r="Q465" t="s">
        <v>82</v>
      </c>
      <c r="R465">
        <v>0.82499999999999996</v>
      </c>
      <c r="S465">
        <v>1.1237999999999999</v>
      </c>
      <c r="T465">
        <v>1.1611</v>
      </c>
      <c r="U465">
        <v>0.56499999999999995</v>
      </c>
      <c r="V465">
        <v>0.01</v>
      </c>
      <c r="W465">
        <v>-3.0000000000000001E-3</v>
      </c>
      <c r="X465">
        <v>1.1249999999999901E-2</v>
      </c>
      <c r="Y465">
        <v>0</v>
      </c>
      <c r="Z465">
        <v>0</v>
      </c>
      <c r="AA465">
        <v>2377.9304999999999</v>
      </c>
      <c r="AB465">
        <v>57.646799999999999</v>
      </c>
      <c r="AC465">
        <v>3239.1736919999998</v>
      </c>
      <c r="AD465">
        <v>-17.294039999999999</v>
      </c>
      <c r="AE465">
        <v>64.852649999999898</v>
      </c>
      <c r="AF465">
        <v>1628.5220999999999</v>
      </c>
      <c r="AG465">
        <v>3346.6849739999998</v>
      </c>
      <c r="AH465">
        <v>0</v>
      </c>
      <c r="AI465" s="13">
        <v>2377.9304999999999</v>
      </c>
      <c r="AJ465">
        <v>57.646799999999999</v>
      </c>
      <c r="AK465">
        <v>3239.1736919999998</v>
      </c>
      <c r="AL465" t="s">
        <v>77</v>
      </c>
    </row>
    <row r="466" spans="1:38" x14ac:dyDescent="0.35">
      <c r="A466" t="str">
        <f t="shared" si="7"/>
        <v>VOLFXUSDCNH6M25RR</v>
      </c>
      <c r="B466" t="s">
        <v>71</v>
      </c>
      <c r="C466" t="s">
        <v>27</v>
      </c>
      <c r="D466" t="s">
        <v>103</v>
      </c>
      <c r="E466" t="s">
        <v>5</v>
      </c>
      <c r="F466" t="s">
        <v>18</v>
      </c>
      <c r="G466" t="s">
        <v>103</v>
      </c>
      <c r="H466" t="s">
        <v>18</v>
      </c>
      <c r="I466">
        <v>0.5</v>
      </c>
      <c r="J466" t="s">
        <v>5</v>
      </c>
      <c r="K466">
        <v>15164.07</v>
      </c>
      <c r="L466">
        <v>1.1025</v>
      </c>
      <c r="M466">
        <v>1.105</v>
      </c>
      <c r="N466" t="s">
        <v>75</v>
      </c>
      <c r="O466" t="s">
        <v>75</v>
      </c>
      <c r="P466" t="s">
        <v>80</v>
      </c>
      <c r="Q466" t="s">
        <v>83</v>
      </c>
      <c r="R466">
        <v>0.54749999999999999</v>
      </c>
      <c r="S466">
        <v>0.76224999999999998</v>
      </c>
      <c r="T466">
        <v>0.78820000000000001</v>
      </c>
      <c r="U466">
        <v>0.46660000000000001</v>
      </c>
      <c r="V466">
        <v>0</v>
      </c>
      <c r="W466">
        <v>-1.8499999999999898E-2</v>
      </c>
      <c r="X466">
        <v>0</v>
      </c>
      <c r="Y466">
        <v>-2.4999999999999402E-3</v>
      </c>
      <c r="Z466">
        <v>-37.9101749999991</v>
      </c>
      <c r="AA466">
        <v>4151.1641625000002</v>
      </c>
      <c r="AB466">
        <v>0</v>
      </c>
      <c r="AC466">
        <v>5779.4061787500004</v>
      </c>
      <c r="AD466">
        <v>-280.535294999999</v>
      </c>
      <c r="AE466">
        <v>0</v>
      </c>
      <c r="AF466">
        <v>3537.7775310000002</v>
      </c>
      <c r="AG466">
        <v>5976.159987</v>
      </c>
      <c r="AH466">
        <v>-37.9101749999991</v>
      </c>
      <c r="AI466" s="13">
        <v>4151.1641625000002</v>
      </c>
      <c r="AJ466">
        <v>0</v>
      </c>
      <c r="AK466">
        <v>5779.4061787500004</v>
      </c>
      <c r="AL466" t="s">
        <v>77</v>
      </c>
    </row>
    <row r="467" spans="1:38" x14ac:dyDescent="0.35">
      <c r="A467" t="str">
        <f t="shared" si="7"/>
        <v>VOLFXUSDCNH6MATM</v>
      </c>
      <c r="B467" t="s">
        <v>71</v>
      </c>
      <c r="C467" t="s">
        <v>27</v>
      </c>
      <c r="D467" t="s">
        <v>103</v>
      </c>
      <c r="E467" t="s">
        <v>5</v>
      </c>
      <c r="F467" t="s">
        <v>9</v>
      </c>
      <c r="G467" t="s">
        <v>103</v>
      </c>
      <c r="H467" t="s">
        <v>9</v>
      </c>
      <c r="I467">
        <v>0.5</v>
      </c>
      <c r="J467" t="s">
        <v>5</v>
      </c>
      <c r="K467">
        <v>17061.445609999999</v>
      </c>
      <c r="L467">
        <v>5.7850000000000001</v>
      </c>
      <c r="M467">
        <v>5.78</v>
      </c>
      <c r="N467" t="s">
        <v>75</v>
      </c>
      <c r="O467" t="s">
        <v>75</v>
      </c>
      <c r="P467" t="s">
        <v>75</v>
      </c>
      <c r="Q467" t="s">
        <v>75</v>
      </c>
      <c r="R467">
        <v>0.27500000000000002</v>
      </c>
      <c r="S467">
        <v>0.3</v>
      </c>
      <c r="T467">
        <v>0.3</v>
      </c>
      <c r="U467">
        <v>0.215</v>
      </c>
      <c r="V467">
        <v>9.9999999999997799E-3</v>
      </c>
      <c r="W467">
        <v>0</v>
      </c>
      <c r="X467">
        <v>9.9999999999997799E-3</v>
      </c>
      <c r="Y467">
        <v>4.9999999999998899E-3</v>
      </c>
      <c r="Z467">
        <v>85.307228049998102</v>
      </c>
      <c r="AA467">
        <v>2345.948771375</v>
      </c>
      <c r="AB467">
        <v>170.614456099996</v>
      </c>
      <c r="AC467">
        <v>2559.2168414999901</v>
      </c>
      <c r="AD467">
        <v>0</v>
      </c>
      <c r="AE467">
        <v>170.614456099996</v>
      </c>
      <c r="AF467">
        <v>1834.1054030749999</v>
      </c>
      <c r="AG467">
        <v>2559.2168414999901</v>
      </c>
      <c r="AH467">
        <v>85.307228049998102</v>
      </c>
      <c r="AI467" s="13">
        <v>2345.948771375</v>
      </c>
      <c r="AJ467">
        <v>170.614456099996</v>
      </c>
      <c r="AK467">
        <v>2559.2168414999901</v>
      </c>
      <c r="AL467" t="s">
        <v>77</v>
      </c>
    </row>
    <row r="468" spans="1:38" x14ac:dyDescent="0.35">
      <c r="A468" t="str">
        <f t="shared" si="7"/>
        <v>VOLFXUSDCNH9M10FLY</v>
      </c>
      <c r="B468" t="s">
        <v>71</v>
      </c>
      <c r="C468" t="s">
        <v>27</v>
      </c>
      <c r="D468" t="s">
        <v>103</v>
      </c>
      <c r="E468" t="s">
        <v>6</v>
      </c>
      <c r="F468" t="s">
        <v>17</v>
      </c>
      <c r="G468" t="s">
        <v>103</v>
      </c>
      <c r="H468" t="s">
        <v>17</v>
      </c>
      <c r="I468">
        <v>0.75</v>
      </c>
      <c r="J468" t="s">
        <v>6</v>
      </c>
      <c r="K468">
        <v>5755.06</v>
      </c>
      <c r="L468">
        <v>0.96499999999999997</v>
      </c>
      <c r="M468">
        <v>0.97</v>
      </c>
      <c r="N468" t="s">
        <v>75</v>
      </c>
      <c r="O468" t="s">
        <v>75</v>
      </c>
      <c r="P468" t="s">
        <v>75</v>
      </c>
      <c r="Q468" t="s">
        <v>75</v>
      </c>
      <c r="R468">
        <v>0.26</v>
      </c>
      <c r="S468">
        <v>0.26</v>
      </c>
      <c r="T468">
        <v>0.26</v>
      </c>
      <c r="U468">
        <v>0.252</v>
      </c>
      <c r="V468">
        <v>0</v>
      </c>
      <c r="W468">
        <v>-0.01</v>
      </c>
      <c r="X468">
        <v>0</v>
      </c>
      <c r="Y468">
        <v>-5.0000000000000001E-3</v>
      </c>
      <c r="Z468">
        <v>-28.775300000000001</v>
      </c>
      <c r="AA468">
        <v>748.15779999999995</v>
      </c>
      <c r="AB468">
        <v>0</v>
      </c>
      <c r="AC468">
        <v>748.15779999999995</v>
      </c>
      <c r="AD468">
        <v>-57.550600000000003</v>
      </c>
      <c r="AE468">
        <v>0</v>
      </c>
      <c r="AF468">
        <v>725.13756000000001</v>
      </c>
      <c r="AG468">
        <v>748.15779999999995</v>
      </c>
      <c r="AH468">
        <v>-28.775300000000001</v>
      </c>
      <c r="AI468" s="13">
        <v>748.15779999999995</v>
      </c>
      <c r="AJ468">
        <v>0</v>
      </c>
      <c r="AK468">
        <v>748.15779999999995</v>
      </c>
      <c r="AL468" t="s">
        <v>77</v>
      </c>
    </row>
    <row r="469" spans="1:38" x14ac:dyDescent="0.35">
      <c r="A469" t="str">
        <f t="shared" si="7"/>
        <v>VOLFXUSDCNH9M10RR</v>
      </c>
      <c r="B469" t="s">
        <v>71</v>
      </c>
      <c r="C469" t="s">
        <v>27</v>
      </c>
      <c r="D469" t="s">
        <v>103</v>
      </c>
      <c r="E469" t="s">
        <v>6</v>
      </c>
      <c r="F469" t="s">
        <v>16</v>
      </c>
      <c r="G469" t="s">
        <v>103</v>
      </c>
      <c r="H469" t="s">
        <v>16</v>
      </c>
      <c r="I469">
        <v>0.75</v>
      </c>
      <c r="J469" t="s">
        <v>6</v>
      </c>
      <c r="K469">
        <v>-11586.9</v>
      </c>
      <c r="L469">
        <v>2.2725</v>
      </c>
      <c r="M469">
        <v>2.2725</v>
      </c>
      <c r="N469" t="s">
        <v>75</v>
      </c>
      <c r="O469" t="s">
        <v>75</v>
      </c>
      <c r="P469" t="s">
        <v>82</v>
      </c>
      <c r="Q469" t="s">
        <v>82</v>
      </c>
      <c r="R469">
        <v>2.4</v>
      </c>
      <c r="S469">
        <v>2.9346000000000001</v>
      </c>
      <c r="T469">
        <v>3.0013999999999998</v>
      </c>
      <c r="U469">
        <v>2.0640000000000001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13904.28</v>
      </c>
      <c r="AB469">
        <v>3267.5057999999999</v>
      </c>
      <c r="AC469">
        <v>17001.45837</v>
      </c>
      <c r="AD469">
        <v>0</v>
      </c>
      <c r="AE469">
        <v>3676.5233699999899</v>
      </c>
      <c r="AF469">
        <v>11957.6808</v>
      </c>
      <c r="AG469">
        <v>17388.46083</v>
      </c>
      <c r="AH469">
        <v>0</v>
      </c>
      <c r="AI469" s="13">
        <v>13904.28</v>
      </c>
      <c r="AJ469">
        <v>3267.5057999999999</v>
      </c>
      <c r="AK469">
        <v>17001.45837</v>
      </c>
      <c r="AL469" t="s">
        <v>77</v>
      </c>
    </row>
    <row r="470" spans="1:38" x14ac:dyDescent="0.35">
      <c r="A470" t="str">
        <f t="shared" si="7"/>
        <v>VOLFXUSDCNH9M25FLY</v>
      </c>
      <c r="B470" t="s">
        <v>71</v>
      </c>
      <c r="C470" t="s">
        <v>27</v>
      </c>
      <c r="D470" t="s">
        <v>103</v>
      </c>
      <c r="E470" t="s">
        <v>6</v>
      </c>
      <c r="F470" t="s">
        <v>19</v>
      </c>
      <c r="G470" t="s">
        <v>103</v>
      </c>
      <c r="H470" t="s">
        <v>19</v>
      </c>
      <c r="I470">
        <v>0.75</v>
      </c>
      <c r="J470" t="s">
        <v>6</v>
      </c>
      <c r="K470">
        <v>8899.9599999999991</v>
      </c>
      <c r="L470">
        <v>0.3175</v>
      </c>
      <c r="M470">
        <v>0.3175</v>
      </c>
      <c r="N470" t="s">
        <v>75</v>
      </c>
      <c r="O470" t="s">
        <v>75</v>
      </c>
      <c r="P470" t="s">
        <v>82</v>
      </c>
      <c r="Q470" t="s">
        <v>82</v>
      </c>
      <c r="R470">
        <v>0.82499999999999996</v>
      </c>
      <c r="S470">
        <v>1.1877</v>
      </c>
      <c r="T470">
        <v>1.2331000000000001</v>
      </c>
      <c r="U470">
        <v>0.72499999999999998</v>
      </c>
      <c r="V470">
        <v>0</v>
      </c>
      <c r="W470">
        <v>-6.0000000000000001E-3</v>
      </c>
      <c r="X470">
        <v>0</v>
      </c>
      <c r="Y470">
        <v>0</v>
      </c>
      <c r="Z470">
        <v>0</v>
      </c>
      <c r="AA470">
        <v>3671.2334999999998</v>
      </c>
      <c r="AB470">
        <v>0</v>
      </c>
      <c r="AC470">
        <v>5285.2412459999996</v>
      </c>
      <c r="AD470">
        <v>-53.399760000000001</v>
      </c>
      <c r="AE470">
        <v>0</v>
      </c>
      <c r="AF470">
        <v>3226.2354999999998</v>
      </c>
      <c r="AG470">
        <v>5487.2703380000003</v>
      </c>
      <c r="AH470">
        <v>0</v>
      </c>
      <c r="AI470" s="13">
        <v>3671.2334999999998</v>
      </c>
      <c r="AJ470">
        <v>0</v>
      </c>
      <c r="AK470">
        <v>5285.2412459999996</v>
      </c>
      <c r="AL470" t="s">
        <v>77</v>
      </c>
    </row>
    <row r="471" spans="1:38" x14ac:dyDescent="0.35">
      <c r="A471" t="str">
        <f t="shared" si="7"/>
        <v>VOLFXUSDCNH9M25RR</v>
      </c>
      <c r="B471" t="s">
        <v>71</v>
      </c>
      <c r="C471" t="s">
        <v>27</v>
      </c>
      <c r="D471" t="s">
        <v>103</v>
      </c>
      <c r="E471" t="s">
        <v>6</v>
      </c>
      <c r="F471" t="s">
        <v>18</v>
      </c>
      <c r="G471" t="s">
        <v>103</v>
      </c>
      <c r="H471" t="s">
        <v>18</v>
      </c>
      <c r="I471">
        <v>0.75</v>
      </c>
      <c r="J471" t="s">
        <v>6</v>
      </c>
      <c r="K471">
        <v>59332.77</v>
      </c>
      <c r="L471">
        <v>1.145</v>
      </c>
      <c r="M471">
        <v>1.145</v>
      </c>
      <c r="N471" t="s">
        <v>75</v>
      </c>
      <c r="O471" t="s">
        <v>75</v>
      </c>
      <c r="P471" t="s">
        <v>80</v>
      </c>
      <c r="Q471" t="s">
        <v>83</v>
      </c>
      <c r="R471">
        <v>0.59289999999999998</v>
      </c>
      <c r="S471">
        <v>0.7097</v>
      </c>
      <c r="T471">
        <v>0.72429999999999894</v>
      </c>
      <c r="U471">
        <v>0.44890000000000002</v>
      </c>
      <c r="V471">
        <v>0</v>
      </c>
      <c r="W471">
        <v>-2.4E-2</v>
      </c>
      <c r="X471">
        <v>0</v>
      </c>
      <c r="Y471">
        <v>0</v>
      </c>
      <c r="Z471">
        <v>0</v>
      </c>
      <c r="AA471">
        <v>17589.199666499899</v>
      </c>
      <c r="AB471">
        <v>0</v>
      </c>
      <c r="AC471">
        <v>21054.2334344999</v>
      </c>
      <c r="AD471">
        <v>-1423.98648</v>
      </c>
      <c r="AE471">
        <v>0</v>
      </c>
      <c r="AF471">
        <v>13317.2402265</v>
      </c>
      <c r="AG471">
        <v>21487.362655499899</v>
      </c>
      <c r="AH471">
        <v>0</v>
      </c>
      <c r="AI471" s="13">
        <v>17589.199666499899</v>
      </c>
      <c r="AJ471">
        <v>0</v>
      </c>
      <c r="AK471">
        <v>21054.2334344999</v>
      </c>
      <c r="AL471" t="s">
        <v>77</v>
      </c>
    </row>
    <row r="472" spans="1:38" x14ac:dyDescent="0.35">
      <c r="A472" t="str">
        <f t="shared" si="7"/>
        <v>VOLFXUSDCNH9MATM</v>
      </c>
      <c r="B472" t="s">
        <v>71</v>
      </c>
      <c r="C472" t="s">
        <v>27</v>
      </c>
      <c r="D472" t="s">
        <v>103</v>
      </c>
      <c r="E472" t="s">
        <v>6</v>
      </c>
      <c r="F472" t="s">
        <v>9</v>
      </c>
      <c r="G472" t="s">
        <v>103</v>
      </c>
      <c r="H472" t="s">
        <v>9</v>
      </c>
      <c r="I472">
        <v>0.75</v>
      </c>
      <c r="J472" t="s">
        <v>6</v>
      </c>
      <c r="K472">
        <v>31836.982839999899</v>
      </c>
      <c r="L472">
        <v>5.8650000000000002</v>
      </c>
      <c r="M472">
        <v>5.87</v>
      </c>
      <c r="N472" t="s">
        <v>75</v>
      </c>
      <c r="O472" t="s">
        <v>75</v>
      </c>
      <c r="P472" t="s">
        <v>75</v>
      </c>
      <c r="Q472" t="s">
        <v>75</v>
      </c>
      <c r="R472">
        <v>0.28999999999999998</v>
      </c>
      <c r="S472">
        <v>0.33</v>
      </c>
      <c r="T472">
        <v>0.33</v>
      </c>
      <c r="U472">
        <v>0.215</v>
      </c>
      <c r="V472">
        <v>0</v>
      </c>
      <c r="W472">
        <v>-9.9999999999997799E-3</v>
      </c>
      <c r="X472">
        <v>0</v>
      </c>
      <c r="Y472">
        <v>-4.9999999999998899E-3</v>
      </c>
      <c r="Z472">
        <v>-159.184914199996</v>
      </c>
      <c r="AA472">
        <v>4616.36251179999</v>
      </c>
      <c r="AB472">
        <v>0</v>
      </c>
      <c r="AC472">
        <v>5253.1021685999904</v>
      </c>
      <c r="AD472">
        <v>-318.36982839999303</v>
      </c>
      <c r="AE472">
        <v>0</v>
      </c>
      <c r="AF472">
        <v>3422.4756552999902</v>
      </c>
      <c r="AG472">
        <v>5253.1021685999904</v>
      </c>
      <c r="AH472">
        <v>-159.184914199996</v>
      </c>
      <c r="AI472" s="13">
        <v>4616.36251179999</v>
      </c>
      <c r="AJ472">
        <v>0</v>
      </c>
      <c r="AK472">
        <v>5253.1021685999904</v>
      </c>
      <c r="AL472" t="s">
        <v>77</v>
      </c>
    </row>
    <row r="473" spans="1:38" x14ac:dyDescent="0.35">
      <c r="A473" t="str">
        <f t="shared" si="7"/>
        <v>VOLFXUSDJPY6M10FLY</v>
      </c>
      <c r="B473" t="s">
        <v>71</v>
      </c>
      <c r="C473" t="s">
        <v>27</v>
      </c>
      <c r="D473" t="s">
        <v>104</v>
      </c>
      <c r="E473" t="s">
        <v>5</v>
      </c>
      <c r="F473" t="s">
        <v>17</v>
      </c>
      <c r="G473" t="s">
        <v>104</v>
      </c>
      <c r="H473" t="s">
        <v>17</v>
      </c>
      <c r="I473">
        <v>0.5</v>
      </c>
      <c r="J473" t="s">
        <v>5</v>
      </c>
      <c r="K473">
        <v>78759.28</v>
      </c>
      <c r="L473">
        <v>1.355</v>
      </c>
      <c r="M473">
        <v>1.35</v>
      </c>
      <c r="N473" t="s">
        <v>75</v>
      </c>
      <c r="O473" t="s">
        <v>75</v>
      </c>
      <c r="P473" t="s">
        <v>75</v>
      </c>
      <c r="Q473" t="s">
        <v>75</v>
      </c>
      <c r="R473">
        <v>0.36630000000000001</v>
      </c>
      <c r="S473">
        <v>0.39329999999999998</v>
      </c>
      <c r="T473">
        <v>0.39660000000000001</v>
      </c>
      <c r="U473">
        <v>0.26529999999999998</v>
      </c>
      <c r="V473">
        <v>6.9499999999999895E-2</v>
      </c>
      <c r="W473">
        <v>-2.6999999999999899E-2</v>
      </c>
      <c r="X473">
        <v>7.4300000000000005E-2</v>
      </c>
      <c r="Y473">
        <v>4.9999999999998899E-3</v>
      </c>
      <c r="Z473">
        <v>393.79639999999102</v>
      </c>
      <c r="AA473">
        <v>14424.762132</v>
      </c>
      <c r="AB473">
        <v>5473.7699599999896</v>
      </c>
      <c r="AC473">
        <v>15488.0124119999</v>
      </c>
      <c r="AD473">
        <v>-2126.5005599999899</v>
      </c>
      <c r="AE473">
        <v>5851.8145039999999</v>
      </c>
      <c r="AF473">
        <v>10447.418491999901</v>
      </c>
      <c r="AG473">
        <v>15617.965224</v>
      </c>
      <c r="AH473">
        <v>393.79639999999102</v>
      </c>
      <c r="AI473" s="13">
        <v>14424.762132</v>
      </c>
      <c r="AJ473">
        <v>5473.7699599999896</v>
      </c>
      <c r="AK473">
        <v>15488.0124119999</v>
      </c>
      <c r="AL473" t="s">
        <v>77</v>
      </c>
    </row>
    <row r="474" spans="1:38" x14ac:dyDescent="0.35">
      <c r="A474" t="str">
        <f t="shared" si="7"/>
        <v>VOLFXUSDJPY6M10RR</v>
      </c>
      <c r="B474" t="s">
        <v>71</v>
      </c>
      <c r="C474" t="s">
        <v>27</v>
      </c>
      <c r="D474" t="s">
        <v>104</v>
      </c>
      <c r="E474" t="s">
        <v>5</v>
      </c>
      <c r="F474" t="s">
        <v>16</v>
      </c>
      <c r="G474" t="s">
        <v>104</v>
      </c>
      <c r="H474" t="s">
        <v>16</v>
      </c>
      <c r="I474">
        <v>0.5</v>
      </c>
      <c r="J474" t="s">
        <v>5</v>
      </c>
      <c r="K474">
        <v>-38799.67</v>
      </c>
      <c r="L474">
        <v>0.33500000000000002</v>
      </c>
      <c r="M474">
        <v>0.38250000000000001</v>
      </c>
      <c r="N474" t="s">
        <v>75</v>
      </c>
      <c r="O474" t="s">
        <v>75</v>
      </c>
      <c r="P474" t="s">
        <v>75</v>
      </c>
      <c r="Q474" t="s">
        <v>75</v>
      </c>
      <c r="R474">
        <v>0.36</v>
      </c>
      <c r="S474">
        <v>0.51149999999999995</v>
      </c>
      <c r="T474">
        <v>0.53049999999999997</v>
      </c>
      <c r="U474">
        <v>0.312</v>
      </c>
      <c r="V474">
        <v>0</v>
      </c>
      <c r="W474">
        <v>0.28349999999999997</v>
      </c>
      <c r="X474">
        <v>0</v>
      </c>
      <c r="Y474">
        <v>-4.7499999999999903E-2</v>
      </c>
      <c r="Z474">
        <v>1842.9843249999899</v>
      </c>
      <c r="AA474">
        <v>6983.9405999999899</v>
      </c>
      <c r="AB474">
        <v>5241.8354169999902</v>
      </c>
      <c r="AC474">
        <v>9923.0156024999906</v>
      </c>
      <c r="AD474">
        <v>-10999.706445</v>
      </c>
      <c r="AE474">
        <v>5575.5125789999902</v>
      </c>
      <c r="AF474">
        <v>6052.7485200000001</v>
      </c>
      <c r="AG474">
        <v>10291.612467499999</v>
      </c>
      <c r="AH474">
        <v>1842.9843249999899</v>
      </c>
      <c r="AI474" s="13">
        <v>6983.9405999999899</v>
      </c>
      <c r="AJ474">
        <v>5241.8354169999902</v>
      </c>
      <c r="AK474">
        <v>9923.0156024999906</v>
      </c>
      <c r="AL474" t="s">
        <v>77</v>
      </c>
    </row>
    <row r="475" spans="1:38" x14ac:dyDescent="0.35">
      <c r="A475" t="str">
        <f t="shared" si="7"/>
        <v>VOLFXUSDJPY6M25FLY</v>
      </c>
      <c r="B475" t="s">
        <v>71</v>
      </c>
      <c r="C475" t="s">
        <v>27</v>
      </c>
      <c r="D475" t="s">
        <v>104</v>
      </c>
      <c r="E475" t="s">
        <v>5</v>
      </c>
      <c r="F475" t="s">
        <v>19</v>
      </c>
      <c r="G475" t="s">
        <v>104</v>
      </c>
      <c r="H475" t="s">
        <v>19</v>
      </c>
      <c r="I475">
        <v>0.5</v>
      </c>
      <c r="J475" t="s">
        <v>5</v>
      </c>
      <c r="K475">
        <v>-81592.05</v>
      </c>
      <c r="L475">
        <v>0.39500000000000002</v>
      </c>
      <c r="M475">
        <v>0.37469999999999998</v>
      </c>
      <c r="N475" t="s">
        <v>75</v>
      </c>
      <c r="O475" t="s">
        <v>75</v>
      </c>
      <c r="P475" t="s">
        <v>75</v>
      </c>
      <c r="Q475" t="s">
        <v>75</v>
      </c>
      <c r="R475">
        <v>0.15</v>
      </c>
      <c r="S475">
        <v>0.21310000000000001</v>
      </c>
      <c r="T475">
        <v>0.221</v>
      </c>
      <c r="U475">
        <v>0.11</v>
      </c>
      <c r="V475">
        <v>2.2000000000000301E-3</v>
      </c>
      <c r="W475">
        <v>3.44E-2</v>
      </c>
      <c r="X475">
        <v>1.10000000000004E-3</v>
      </c>
      <c r="Y475">
        <v>2.0299999999999999E-2</v>
      </c>
      <c r="Z475">
        <v>-1656.3186149999999</v>
      </c>
      <c r="AA475">
        <v>6119.4037500000004</v>
      </c>
      <c r="AB475">
        <v>0</v>
      </c>
      <c r="AC475">
        <v>8693.6329275000007</v>
      </c>
      <c r="AD475">
        <v>-2806.7665200000001</v>
      </c>
      <c r="AE475">
        <v>0</v>
      </c>
      <c r="AF475">
        <v>4487.5627500000001</v>
      </c>
      <c r="AG475">
        <v>9015.9215249999997</v>
      </c>
      <c r="AH475">
        <v>-1656.3186149999999</v>
      </c>
      <c r="AI475" s="13">
        <v>6119.4037500000004</v>
      </c>
      <c r="AJ475">
        <v>0</v>
      </c>
      <c r="AK475">
        <v>8693.6329275000007</v>
      </c>
      <c r="AL475" t="s">
        <v>77</v>
      </c>
    </row>
    <row r="476" spans="1:38" x14ac:dyDescent="0.35">
      <c r="A476" t="str">
        <f t="shared" si="7"/>
        <v>VOLFXUSDJPY6M25RR</v>
      </c>
      <c r="B476" t="s">
        <v>71</v>
      </c>
      <c r="C476" t="s">
        <v>27</v>
      </c>
      <c r="D476" t="s">
        <v>104</v>
      </c>
      <c r="E476" t="s">
        <v>5</v>
      </c>
      <c r="F476" t="s">
        <v>18</v>
      </c>
      <c r="G476" t="s">
        <v>104</v>
      </c>
      <c r="H476" t="s">
        <v>18</v>
      </c>
      <c r="I476">
        <v>0.5</v>
      </c>
      <c r="J476" t="s">
        <v>5</v>
      </c>
      <c r="K476">
        <v>38675.8299999999</v>
      </c>
      <c r="L476">
        <v>0.17499999999999999</v>
      </c>
      <c r="M476">
        <v>0.2</v>
      </c>
      <c r="N476" t="s">
        <v>75</v>
      </c>
      <c r="O476" t="s">
        <v>75</v>
      </c>
      <c r="P476" t="s">
        <v>75</v>
      </c>
      <c r="Q476" t="s">
        <v>75</v>
      </c>
      <c r="R476">
        <v>0.31030000000000002</v>
      </c>
      <c r="S476">
        <v>0.37619999999999998</v>
      </c>
      <c r="T476">
        <v>0.3881</v>
      </c>
      <c r="U476">
        <v>0.23699999999999999</v>
      </c>
      <c r="V476">
        <v>0</v>
      </c>
      <c r="W476">
        <v>-5.79E-2</v>
      </c>
      <c r="X476">
        <v>0</v>
      </c>
      <c r="Y476">
        <v>-2.5000000000000001E-2</v>
      </c>
      <c r="Z476">
        <v>-966.89575000000002</v>
      </c>
      <c r="AA476">
        <v>6000.5550244999904</v>
      </c>
      <c r="AB476">
        <v>0</v>
      </c>
      <c r="AC476">
        <v>7274.9236229999897</v>
      </c>
      <c r="AD476">
        <v>-2239.3305569999902</v>
      </c>
      <c r="AE476">
        <v>0</v>
      </c>
      <c r="AF476">
        <v>4583.0858549999903</v>
      </c>
      <c r="AG476">
        <v>7505.0448114999899</v>
      </c>
      <c r="AH476">
        <v>-966.89575000000002</v>
      </c>
      <c r="AI476" s="13">
        <v>6000.5550244999904</v>
      </c>
      <c r="AJ476">
        <v>0</v>
      </c>
      <c r="AK476">
        <v>7274.9236229999897</v>
      </c>
      <c r="AL476" t="s">
        <v>77</v>
      </c>
    </row>
    <row r="477" spans="1:38" x14ac:dyDescent="0.35">
      <c r="A477" t="str">
        <f t="shared" si="7"/>
        <v>VOLFXUSDJPY6MATM</v>
      </c>
      <c r="B477" t="s">
        <v>71</v>
      </c>
      <c r="C477" t="s">
        <v>27</v>
      </c>
      <c r="D477" t="s">
        <v>104</v>
      </c>
      <c r="E477" t="s">
        <v>5</v>
      </c>
      <c r="F477" t="s">
        <v>9</v>
      </c>
      <c r="G477" t="s">
        <v>104</v>
      </c>
      <c r="H477" t="s">
        <v>9</v>
      </c>
      <c r="I477">
        <v>0.5</v>
      </c>
      <c r="J477" t="s">
        <v>5</v>
      </c>
      <c r="K477">
        <v>-6254.8864699999904</v>
      </c>
      <c r="L477">
        <v>10.815</v>
      </c>
      <c r="M477">
        <v>10.824999999999999</v>
      </c>
      <c r="N477" t="s">
        <v>75</v>
      </c>
      <c r="O477" t="s">
        <v>75</v>
      </c>
      <c r="P477" t="s">
        <v>75</v>
      </c>
      <c r="Q477" t="s">
        <v>75</v>
      </c>
      <c r="R477">
        <v>0.3</v>
      </c>
      <c r="S477">
        <v>0.40960000000000002</v>
      </c>
      <c r="T477">
        <v>0.433</v>
      </c>
      <c r="U477">
        <v>0.26500000000000001</v>
      </c>
      <c r="V477">
        <v>0</v>
      </c>
      <c r="W477">
        <v>9.0000000000003393E-3</v>
      </c>
      <c r="X477">
        <v>0</v>
      </c>
      <c r="Y477">
        <v>-9.9999999999997799E-3</v>
      </c>
      <c r="Z477">
        <v>62.548864699998497</v>
      </c>
      <c r="AA477">
        <v>938.23297049999803</v>
      </c>
      <c r="AB477">
        <v>202.03283298100601</v>
      </c>
      <c r="AC477">
        <v>1281.0007490559899</v>
      </c>
      <c r="AD477">
        <v>-56.293978230001997</v>
      </c>
      <c r="AE477">
        <v>210.16418539199799</v>
      </c>
      <c r="AF477">
        <v>828.77245727499803</v>
      </c>
      <c r="AG477">
        <v>1354.1829207549899</v>
      </c>
      <c r="AH477">
        <v>62.548864699998497</v>
      </c>
      <c r="AI477" s="13">
        <v>938.23297049999803</v>
      </c>
      <c r="AJ477">
        <v>202.03283298100601</v>
      </c>
      <c r="AK477">
        <v>1281.0007490559899</v>
      </c>
      <c r="AL477" t="s">
        <v>77</v>
      </c>
    </row>
    <row r="478" spans="1:38" x14ac:dyDescent="0.35">
      <c r="A478" t="str">
        <f t="shared" si="7"/>
        <v>VOLFXUSDJPY1Y10FLY</v>
      </c>
      <c r="B478" t="s">
        <v>71</v>
      </c>
      <c r="C478" t="s">
        <v>27</v>
      </c>
      <c r="D478" t="s">
        <v>104</v>
      </c>
      <c r="E478" t="s">
        <v>7</v>
      </c>
      <c r="F478" t="s">
        <v>17</v>
      </c>
      <c r="G478" t="s">
        <v>104</v>
      </c>
      <c r="H478" t="s">
        <v>17</v>
      </c>
      <c r="I478">
        <v>1</v>
      </c>
      <c r="J478" t="s">
        <v>7</v>
      </c>
      <c r="K478">
        <v>-326.83999999999997</v>
      </c>
      <c r="L478">
        <v>1.63</v>
      </c>
      <c r="M478">
        <v>1.575</v>
      </c>
      <c r="N478" t="s">
        <v>75</v>
      </c>
      <c r="O478" t="s">
        <v>75</v>
      </c>
      <c r="P478" t="s">
        <v>75</v>
      </c>
      <c r="Q478" t="s">
        <v>75</v>
      </c>
      <c r="R478">
        <v>0.33629999999999999</v>
      </c>
      <c r="S478">
        <v>0.54730000000000001</v>
      </c>
      <c r="T478">
        <v>0.5736</v>
      </c>
      <c r="U478">
        <v>0.2273</v>
      </c>
      <c r="V478">
        <v>1.4999999999999901E-2</v>
      </c>
      <c r="W478">
        <v>0.233599999999999</v>
      </c>
      <c r="X478">
        <v>7.4999999999998401E-3</v>
      </c>
      <c r="Y478">
        <v>5.4999999999999903E-2</v>
      </c>
      <c r="Z478">
        <v>-17.976199999999899</v>
      </c>
      <c r="AA478">
        <v>54.958145999999999</v>
      </c>
      <c r="AB478">
        <v>0</v>
      </c>
      <c r="AC478">
        <v>89.439766000000006</v>
      </c>
      <c r="AD478">
        <v>-76.349823999999899</v>
      </c>
      <c r="AE478">
        <v>0</v>
      </c>
      <c r="AF478">
        <v>37.145366000000003</v>
      </c>
      <c r="AG478">
        <v>93.737712000000002</v>
      </c>
      <c r="AH478">
        <v>-17.976199999999899</v>
      </c>
      <c r="AI478" s="13">
        <v>54.958145999999999</v>
      </c>
      <c r="AJ478">
        <v>0</v>
      </c>
      <c r="AK478">
        <v>89.439766000000006</v>
      </c>
      <c r="AL478" t="s">
        <v>77</v>
      </c>
    </row>
    <row r="479" spans="1:38" x14ac:dyDescent="0.35">
      <c r="A479" t="str">
        <f t="shared" si="7"/>
        <v>VOLFXUSDJPY1Y10RR</v>
      </c>
      <c r="B479" t="s">
        <v>71</v>
      </c>
      <c r="C479" t="s">
        <v>27</v>
      </c>
      <c r="D479" t="s">
        <v>104</v>
      </c>
      <c r="E479" t="s">
        <v>7</v>
      </c>
      <c r="F479" t="s">
        <v>16</v>
      </c>
      <c r="G479" t="s">
        <v>104</v>
      </c>
      <c r="H479" t="s">
        <v>16</v>
      </c>
      <c r="I479">
        <v>1</v>
      </c>
      <c r="J479" t="s">
        <v>7</v>
      </c>
      <c r="K479">
        <v>195.03</v>
      </c>
      <c r="L479">
        <v>0.61</v>
      </c>
      <c r="M479">
        <v>0.61750000000000005</v>
      </c>
      <c r="N479" t="s">
        <v>75</v>
      </c>
      <c r="O479" t="s">
        <v>75</v>
      </c>
      <c r="P479" t="s">
        <v>75</v>
      </c>
      <c r="Q479" t="s">
        <v>75</v>
      </c>
      <c r="R479">
        <v>0.50449999999999995</v>
      </c>
      <c r="S479">
        <v>1.0609</v>
      </c>
      <c r="T479">
        <v>1.1305000000000001</v>
      </c>
      <c r="U479">
        <v>0.34089999999999998</v>
      </c>
      <c r="V479">
        <v>3.54999999999999E-2</v>
      </c>
      <c r="W479">
        <v>-8.1500000000000003E-2</v>
      </c>
      <c r="X479">
        <v>4.3099999999999999E-2</v>
      </c>
      <c r="Y479">
        <v>-7.5000000000000596E-3</v>
      </c>
      <c r="Z479">
        <v>-1.46272500000001</v>
      </c>
      <c r="AA479">
        <v>49.1963174999999</v>
      </c>
      <c r="AB479">
        <v>6.9235649999999902</v>
      </c>
      <c r="AC479">
        <v>103.453663499999</v>
      </c>
      <c r="AD479">
        <v>-15.894945</v>
      </c>
      <c r="AE479">
        <v>8.4057929999999992</v>
      </c>
      <c r="AF479">
        <v>33.242863499999999</v>
      </c>
      <c r="AG479">
        <v>110.2407075</v>
      </c>
      <c r="AH479">
        <v>-1.46272500000001</v>
      </c>
      <c r="AI479" s="13">
        <v>49.1963174999999</v>
      </c>
      <c r="AJ479">
        <v>6.9235649999999902</v>
      </c>
      <c r="AK479">
        <v>103.453663499999</v>
      </c>
      <c r="AL479" t="s">
        <v>77</v>
      </c>
    </row>
    <row r="480" spans="1:38" x14ac:dyDescent="0.35">
      <c r="A480" t="str">
        <f t="shared" si="7"/>
        <v>VOLFXUSDJPY1Y25FLY</v>
      </c>
      <c r="B480" t="s">
        <v>71</v>
      </c>
      <c r="C480" t="s">
        <v>27</v>
      </c>
      <c r="D480" t="s">
        <v>104</v>
      </c>
      <c r="E480" t="s">
        <v>7</v>
      </c>
      <c r="F480" t="s">
        <v>19</v>
      </c>
      <c r="G480" t="s">
        <v>104</v>
      </c>
      <c r="H480" t="s">
        <v>19</v>
      </c>
      <c r="I480">
        <v>1</v>
      </c>
      <c r="J480" t="s">
        <v>7</v>
      </c>
      <c r="K480">
        <v>3603.4399999999901</v>
      </c>
      <c r="L480">
        <v>0.48749999999999999</v>
      </c>
      <c r="M480">
        <v>0.4022</v>
      </c>
      <c r="N480" t="s">
        <v>75</v>
      </c>
      <c r="O480" t="s">
        <v>75</v>
      </c>
      <c r="P480" t="s">
        <v>75</v>
      </c>
      <c r="Q480" t="s">
        <v>75</v>
      </c>
      <c r="R480">
        <v>0.125</v>
      </c>
      <c r="S480">
        <v>0.19320000000000001</v>
      </c>
      <c r="T480">
        <v>0.20169999999999999</v>
      </c>
      <c r="U480">
        <v>0.105</v>
      </c>
      <c r="V480">
        <v>0.11749999999999999</v>
      </c>
      <c r="W480">
        <v>1.4999999999999999E-2</v>
      </c>
      <c r="X480">
        <v>0.1275</v>
      </c>
      <c r="Y480">
        <v>8.5299999999999904E-2</v>
      </c>
      <c r="Z480">
        <v>307.37343199999901</v>
      </c>
      <c r="AA480">
        <v>225.21499999999901</v>
      </c>
      <c r="AB480">
        <v>423.40419999999898</v>
      </c>
      <c r="AC480">
        <v>348.09230399999899</v>
      </c>
      <c r="AD480">
        <v>54.051600000000001</v>
      </c>
      <c r="AE480">
        <v>459.43859999999898</v>
      </c>
      <c r="AF480">
        <v>189.180599999999</v>
      </c>
      <c r="AG480">
        <v>363.40692399999898</v>
      </c>
      <c r="AH480">
        <v>307.37343199999901</v>
      </c>
      <c r="AI480" s="13">
        <v>225.21499999999901</v>
      </c>
      <c r="AJ480">
        <v>423.40419999999898</v>
      </c>
      <c r="AK480">
        <v>348.09230399999899</v>
      </c>
      <c r="AL480" t="s">
        <v>77</v>
      </c>
    </row>
    <row r="481" spans="1:38" x14ac:dyDescent="0.35">
      <c r="A481" t="str">
        <f t="shared" si="7"/>
        <v>VOLFXUSDJPY1Y25RR</v>
      </c>
      <c r="B481" t="s">
        <v>71</v>
      </c>
      <c r="C481" t="s">
        <v>27</v>
      </c>
      <c r="D481" t="s">
        <v>104</v>
      </c>
      <c r="E481" t="s">
        <v>7</v>
      </c>
      <c r="F481" t="s">
        <v>18</v>
      </c>
      <c r="G481" t="s">
        <v>104</v>
      </c>
      <c r="H481" t="s">
        <v>18</v>
      </c>
      <c r="I481">
        <v>1</v>
      </c>
      <c r="J481" t="s">
        <v>7</v>
      </c>
      <c r="K481">
        <v>-1989.62</v>
      </c>
      <c r="L481">
        <v>0.32250000000000001</v>
      </c>
      <c r="M481">
        <v>0.32500000000000001</v>
      </c>
      <c r="N481" t="s">
        <v>75</v>
      </c>
      <c r="O481" t="s">
        <v>75</v>
      </c>
      <c r="P481" t="s">
        <v>75</v>
      </c>
      <c r="Q481" t="s">
        <v>75</v>
      </c>
      <c r="R481">
        <v>0.29709999999999998</v>
      </c>
      <c r="S481">
        <v>0.37</v>
      </c>
      <c r="T481">
        <v>0.38500000000000001</v>
      </c>
      <c r="U481">
        <v>0.21079999999999999</v>
      </c>
      <c r="V481">
        <v>0</v>
      </c>
      <c r="W481">
        <v>2.7900000000000001E-2</v>
      </c>
      <c r="X481">
        <v>0</v>
      </c>
      <c r="Y481">
        <v>-2.5000000000000001E-3</v>
      </c>
      <c r="Z481">
        <v>4.9740500000000001</v>
      </c>
      <c r="AA481">
        <v>295.55805099999998</v>
      </c>
      <c r="AB481">
        <v>90.5277099999999</v>
      </c>
      <c r="AC481">
        <v>368.0797</v>
      </c>
      <c r="AD481">
        <v>-55.510398000000002</v>
      </c>
      <c r="AE481">
        <v>102.465429999999</v>
      </c>
      <c r="AF481">
        <v>209.70594800000001</v>
      </c>
      <c r="AG481">
        <v>383.00184999999999</v>
      </c>
      <c r="AH481">
        <v>4.9740500000000001</v>
      </c>
      <c r="AI481" s="13">
        <v>295.55805099999998</v>
      </c>
      <c r="AJ481">
        <v>90.5277099999999</v>
      </c>
      <c r="AK481">
        <v>368.0797</v>
      </c>
      <c r="AL481" t="s">
        <v>77</v>
      </c>
    </row>
    <row r="482" spans="1:38" x14ac:dyDescent="0.35">
      <c r="A482" t="str">
        <f t="shared" si="7"/>
        <v>VOLFXUSDJPY1YATM</v>
      </c>
      <c r="B482" t="s">
        <v>71</v>
      </c>
      <c r="C482" t="s">
        <v>27</v>
      </c>
      <c r="D482" t="s">
        <v>104</v>
      </c>
      <c r="E482" t="s">
        <v>7</v>
      </c>
      <c r="F482" t="s">
        <v>9</v>
      </c>
      <c r="G482" t="s">
        <v>104</v>
      </c>
      <c r="H482" t="s">
        <v>9</v>
      </c>
      <c r="I482">
        <v>1</v>
      </c>
      <c r="J482" t="s">
        <v>7</v>
      </c>
      <c r="K482">
        <v>4235.5559400000002</v>
      </c>
      <c r="L482">
        <v>10.46</v>
      </c>
      <c r="M482">
        <v>10.4641</v>
      </c>
      <c r="N482" t="s">
        <v>75</v>
      </c>
      <c r="O482" t="s">
        <v>75</v>
      </c>
      <c r="P482" t="s">
        <v>75</v>
      </c>
      <c r="Q482" t="s">
        <v>75</v>
      </c>
      <c r="R482">
        <v>0.25</v>
      </c>
      <c r="S482">
        <v>0.36759999999999998</v>
      </c>
      <c r="T482">
        <v>0.39279999999999998</v>
      </c>
      <c r="U482">
        <v>0.25</v>
      </c>
      <c r="V482">
        <v>6.0000000000002196E-3</v>
      </c>
      <c r="W482">
        <v>-2.9999999999999302E-2</v>
      </c>
      <c r="X482">
        <v>8.0000000000008901E-3</v>
      </c>
      <c r="Y482">
        <v>-4.0999999999993203E-3</v>
      </c>
      <c r="Z482">
        <v>-17.365779353997102</v>
      </c>
      <c r="AA482">
        <v>529.44449250000002</v>
      </c>
      <c r="AB482">
        <v>25.413335640000899</v>
      </c>
      <c r="AC482">
        <v>778.49518177200002</v>
      </c>
      <c r="AD482">
        <v>-127.066678199997</v>
      </c>
      <c r="AE482">
        <v>33.884447520003697</v>
      </c>
      <c r="AF482">
        <v>529.44449250000002</v>
      </c>
      <c r="AG482">
        <v>831.86318661600001</v>
      </c>
      <c r="AH482">
        <v>-17.365779353997102</v>
      </c>
      <c r="AI482" s="13">
        <v>529.44449250000002</v>
      </c>
      <c r="AJ482">
        <v>25.413335640000899</v>
      </c>
      <c r="AK482">
        <v>778.49518177200002</v>
      </c>
      <c r="AL482" t="s">
        <v>77</v>
      </c>
    </row>
    <row r="483" spans="1:38" x14ac:dyDescent="0.35">
      <c r="A483" t="str">
        <f t="shared" si="7"/>
        <v>VOLFXUSDMXN1D10FLY</v>
      </c>
      <c r="B483" t="s">
        <v>71</v>
      </c>
      <c r="C483" t="s">
        <v>27</v>
      </c>
      <c r="D483" t="s">
        <v>32</v>
      </c>
      <c r="E483" t="s">
        <v>20</v>
      </c>
      <c r="F483" t="s">
        <v>17</v>
      </c>
      <c r="G483" t="s">
        <v>32</v>
      </c>
      <c r="H483" t="s">
        <v>17</v>
      </c>
      <c r="I483">
        <v>2.7777777777777701E-3</v>
      </c>
      <c r="J483" t="s">
        <v>20</v>
      </c>
      <c r="K483">
        <v>1802.94999999999</v>
      </c>
      <c r="L483">
        <v>1.155</v>
      </c>
      <c r="M483">
        <v>1.35</v>
      </c>
      <c r="N483" t="s">
        <v>75</v>
      </c>
      <c r="O483" t="s">
        <v>75</v>
      </c>
      <c r="P483" t="s">
        <v>80</v>
      </c>
      <c r="Q483" t="s">
        <v>80</v>
      </c>
      <c r="R483">
        <v>5.6684000000000001</v>
      </c>
      <c r="S483">
        <v>6.1737000000000002</v>
      </c>
      <c r="T483">
        <v>6.2367999999999997</v>
      </c>
      <c r="U483">
        <v>2.8300999999999998</v>
      </c>
      <c r="V483">
        <v>0</v>
      </c>
      <c r="W483">
        <v>-0.57299999999999995</v>
      </c>
      <c r="X483">
        <v>0</v>
      </c>
      <c r="Y483">
        <v>-0.19500000000000001</v>
      </c>
      <c r="Z483">
        <v>-351.57524999999998</v>
      </c>
      <c r="AA483">
        <v>5109.9208899999903</v>
      </c>
      <c r="AB483">
        <v>0</v>
      </c>
      <c r="AC483">
        <v>5565.4362074999999</v>
      </c>
      <c r="AD483">
        <v>-1033.0903499999899</v>
      </c>
      <c r="AE483">
        <v>0</v>
      </c>
      <c r="AF483">
        <v>2551.2643974999901</v>
      </c>
      <c r="AG483">
        <v>5622.3192799999897</v>
      </c>
      <c r="AH483">
        <v>-351.57524999999998</v>
      </c>
      <c r="AI483" s="13">
        <v>5109.9208899999903</v>
      </c>
      <c r="AJ483">
        <v>0</v>
      </c>
      <c r="AK483">
        <v>5565.4362074999999</v>
      </c>
      <c r="AL483" t="s">
        <v>77</v>
      </c>
    </row>
    <row r="484" spans="1:38" x14ac:dyDescent="0.35">
      <c r="A484" t="str">
        <f t="shared" si="7"/>
        <v>VOLFXUSDMXN1D10RR</v>
      </c>
      <c r="B484" t="s">
        <v>71</v>
      </c>
      <c r="C484" t="s">
        <v>27</v>
      </c>
      <c r="D484" t="s">
        <v>32</v>
      </c>
      <c r="E484" t="s">
        <v>20</v>
      </c>
      <c r="F484" t="s">
        <v>16</v>
      </c>
      <c r="G484" t="s">
        <v>32</v>
      </c>
      <c r="H484" t="s">
        <v>16</v>
      </c>
      <c r="I484">
        <v>2.7777777777777701E-3</v>
      </c>
      <c r="J484" t="s">
        <v>20</v>
      </c>
      <c r="K484">
        <v>669.03</v>
      </c>
      <c r="L484">
        <v>3.53</v>
      </c>
      <c r="M484">
        <v>3.4409999999999998</v>
      </c>
      <c r="N484" t="s">
        <v>75</v>
      </c>
      <c r="O484" t="s">
        <v>75</v>
      </c>
      <c r="P484" t="s">
        <v>82</v>
      </c>
      <c r="Q484" t="s">
        <v>82</v>
      </c>
      <c r="R484">
        <v>6</v>
      </c>
      <c r="S484">
        <v>9.2119999999999997</v>
      </c>
      <c r="T484">
        <v>9.6135000000000002</v>
      </c>
      <c r="U484">
        <v>4.2451999999999996</v>
      </c>
      <c r="V484">
        <v>1.3193999999999999</v>
      </c>
      <c r="W484">
        <v>1.7799999999999799E-2</v>
      </c>
      <c r="X484">
        <v>1.4731999999999901</v>
      </c>
      <c r="Y484">
        <v>8.8999999999999899E-2</v>
      </c>
      <c r="Z484">
        <v>59.543669999999899</v>
      </c>
      <c r="AA484">
        <v>2007.09</v>
      </c>
      <c r="AB484">
        <v>882.71818199999996</v>
      </c>
      <c r="AC484">
        <v>3081.5521799999901</v>
      </c>
      <c r="AD484">
        <v>11.9087339999998</v>
      </c>
      <c r="AE484">
        <v>985.614995999999</v>
      </c>
      <c r="AF484">
        <v>1420.0830779999999</v>
      </c>
      <c r="AG484">
        <v>3215.8599525</v>
      </c>
      <c r="AH484">
        <v>59.543669999999899</v>
      </c>
      <c r="AI484" s="13">
        <v>2007.09</v>
      </c>
      <c r="AJ484">
        <v>882.71818199999996</v>
      </c>
      <c r="AK484">
        <v>3081.5521799999901</v>
      </c>
      <c r="AL484" t="s">
        <v>77</v>
      </c>
    </row>
    <row r="485" spans="1:38" x14ac:dyDescent="0.35">
      <c r="A485" t="str">
        <f t="shared" si="7"/>
        <v>VOLFXUSDMXN1D25FLY</v>
      </c>
      <c r="B485" t="s">
        <v>71</v>
      </c>
      <c r="C485" t="s">
        <v>27</v>
      </c>
      <c r="D485" t="s">
        <v>32</v>
      </c>
      <c r="E485" t="s">
        <v>20</v>
      </c>
      <c r="F485" t="s">
        <v>19</v>
      </c>
      <c r="G485" t="s">
        <v>32</v>
      </c>
      <c r="H485" t="s">
        <v>19</v>
      </c>
      <c r="I485">
        <v>2.7777777777777701E-3</v>
      </c>
      <c r="J485" t="s">
        <v>20</v>
      </c>
      <c r="K485">
        <v>-628.51</v>
      </c>
      <c r="L485">
        <v>0.28999999999999998</v>
      </c>
      <c r="M485">
        <v>0.29249999999999998</v>
      </c>
      <c r="N485" t="s">
        <v>75</v>
      </c>
      <c r="O485" t="s">
        <v>75</v>
      </c>
      <c r="P485" t="s">
        <v>75</v>
      </c>
      <c r="Q485" t="s">
        <v>75</v>
      </c>
      <c r="R485">
        <v>3</v>
      </c>
      <c r="S485">
        <v>3.3641999999999999</v>
      </c>
      <c r="T485">
        <v>3.4097</v>
      </c>
      <c r="U485">
        <v>2.58</v>
      </c>
      <c r="V485">
        <v>0</v>
      </c>
      <c r="W485">
        <v>7.1499999999999897E-2</v>
      </c>
      <c r="X485">
        <v>0</v>
      </c>
      <c r="Y485">
        <v>-2.5000000000000001E-3</v>
      </c>
      <c r="Z485">
        <v>1.571275</v>
      </c>
      <c r="AA485">
        <v>942.76499999999999</v>
      </c>
      <c r="AB485">
        <v>147.322744</v>
      </c>
      <c r="AC485">
        <v>1057.2166709999999</v>
      </c>
      <c r="AD485">
        <v>-44.938464999999901</v>
      </c>
      <c r="AE485">
        <v>165.54953399999999</v>
      </c>
      <c r="AF485">
        <v>810.77790000000005</v>
      </c>
      <c r="AG485">
        <v>1071.5152734999999</v>
      </c>
      <c r="AH485">
        <v>1.571275</v>
      </c>
      <c r="AI485" s="13">
        <v>942.76499999999999</v>
      </c>
      <c r="AJ485">
        <v>147.322744</v>
      </c>
      <c r="AK485">
        <v>1057.2166709999999</v>
      </c>
      <c r="AL485" t="s">
        <v>77</v>
      </c>
    </row>
    <row r="486" spans="1:38" x14ac:dyDescent="0.35">
      <c r="A486" t="str">
        <f t="shared" si="7"/>
        <v>VOLFXUSDMXN1D25RR</v>
      </c>
      <c r="B486" t="s">
        <v>71</v>
      </c>
      <c r="C486" t="s">
        <v>27</v>
      </c>
      <c r="D486" t="s">
        <v>32</v>
      </c>
      <c r="E486" t="s">
        <v>20</v>
      </c>
      <c r="F486" t="s">
        <v>18</v>
      </c>
      <c r="G486" t="s">
        <v>32</v>
      </c>
      <c r="H486" t="s">
        <v>18</v>
      </c>
      <c r="I486">
        <v>2.7777777777777701E-3</v>
      </c>
      <c r="J486" t="s">
        <v>20</v>
      </c>
      <c r="K486">
        <v>459.13</v>
      </c>
      <c r="L486">
        <v>1.89</v>
      </c>
      <c r="M486">
        <v>1.85</v>
      </c>
      <c r="N486" t="s">
        <v>75</v>
      </c>
      <c r="O486" t="s">
        <v>75</v>
      </c>
      <c r="P486" t="s">
        <v>75</v>
      </c>
      <c r="Q486" t="s">
        <v>75</v>
      </c>
      <c r="R486">
        <v>4.8373999999999997</v>
      </c>
      <c r="S486">
        <v>5.8475000000000001</v>
      </c>
      <c r="T486">
        <v>5.9737</v>
      </c>
      <c r="U486">
        <v>3.7395</v>
      </c>
      <c r="V486">
        <v>0.73039999999999905</v>
      </c>
      <c r="W486">
        <v>6.0000000000000001E-3</v>
      </c>
      <c r="X486">
        <v>0.81669999999999998</v>
      </c>
      <c r="Y486">
        <v>3.99999999999998E-2</v>
      </c>
      <c r="Z486">
        <v>18.365199999999898</v>
      </c>
      <c r="AA486">
        <v>1110.4977309999999</v>
      </c>
      <c r="AB486">
        <v>335.34855199999998</v>
      </c>
      <c r="AC486">
        <v>1342.3813375</v>
      </c>
      <c r="AD486">
        <v>2.7547799999999998</v>
      </c>
      <c r="AE486">
        <v>374.97147100000001</v>
      </c>
      <c r="AF486">
        <v>858.45831750000002</v>
      </c>
      <c r="AG486">
        <v>1371.3524405000001</v>
      </c>
      <c r="AH486">
        <v>18.365199999999898</v>
      </c>
      <c r="AI486" s="13">
        <v>1110.4977309999999</v>
      </c>
      <c r="AJ486">
        <v>335.34855199999998</v>
      </c>
      <c r="AK486">
        <v>1342.3813375</v>
      </c>
      <c r="AL486" t="s">
        <v>77</v>
      </c>
    </row>
    <row r="487" spans="1:38" x14ac:dyDescent="0.35">
      <c r="A487" t="str">
        <f t="shared" si="7"/>
        <v>VOLFXUSDMXN1DATM</v>
      </c>
      <c r="B487" t="s">
        <v>71</v>
      </c>
      <c r="C487" t="s">
        <v>27</v>
      </c>
      <c r="D487" t="s">
        <v>32</v>
      </c>
      <c r="E487" t="s">
        <v>20</v>
      </c>
      <c r="F487" t="s">
        <v>9</v>
      </c>
      <c r="G487" t="s">
        <v>32</v>
      </c>
      <c r="H487" t="s">
        <v>9</v>
      </c>
      <c r="I487">
        <v>2.7777777777777701E-3</v>
      </c>
      <c r="J487" t="s">
        <v>20</v>
      </c>
      <c r="K487">
        <v>2991.0224699999999</v>
      </c>
      <c r="L487">
        <v>14.198</v>
      </c>
      <c r="M487">
        <v>14.1</v>
      </c>
      <c r="N487" t="s">
        <v>75</v>
      </c>
      <c r="O487" t="s">
        <v>75</v>
      </c>
      <c r="P487" t="s">
        <v>75</v>
      </c>
      <c r="Q487" t="s">
        <v>75</v>
      </c>
      <c r="R487">
        <v>6.4</v>
      </c>
      <c r="S487">
        <v>6.8079999999999998</v>
      </c>
      <c r="T487">
        <v>6.859</v>
      </c>
      <c r="U487">
        <v>5.24</v>
      </c>
      <c r="V487">
        <v>0.676400000000001</v>
      </c>
      <c r="W487">
        <v>2.20000000000002E-2</v>
      </c>
      <c r="X487">
        <v>0.74870000000000103</v>
      </c>
      <c r="Y487">
        <v>9.8000000000000698E-2</v>
      </c>
      <c r="Z487">
        <v>293.12020206000199</v>
      </c>
      <c r="AA487">
        <v>9571.2719039999993</v>
      </c>
      <c r="AB487">
        <v>2023.1275987080001</v>
      </c>
      <c r="AC487">
        <v>10181.44048788</v>
      </c>
      <c r="AD487">
        <v>65.802494340000706</v>
      </c>
      <c r="AE487">
        <v>2239.378523289</v>
      </c>
      <c r="AF487">
        <v>7836.4788713999997</v>
      </c>
      <c r="AG487">
        <v>10257.711560865</v>
      </c>
      <c r="AH487">
        <v>293.12020206000199</v>
      </c>
      <c r="AI487" s="13">
        <v>9571.2719039999993</v>
      </c>
      <c r="AJ487">
        <v>2023.1275987080001</v>
      </c>
      <c r="AK487">
        <v>10181.44048788</v>
      </c>
      <c r="AL487" t="s">
        <v>77</v>
      </c>
    </row>
    <row r="488" spans="1:38" x14ac:dyDescent="0.35">
      <c r="A488" t="str">
        <f t="shared" si="7"/>
        <v>VOLFXUSDMXN3M10FLY</v>
      </c>
      <c r="B488" t="s">
        <v>71</v>
      </c>
      <c r="C488" t="s">
        <v>27</v>
      </c>
      <c r="D488" t="s">
        <v>32</v>
      </c>
      <c r="E488" t="s">
        <v>4</v>
      </c>
      <c r="F488" t="s">
        <v>17</v>
      </c>
      <c r="G488" t="s">
        <v>32</v>
      </c>
      <c r="H488" t="s">
        <v>17</v>
      </c>
      <c r="I488">
        <v>0.25</v>
      </c>
      <c r="J488" t="s">
        <v>4</v>
      </c>
      <c r="K488">
        <v>-222814.54</v>
      </c>
      <c r="L488">
        <v>1.76</v>
      </c>
      <c r="M488">
        <v>1.7912999999999999</v>
      </c>
      <c r="N488" t="s">
        <v>75</v>
      </c>
      <c r="O488" t="s">
        <v>75</v>
      </c>
      <c r="P488" t="s">
        <v>75</v>
      </c>
      <c r="Q488" t="s">
        <v>75</v>
      </c>
      <c r="R488">
        <v>0.68500000000000005</v>
      </c>
      <c r="S488">
        <v>0.78190000000000004</v>
      </c>
      <c r="T488">
        <v>0.79400000000000004</v>
      </c>
      <c r="U488">
        <v>0.53700000000000003</v>
      </c>
      <c r="V488">
        <v>0</v>
      </c>
      <c r="W488">
        <v>0.1401</v>
      </c>
      <c r="X488">
        <v>0</v>
      </c>
      <c r="Y488">
        <v>-3.12999999999998E-2</v>
      </c>
      <c r="Z488">
        <v>6974.0951019999702</v>
      </c>
      <c r="AA488">
        <v>76313.979949999994</v>
      </c>
      <c r="AB488">
        <v>18047.9777399999</v>
      </c>
      <c r="AC488">
        <v>87109.344412999999</v>
      </c>
      <c r="AD488">
        <v>-31216.317053999999</v>
      </c>
      <c r="AE488">
        <v>19050.643169999901</v>
      </c>
      <c r="AF488">
        <v>59825.703990000002</v>
      </c>
      <c r="AG488">
        <v>88457.372380000001</v>
      </c>
      <c r="AH488">
        <v>6974.0951019999702</v>
      </c>
      <c r="AI488" s="13">
        <v>76313.979949999994</v>
      </c>
      <c r="AJ488">
        <v>18047.9777399999</v>
      </c>
      <c r="AK488">
        <v>87109.344412999999</v>
      </c>
      <c r="AL488" t="s">
        <v>77</v>
      </c>
    </row>
    <row r="489" spans="1:38" x14ac:dyDescent="0.35">
      <c r="A489" t="str">
        <f t="shared" si="7"/>
        <v>VOLFXUSDMXN3M10RR</v>
      </c>
      <c r="B489" t="s">
        <v>71</v>
      </c>
      <c r="C489" t="s">
        <v>27</v>
      </c>
      <c r="D489" t="s">
        <v>32</v>
      </c>
      <c r="E489" t="s">
        <v>4</v>
      </c>
      <c r="F489" t="s">
        <v>16</v>
      </c>
      <c r="G489" t="s">
        <v>32</v>
      </c>
      <c r="H489" t="s">
        <v>16</v>
      </c>
      <c r="I489">
        <v>0.25</v>
      </c>
      <c r="J489" t="s">
        <v>4</v>
      </c>
      <c r="K489">
        <v>-7957.1</v>
      </c>
      <c r="L489">
        <v>5.0949999999999998</v>
      </c>
      <c r="M489">
        <v>4.7937000000000003</v>
      </c>
      <c r="N489" t="s">
        <v>80</v>
      </c>
      <c r="O489" t="s">
        <v>75</v>
      </c>
      <c r="P489" t="s">
        <v>82</v>
      </c>
      <c r="Q489" t="s">
        <v>82</v>
      </c>
      <c r="R489">
        <v>2.2999999999999998</v>
      </c>
      <c r="S489">
        <v>2.5013999999999998</v>
      </c>
      <c r="T489">
        <v>2.5265</v>
      </c>
      <c r="U489">
        <v>2.14</v>
      </c>
      <c r="V489">
        <v>0</v>
      </c>
      <c r="W489">
        <v>8.0900000000000194E-2</v>
      </c>
      <c r="X489">
        <v>0</v>
      </c>
      <c r="Y489">
        <v>0</v>
      </c>
      <c r="Z489">
        <v>0</v>
      </c>
      <c r="AA489">
        <v>9150.66499999999</v>
      </c>
      <c r="AB489">
        <v>3307.76647</v>
      </c>
      <c r="AC489">
        <v>9951.9449700000005</v>
      </c>
      <c r="AD489">
        <v>-643.72939000000099</v>
      </c>
      <c r="AE489">
        <v>3338.4013049999999</v>
      </c>
      <c r="AF489">
        <v>8514.0969999999998</v>
      </c>
      <c r="AG489">
        <v>10051.806575000001</v>
      </c>
      <c r="AH489">
        <v>0</v>
      </c>
      <c r="AI489" s="13">
        <v>9150.66499999999</v>
      </c>
      <c r="AJ489">
        <v>3307.76647</v>
      </c>
      <c r="AK489">
        <v>9951.9449700000005</v>
      </c>
      <c r="AL489" t="s">
        <v>77</v>
      </c>
    </row>
    <row r="490" spans="1:38" x14ac:dyDescent="0.35">
      <c r="A490" t="str">
        <f t="shared" si="7"/>
        <v>VOLFXUSDMXN3M25FLY</v>
      </c>
      <c r="B490" t="s">
        <v>71</v>
      </c>
      <c r="C490" t="s">
        <v>27</v>
      </c>
      <c r="D490" t="s">
        <v>32</v>
      </c>
      <c r="E490" t="s">
        <v>4</v>
      </c>
      <c r="F490" t="s">
        <v>19</v>
      </c>
      <c r="G490" t="s">
        <v>32</v>
      </c>
      <c r="H490" t="s">
        <v>19</v>
      </c>
      <c r="I490">
        <v>0.25</v>
      </c>
      <c r="J490" t="s">
        <v>4</v>
      </c>
      <c r="K490">
        <v>435707.68999999901</v>
      </c>
      <c r="L490">
        <v>0.5625</v>
      </c>
      <c r="M490">
        <v>0.5091</v>
      </c>
      <c r="N490" t="s">
        <v>75</v>
      </c>
      <c r="O490" t="s">
        <v>75</v>
      </c>
      <c r="P490" t="s">
        <v>75</v>
      </c>
      <c r="Q490" t="s">
        <v>75</v>
      </c>
      <c r="R490">
        <v>0.44740000000000002</v>
      </c>
      <c r="S490">
        <v>0.49249999999999999</v>
      </c>
      <c r="T490">
        <v>0.49819999999999998</v>
      </c>
      <c r="U490">
        <v>0.4335</v>
      </c>
      <c r="V490">
        <v>6.9599999999999995E-2</v>
      </c>
      <c r="W490">
        <v>1.2699999999999999E-2</v>
      </c>
      <c r="X490">
        <v>7.1699999999999903E-2</v>
      </c>
      <c r="Y490">
        <v>5.3400000000000003E-2</v>
      </c>
      <c r="Z490">
        <v>23266.790645999899</v>
      </c>
      <c r="AA490">
        <v>97467.810252999901</v>
      </c>
      <c r="AB490">
        <v>30325.255223999899</v>
      </c>
      <c r="AC490">
        <v>107293.018662499</v>
      </c>
      <c r="AD490">
        <v>5533.4876630000099</v>
      </c>
      <c r="AE490">
        <v>31240.241372999899</v>
      </c>
      <c r="AF490">
        <v>94439.641807499895</v>
      </c>
      <c r="AG490">
        <v>108534.785578999</v>
      </c>
      <c r="AH490">
        <v>23266.790645999899</v>
      </c>
      <c r="AI490" s="13">
        <v>97467.810252999901</v>
      </c>
      <c r="AJ490">
        <v>30325.255223999899</v>
      </c>
      <c r="AK490">
        <v>107293.018662499</v>
      </c>
      <c r="AL490" t="s">
        <v>77</v>
      </c>
    </row>
    <row r="491" spans="1:38" x14ac:dyDescent="0.35">
      <c r="A491" t="str">
        <f t="shared" si="7"/>
        <v>VOLFXUSDMXN3M25RR</v>
      </c>
      <c r="B491" t="s">
        <v>71</v>
      </c>
      <c r="C491" t="s">
        <v>27</v>
      </c>
      <c r="D491" t="s">
        <v>32</v>
      </c>
      <c r="E491" t="s">
        <v>4</v>
      </c>
      <c r="F491" t="s">
        <v>18</v>
      </c>
      <c r="G491" t="s">
        <v>32</v>
      </c>
      <c r="H491" t="s">
        <v>18</v>
      </c>
      <c r="I491">
        <v>0.25</v>
      </c>
      <c r="J491" t="s">
        <v>4</v>
      </c>
      <c r="K491">
        <v>185986.32</v>
      </c>
      <c r="L491">
        <v>2.8475000000000001</v>
      </c>
      <c r="M491">
        <v>2.8475000000000001</v>
      </c>
      <c r="N491" t="s">
        <v>75</v>
      </c>
      <c r="O491" t="s">
        <v>75</v>
      </c>
      <c r="P491" t="s">
        <v>75</v>
      </c>
      <c r="Q491" t="s">
        <v>75</v>
      </c>
      <c r="R491">
        <v>0.72770000000000001</v>
      </c>
      <c r="S491">
        <v>0.78500000000000003</v>
      </c>
      <c r="T491">
        <v>0.79249999999999998</v>
      </c>
      <c r="U491">
        <v>0.62809999999999999</v>
      </c>
      <c r="V491">
        <v>1.80000000000002E-2</v>
      </c>
      <c r="W491">
        <v>-4.1999999999999801E-2</v>
      </c>
      <c r="X491">
        <v>2.0199999999999899E-2</v>
      </c>
      <c r="Y491">
        <v>0</v>
      </c>
      <c r="Z491">
        <v>0</v>
      </c>
      <c r="AA491">
        <v>67671.122531999994</v>
      </c>
      <c r="AB491">
        <v>3347.7537600000401</v>
      </c>
      <c r="AC491">
        <v>72999.630600000004</v>
      </c>
      <c r="AD491">
        <v>-7811.42543999996</v>
      </c>
      <c r="AE491">
        <v>3756.9236639999899</v>
      </c>
      <c r="AF491">
        <v>58409.003795999997</v>
      </c>
      <c r="AG491">
        <v>73697.079299999998</v>
      </c>
      <c r="AH491">
        <v>0</v>
      </c>
      <c r="AI491" s="13">
        <v>67671.122531999994</v>
      </c>
      <c r="AJ491">
        <v>3347.7537600000401</v>
      </c>
      <c r="AK491">
        <v>72999.630600000004</v>
      </c>
      <c r="AL491" t="s">
        <v>77</v>
      </c>
    </row>
    <row r="492" spans="1:38" x14ac:dyDescent="0.35">
      <c r="A492" t="str">
        <f t="shared" si="7"/>
        <v>VOLFXUSDMXN3MATM</v>
      </c>
      <c r="B492" t="s">
        <v>71</v>
      </c>
      <c r="C492" t="s">
        <v>27</v>
      </c>
      <c r="D492" t="s">
        <v>32</v>
      </c>
      <c r="E492" t="s">
        <v>4</v>
      </c>
      <c r="F492" t="s">
        <v>9</v>
      </c>
      <c r="G492" t="s">
        <v>32</v>
      </c>
      <c r="H492" t="s">
        <v>9</v>
      </c>
      <c r="I492">
        <v>0.25</v>
      </c>
      <c r="J492" t="s">
        <v>4</v>
      </c>
      <c r="K492">
        <v>8137.8427199999896</v>
      </c>
      <c r="L492">
        <v>12.105</v>
      </c>
      <c r="M492">
        <v>12.1775</v>
      </c>
      <c r="N492" t="s">
        <v>75</v>
      </c>
      <c r="O492" t="s">
        <v>75</v>
      </c>
      <c r="P492" t="s">
        <v>75</v>
      </c>
      <c r="Q492" t="s">
        <v>75</v>
      </c>
      <c r="R492">
        <v>1.153</v>
      </c>
      <c r="S492">
        <v>1.3</v>
      </c>
      <c r="T492">
        <v>1.3</v>
      </c>
      <c r="U492">
        <v>0.89680000000000004</v>
      </c>
      <c r="V492">
        <v>5.9499999999999803E-2</v>
      </c>
      <c r="W492">
        <v>-0.14499999999999899</v>
      </c>
      <c r="X492">
        <v>7.2200000000000403E-2</v>
      </c>
      <c r="Y492">
        <v>-7.2499999999999704E-2</v>
      </c>
      <c r="Z492">
        <v>-589.993597199997</v>
      </c>
      <c r="AA492">
        <v>4691.4663280799896</v>
      </c>
      <c r="AB492">
        <v>484.20164183999799</v>
      </c>
      <c r="AC492">
        <v>5289.5977679999896</v>
      </c>
      <c r="AD492">
        <v>-1179.9871943999899</v>
      </c>
      <c r="AE492">
        <v>587.55224438400296</v>
      </c>
      <c r="AF492">
        <v>3649.00867564799</v>
      </c>
      <c r="AG492">
        <v>5289.5977679999896</v>
      </c>
      <c r="AH492">
        <v>-589.993597199997</v>
      </c>
      <c r="AI492" s="13">
        <v>4691.4663280799896</v>
      </c>
      <c r="AJ492">
        <v>484.20164183999799</v>
      </c>
      <c r="AK492">
        <v>5289.5977679999896</v>
      </c>
      <c r="AL492" t="s">
        <v>77</v>
      </c>
    </row>
    <row r="493" spans="1:38" x14ac:dyDescent="0.35">
      <c r="A493" t="str">
        <f t="shared" si="7"/>
        <v>VOLFXUSDMXN6M10FLY</v>
      </c>
      <c r="B493" t="s">
        <v>71</v>
      </c>
      <c r="C493" t="s">
        <v>27</v>
      </c>
      <c r="D493" t="s">
        <v>32</v>
      </c>
      <c r="E493" t="s">
        <v>5</v>
      </c>
      <c r="F493" t="s">
        <v>17</v>
      </c>
      <c r="G493" t="s">
        <v>32</v>
      </c>
      <c r="H493" t="s">
        <v>17</v>
      </c>
      <c r="I493">
        <v>0.5</v>
      </c>
      <c r="J493" t="s">
        <v>5</v>
      </c>
      <c r="K493">
        <v>-238155.65</v>
      </c>
      <c r="L493">
        <v>1.9524999999999999</v>
      </c>
      <c r="M493">
        <v>1.9550000000000001</v>
      </c>
      <c r="N493" t="s">
        <v>75</v>
      </c>
      <c r="O493" t="s">
        <v>75</v>
      </c>
      <c r="P493" t="s">
        <v>75</v>
      </c>
      <c r="Q493" t="s">
        <v>75</v>
      </c>
      <c r="R493">
        <v>0.55000000000000004</v>
      </c>
      <c r="S493">
        <v>0.89810000000000001</v>
      </c>
      <c r="T493">
        <v>0.94159999999999999</v>
      </c>
      <c r="U493">
        <v>0.52600000000000002</v>
      </c>
      <c r="V493">
        <v>0</v>
      </c>
      <c r="W493">
        <v>4.1899999999999799E-2</v>
      </c>
      <c r="X493">
        <v>0</v>
      </c>
      <c r="Y493">
        <v>-2.5000000000001601E-3</v>
      </c>
      <c r="Z493">
        <v>595.38912500004005</v>
      </c>
      <c r="AA493">
        <v>65492.803749999999</v>
      </c>
      <c r="AB493">
        <v>23458.331525000001</v>
      </c>
      <c r="AC493">
        <v>106943.79463249999</v>
      </c>
      <c r="AD493">
        <v>-9978.7217349999592</v>
      </c>
      <c r="AE493">
        <v>26316.199325000001</v>
      </c>
      <c r="AF493">
        <v>62634.935949999999</v>
      </c>
      <c r="AG493">
        <v>112123.68002</v>
      </c>
      <c r="AH493">
        <v>595.38912500004005</v>
      </c>
      <c r="AI493" s="13">
        <v>65492.803749999999</v>
      </c>
      <c r="AJ493">
        <v>23458.331525000001</v>
      </c>
      <c r="AK493">
        <v>106943.79463249999</v>
      </c>
      <c r="AL493" t="s">
        <v>77</v>
      </c>
    </row>
    <row r="494" spans="1:38" x14ac:dyDescent="0.35">
      <c r="A494" t="str">
        <f t="shared" si="7"/>
        <v>VOLFXUSDMXN6M10RR</v>
      </c>
      <c r="B494" t="s">
        <v>71</v>
      </c>
      <c r="C494" t="s">
        <v>27</v>
      </c>
      <c r="D494" t="s">
        <v>32</v>
      </c>
      <c r="E494" t="s">
        <v>5</v>
      </c>
      <c r="F494" t="s">
        <v>16</v>
      </c>
      <c r="G494" t="s">
        <v>32</v>
      </c>
      <c r="H494" t="s">
        <v>16</v>
      </c>
      <c r="I494">
        <v>0.5</v>
      </c>
      <c r="J494" t="s">
        <v>5</v>
      </c>
      <c r="K494">
        <v>-27219.59</v>
      </c>
      <c r="L494">
        <v>5.72</v>
      </c>
      <c r="M494">
        <v>5.5937000000000001</v>
      </c>
      <c r="N494" t="s">
        <v>80</v>
      </c>
      <c r="O494" t="s">
        <v>75</v>
      </c>
      <c r="P494" t="s">
        <v>82</v>
      </c>
      <c r="Q494" t="s">
        <v>82</v>
      </c>
      <c r="R494">
        <v>2.4</v>
      </c>
      <c r="S494">
        <v>2.7810999999999999</v>
      </c>
      <c r="T494">
        <v>2.8288000000000002</v>
      </c>
      <c r="U494">
        <v>2.0640000000000001</v>
      </c>
      <c r="V494">
        <v>0</v>
      </c>
      <c r="W494">
        <v>2.30000000000001E-2</v>
      </c>
      <c r="X494">
        <v>0</v>
      </c>
      <c r="Y494">
        <v>0</v>
      </c>
      <c r="Z494">
        <v>0</v>
      </c>
      <c r="AA494">
        <v>32663.5079999999</v>
      </c>
      <c r="AB494">
        <v>7535.7434915000003</v>
      </c>
      <c r="AC494">
        <v>37850.200874499998</v>
      </c>
      <c r="AD494">
        <v>-626.05057000000295</v>
      </c>
      <c r="AE494">
        <v>8472.0973875</v>
      </c>
      <c r="AF494">
        <v>28090.616880000001</v>
      </c>
      <c r="AG494">
        <v>38499.388096000002</v>
      </c>
      <c r="AH494">
        <v>0</v>
      </c>
      <c r="AI494" s="13">
        <v>32663.5079999999</v>
      </c>
      <c r="AJ494">
        <v>7535.7434915000003</v>
      </c>
      <c r="AK494">
        <v>37850.200874499998</v>
      </c>
      <c r="AL494" t="s">
        <v>77</v>
      </c>
    </row>
    <row r="495" spans="1:38" x14ac:dyDescent="0.35">
      <c r="A495" t="str">
        <f t="shared" si="7"/>
        <v>VOLFXUSDMXN6M25FLY</v>
      </c>
      <c r="B495" t="s">
        <v>71</v>
      </c>
      <c r="C495" t="s">
        <v>27</v>
      </c>
      <c r="D495" t="s">
        <v>32</v>
      </c>
      <c r="E495" t="s">
        <v>5</v>
      </c>
      <c r="F495" t="s">
        <v>19</v>
      </c>
      <c r="G495" t="s">
        <v>32</v>
      </c>
      <c r="H495" t="s">
        <v>19</v>
      </c>
      <c r="I495">
        <v>0.5</v>
      </c>
      <c r="J495" t="s">
        <v>5</v>
      </c>
      <c r="K495">
        <v>355279.44</v>
      </c>
      <c r="L495">
        <v>0.62250000000000005</v>
      </c>
      <c r="M495">
        <v>0.64119999999999999</v>
      </c>
      <c r="N495" t="s">
        <v>74</v>
      </c>
      <c r="O495" t="s">
        <v>75</v>
      </c>
      <c r="P495" t="s">
        <v>85</v>
      </c>
      <c r="Q495" t="s">
        <v>85</v>
      </c>
      <c r="R495">
        <v>0.4733</v>
      </c>
      <c r="S495">
        <v>0.53129999999999999</v>
      </c>
      <c r="T495">
        <v>0.53854999999999997</v>
      </c>
      <c r="U495">
        <v>0.41664999999999902</v>
      </c>
      <c r="V495">
        <v>8.4650000000000003E-2</v>
      </c>
      <c r="W495">
        <v>-3.6449999999999899E-2</v>
      </c>
      <c r="X495">
        <v>9.1899999999999898E-2</v>
      </c>
      <c r="Y495">
        <v>0</v>
      </c>
      <c r="Z495">
        <v>0</v>
      </c>
      <c r="AA495">
        <v>84076.879476000002</v>
      </c>
      <c r="AB495">
        <v>30074.404596</v>
      </c>
      <c r="AC495">
        <v>94379.983236</v>
      </c>
      <c r="AD495">
        <v>-12949.9355879999</v>
      </c>
      <c r="AE495">
        <v>32650.180535999902</v>
      </c>
      <c r="AF495">
        <v>74013.589337999903</v>
      </c>
      <c r="AG495">
        <v>95667.871205999996</v>
      </c>
      <c r="AH495">
        <v>0</v>
      </c>
      <c r="AI495" s="13">
        <v>84076.879476000002</v>
      </c>
      <c r="AJ495">
        <v>30074.404596</v>
      </c>
      <c r="AK495">
        <v>94379.983236</v>
      </c>
      <c r="AL495" t="s">
        <v>77</v>
      </c>
    </row>
    <row r="496" spans="1:38" x14ac:dyDescent="0.35">
      <c r="A496" t="str">
        <f t="shared" si="7"/>
        <v>VOLFXUSDMXN6M25RR</v>
      </c>
      <c r="B496" t="s">
        <v>71</v>
      </c>
      <c r="C496" t="s">
        <v>27</v>
      </c>
      <c r="D496" t="s">
        <v>32</v>
      </c>
      <c r="E496" t="s">
        <v>5</v>
      </c>
      <c r="F496" t="s">
        <v>18</v>
      </c>
      <c r="G496" t="s">
        <v>32</v>
      </c>
      <c r="H496" t="s">
        <v>18</v>
      </c>
      <c r="I496">
        <v>0.5</v>
      </c>
      <c r="J496" t="s">
        <v>5</v>
      </c>
      <c r="K496">
        <v>42145.36</v>
      </c>
      <c r="L496">
        <v>2.97</v>
      </c>
      <c r="M496">
        <v>2.97</v>
      </c>
      <c r="N496" t="s">
        <v>75</v>
      </c>
      <c r="O496" t="s">
        <v>75</v>
      </c>
      <c r="P496" t="s">
        <v>75</v>
      </c>
      <c r="Q496" t="s">
        <v>75</v>
      </c>
      <c r="R496">
        <v>0.86199999999999999</v>
      </c>
      <c r="S496">
        <v>0.97240000000000004</v>
      </c>
      <c r="T496">
        <v>0.98619999999999997</v>
      </c>
      <c r="U496">
        <v>0.54039999999999999</v>
      </c>
      <c r="V496">
        <v>0.14990000000000001</v>
      </c>
      <c r="W496">
        <v>-6.3999999999999599E-2</v>
      </c>
      <c r="X496">
        <v>0.16869999999999999</v>
      </c>
      <c r="Y496">
        <v>0</v>
      </c>
      <c r="Z496">
        <v>0</v>
      </c>
      <c r="AA496">
        <v>18164.650160000001</v>
      </c>
      <c r="AB496">
        <v>6317.5894639999997</v>
      </c>
      <c r="AC496">
        <v>20491.074032</v>
      </c>
      <c r="AD496">
        <v>-2697.3030399999798</v>
      </c>
      <c r="AE496">
        <v>7109.9222320000099</v>
      </c>
      <c r="AF496">
        <v>11387.676272000001</v>
      </c>
      <c r="AG496">
        <v>20781.877015999999</v>
      </c>
      <c r="AH496">
        <v>0</v>
      </c>
      <c r="AI496" s="13">
        <v>18164.650160000001</v>
      </c>
      <c r="AJ496">
        <v>6317.5894639999997</v>
      </c>
      <c r="AK496">
        <v>20491.074032</v>
      </c>
      <c r="AL496" t="s">
        <v>77</v>
      </c>
    </row>
    <row r="497" spans="1:38" x14ac:dyDescent="0.35">
      <c r="A497" t="str">
        <f t="shared" si="7"/>
        <v>VOLFXUSDMXN6MATM</v>
      </c>
      <c r="B497" t="s">
        <v>71</v>
      </c>
      <c r="C497" t="s">
        <v>27</v>
      </c>
      <c r="D497" t="s">
        <v>32</v>
      </c>
      <c r="E497" t="s">
        <v>5</v>
      </c>
      <c r="F497" t="s">
        <v>9</v>
      </c>
      <c r="G497" t="s">
        <v>32</v>
      </c>
      <c r="H497" t="s">
        <v>9</v>
      </c>
      <c r="I497">
        <v>0.5</v>
      </c>
      <c r="J497" t="s">
        <v>5</v>
      </c>
      <c r="K497">
        <v>13310.7873799999</v>
      </c>
      <c r="L497">
        <v>12.494999999999999</v>
      </c>
      <c r="M497">
        <v>12.631500000000001</v>
      </c>
      <c r="N497" t="s">
        <v>75</v>
      </c>
      <c r="O497" t="s">
        <v>75</v>
      </c>
      <c r="P497" t="s">
        <v>75</v>
      </c>
      <c r="Q497" t="s">
        <v>75</v>
      </c>
      <c r="R497">
        <v>0.93799999999999994</v>
      </c>
      <c r="S497">
        <v>1.2778</v>
      </c>
      <c r="T497">
        <v>1.2888999999999999</v>
      </c>
      <c r="U497">
        <v>0.65</v>
      </c>
      <c r="V497">
        <v>0</v>
      </c>
      <c r="W497">
        <v>-0.20140000000000099</v>
      </c>
      <c r="X497">
        <v>0</v>
      </c>
      <c r="Y497">
        <v>-0.13650000000000101</v>
      </c>
      <c r="Z497">
        <v>-1816.92247737002</v>
      </c>
      <c r="AA497">
        <v>6242.75928121999</v>
      </c>
      <c r="AB497">
        <v>0</v>
      </c>
      <c r="AC497">
        <v>8504.2620570819909</v>
      </c>
      <c r="AD497">
        <v>-2680.7925783320102</v>
      </c>
      <c r="AE497">
        <v>0</v>
      </c>
      <c r="AF497">
        <v>4326.0058984999896</v>
      </c>
      <c r="AG497">
        <v>8578.1369270409905</v>
      </c>
      <c r="AH497">
        <v>-1816.92247737002</v>
      </c>
      <c r="AI497" s="13">
        <v>6242.75928121999</v>
      </c>
      <c r="AJ497">
        <v>0</v>
      </c>
      <c r="AK497">
        <v>8504.2620570819909</v>
      </c>
      <c r="AL497" t="s">
        <v>77</v>
      </c>
    </row>
    <row r="498" spans="1:38" x14ac:dyDescent="0.35">
      <c r="A498" t="str">
        <f t="shared" si="7"/>
        <v>VOLFXUSDMXN1Y10FLY</v>
      </c>
      <c r="B498" t="s">
        <v>71</v>
      </c>
      <c r="C498" t="s">
        <v>27</v>
      </c>
      <c r="D498" t="s">
        <v>32</v>
      </c>
      <c r="E498" t="s">
        <v>7</v>
      </c>
      <c r="F498" t="s">
        <v>17</v>
      </c>
      <c r="G498" t="s">
        <v>32</v>
      </c>
      <c r="H498" t="s">
        <v>17</v>
      </c>
      <c r="I498">
        <v>1</v>
      </c>
      <c r="J498" t="s">
        <v>7</v>
      </c>
      <c r="K498">
        <v>479147.46999999898</v>
      </c>
      <c r="L498">
        <v>2.0975000000000001</v>
      </c>
      <c r="M498">
        <v>2.1389999999999998</v>
      </c>
      <c r="N498" t="s">
        <v>75</v>
      </c>
      <c r="O498" t="s">
        <v>75</v>
      </c>
      <c r="P498" t="s">
        <v>75</v>
      </c>
      <c r="Q498" t="s">
        <v>75</v>
      </c>
      <c r="R498">
        <v>0.5</v>
      </c>
      <c r="S498">
        <v>0.78979999999999995</v>
      </c>
      <c r="T498">
        <v>0.82599999999999996</v>
      </c>
      <c r="U498">
        <v>0.48399999999999999</v>
      </c>
      <c r="V498">
        <v>0</v>
      </c>
      <c r="W498">
        <v>-4.7800000000000002E-2</v>
      </c>
      <c r="X498">
        <v>0</v>
      </c>
      <c r="Y498">
        <v>-4.14999999999996E-2</v>
      </c>
      <c r="Z498">
        <v>-19884.620004999801</v>
      </c>
      <c r="AA498">
        <v>119786.867499999</v>
      </c>
      <c r="AB498">
        <v>0</v>
      </c>
      <c r="AC498">
        <v>189215.33590299901</v>
      </c>
      <c r="AD498">
        <v>-22903.249066</v>
      </c>
      <c r="AE498">
        <v>0</v>
      </c>
      <c r="AF498">
        <v>115953.687739999</v>
      </c>
      <c r="AG498">
        <v>197887.905109999</v>
      </c>
      <c r="AH498">
        <v>-19884.620004999801</v>
      </c>
      <c r="AI498" s="13">
        <v>119786.867499999</v>
      </c>
      <c r="AJ498">
        <v>0</v>
      </c>
      <c r="AK498">
        <v>189215.33590299901</v>
      </c>
      <c r="AL498" t="s">
        <v>77</v>
      </c>
    </row>
    <row r="499" spans="1:38" x14ac:dyDescent="0.35">
      <c r="A499" t="str">
        <f t="shared" si="7"/>
        <v>VOLFXUSDMXN1Y10RR</v>
      </c>
      <c r="B499" t="s">
        <v>71</v>
      </c>
      <c r="C499" t="s">
        <v>27</v>
      </c>
      <c r="D499" t="s">
        <v>32</v>
      </c>
      <c r="E499" t="s">
        <v>7</v>
      </c>
      <c r="F499" t="s">
        <v>16</v>
      </c>
      <c r="G499" t="s">
        <v>32</v>
      </c>
      <c r="H499" t="s">
        <v>16</v>
      </c>
      <c r="I499">
        <v>1</v>
      </c>
      <c r="J499" t="s">
        <v>7</v>
      </c>
      <c r="K499">
        <v>154976.89000000001</v>
      </c>
      <c r="L499">
        <v>5.8449999999999998</v>
      </c>
      <c r="M499">
        <v>6.0259999999999998</v>
      </c>
      <c r="N499" t="s">
        <v>80</v>
      </c>
      <c r="O499" t="s">
        <v>75</v>
      </c>
      <c r="P499" t="s">
        <v>82</v>
      </c>
      <c r="Q499" t="s">
        <v>82</v>
      </c>
      <c r="R499">
        <v>2.5</v>
      </c>
      <c r="S499">
        <v>3.0329999999999999</v>
      </c>
      <c r="T499">
        <v>3.0996000000000001</v>
      </c>
      <c r="U499">
        <v>2.036</v>
      </c>
      <c r="V499">
        <v>7.0699999999999999E-2</v>
      </c>
      <c r="W499">
        <v>-0.17474999999999899</v>
      </c>
      <c r="X499">
        <v>8.0799999999999997E-2</v>
      </c>
      <c r="Y499">
        <v>0</v>
      </c>
      <c r="Z499">
        <v>0</v>
      </c>
      <c r="AA499">
        <v>193721.11249999999</v>
      </c>
      <c r="AB499">
        <v>10956.866123</v>
      </c>
      <c r="AC499">
        <v>235022.45368499999</v>
      </c>
      <c r="AD499">
        <v>-27082.211527499901</v>
      </c>
      <c r="AE499">
        <v>12522.132712000001</v>
      </c>
      <c r="AF499">
        <v>157766.47401999999</v>
      </c>
      <c r="AG499">
        <v>240183.18412200001</v>
      </c>
      <c r="AH499">
        <v>0</v>
      </c>
      <c r="AI499" s="13">
        <v>193721.11249999999</v>
      </c>
      <c r="AJ499">
        <v>10956.866123</v>
      </c>
      <c r="AK499">
        <v>235022.45368499999</v>
      </c>
      <c r="AL499" t="s">
        <v>77</v>
      </c>
    </row>
    <row r="500" spans="1:38" x14ac:dyDescent="0.35">
      <c r="A500" t="str">
        <f t="shared" si="7"/>
        <v>VOLFXUSDMXN1Y25FLY</v>
      </c>
      <c r="B500" t="s">
        <v>71</v>
      </c>
      <c r="C500" t="s">
        <v>27</v>
      </c>
      <c r="D500" t="s">
        <v>32</v>
      </c>
      <c r="E500" t="s">
        <v>7</v>
      </c>
      <c r="F500" t="s">
        <v>19</v>
      </c>
      <c r="G500" t="s">
        <v>32</v>
      </c>
      <c r="H500" t="s">
        <v>19</v>
      </c>
      <c r="I500">
        <v>1</v>
      </c>
      <c r="J500" t="s">
        <v>7</v>
      </c>
      <c r="K500">
        <v>-696869.2</v>
      </c>
      <c r="L500">
        <v>0.69499999999999995</v>
      </c>
      <c r="M500">
        <v>0.69499999999999995</v>
      </c>
      <c r="N500" t="s">
        <v>75</v>
      </c>
      <c r="O500" t="s">
        <v>75</v>
      </c>
      <c r="P500" t="s">
        <v>75</v>
      </c>
      <c r="Q500" t="s">
        <v>75</v>
      </c>
      <c r="R500">
        <v>0.4829</v>
      </c>
      <c r="S500">
        <v>0.52769999999999995</v>
      </c>
      <c r="T500">
        <v>0.5333</v>
      </c>
      <c r="U500">
        <v>0.33660000000000001</v>
      </c>
      <c r="V500">
        <v>0</v>
      </c>
      <c r="W500">
        <v>0.14279999999999901</v>
      </c>
      <c r="X500">
        <v>0</v>
      </c>
      <c r="Y500">
        <v>0</v>
      </c>
      <c r="Z500">
        <v>0</v>
      </c>
      <c r="AA500">
        <v>168259.06834</v>
      </c>
      <c r="AB500">
        <v>68641.616200000004</v>
      </c>
      <c r="AC500">
        <v>183868.93841999999</v>
      </c>
      <c r="AD500">
        <v>-99512.921759999896</v>
      </c>
      <c r="AE500">
        <v>77213.107359999995</v>
      </c>
      <c r="AF500">
        <v>117283.08636</v>
      </c>
      <c r="AG500">
        <v>185820.17217999999</v>
      </c>
      <c r="AH500">
        <v>0</v>
      </c>
      <c r="AI500" s="13">
        <v>168259.06834</v>
      </c>
      <c r="AJ500">
        <v>68641.616200000004</v>
      </c>
      <c r="AK500">
        <v>183868.93841999999</v>
      </c>
      <c r="AL500" t="s">
        <v>77</v>
      </c>
    </row>
    <row r="501" spans="1:38" x14ac:dyDescent="0.35">
      <c r="A501" t="str">
        <f t="shared" si="7"/>
        <v>VOLFXUSDMXN1Y25RR</v>
      </c>
      <c r="B501" t="s">
        <v>71</v>
      </c>
      <c r="C501" t="s">
        <v>27</v>
      </c>
      <c r="D501" t="s">
        <v>32</v>
      </c>
      <c r="E501" t="s">
        <v>7</v>
      </c>
      <c r="F501" t="s">
        <v>18</v>
      </c>
      <c r="G501" t="s">
        <v>32</v>
      </c>
      <c r="H501" t="s">
        <v>18</v>
      </c>
      <c r="I501">
        <v>1</v>
      </c>
      <c r="J501" t="s">
        <v>7</v>
      </c>
      <c r="K501">
        <v>143720.24</v>
      </c>
      <c r="L501">
        <v>3.1625000000000001</v>
      </c>
      <c r="M501">
        <v>3.1749999999999998</v>
      </c>
      <c r="N501" t="s">
        <v>75</v>
      </c>
      <c r="O501" t="s">
        <v>75</v>
      </c>
      <c r="P501" t="s">
        <v>75</v>
      </c>
      <c r="Q501" t="s">
        <v>75</v>
      </c>
      <c r="R501">
        <v>0.75</v>
      </c>
      <c r="S501">
        <v>0.75349999999999995</v>
      </c>
      <c r="T501">
        <v>0.754</v>
      </c>
      <c r="U501">
        <v>0.49</v>
      </c>
      <c r="V501">
        <v>0</v>
      </c>
      <c r="W501">
        <v>-1.2499999999999701E-2</v>
      </c>
      <c r="X501">
        <v>0</v>
      </c>
      <c r="Y501">
        <v>-1.2499999999999701E-2</v>
      </c>
      <c r="Z501">
        <v>-1796.5029999999599</v>
      </c>
      <c r="AA501">
        <v>53895.09</v>
      </c>
      <c r="AB501">
        <v>0</v>
      </c>
      <c r="AC501">
        <v>54146.600420000002</v>
      </c>
      <c r="AD501">
        <v>-1796.5029999999599</v>
      </c>
      <c r="AE501">
        <v>0</v>
      </c>
      <c r="AF501">
        <v>35211.4588</v>
      </c>
      <c r="AG501">
        <v>54182.530480000001</v>
      </c>
      <c r="AH501">
        <v>-1796.5029999999599</v>
      </c>
      <c r="AI501" s="13">
        <v>53895.09</v>
      </c>
      <c r="AJ501">
        <v>0</v>
      </c>
      <c r="AK501">
        <v>54146.600420000002</v>
      </c>
      <c r="AL501" t="s">
        <v>77</v>
      </c>
    </row>
    <row r="502" spans="1:38" x14ac:dyDescent="0.35">
      <c r="A502" t="str">
        <f t="shared" si="7"/>
        <v>VOLFXUSDMXN1YATM</v>
      </c>
      <c r="B502" t="s">
        <v>71</v>
      </c>
      <c r="C502" t="s">
        <v>27</v>
      </c>
      <c r="D502" t="s">
        <v>32</v>
      </c>
      <c r="E502" t="s">
        <v>7</v>
      </c>
      <c r="F502" t="s">
        <v>9</v>
      </c>
      <c r="G502" t="s">
        <v>32</v>
      </c>
      <c r="H502" t="s">
        <v>9</v>
      </c>
      <c r="I502">
        <v>1</v>
      </c>
      <c r="J502" t="s">
        <v>7</v>
      </c>
      <c r="K502">
        <v>-8985.5498100000004</v>
      </c>
      <c r="L502">
        <v>13.093</v>
      </c>
      <c r="M502">
        <v>13.262499999999999</v>
      </c>
      <c r="N502" t="s">
        <v>75</v>
      </c>
      <c r="O502" t="s">
        <v>75</v>
      </c>
      <c r="P502" t="s">
        <v>75</v>
      </c>
      <c r="Q502" t="s">
        <v>75</v>
      </c>
      <c r="R502">
        <v>0.83699999999999997</v>
      </c>
      <c r="S502">
        <v>1.1256999999999999</v>
      </c>
      <c r="T502">
        <v>1.1378999999999999</v>
      </c>
      <c r="U502">
        <v>0.60150000000000003</v>
      </c>
      <c r="V502">
        <v>0</v>
      </c>
      <c r="W502">
        <v>-4.6799999999999203E-2</v>
      </c>
      <c r="X502">
        <v>0</v>
      </c>
      <c r="Y502">
        <v>-0.16949999999999901</v>
      </c>
      <c r="Z502">
        <v>1523.05069279499</v>
      </c>
      <c r="AA502">
        <v>3760.4525954850001</v>
      </c>
      <c r="AB502">
        <v>2110.7056503689901</v>
      </c>
      <c r="AC502">
        <v>5057.5167105584997</v>
      </c>
      <c r="AD502">
        <v>420.523731107993</v>
      </c>
      <c r="AE502">
        <v>2212.2423632220002</v>
      </c>
      <c r="AF502">
        <v>2702.4041053575002</v>
      </c>
      <c r="AG502">
        <v>5112.3285643994996</v>
      </c>
      <c r="AH502">
        <v>1523.05069279499</v>
      </c>
      <c r="AI502" s="13">
        <v>3760.4525954850001</v>
      </c>
      <c r="AJ502">
        <v>2110.7056503689901</v>
      </c>
      <c r="AK502">
        <v>5057.5167105584997</v>
      </c>
      <c r="AL502" t="s">
        <v>77</v>
      </c>
    </row>
    <row r="503" spans="1:38" x14ac:dyDescent="0.35">
      <c r="A503" t="str">
        <f t="shared" si="7"/>
        <v>VOLFXUSDMXN2Y10FLY</v>
      </c>
      <c r="B503" t="s">
        <v>71</v>
      </c>
      <c r="C503" t="s">
        <v>27</v>
      </c>
      <c r="D503" t="s">
        <v>32</v>
      </c>
      <c r="E503" t="s">
        <v>8</v>
      </c>
      <c r="F503" t="s">
        <v>17</v>
      </c>
      <c r="G503" t="s">
        <v>32</v>
      </c>
      <c r="H503" t="s">
        <v>17</v>
      </c>
      <c r="I503">
        <v>2</v>
      </c>
      <c r="J503" t="s">
        <v>8</v>
      </c>
      <c r="K503">
        <v>42288.85</v>
      </c>
      <c r="L503">
        <v>2.3824999999999998</v>
      </c>
      <c r="M503">
        <v>2.3374999999999999</v>
      </c>
      <c r="N503" t="s">
        <v>75</v>
      </c>
      <c r="O503" t="s">
        <v>75</v>
      </c>
      <c r="P503" t="s">
        <v>75</v>
      </c>
      <c r="Q503" t="s">
        <v>75</v>
      </c>
      <c r="R503">
        <v>1.3708</v>
      </c>
      <c r="S503">
        <v>3.1541999999999999</v>
      </c>
      <c r="T503">
        <v>3.3771</v>
      </c>
      <c r="U503">
        <v>0.87819999999999998</v>
      </c>
      <c r="V503">
        <v>6.0299999999999798E-2</v>
      </c>
      <c r="W503">
        <v>4.9999999999998899E-3</v>
      </c>
      <c r="X503">
        <v>6.2199999999999797E-2</v>
      </c>
      <c r="Y503">
        <v>4.4999999999999901E-2</v>
      </c>
      <c r="Z503">
        <v>1902.9982499999901</v>
      </c>
      <c r="AA503">
        <v>28984.77779</v>
      </c>
      <c r="AB503">
        <v>2550.0176549999901</v>
      </c>
      <c r="AC503">
        <v>66693.745335</v>
      </c>
      <c r="AD503">
        <v>211.44424999999501</v>
      </c>
      <c r="AE503">
        <v>2630.3664699999899</v>
      </c>
      <c r="AF503">
        <v>18569.034035000001</v>
      </c>
      <c r="AG503">
        <v>71406.837667500004</v>
      </c>
      <c r="AH503">
        <v>1902.9982499999901</v>
      </c>
      <c r="AI503" s="13">
        <v>28984.77779</v>
      </c>
      <c r="AJ503">
        <v>2550.0176549999901</v>
      </c>
      <c r="AK503">
        <v>66693.745335</v>
      </c>
      <c r="AL503" t="s">
        <v>77</v>
      </c>
    </row>
    <row r="504" spans="1:38" x14ac:dyDescent="0.35">
      <c r="A504" t="str">
        <f t="shared" si="7"/>
        <v>VOLFXUSDMXN2Y10RR</v>
      </c>
      <c r="B504" t="s">
        <v>71</v>
      </c>
      <c r="C504" t="s">
        <v>27</v>
      </c>
      <c r="D504" t="s">
        <v>32</v>
      </c>
      <c r="E504" t="s">
        <v>8</v>
      </c>
      <c r="F504" t="s">
        <v>16</v>
      </c>
      <c r="G504" t="s">
        <v>32</v>
      </c>
      <c r="H504" t="s">
        <v>16</v>
      </c>
      <c r="I504">
        <v>2</v>
      </c>
      <c r="J504" t="s">
        <v>8</v>
      </c>
      <c r="K504">
        <v>25734.2399999999</v>
      </c>
      <c r="L504">
        <v>6.26</v>
      </c>
      <c r="M504">
        <v>6.3331999999999997</v>
      </c>
      <c r="N504" t="s">
        <v>80</v>
      </c>
      <c r="O504" t="s">
        <v>75</v>
      </c>
      <c r="P504" t="s">
        <v>82</v>
      </c>
      <c r="Q504" t="s">
        <v>82</v>
      </c>
      <c r="R504">
        <v>4.3</v>
      </c>
      <c r="S504">
        <v>4.5627000000000004</v>
      </c>
      <c r="T504">
        <v>4.5956000000000001</v>
      </c>
      <c r="U504">
        <v>2.6120000000000001</v>
      </c>
      <c r="V504">
        <v>3.2000000000000001E-2</v>
      </c>
      <c r="W504">
        <v>-0.68740000000000001</v>
      </c>
      <c r="X504">
        <v>3.5999999999999997E-2</v>
      </c>
      <c r="Y504">
        <v>0</v>
      </c>
      <c r="Z504">
        <v>0</v>
      </c>
      <c r="AA504">
        <v>55328.6159999999</v>
      </c>
      <c r="AB504">
        <v>823.49567999999999</v>
      </c>
      <c r="AC504">
        <v>58708.808424000003</v>
      </c>
      <c r="AD504">
        <v>-17689.716575999999</v>
      </c>
      <c r="AE504">
        <v>926.43263999999999</v>
      </c>
      <c r="AF504">
        <v>33608.917439999997</v>
      </c>
      <c r="AG504">
        <v>59132.136672000001</v>
      </c>
      <c r="AH504">
        <v>0</v>
      </c>
      <c r="AI504" s="13">
        <v>55328.6159999999</v>
      </c>
      <c r="AJ504">
        <v>823.49567999999999</v>
      </c>
      <c r="AK504">
        <v>58708.808424000003</v>
      </c>
      <c r="AL504" t="s">
        <v>77</v>
      </c>
    </row>
    <row r="505" spans="1:38" x14ac:dyDescent="0.35">
      <c r="A505" t="str">
        <f t="shared" si="7"/>
        <v>VOLFXUSDMXN2Y25FLY</v>
      </c>
      <c r="B505" t="s">
        <v>71</v>
      </c>
      <c r="C505" t="s">
        <v>27</v>
      </c>
      <c r="D505" t="s">
        <v>32</v>
      </c>
      <c r="E505" t="s">
        <v>8</v>
      </c>
      <c r="F505" t="s">
        <v>19</v>
      </c>
      <c r="G505" t="s">
        <v>32</v>
      </c>
      <c r="H505" t="s">
        <v>19</v>
      </c>
      <c r="I505">
        <v>2</v>
      </c>
      <c r="J505" t="s">
        <v>8</v>
      </c>
      <c r="K505">
        <v>142969.04999999999</v>
      </c>
      <c r="L505">
        <v>0.8125</v>
      </c>
      <c r="M505">
        <v>0.8125</v>
      </c>
      <c r="N505" t="s">
        <v>75</v>
      </c>
      <c r="O505" t="s">
        <v>75</v>
      </c>
      <c r="P505" t="s">
        <v>75</v>
      </c>
      <c r="Q505" t="s">
        <v>75</v>
      </c>
      <c r="R505">
        <v>0.6</v>
      </c>
      <c r="S505">
        <v>0.8054</v>
      </c>
      <c r="T505">
        <v>0.83109999999999995</v>
      </c>
      <c r="U505">
        <v>0.5</v>
      </c>
      <c r="V505">
        <v>0.17</v>
      </c>
      <c r="W505">
        <v>-0.12819999999999901</v>
      </c>
      <c r="X505">
        <v>0.19120000000000001</v>
      </c>
      <c r="Y505">
        <v>0</v>
      </c>
      <c r="Z505">
        <v>0</v>
      </c>
      <c r="AA505">
        <v>42890.714999999997</v>
      </c>
      <c r="AB505">
        <v>24304.738499999999</v>
      </c>
      <c r="AC505">
        <v>57573.636435</v>
      </c>
      <c r="AD505">
        <v>-18328.63221</v>
      </c>
      <c r="AE505">
        <v>27335.682359999999</v>
      </c>
      <c r="AF505">
        <v>35742.262499999997</v>
      </c>
      <c r="AG505">
        <v>59410.788727500003</v>
      </c>
      <c r="AH505">
        <v>0</v>
      </c>
      <c r="AI505" s="13">
        <v>42890.714999999997</v>
      </c>
      <c r="AJ505">
        <v>24304.738499999999</v>
      </c>
      <c r="AK505">
        <v>57573.636435</v>
      </c>
      <c r="AL505" t="s">
        <v>77</v>
      </c>
    </row>
    <row r="506" spans="1:38" x14ac:dyDescent="0.35">
      <c r="A506" t="str">
        <f t="shared" si="7"/>
        <v>VOLFXUSDMXN2Y25RR</v>
      </c>
      <c r="B506" t="s">
        <v>71</v>
      </c>
      <c r="C506" t="s">
        <v>27</v>
      </c>
      <c r="D506" t="s">
        <v>32</v>
      </c>
      <c r="E506" t="s">
        <v>8</v>
      </c>
      <c r="F506" t="s">
        <v>18</v>
      </c>
      <c r="G506" t="s">
        <v>32</v>
      </c>
      <c r="H506" t="s">
        <v>18</v>
      </c>
      <c r="I506">
        <v>2</v>
      </c>
      <c r="J506" t="s">
        <v>8</v>
      </c>
      <c r="K506">
        <v>60542.06</v>
      </c>
      <c r="L506">
        <v>3.24</v>
      </c>
      <c r="M506">
        <v>3.24</v>
      </c>
      <c r="N506" t="s">
        <v>75</v>
      </c>
      <c r="O506" t="s">
        <v>75</v>
      </c>
      <c r="P506" t="s">
        <v>75</v>
      </c>
      <c r="Q506" t="s">
        <v>75</v>
      </c>
      <c r="R506">
        <v>1.1995</v>
      </c>
      <c r="S506">
        <v>1.2399</v>
      </c>
      <c r="T506">
        <v>1.2450000000000001</v>
      </c>
      <c r="U506">
        <v>0.76790000000000003</v>
      </c>
      <c r="V506">
        <v>5.1999999999999998E-2</v>
      </c>
      <c r="W506">
        <v>-5.4799999999999703E-2</v>
      </c>
      <c r="X506">
        <v>5.8499999999999899E-2</v>
      </c>
      <c r="Y506">
        <v>0</v>
      </c>
      <c r="Z506">
        <v>0</v>
      </c>
      <c r="AA506">
        <v>36310.100484999901</v>
      </c>
      <c r="AB506">
        <v>3148.18712</v>
      </c>
      <c r="AC506">
        <v>37533.050096999999</v>
      </c>
      <c r="AD506">
        <v>-3317.7048879999802</v>
      </c>
      <c r="AE506">
        <v>3541.7105099999899</v>
      </c>
      <c r="AF506">
        <v>23245.123937</v>
      </c>
      <c r="AG506">
        <v>37687.432350000003</v>
      </c>
      <c r="AH506">
        <v>0</v>
      </c>
      <c r="AI506" s="13">
        <v>36310.100484999901</v>
      </c>
      <c r="AJ506">
        <v>3148.18712</v>
      </c>
      <c r="AK506">
        <v>37533.050096999999</v>
      </c>
      <c r="AL506" t="s">
        <v>77</v>
      </c>
    </row>
    <row r="507" spans="1:38" x14ac:dyDescent="0.35">
      <c r="A507" t="str">
        <f t="shared" si="7"/>
        <v>VOLFXUSDMXN2YATM</v>
      </c>
      <c r="B507" t="s">
        <v>71</v>
      </c>
      <c r="C507" t="s">
        <v>27</v>
      </c>
      <c r="D507" t="s">
        <v>32</v>
      </c>
      <c r="E507" t="s">
        <v>8</v>
      </c>
      <c r="F507" t="s">
        <v>9</v>
      </c>
      <c r="G507" t="s">
        <v>32</v>
      </c>
      <c r="H507" t="s">
        <v>9</v>
      </c>
      <c r="I507">
        <v>2</v>
      </c>
      <c r="J507" t="s">
        <v>8</v>
      </c>
      <c r="K507">
        <v>-6032.9399699999904</v>
      </c>
      <c r="L507">
        <v>13.222</v>
      </c>
      <c r="M507">
        <v>13.5</v>
      </c>
      <c r="N507" t="s">
        <v>75</v>
      </c>
      <c r="O507" t="s">
        <v>75</v>
      </c>
      <c r="P507" t="s">
        <v>75</v>
      </c>
      <c r="Q507" t="s">
        <v>75</v>
      </c>
      <c r="R507">
        <v>1.3</v>
      </c>
      <c r="S507">
        <v>1.6064000000000001</v>
      </c>
      <c r="T507">
        <v>1.6447000000000001</v>
      </c>
      <c r="U507">
        <v>1.016</v>
      </c>
      <c r="V507">
        <v>0</v>
      </c>
      <c r="W507">
        <v>-5.6000000000000903E-2</v>
      </c>
      <c r="X507">
        <v>0</v>
      </c>
      <c r="Y507">
        <v>-0.27800000000000002</v>
      </c>
      <c r="Z507">
        <v>1677.15731166</v>
      </c>
      <c r="AA507">
        <v>3921.4109804999898</v>
      </c>
      <c r="AB507">
        <v>2186.3374451280001</v>
      </c>
      <c r="AC507">
        <v>4845.6573839039902</v>
      </c>
      <c r="AD507">
        <v>337.844638320005</v>
      </c>
      <c r="AE507">
        <v>2250.28660881</v>
      </c>
      <c r="AF507">
        <v>3064.73350475999</v>
      </c>
      <c r="AG507">
        <v>4961.1881843294896</v>
      </c>
      <c r="AH507">
        <v>1677.15731166</v>
      </c>
      <c r="AI507" s="13">
        <v>3921.4109804999898</v>
      </c>
      <c r="AJ507">
        <v>2186.3374451280001</v>
      </c>
      <c r="AK507">
        <v>4845.6573839039902</v>
      </c>
      <c r="AL507" t="s">
        <v>77</v>
      </c>
    </row>
    <row r="508" spans="1:38" x14ac:dyDescent="0.35">
      <c r="A508" t="str">
        <f t="shared" si="7"/>
        <v>VOLFXUSDPLN6M10FLY</v>
      </c>
      <c r="B508" t="s">
        <v>71</v>
      </c>
      <c r="C508" t="s">
        <v>27</v>
      </c>
      <c r="D508" t="s">
        <v>105</v>
      </c>
      <c r="E508" t="s">
        <v>5</v>
      </c>
      <c r="F508" t="s">
        <v>17</v>
      </c>
      <c r="G508" t="s">
        <v>105</v>
      </c>
      <c r="H508" t="s">
        <v>17</v>
      </c>
      <c r="I508">
        <v>0.5</v>
      </c>
      <c r="J508" t="s">
        <v>5</v>
      </c>
      <c r="K508">
        <v>54754.09</v>
      </c>
      <c r="L508">
        <v>2.0099999999999998</v>
      </c>
      <c r="M508">
        <v>2.181</v>
      </c>
      <c r="N508" t="s">
        <v>75</v>
      </c>
      <c r="O508" t="s">
        <v>75</v>
      </c>
      <c r="P508" t="s">
        <v>85</v>
      </c>
      <c r="Q508" t="s">
        <v>85</v>
      </c>
      <c r="R508">
        <v>0.89333333333333298</v>
      </c>
      <c r="S508">
        <v>1.9386666666666601</v>
      </c>
      <c r="T508">
        <v>2.0693333333333301</v>
      </c>
      <c r="U508">
        <v>0.88119999999999998</v>
      </c>
      <c r="V508">
        <v>0</v>
      </c>
      <c r="W508">
        <v>-0.73180000000000001</v>
      </c>
      <c r="X508">
        <v>0</v>
      </c>
      <c r="Y508">
        <v>-0.17100000000000001</v>
      </c>
      <c r="Z508">
        <v>-9362.9493900000107</v>
      </c>
      <c r="AA508">
        <v>24456.826866666601</v>
      </c>
      <c r="AB508">
        <v>0</v>
      </c>
      <c r="AC508">
        <v>53074.964573333302</v>
      </c>
      <c r="AD508">
        <v>-40069.043061999997</v>
      </c>
      <c r="AE508">
        <v>0</v>
      </c>
      <c r="AF508">
        <v>24124.652053999998</v>
      </c>
      <c r="AG508">
        <v>56652.231786666598</v>
      </c>
      <c r="AH508">
        <v>-9362.9493900000107</v>
      </c>
      <c r="AI508" s="13">
        <v>0</v>
      </c>
      <c r="AJ508">
        <v>0</v>
      </c>
      <c r="AK508">
        <v>53074.964573333302</v>
      </c>
      <c r="AL508" t="s">
        <v>77</v>
      </c>
    </row>
    <row r="509" spans="1:38" x14ac:dyDescent="0.35">
      <c r="A509" t="str">
        <f t="shared" si="7"/>
        <v>VOLFXUSDPLN6M10RR</v>
      </c>
      <c r="B509" t="s">
        <v>71</v>
      </c>
      <c r="C509" t="s">
        <v>27</v>
      </c>
      <c r="D509" t="s">
        <v>105</v>
      </c>
      <c r="E509" t="s">
        <v>5</v>
      </c>
      <c r="F509" t="s">
        <v>16</v>
      </c>
      <c r="G509" t="s">
        <v>105</v>
      </c>
      <c r="H509" t="s">
        <v>16</v>
      </c>
      <c r="I509">
        <v>0.5</v>
      </c>
      <c r="J509" t="s">
        <v>5</v>
      </c>
      <c r="K509">
        <v>-51270.63</v>
      </c>
      <c r="L509">
        <v>6.04</v>
      </c>
      <c r="M509">
        <v>7.6308999999999996</v>
      </c>
      <c r="N509" t="s">
        <v>80</v>
      </c>
      <c r="O509" t="s">
        <v>75</v>
      </c>
      <c r="P509" t="s">
        <v>80</v>
      </c>
      <c r="Q509" t="s">
        <v>83</v>
      </c>
      <c r="R509">
        <v>0.95530000000000004</v>
      </c>
      <c r="S509">
        <v>1.4711000000000001</v>
      </c>
      <c r="T509">
        <v>1.5355000000000001</v>
      </c>
      <c r="U509">
        <v>0.67069999999999996</v>
      </c>
      <c r="V509">
        <v>0</v>
      </c>
      <c r="W509">
        <v>4.60000000000002E-2</v>
      </c>
      <c r="X509">
        <v>0</v>
      </c>
      <c r="Y509">
        <v>0</v>
      </c>
      <c r="Z509">
        <v>0</v>
      </c>
      <c r="AA509">
        <v>24489.416419500001</v>
      </c>
      <c r="AB509">
        <v>14560.858920000001</v>
      </c>
      <c r="AC509">
        <v>37712.111896499999</v>
      </c>
      <c r="AD509">
        <v>-2358.4489800000101</v>
      </c>
      <c r="AE509">
        <v>16380.966285</v>
      </c>
      <c r="AF509">
        <v>17193.605770499998</v>
      </c>
      <c r="AG509">
        <v>39363.026182499998</v>
      </c>
      <c r="AH509">
        <v>0</v>
      </c>
      <c r="AI509" s="13">
        <v>0</v>
      </c>
      <c r="AJ509">
        <v>14560.858920000001</v>
      </c>
      <c r="AK509">
        <v>37712.111896499999</v>
      </c>
      <c r="AL509" t="s">
        <v>77</v>
      </c>
    </row>
    <row r="510" spans="1:38" x14ac:dyDescent="0.35">
      <c r="A510" t="str">
        <f t="shared" si="7"/>
        <v>VOLFXUSDPLN6M25FLY</v>
      </c>
      <c r="B510" t="s">
        <v>71</v>
      </c>
      <c r="C510" t="s">
        <v>27</v>
      </c>
      <c r="D510" t="s">
        <v>105</v>
      </c>
      <c r="E510" t="s">
        <v>5</v>
      </c>
      <c r="F510" t="s">
        <v>19</v>
      </c>
      <c r="G510" t="s">
        <v>105</v>
      </c>
      <c r="H510" t="s">
        <v>19</v>
      </c>
      <c r="I510">
        <v>0.5</v>
      </c>
      <c r="J510" t="s">
        <v>5</v>
      </c>
      <c r="K510">
        <v>51248.91</v>
      </c>
      <c r="L510">
        <v>0.72</v>
      </c>
      <c r="M510">
        <v>0.72</v>
      </c>
      <c r="N510" t="s">
        <v>75</v>
      </c>
      <c r="O510" t="s">
        <v>75</v>
      </c>
      <c r="P510" t="s">
        <v>75</v>
      </c>
      <c r="Q510" t="s">
        <v>75</v>
      </c>
      <c r="R510">
        <v>0.54</v>
      </c>
      <c r="S510">
        <v>1.0680000000000001</v>
      </c>
      <c r="T510">
        <v>1.1339999999999999</v>
      </c>
      <c r="U510">
        <v>0.50070000000000003</v>
      </c>
      <c r="V510">
        <v>3.59999999999999E-2</v>
      </c>
      <c r="W510">
        <v>-0.27239999999999998</v>
      </c>
      <c r="X510">
        <v>4.0499999999999897E-2</v>
      </c>
      <c r="Y510">
        <v>0</v>
      </c>
      <c r="Z510">
        <v>0</v>
      </c>
      <c r="AA510">
        <v>13837.2057</v>
      </c>
      <c r="AB510">
        <v>1844.9607599999899</v>
      </c>
      <c r="AC510">
        <v>27366.917939999999</v>
      </c>
      <c r="AD510">
        <v>-13960.203083999901</v>
      </c>
      <c r="AE510">
        <v>2075.5808549999902</v>
      </c>
      <c r="AF510">
        <v>12830.164618500001</v>
      </c>
      <c r="AG510">
        <v>29058.131969999999</v>
      </c>
      <c r="AH510">
        <v>0</v>
      </c>
      <c r="AI510" s="13">
        <v>0</v>
      </c>
      <c r="AJ510">
        <v>1844.9607599999899</v>
      </c>
      <c r="AK510">
        <v>27366.917939999999</v>
      </c>
      <c r="AL510" t="s">
        <v>77</v>
      </c>
    </row>
    <row r="511" spans="1:38" x14ac:dyDescent="0.35">
      <c r="A511" t="str">
        <f t="shared" si="7"/>
        <v>VOLFXUSDPLN6M25RR</v>
      </c>
      <c r="B511" t="s">
        <v>71</v>
      </c>
      <c r="C511" t="s">
        <v>27</v>
      </c>
      <c r="D511" t="s">
        <v>105</v>
      </c>
      <c r="E511" t="s">
        <v>5</v>
      </c>
      <c r="F511" t="s">
        <v>18</v>
      </c>
      <c r="G511" t="s">
        <v>105</v>
      </c>
      <c r="H511" t="s">
        <v>18</v>
      </c>
      <c r="I511">
        <v>0.5</v>
      </c>
      <c r="J511" t="s">
        <v>5</v>
      </c>
      <c r="K511">
        <v>212899.429999999</v>
      </c>
      <c r="L511">
        <v>3.2850000000000001</v>
      </c>
      <c r="M511">
        <v>3.375</v>
      </c>
      <c r="N511" t="s">
        <v>75</v>
      </c>
      <c r="O511" t="s">
        <v>75</v>
      </c>
      <c r="P511" t="s">
        <v>75</v>
      </c>
      <c r="Q511" t="s">
        <v>75</v>
      </c>
      <c r="R511">
        <v>0.75</v>
      </c>
      <c r="S511">
        <v>1.83</v>
      </c>
      <c r="T511">
        <v>1.9650000000000001</v>
      </c>
      <c r="U511">
        <v>0.69969999999999999</v>
      </c>
      <c r="V511">
        <v>0</v>
      </c>
      <c r="W511">
        <v>-1.10919999999999</v>
      </c>
      <c r="X511">
        <v>0</v>
      </c>
      <c r="Y511">
        <v>-8.9999999999999802E-2</v>
      </c>
      <c r="Z511">
        <v>-19160.948699999899</v>
      </c>
      <c r="AA511">
        <v>79837.286249999903</v>
      </c>
      <c r="AB511">
        <v>0</v>
      </c>
      <c r="AC511">
        <v>194802.97844999901</v>
      </c>
      <c r="AD511">
        <v>-236148.047755999</v>
      </c>
      <c r="AE511">
        <v>0</v>
      </c>
      <c r="AF511">
        <v>74482.865585499894</v>
      </c>
      <c r="AG511">
        <v>209173.68997499999</v>
      </c>
      <c r="AH511">
        <v>-19160.948699999899</v>
      </c>
      <c r="AI511" s="13">
        <v>0</v>
      </c>
      <c r="AJ511">
        <v>0</v>
      </c>
      <c r="AK511">
        <v>194802.97844999901</v>
      </c>
      <c r="AL511" t="s">
        <v>77</v>
      </c>
    </row>
    <row r="512" spans="1:38" x14ac:dyDescent="0.35">
      <c r="A512" t="str">
        <f t="shared" si="7"/>
        <v>VOLFXUSDPLN6MATM</v>
      </c>
      <c r="B512" t="s">
        <v>71</v>
      </c>
      <c r="C512" t="s">
        <v>27</v>
      </c>
      <c r="D512" t="s">
        <v>105</v>
      </c>
      <c r="E512" t="s">
        <v>5</v>
      </c>
      <c r="F512" t="s">
        <v>9</v>
      </c>
      <c r="G512" t="s">
        <v>105</v>
      </c>
      <c r="H512" t="s">
        <v>9</v>
      </c>
      <c r="I512">
        <v>0.5</v>
      </c>
      <c r="J512" t="s">
        <v>5</v>
      </c>
      <c r="K512">
        <v>-43568.83857</v>
      </c>
      <c r="L512">
        <v>14.942500000000001</v>
      </c>
      <c r="M512">
        <v>14.942500000000001</v>
      </c>
      <c r="N512" t="s">
        <v>75</v>
      </c>
      <c r="O512" t="s">
        <v>75</v>
      </c>
      <c r="P512" t="s">
        <v>75</v>
      </c>
      <c r="Q512" t="s">
        <v>75</v>
      </c>
      <c r="R512">
        <v>0.97619999999999996</v>
      </c>
      <c r="S512">
        <v>1.0551999999999999</v>
      </c>
      <c r="T512">
        <v>1.0650999999999999</v>
      </c>
      <c r="U512">
        <v>0.83520000000000005</v>
      </c>
      <c r="V512">
        <v>0</v>
      </c>
      <c r="W512">
        <v>7.3199999999999904E-2</v>
      </c>
      <c r="X512">
        <v>0</v>
      </c>
      <c r="Y512">
        <v>0</v>
      </c>
      <c r="Z512">
        <v>0</v>
      </c>
      <c r="AA512">
        <v>21265.950106017001</v>
      </c>
      <c r="AB512">
        <v>11898.6498134669</v>
      </c>
      <c r="AC512">
        <v>22986.919229531999</v>
      </c>
      <c r="AD512">
        <v>-3189.2389833239899</v>
      </c>
      <c r="AE512">
        <v>13388.7040925609</v>
      </c>
      <c r="AF512">
        <v>18194.346986831999</v>
      </c>
      <c r="AG512">
        <v>23202.584980453499</v>
      </c>
      <c r="AH512">
        <v>0</v>
      </c>
      <c r="AI512" s="13">
        <v>0</v>
      </c>
      <c r="AJ512">
        <v>11898.6498134669</v>
      </c>
      <c r="AK512">
        <v>22986.919229531999</v>
      </c>
      <c r="AL512" t="s">
        <v>77</v>
      </c>
    </row>
    <row r="513" spans="1:38" x14ac:dyDescent="0.35">
      <c r="A513" t="str">
        <f t="shared" si="7"/>
        <v>VOLFXUSDPLN1Y10FLY</v>
      </c>
      <c r="B513" t="s">
        <v>71</v>
      </c>
      <c r="C513" t="s">
        <v>27</v>
      </c>
      <c r="D513" t="s">
        <v>105</v>
      </c>
      <c r="E513" t="s">
        <v>7</v>
      </c>
      <c r="F513" t="s">
        <v>17</v>
      </c>
      <c r="G513" t="s">
        <v>105</v>
      </c>
      <c r="H513" t="s">
        <v>17</v>
      </c>
      <c r="I513">
        <v>1</v>
      </c>
      <c r="J513" t="s">
        <v>7</v>
      </c>
      <c r="K513">
        <v>36391.959999999897</v>
      </c>
      <c r="L513">
        <v>2.105</v>
      </c>
      <c r="M513">
        <v>2.2374999999999998</v>
      </c>
      <c r="N513" t="s">
        <v>75</v>
      </c>
      <c r="O513" t="s">
        <v>75</v>
      </c>
      <c r="P513" t="s">
        <v>75</v>
      </c>
      <c r="Q513" t="s">
        <v>75</v>
      </c>
      <c r="R513">
        <v>0.8</v>
      </c>
      <c r="S513">
        <v>1.92</v>
      </c>
      <c r="T513">
        <v>2.06</v>
      </c>
      <c r="U513">
        <v>0.76800000000000002</v>
      </c>
      <c r="V513">
        <v>0</v>
      </c>
      <c r="W513">
        <v>-0.91509999999999903</v>
      </c>
      <c r="X513">
        <v>0</v>
      </c>
      <c r="Y513">
        <v>-0.13249999999999901</v>
      </c>
      <c r="Z513">
        <v>-4821.9346999999898</v>
      </c>
      <c r="AA513">
        <v>14556.7839999999</v>
      </c>
      <c r="AB513">
        <v>0</v>
      </c>
      <c r="AC513">
        <v>34936.2815999999</v>
      </c>
      <c r="AD513">
        <v>-33302.282595999903</v>
      </c>
      <c r="AE513">
        <v>0</v>
      </c>
      <c r="AF513">
        <v>13974.512639999901</v>
      </c>
      <c r="AG513">
        <v>37483.718799999901</v>
      </c>
      <c r="AH513">
        <v>-4821.9346999999898</v>
      </c>
      <c r="AI513" s="13">
        <v>0</v>
      </c>
      <c r="AJ513">
        <v>0</v>
      </c>
      <c r="AK513">
        <v>34936.2815999999</v>
      </c>
      <c r="AL513" t="s">
        <v>77</v>
      </c>
    </row>
    <row r="514" spans="1:38" x14ac:dyDescent="0.35">
      <c r="A514" t="str">
        <f t="shared" si="7"/>
        <v>VOLFXUSDPLN1Y10RR</v>
      </c>
      <c r="B514" t="s">
        <v>71</v>
      </c>
      <c r="C514" t="s">
        <v>27</v>
      </c>
      <c r="D514" t="s">
        <v>105</v>
      </c>
      <c r="E514" t="s">
        <v>7</v>
      </c>
      <c r="F514" t="s">
        <v>16</v>
      </c>
      <c r="G514" t="s">
        <v>105</v>
      </c>
      <c r="H514" t="s">
        <v>16</v>
      </c>
      <c r="I514">
        <v>1</v>
      </c>
      <c r="J514" t="s">
        <v>7</v>
      </c>
      <c r="K514">
        <v>-35862.97</v>
      </c>
      <c r="L514">
        <v>6.28</v>
      </c>
      <c r="M514">
        <v>8.1974999999999998</v>
      </c>
      <c r="N514" t="s">
        <v>80</v>
      </c>
      <c r="O514" t="s">
        <v>75</v>
      </c>
      <c r="P514" t="s">
        <v>80</v>
      </c>
      <c r="Q514" t="s">
        <v>83</v>
      </c>
      <c r="R514">
        <v>0.91300000000000003</v>
      </c>
      <c r="S514">
        <v>1.4694</v>
      </c>
      <c r="T514">
        <v>1.5389999999999999</v>
      </c>
      <c r="U514">
        <v>0.74109999999999998</v>
      </c>
      <c r="V514">
        <v>0</v>
      </c>
      <c r="W514">
        <v>0.10589999999999999</v>
      </c>
      <c r="X514">
        <v>0</v>
      </c>
      <c r="Y514">
        <v>0</v>
      </c>
      <c r="Z514">
        <v>0</v>
      </c>
      <c r="AA514">
        <v>16371.445804999999</v>
      </c>
      <c r="AB514">
        <v>7316.0458799999897</v>
      </c>
      <c r="AC514">
        <v>26348.524058999999</v>
      </c>
      <c r="AD514">
        <v>-3797.8885230000001</v>
      </c>
      <c r="AE514">
        <v>7961.5793399999802</v>
      </c>
      <c r="AF514">
        <v>13289.0235335</v>
      </c>
      <c r="AG514">
        <v>27596.555414999999</v>
      </c>
      <c r="AH514">
        <v>0</v>
      </c>
      <c r="AI514" s="13">
        <v>0</v>
      </c>
      <c r="AJ514">
        <v>7316.0458799999897</v>
      </c>
      <c r="AK514">
        <v>26348.524058999999</v>
      </c>
      <c r="AL514" t="s">
        <v>77</v>
      </c>
    </row>
    <row r="515" spans="1:38" x14ac:dyDescent="0.35">
      <c r="A515" t="str">
        <f t="shared" ref="A515:A527" si="8">CONCATENATE(C515,D515,E515,F515)</f>
        <v>VOLFXUSDPLN1Y25FLY</v>
      </c>
      <c r="B515" t="s">
        <v>71</v>
      </c>
      <c r="C515" t="s">
        <v>27</v>
      </c>
      <c r="D515" t="s">
        <v>105</v>
      </c>
      <c r="E515" t="s">
        <v>7</v>
      </c>
      <c r="F515" t="s">
        <v>19</v>
      </c>
      <c r="G515" t="s">
        <v>105</v>
      </c>
      <c r="H515" t="s">
        <v>19</v>
      </c>
      <c r="I515">
        <v>1</v>
      </c>
      <c r="J515" t="s">
        <v>7</v>
      </c>
      <c r="K515">
        <v>64233.86</v>
      </c>
      <c r="L515">
        <v>0.76500000000000001</v>
      </c>
      <c r="M515">
        <v>0.76500000000000001</v>
      </c>
      <c r="N515" t="s">
        <v>75</v>
      </c>
      <c r="O515" t="s">
        <v>75</v>
      </c>
      <c r="P515" t="s">
        <v>80</v>
      </c>
      <c r="Q515" t="s">
        <v>83</v>
      </c>
      <c r="R515">
        <v>0.38019999999999998</v>
      </c>
      <c r="S515">
        <v>0.45014999999999999</v>
      </c>
      <c r="T515">
        <v>0.45884999999999998</v>
      </c>
      <c r="U515">
        <v>0.26324999999999998</v>
      </c>
      <c r="V515">
        <v>6.8000000000000005E-2</v>
      </c>
      <c r="W515">
        <v>-0.42830000000000001</v>
      </c>
      <c r="X515">
        <v>7.6499999999999999E-2</v>
      </c>
      <c r="Y515">
        <v>0</v>
      </c>
      <c r="Z515">
        <v>0</v>
      </c>
      <c r="AA515">
        <v>12210.856786</v>
      </c>
      <c r="AB515">
        <v>4367.9024799999997</v>
      </c>
      <c r="AC515">
        <v>14457.4360395</v>
      </c>
      <c r="AD515">
        <v>-27511.362238000002</v>
      </c>
      <c r="AE515">
        <v>4913.8902900000003</v>
      </c>
      <c r="AF515">
        <v>8454.7818224999992</v>
      </c>
      <c r="AG515">
        <v>14736.8533305</v>
      </c>
      <c r="AH515">
        <v>0</v>
      </c>
      <c r="AI515" s="13">
        <v>0</v>
      </c>
      <c r="AJ515">
        <v>4367.9024799999997</v>
      </c>
      <c r="AK515">
        <v>14457.4360395</v>
      </c>
      <c r="AL515" t="s">
        <v>77</v>
      </c>
    </row>
    <row r="516" spans="1:38" x14ac:dyDescent="0.35">
      <c r="A516" t="str">
        <f t="shared" si="8"/>
        <v>VOLFXUSDPLN1Y25RR</v>
      </c>
      <c r="B516" t="s">
        <v>71</v>
      </c>
      <c r="C516" t="s">
        <v>27</v>
      </c>
      <c r="D516" t="s">
        <v>105</v>
      </c>
      <c r="E516" t="s">
        <v>7</v>
      </c>
      <c r="F516" t="s">
        <v>18</v>
      </c>
      <c r="G516" t="s">
        <v>105</v>
      </c>
      <c r="H516" t="s">
        <v>18</v>
      </c>
      <c r="I516">
        <v>1</v>
      </c>
      <c r="J516" t="s">
        <v>7</v>
      </c>
      <c r="K516">
        <v>61337.889999999898</v>
      </c>
      <c r="L516">
        <v>3.5150000000000001</v>
      </c>
      <c r="M516">
        <v>3.55</v>
      </c>
      <c r="N516" t="s">
        <v>75</v>
      </c>
      <c r="O516" t="s">
        <v>75</v>
      </c>
      <c r="P516" t="s">
        <v>75</v>
      </c>
      <c r="Q516" t="s">
        <v>75</v>
      </c>
      <c r="R516">
        <v>0.7</v>
      </c>
      <c r="S516">
        <v>1.82</v>
      </c>
      <c r="T516">
        <v>1.96</v>
      </c>
      <c r="U516">
        <v>0.67200000000000004</v>
      </c>
      <c r="V516">
        <v>0</v>
      </c>
      <c r="W516">
        <v>-3.4999999999999698E-2</v>
      </c>
      <c r="X516">
        <v>0</v>
      </c>
      <c r="Y516">
        <v>-3.4999999999999698E-2</v>
      </c>
      <c r="Z516">
        <v>-2146.8261499999799</v>
      </c>
      <c r="AA516">
        <v>21468.261499999899</v>
      </c>
      <c r="AB516">
        <v>0</v>
      </c>
      <c r="AC516">
        <v>55817.479899999897</v>
      </c>
      <c r="AD516">
        <v>-2146.8261499999799</v>
      </c>
      <c r="AE516">
        <v>0</v>
      </c>
      <c r="AF516">
        <v>20609.5310399999</v>
      </c>
      <c r="AG516">
        <v>60111.132199999898</v>
      </c>
      <c r="AH516">
        <v>-2146.8261499999799</v>
      </c>
      <c r="AI516" s="13">
        <v>0</v>
      </c>
      <c r="AJ516">
        <v>0</v>
      </c>
      <c r="AK516">
        <v>55817.479899999897</v>
      </c>
      <c r="AL516" t="s">
        <v>77</v>
      </c>
    </row>
    <row r="517" spans="1:38" x14ac:dyDescent="0.35">
      <c r="A517" t="str">
        <f t="shared" si="8"/>
        <v>VOLFXUSDPLN1YATM</v>
      </c>
      <c r="B517" t="s">
        <v>71</v>
      </c>
      <c r="C517" t="s">
        <v>27</v>
      </c>
      <c r="D517" t="s">
        <v>105</v>
      </c>
      <c r="E517" t="s">
        <v>7</v>
      </c>
      <c r="F517" t="s">
        <v>9</v>
      </c>
      <c r="G517" t="s">
        <v>105</v>
      </c>
      <c r="H517" t="s">
        <v>9</v>
      </c>
      <c r="I517">
        <v>1</v>
      </c>
      <c r="J517" t="s">
        <v>7</v>
      </c>
      <c r="K517">
        <v>-48351.706829999901</v>
      </c>
      <c r="L517">
        <v>14.975</v>
      </c>
      <c r="M517">
        <v>14.975</v>
      </c>
      <c r="N517" t="s">
        <v>75</v>
      </c>
      <c r="O517" t="s">
        <v>75</v>
      </c>
      <c r="P517" t="s">
        <v>75</v>
      </c>
      <c r="Q517" t="s">
        <v>75</v>
      </c>
      <c r="R517">
        <v>0.93940000000000001</v>
      </c>
      <c r="S517">
        <v>0.9879</v>
      </c>
      <c r="T517">
        <v>0.99390000000000001</v>
      </c>
      <c r="U517">
        <v>0.82789999999999997</v>
      </c>
      <c r="V517">
        <v>0</v>
      </c>
      <c r="W517">
        <v>4.8799999999999899E-2</v>
      </c>
      <c r="X517">
        <v>0</v>
      </c>
      <c r="Y517">
        <v>0</v>
      </c>
      <c r="Z517">
        <v>0</v>
      </c>
      <c r="AA517">
        <v>22710.796698050999</v>
      </c>
      <c r="AB517">
        <v>17687.054358414</v>
      </c>
      <c r="AC517">
        <v>23883.325588678399</v>
      </c>
      <c r="AD517">
        <v>-2359.5632933039901</v>
      </c>
      <c r="AE517">
        <v>19901.562531227901</v>
      </c>
      <c r="AF517">
        <v>20015.189042278402</v>
      </c>
      <c r="AG517">
        <v>24028.380709168399</v>
      </c>
      <c r="AH517">
        <v>0</v>
      </c>
      <c r="AI517" s="13">
        <v>0</v>
      </c>
      <c r="AJ517">
        <v>17687.054358414</v>
      </c>
      <c r="AK517">
        <v>23883.325588678399</v>
      </c>
      <c r="AL517" t="s">
        <v>77</v>
      </c>
    </row>
    <row r="518" spans="1:38" x14ac:dyDescent="0.35">
      <c r="A518" t="str">
        <f t="shared" si="8"/>
        <v>VOLFXUSDPLN2Y10FLY</v>
      </c>
      <c r="B518" t="s">
        <v>71</v>
      </c>
      <c r="C518" t="s">
        <v>27</v>
      </c>
      <c r="D518" t="s">
        <v>105</v>
      </c>
      <c r="E518" t="s">
        <v>8</v>
      </c>
      <c r="F518" t="s">
        <v>17</v>
      </c>
      <c r="G518" t="s">
        <v>105</v>
      </c>
      <c r="H518" t="s">
        <v>17</v>
      </c>
      <c r="I518">
        <v>2</v>
      </c>
      <c r="J518" t="s">
        <v>8</v>
      </c>
      <c r="K518">
        <v>-83403.850000000006</v>
      </c>
      <c r="L518">
        <v>2.2925</v>
      </c>
      <c r="M518">
        <v>2.4769999999999999</v>
      </c>
      <c r="N518" t="s">
        <v>75</v>
      </c>
      <c r="O518" t="s">
        <v>75</v>
      </c>
      <c r="P518" t="s">
        <v>80</v>
      </c>
      <c r="Q518" t="s">
        <v>83</v>
      </c>
      <c r="R518">
        <v>0.7329</v>
      </c>
      <c r="S518">
        <v>1.34954999999999</v>
      </c>
      <c r="T518">
        <v>1.42665</v>
      </c>
      <c r="U518">
        <v>0.46244999999999897</v>
      </c>
      <c r="V518">
        <v>0</v>
      </c>
      <c r="W518">
        <v>-3.6900000000000099E-2</v>
      </c>
      <c r="X518">
        <v>0</v>
      </c>
      <c r="Y518">
        <v>-0.184499999999999</v>
      </c>
      <c r="Z518">
        <v>15388.010324999899</v>
      </c>
      <c r="AA518">
        <v>30563.340832499998</v>
      </c>
      <c r="AB518">
        <v>63895.689485000003</v>
      </c>
      <c r="AC518">
        <v>56278.832883749899</v>
      </c>
      <c r="AD518">
        <v>3077.60206500001</v>
      </c>
      <c r="AE518">
        <v>69959.149380000003</v>
      </c>
      <c r="AF518">
        <v>19285.055216249999</v>
      </c>
      <c r="AG518">
        <v>59494.051301250001</v>
      </c>
      <c r="AH518">
        <v>15388.010324999899</v>
      </c>
      <c r="AI518" s="13">
        <v>0</v>
      </c>
      <c r="AJ518">
        <v>63895.689485000003</v>
      </c>
      <c r="AK518">
        <v>56278.832883749899</v>
      </c>
      <c r="AL518" t="s">
        <v>77</v>
      </c>
    </row>
    <row r="519" spans="1:38" x14ac:dyDescent="0.35">
      <c r="A519" t="str">
        <f t="shared" si="8"/>
        <v>VOLFXUSDPLN2Y10RR</v>
      </c>
      <c r="B519" t="s">
        <v>71</v>
      </c>
      <c r="C519" t="s">
        <v>27</v>
      </c>
      <c r="D519" t="s">
        <v>105</v>
      </c>
      <c r="E519" t="s">
        <v>8</v>
      </c>
      <c r="F519" t="s">
        <v>16</v>
      </c>
      <c r="G519" t="s">
        <v>105</v>
      </c>
      <c r="H519" t="s">
        <v>16</v>
      </c>
      <c r="I519">
        <v>2</v>
      </c>
      <c r="J519" t="s">
        <v>8</v>
      </c>
      <c r="K519">
        <v>34512.050000000003</v>
      </c>
      <c r="L519">
        <v>5.5575000000000001</v>
      </c>
      <c r="M519">
        <v>7.5210999999999997</v>
      </c>
      <c r="N519" t="s">
        <v>80</v>
      </c>
      <c r="O519" t="s">
        <v>75</v>
      </c>
      <c r="P519" t="s">
        <v>80</v>
      </c>
      <c r="Q519" t="s">
        <v>83</v>
      </c>
      <c r="R519">
        <v>1.1982999999999999</v>
      </c>
      <c r="S519">
        <v>2.6888999999999998</v>
      </c>
      <c r="T519">
        <v>2.8753000000000002</v>
      </c>
      <c r="U519">
        <v>1.0387</v>
      </c>
      <c r="V519">
        <v>4.3999999999999997E-2</v>
      </c>
      <c r="W519">
        <v>-0.69920000000000004</v>
      </c>
      <c r="X519">
        <v>4.9499999999999801E-2</v>
      </c>
      <c r="Y519">
        <v>0</v>
      </c>
      <c r="Z519">
        <v>0</v>
      </c>
      <c r="AA519">
        <v>20677.894757499998</v>
      </c>
      <c r="AB519">
        <v>1518.5301999999999</v>
      </c>
      <c r="AC519">
        <v>46399.725622500002</v>
      </c>
      <c r="AD519">
        <v>-24130.825359999999</v>
      </c>
      <c r="AE519">
        <v>1708.3464749999901</v>
      </c>
      <c r="AF519">
        <v>17923.833167500001</v>
      </c>
      <c r="AG519">
        <v>49616.248682500001</v>
      </c>
      <c r="AH519">
        <v>0</v>
      </c>
      <c r="AI519" s="13">
        <v>0</v>
      </c>
      <c r="AJ519">
        <v>1518.5301999999999</v>
      </c>
      <c r="AK519">
        <v>46399.725622500002</v>
      </c>
      <c r="AL519" t="s">
        <v>77</v>
      </c>
    </row>
    <row r="520" spans="1:38" x14ac:dyDescent="0.35">
      <c r="A520" t="str">
        <f t="shared" si="8"/>
        <v>VOLFXUSDPLN2Y25FLY</v>
      </c>
      <c r="B520" t="s">
        <v>71</v>
      </c>
      <c r="C520" t="s">
        <v>27</v>
      </c>
      <c r="D520" t="s">
        <v>105</v>
      </c>
      <c r="E520" t="s">
        <v>8</v>
      </c>
      <c r="F520" t="s">
        <v>19</v>
      </c>
      <c r="G520" t="s">
        <v>105</v>
      </c>
      <c r="H520" t="s">
        <v>19</v>
      </c>
      <c r="I520">
        <v>2</v>
      </c>
      <c r="J520" t="s">
        <v>8</v>
      </c>
      <c r="K520">
        <v>44040.46</v>
      </c>
      <c r="L520">
        <v>0.82</v>
      </c>
      <c r="M520">
        <v>1.1307</v>
      </c>
      <c r="N520" t="s">
        <v>80</v>
      </c>
      <c r="O520" t="s">
        <v>75</v>
      </c>
      <c r="P520" t="s">
        <v>80</v>
      </c>
      <c r="Q520" t="s">
        <v>83</v>
      </c>
      <c r="R520">
        <v>0.53234999999999999</v>
      </c>
      <c r="S520">
        <v>0.72299999999999998</v>
      </c>
      <c r="T520">
        <v>0.74685000000000001</v>
      </c>
      <c r="U520">
        <v>0.45434999999999998</v>
      </c>
      <c r="V520">
        <v>0.02</v>
      </c>
      <c r="W520">
        <v>-0.1206</v>
      </c>
      <c r="X520">
        <v>2.2499999999999999E-2</v>
      </c>
      <c r="Y520">
        <v>0</v>
      </c>
      <c r="Z520">
        <v>0</v>
      </c>
      <c r="AA520">
        <v>11722.469440499999</v>
      </c>
      <c r="AB520">
        <v>880.80920000000003</v>
      </c>
      <c r="AC520">
        <v>15920.6262899999</v>
      </c>
      <c r="AD520">
        <v>-5311.2794759999997</v>
      </c>
      <c r="AE520">
        <v>990.91034999999999</v>
      </c>
      <c r="AF520">
        <v>10004.8915005</v>
      </c>
      <c r="AG520">
        <v>16445.808775500002</v>
      </c>
      <c r="AH520">
        <v>0</v>
      </c>
      <c r="AI520" s="13">
        <v>0</v>
      </c>
      <c r="AJ520">
        <v>880.80920000000003</v>
      </c>
      <c r="AK520">
        <v>15920.6262899999</v>
      </c>
      <c r="AL520" t="s">
        <v>77</v>
      </c>
    </row>
    <row r="521" spans="1:38" x14ac:dyDescent="0.35">
      <c r="A521" t="str">
        <f t="shared" si="8"/>
        <v>VOLFXUSDPLN2Y25RR</v>
      </c>
      <c r="B521" t="s">
        <v>71</v>
      </c>
      <c r="C521" t="s">
        <v>27</v>
      </c>
      <c r="D521" t="s">
        <v>105</v>
      </c>
      <c r="E521" t="s">
        <v>8</v>
      </c>
      <c r="F521" t="s">
        <v>18</v>
      </c>
      <c r="G521" t="s">
        <v>105</v>
      </c>
      <c r="H521" t="s">
        <v>18</v>
      </c>
      <c r="I521">
        <v>2</v>
      </c>
      <c r="J521" t="s">
        <v>8</v>
      </c>
      <c r="K521">
        <v>85869.2</v>
      </c>
      <c r="L521">
        <v>2.7774999999999999</v>
      </c>
      <c r="M521">
        <v>3.8405</v>
      </c>
      <c r="N521" t="s">
        <v>80</v>
      </c>
      <c r="O521" t="s">
        <v>75</v>
      </c>
      <c r="P521" t="s">
        <v>80</v>
      </c>
      <c r="Q521" t="s">
        <v>83</v>
      </c>
      <c r="R521">
        <v>0.74519999999999997</v>
      </c>
      <c r="S521">
        <v>0.94294999999999995</v>
      </c>
      <c r="T521">
        <v>0.96769999999999901</v>
      </c>
      <c r="U521">
        <v>0.59664999999999901</v>
      </c>
      <c r="V521">
        <v>1.10000000000001E-2</v>
      </c>
      <c r="W521">
        <v>-0.32565</v>
      </c>
      <c r="X521">
        <v>1.2399999999999901E-2</v>
      </c>
      <c r="Y521">
        <v>0</v>
      </c>
      <c r="Z521">
        <v>0</v>
      </c>
      <c r="AA521">
        <v>31994.863919999902</v>
      </c>
      <c r="AB521">
        <v>944.56120000000999</v>
      </c>
      <c r="AC521">
        <v>40485.181069999999</v>
      </c>
      <c r="AD521">
        <v>-27963.304980000001</v>
      </c>
      <c r="AE521">
        <v>1064.77807999999</v>
      </c>
      <c r="AF521">
        <v>25616.9290899999</v>
      </c>
      <c r="AG521">
        <v>41547.8124199999</v>
      </c>
      <c r="AH521">
        <v>0</v>
      </c>
      <c r="AI521" s="13">
        <v>0</v>
      </c>
      <c r="AJ521">
        <v>944.56120000000999</v>
      </c>
      <c r="AK521">
        <v>40485.181069999999</v>
      </c>
      <c r="AL521" t="s">
        <v>77</v>
      </c>
    </row>
    <row r="522" spans="1:38" x14ac:dyDescent="0.35">
      <c r="A522" t="str">
        <f t="shared" si="8"/>
        <v>VOLFXUSDPLN2YATM</v>
      </c>
      <c r="B522" t="s">
        <v>71</v>
      </c>
      <c r="C522" t="s">
        <v>27</v>
      </c>
      <c r="D522" t="s">
        <v>105</v>
      </c>
      <c r="E522" t="s">
        <v>8</v>
      </c>
      <c r="F522" t="s">
        <v>9</v>
      </c>
      <c r="G522" t="s">
        <v>105</v>
      </c>
      <c r="H522" t="s">
        <v>9</v>
      </c>
      <c r="I522">
        <v>2</v>
      </c>
      <c r="J522" t="s">
        <v>8</v>
      </c>
      <c r="K522">
        <v>47703.694239999902</v>
      </c>
      <c r="L522">
        <v>14.98</v>
      </c>
      <c r="M522">
        <v>14.98</v>
      </c>
      <c r="N522" t="s">
        <v>75</v>
      </c>
      <c r="O522" t="s">
        <v>75</v>
      </c>
      <c r="P522" t="s">
        <v>75</v>
      </c>
      <c r="Q522" t="s">
        <v>75</v>
      </c>
      <c r="R522">
        <v>1.1798999999999999</v>
      </c>
      <c r="S522">
        <v>1.212</v>
      </c>
      <c r="T522">
        <v>1.216</v>
      </c>
      <c r="U522">
        <v>1.1160000000000001</v>
      </c>
      <c r="V522">
        <v>5.0399999999999702E-2</v>
      </c>
      <c r="W522">
        <v>-0.48049999999999898</v>
      </c>
      <c r="X522">
        <v>5.6700000000001E-2</v>
      </c>
      <c r="Y522">
        <v>0</v>
      </c>
      <c r="Z522">
        <v>0</v>
      </c>
      <c r="AA522">
        <v>28142.7944168879</v>
      </c>
      <c r="AB522">
        <v>2404.2661896959798</v>
      </c>
      <c r="AC522">
        <v>28908.438709439899</v>
      </c>
      <c r="AD522">
        <v>-22921.625082319901</v>
      </c>
      <c r="AE522">
        <v>2704.7994634080501</v>
      </c>
      <c r="AF522">
        <v>26618.661385919899</v>
      </c>
      <c r="AG522">
        <v>29003.846097919901</v>
      </c>
      <c r="AH522">
        <v>0</v>
      </c>
      <c r="AI522" s="13">
        <v>0</v>
      </c>
      <c r="AJ522">
        <v>2404.2661896959798</v>
      </c>
      <c r="AK522">
        <v>28908.438709439899</v>
      </c>
      <c r="AL522" t="s">
        <v>77</v>
      </c>
    </row>
    <row r="523" spans="1:38" x14ac:dyDescent="0.35">
      <c r="A523" t="str">
        <f t="shared" si="8"/>
        <v>VOLFXUSDPLN3Y10FLY</v>
      </c>
      <c r="B523" t="s">
        <v>71</v>
      </c>
      <c r="C523" t="s">
        <v>27</v>
      </c>
      <c r="D523" t="s">
        <v>105</v>
      </c>
      <c r="E523" t="s">
        <v>22</v>
      </c>
      <c r="F523" t="s">
        <v>17</v>
      </c>
      <c r="G523" t="s">
        <v>105</v>
      </c>
      <c r="H523" t="s">
        <v>17</v>
      </c>
      <c r="I523">
        <v>3</v>
      </c>
      <c r="J523" t="s">
        <v>22</v>
      </c>
      <c r="K523">
        <v>-35572.160000000003</v>
      </c>
      <c r="L523">
        <v>1.9575</v>
      </c>
      <c r="M523">
        <v>2.4738000000000002</v>
      </c>
      <c r="N523" t="s">
        <v>80</v>
      </c>
      <c r="O523" t="s">
        <v>75</v>
      </c>
      <c r="P523" t="s">
        <v>80</v>
      </c>
      <c r="Q523" t="s">
        <v>83</v>
      </c>
      <c r="R523">
        <v>0.75665000000000004</v>
      </c>
      <c r="S523">
        <v>1.25315</v>
      </c>
      <c r="T523">
        <v>1.3151999999999999</v>
      </c>
      <c r="U523">
        <v>0.31935000000000002</v>
      </c>
      <c r="V523">
        <v>0</v>
      </c>
      <c r="W523">
        <v>-5.5000000000000604E-3</v>
      </c>
      <c r="X523">
        <v>0</v>
      </c>
      <c r="Y523">
        <v>0</v>
      </c>
      <c r="Z523">
        <v>0</v>
      </c>
      <c r="AA523">
        <v>13457.837432</v>
      </c>
      <c r="AB523">
        <v>16268.9273759999</v>
      </c>
      <c r="AC523">
        <v>22288.626152000001</v>
      </c>
      <c r="AD523">
        <v>195.646880000002</v>
      </c>
      <c r="AE523">
        <v>17995.955743999901</v>
      </c>
      <c r="AF523">
        <v>5679.9846479999997</v>
      </c>
      <c r="AG523">
        <v>23392.252415999999</v>
      </c>
      <c r="AH523">
        <v>0</v>
      </c>
      <c r="AI523" s="13">
        <v>0</v>
      </c>
      <c r="AJ523">
        <v>16268.9273759999</v>
      </c>
      <c r="AK523">
        <v>22288.626152000001</v>
      </c>
      <c r="AL523" t="s">
        <v>77</v>
      </c>
    </row>
    <row r="524" spans="1:38" x14ac:dyDescent="0.35">
      <c r="A524" t="str">
        <f t="shared" si="8"/>
        <v>VOLFXUSDPLN3Y10RR</v>
      </c>
      <c r="B524" t="s">
        <v>71</v>
      </c>
      <c r="C524" t="s">
        <v>27</v>
      </c>
      <c r="D524" t="s">
        <v>105</v>
      </c>
      <c r="E524" t="s">
        <v>22</v>
      </c>
      <c r="F524" t="s">
        <v>16</v>
      </c>
      <c r="G524" t="s">
        <v>105</v>
      </c>
      <c r="H524" t="s">
        <v>16</v>
      </c>
      <c r="I524">
        <v>3</v>
      </c>
      <c r="J524" t="s">
        <v>22</v>
      </c>
      <c r="K524">
        <v>-18517.25</v>
      </c>
      <c r="L524">
        <v>4.2699999999999996</v>
      </c>
      <c r="M524">
        <v>6.2294999999999998</v>
      </c>
      <c r="N524" t="s">
        <v>80</v>
      </c>
      <c r="O524" t="s">
        <v>75</v>
      </c>
      <c r="P524" t="s">
        <v>80</v>
      </c>
      <c r="Q524" t="s">
        <v>83</v>
      </c>
      <c r="R524">
        <v>1.0152999999999901</v>
      </c>
      <c r="S524">
        <v>1.69484999999999</v>
      </c>
      <c r="T524">
        <v>1.7797499999999999</v>
      </c>
      <c r="U524">
        <v>0.43929999999999902</v>
      </c>
      <c r="V524">
        <v>0</v>
      </c>
      <c r="W524">
        <v>8.0000000000000002E-3</v>
      </c>
      <c r="X524">
        <v>0</v>
      </c>
      <c r="Y524">
        <v>0</v>
      </c>
      <c r="Z524">
        <v>0</v>
      </c>
      <c r="AA524">
        <v>9400.2819624999993</v>
      </c>
      <c r="AB524">
        <v>15490.605487500001</v>
      </c>
      <c r="AC524">
        <v>15691.9805812499</v>
      </c>
      <c r="AD524">
        <v>-148.13800000000001</v>
      </c>
      <c r="AE524">
        <v>17391.4012</v>
      </c>
      <c r="AF524">
        <v>4067.3139624999899</v>
      </c>
      <c r="AG524">
        <v>16478.03784375</v>
      </c>
      <c r="AH524">
        <v>0</v>
      </c>
      <c r="AI524" s="13">
        <v>0</v>
      </c>
      <c r="AJ524">
        <v>15490.605487500001</v>
      </c>
      <c r="AK524">
        <v>15691.9805812499</v>
      </c>
      <c r="AL524" t="s">
        <v>77</v>
      </c>
    </row>
    <row r="525" spans="1:38" x14ac:dyDescent="0.35">
      <c r="A525" t="str">
        <f t="shared" si="8"/>
        <v>VOLFXUSDPLN3Y25FLY</v>
      </c>
      <c r="B525" t="s">
        <v>71</v>
      </c>
      <c r="C525" t="s">
        <v>27</v>
      </c>
      <c r="D525" t="s">
        <v>105</v>
      </c>
      <c r="E525" t="s">
        <v>22</v>
      </c>
      <c r="F525" t="s">
        <v>19</v>
      </c>
      <c r="G525" t="s">
        <v>105</v>
      </c>
      <c r="H525" t="s">
        <v>19</v>
      </c>
      <c r="I525">
        <v>3</v>
      </c>
      <c r="J525" t="s">
        <v>22</v>
      </c>
      <c r="K525">
        <v>34692.120000000003</v>
      </c>
      <c r="L525">
        <v>0.76</v>
      </c>
      <c r="M525">
        <v>1.0903</v>
      </c>
      <c r="N525" t="s">
        <v>80</v>
      </c>
      <c r="O525" t="s">
        <v>75</v>
      </c>
      <c r="P525" t="s">
        <v>80</v>
      </c>
      <c r="Q525" t="s">
        <v>83</v>
      </c>
      <c r="R525">
        <v>0.56499999999999995</v>
      </c>
      <c r="S525">
        <v>0.97219999999999995</v>
      </c>
      <c r="T525">
        <v>1.0230999999999999</v>
      </c>
      <c r="U525">
        <v>0.369999999999999</v>
      </c>
      <c r="V525">
        <v>1.0999999999999999E-2</v>
      </c>
      <c r="W525">
        <v>-9.6499999999999905E-2</v>
      </c>
      <c r="X525">
        <v>1.235E-2</v>
      </c>
      <c r="Y525">
        <v>0</v>
      </c>
      <c r="Z525">
        <v>0</v>
      </c>
      <c r="AA525">
        <v>9800.5239000000001</v>
      </c>
      <c r="AB525">
        <v>381.61331999999999</v>
      </c>
      <c r="AC525">
        <v>16863.839532000002</v>
      </c>
      <c r="AD525">
        <v>-3347.7895799999901</v>
      </c>
      <c r="AE525">
        <v>428.44768200000101</v>
      </c>
      <c r="AF525">
        <v>6418.0421999999999</v>
      </c>
      <c r="AG525">
        <v>17746.753986</v>
      </c>
      <c r="AH525">
        <v>0</v>
      </c>
      <c r="AI525" s="13">
        <v>0</v>
      </c>
      <c r="AJ525">
        <v>381.61331999999999</v>
      </c>
      <c r="AK525">
        <v>16863.839532000002</v>
      </c>
      <c r="AL525" t="s">
        <v>77</v>
      </c>
    </row>
    <row r="526" spans="1:38" x14ac:dyDescent="0.35">
      <c r="A526" t="str">
        <f t="shared" si="8"/>
        <v>VOLFXUSDPLN3Y25RR</v>
      </c>
      <c r="B526" t="s">
        <v>71</v>
      </c>
      <c r="C526" t="s">
        <v>27</v>
      </c>
      <c r="D526" t="s">
        <v>105</v>
      </c>
      <c r="E526" t="s">
        <v>22</v>
      </c>
      <c r="F526" t="s">
        <v>18</v>
      </c>
      <c r="G526" t="s">
        <v>105</v>
      </c>
      <c r="H526" t="s">
        <v>18</v>
      </c>
      <c r="I526">
        <v>3</v>
      </c>
      <c r="J526" t="s">
        <v>22</v>
      </c>
      <c r="K526">
        <v>79204.909999999902</v>
      </c>
      <c r="L526">
        <v>2.2400000000000002</v>
      </c>
      <c r="M526">
        <v>3.2743000000000002</v>
      </c>
      <c r="N526" t="s">
        <v>80</v>
      </c>
      <c r="O526" t="s">
        <v>75</v>
      </c>
      <c r="P526" t="s">
        <v>80</v>
      </c>
      <c r="Q526" t="s">
        <v>83</v>
      </c>
      <c r="R526">
        <v>0.76249999999999996</v>
      </c>
      <c r="S526">
        <v>1.1951000000000001</v>
      </c>
      <c r="T526">
        <v>1.24915</v>
      </c>
      <c r="U526">
        <v>0.371999999999999</v>
      </c>
      <c r="V526">
        <v>1.6E-2</v>
      </c>
      <c r="W526">
        <v>-0.48249999999999899</v>
      </c>
      <c r="X526">
        <v>1.7999999999999999E-2</v>
      </c>
      <c r="Y526">
        <v>0</v>
      </c>
      <c r="Z526">
        <v>0</v>
      </c>
      <c r="AA526">
        <v>30196.871937499898</v>
      </c>
      <c r="AB526">
        <v>1267.27856</v>
      </c>
      <c r="AC526">
        <v>47328.893970499899</v>
      </c>
      <c r="AD526">
        <v>-38216.3690749999</v>
      </c>
      <c r="AE526">
        <v>1425.6883800000001</v>
      </c>
      <c r="AF526">
        <v>14732.1132599999</v>
      </c>
      <c r="AG526">
        <v>49469.406663249902</v>
      </c>
      <c r="AH526">
        <v>0</v>
      </c>
      <c r="AI526" s="13">
        <v>0</v>
      </c>
      <c r="AJ526">
        <v>1267.27856</v>
      </c>
      <c r="AK526">
        <v>47328.893970499899</v>
      </c>
      <c r="AL526" t="s">
        <v>77</v>
      </c>
    </row>
    <row r="527" spans="1:38" x14ac:dyDescent="0.35">
      <c r="A527" t="str">
        <f t="shared" si="8"/>
        <v>VOLFXUSDPLN3YATM</v>
      </c>
      <c r="B527" t="s">
        <v>71</v>
      </c>
      <c r="C527" t="s">
        <v>27</v>
      </c>
      <c r="D527" t="s">
        <v>105</v>
      </c>
      <c r="E527" t="s">
        <v>22</v>
      </c>
      <c r="F527" t="s">
        <v>9</v>
      </c>
      <c r="G527" t="s">
        <v>105</v>
      </c>
      <c r="H527" t="s">
        <v>9</v>
      </c>
      <c r="I527">
        <v>3</v>
      </c>
      <c r="J527" t="s">
        <v>22</v>
      </c>
      <c r="K527">
        <v>13180.08684</v>
      </c>
      <c r="L527">
        <v>15.175000000000001</v>
      </c>
      <c r="M527">
        <v>15.4971</v>
      </c>
      <c r="N527" t="s">
        <v>80</v>
      </c>
      <c r="O527" t="s">
        <v>75</v>
      </c>
      <c r="P527" t="s">
        <v>80</v>
      </c>
      <c r="Q527" t="s">
        <v>83</v>
      </c>
      <c r="R527">
        <v>1.0899999999999901</v>
      </c>
      <c r="S527">
        <v>1.44549999999999</v>
      </c>
      <c r="T527">
        <v>1.4961</v>
      </c>
      <c r="U527">
        <v>1.00924999999999</v>
      </c>
      <c r="V527">
        <v>2.43000000000002E-2</v>
      </c>
      <c r="W527">
        <v>-2.3999999999999098E-2</v>
      </c>
      <c r="X527">
        <v>2.7400000000000001E-2</v>
      </c>
      <c r="Y527">
        <v>0</v>
      </c>
      <c r="Z527">
        <v>0</v>
      </c>
      <c r="AA527">
        <v>7183.1473278000003</v>
      </c>
      <c r="AB527">
        <v>320.27611021200198</v>
      </c>
      <c r="AC527">
        <v>9525.9077636099992</v>
      </c>
      <c r="AD527">
        <v>-316.32208415998798</v>
      </c>
      <c r="AE527">
        <v>361.13437941600102</v>
      </c>
      <c r="AF527">
        <v>6651.0013216349998</v>
      </c>
      <c r="AG527">
        <v>9859.363960662</v>
      </c>
      <c r="AH527">
        <v>0</v>
      </c>
      <c r="AI527" s="13">
        <v>0</v>
      </c>
      <c r="AJ527">
        <v>320.27611021200198</v>
      </c>
      <c r="AK527">
        <v>9525.9077636099992</v>
      </c>
      <c r="AL52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Resumen_Ajustes</vt:lpstr>
      <vt:lpstr>Calculo_Ajustes</vt:lpstr>
      <vt:lpstr>Datos_BGC</vt:lpstr>
      <vt:lpstr>Datos_BGC_raw</vt:lpstr>
      <vt:lpstr>Datos_Tradition</vt:lpstr>
      <vt:lpstr>Datos_Tradition_raw</vt:lpstr>
      <vt:lpstr>fvaava_output_20220831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BARREIRO ALVAREZ, ANGEL</dc:creator>
  <cp:lastModifiedBy>Dasi Martinez Carlos</cp:lastModifiedBy>
  <dcterms:created xsi:type="dcterms:W3CDTF">2022-10-04T09:45:10Z</dcterms:created>
  <dcterms:modified xsi:type="dcterms:W3CDTF">2022-10-05T11:29:38Z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2022-10-04T11:05:10Z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af692464-4853-4954-974a-71e390722734</vt:lpwstr>
  </property>
  <property fmtid="{D5CDD505-2E9C-101B-9397-08002B2CF9AE}" pid="8" name="MSIP_Label_41b88ec2-a72b-4523-9e84-0458a1764731_ContentBits">
    <vt:lpwstr>0</vt:lpwstr>
  </property>
</Properties>
</file>