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lsonOmar\Desktop\Nelson (todas mis Carpetas 'Nelson')\Nelson UTP Portafolios Actuales\2018 I 3 FISC DesLogAlg 0741 11R-201 1155\"/>
    </mc:Choice>
  </mc:AlternateContent>
  <bookViews>
    <workbookView xWindow="240" yWindow="15" windowWidth="9135" windowHeight="4710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AI9" i="1" l="1"/>
  <c r="AI22" i="1"/>
  <c r="AI37" i="1"/>
  <c r="AI38" i="1"/>
  <c r="AI36" i="1"/>
  <c r="AI20" i="1"/>
  <c r="AI7" i="1"/>
  <c r="AI13" i="1"/>
  <c r="AI17" i="1"/>
  <c r="AI19" i="1"/>
  <c r="AI12" i="1"/>
  <c r="AI26" i="1"/>
  <c r="AI39" i="1"/>
  <c r="AI35" i="1"/>
  <c r="AI23" i="1"/>
  <c r="AI43" i="1"/>
  <c r="AI47" i="1"/>
  <c r="AI16" i="1"/>
  <c r="AI29" i="1"/>
  <c r="AI28" i="1"/>
  <c r="AI40" i="1"/>
  <c r="AI34" i="1"/>
  <c r="AI24" i="1"/>
  <c r="AI18" i="1"/>
  <c r="AI31" i="1"/>
  <c r="AI8" i="1"/>
  <c r="AI11" i="1"/>
  <c r="AI10" i="1"/>
  <c r="AI21" i="1"/>
  <c r="AI14" i="1"/>
  <c r="AI32" i="1"/>
  <c r="AI42" i="1"/>
  <c r="AI45" i="1"/>
  <c r="AI44" i="1"/>
  <c r="AI48" i="1"/>
  <c r="AI25" i="1"/>
  <c r="AI33" i="1"/>
  <c r="AI41" i="1"/>
  <c r="AI27" i="1"/>
  <c r="AI15" i="1"/>
  <c r="AI30" i="1"/>
  <c r="AI46" i="1"/>
  <c r="V17" i="1" l="1"/>
  <c r="V19" i="1"/>
  <c r="V12" i="1"/>
  <c r="V9" i="1"/>
  <c r="V22" i="1"/>
  <c r="V37" i="1"/>
  <c r="V43" i="1"/>
  <c r="V47" i="1"/>
  <c r="V16" i="1"/>
  <c r="V29" i="1"/>
  <c r="V28" i="1"/>
  <c r="V40" i="1"/>
  <c r="V38" i="1"/>
  <c r="V36" i="1"/>
  <c r="V20" i="1"/>
  <c r="V7" i="1"/>
  <c r="V13" i="1"/>
  <c r="V18" i="1"/>
  <c r="V31" i="1"/>
  <c r="V8" i="1"/>
  <c r="V11" i="1"/>
  <c r="V10" i="1"/>
  <c r="V21" i="1"/>
  <c r="V14" i="1"/>
  <c r="V26" i="1"/>
  <c r="V39" i="1"/>
  <c r="V35" i="1"/>
  <c r="V23" i="1"/>
  <c r="V32" i="1"/>
  <c r="V42" i="1"/>
  <c r="V45" i="1"/>
  <c r="V44" i="1"/>
  <c r="V48" i="1"/>
  <c r="V25" i="1"/>
  <c r="V33" i="1"/>
  <c r="V41" i="1"/>
  <c r="V27" i="1"/>
  <c r="V15" i="1"/>
  <c r="V30" i="1"/>
  <c r="V34" i="1"/>
  <c r="V24" i="1"/>
  <c r="V46" i="1"/>
  <c r="I17" i="1" l="1"/>
  <c r="I19" i="1"/>
  <c r="I12" i="1"/>
  <c r="I9" i="1"/>
  <c r="I22" i="1"/>
  <c r="I37" i="1"/>
  <c r="I43" i="1"/>
  <c r="I47" i="1"/>
  <c r="I16" i="1"/>
  <c r="I29" i="1"/>
  <c r="I28" i="1"/>
  <c r="I40" i="1"/>
  <c r="I38" i="1"/>
  <c r="I36" i="1"/>
  <c r="I20" i="1"/>
  <c r="I7" i="1"/>
  <c r="I13" i="1"/>
  <c r="I24" i="1"/>
  <c r="I18" i="1"/>
  <c r="I31" i="1"/>
  <c r="I8" i="1"/>
  <c r="I11" i="1"/>
  <c r="I10" i="1"/>
  <c r="I21" i="1"/>
  <c r="I14" i="1"/>
  <c r="I26" i="1"/>
  <c r="I39" i="1"/>
  <c r="I35" i="1"/>
  <c r="I23" i="1"/>
  <c r="I32" i="1"/>
  <c r="I42" i="1"/>
  <c r="I45" i="1"/>
  <c r="I44" i="1"/>
  <c r="I48" i="1"/>
  <c r="I25" i="1"/>
  <c r="I33" i="1"/>
  <c r="I41" i="1"/>
  <c r="I27" i="1"/>
  <c r="I15" i="1"/>
  <c r="I30" i="1"/>
  <c r="I34" i="1"/>
  <c r="I46" i="1"/>
  <c r="AK41" i="1" l="1"/>
  <c r="X41" i="1" l="1"/>
  <c r="AA41" i="1" s="1"/>
  <c r="AB41" i="1" l="1"/>
  <c r="Z41" i="1"/>
  <c r="AK35" i="1"/>
  <c r="AK26" i="1"/>
  <c r="X26" i="1" l="1"/>
  <c r="AA26" i="1" s="1"/>
  <c r="X35" i="1"/>
  <c r="AA35" i="1" s="1"/>
  <c r="AK31" i="1"/>
  <c r="X31" i="1" s="1"/>
  <c r="AA31" i="1" s="1"/>
  <c r="AK10" i="1"/>
  <c r="Z26" i="1" l="1"/>
  <c r="AB26" i="1"/>
  <c r="AB35" i="1"/>
  <c r="Z35" i="1"/>
  <c r="Z31" i="1"/>
  <c r="AB31" i="1"/>
  <c r="X10" i="1"/>
  <c r="AA10" i="1" s="1"/>
  <c r="AB10" i="1" l="1"/>
  <c r="Z10" i="1"/>
  <c r="AK32" i="1"/>
  <c r="X32" i="1" s="1"/>
  <c r="AA32" i="1" s="1"/>
  <c r="AB32" i="1" l="1"/>
  <c r="Z32" i="1"/>
  <c r="AK39" i="1"/>
  <c r="X39" i="1" l="1"/>
  <c r="AA39" i="1" s="1"/>
  <c r="AB39" i="1" l="1"/>
  <c r="Z39" i="1"/>
  <c r="AK28" i="1"/>
  <c r="X28" i="1" s="1"/>
  <c r="AA28" i="1" s="1"/>
  <c r="AB28" i="1" l="1"/>
  <c r="Z28" i="1"/>
  <c r="AK17" i="1"/>
  <c r="X17" i="1" s="1"/>
  <c r="AA17" i="1" s="1"/>
  <c r="AB17" i="1" l="1"/>
  <c r="Z17" i="1"/>
  <c r="AK46" i="1"/>
  <c r="AK14" i="1"/>
  <c r="X46" i="1" l="1"/>
  <c r="AA46" i="1" s="1"/>
  <c r="X14" i="1"/>
  <c r="AA14" i="1" s="1"/>
  <c r="Z14" i="1" l="1"/>
  <c r="AB14" i="1"/>
  <c r="AB46" i="1"/>
  <c r="Z46" i="1"/>
  <c r="AK34" i="1"/>
  <c r="X34" i="1" l="1"/>
  <c r="AA34" i="1" s="1"/>
  <c r="AK38" i="1"/>
  <c r="AK36" i="1"/>
  <c r="AK20" i="1"/>
  <c r="AK7" i="1"/>
  <c r="AK13" i="1"/>
  <c r="AK19" i="1"/>
  <c r="AK12" i="1"/>
  <c r="AK9" i="1"/>
  <c r="AK22" i="1"/>
  <c r="AK37" i="1"/>
  <c r="AK11" i="1"/>
  <c r="Z34" i="1" l="1"/>
  <c r="AB34" i="1"/>
  <c r="X11" i="1"/>
  <c r="AA11" i="1" s="1"/>
  <c r="X37" i="1"/>
  <c r="AA37" i="1" s="1"/>
  <c r="X22" i="1"/>
  <c r="AA22" i="1" s="1"/>
  <c r="X9" i="1"/>
  <c r="AA9" i="1" s="1"/>
  <c r="X12" i="1"/>
  <c r="AA12" i="1" s="1"/>
  <c r="X19" i="1"/>
  <c r="AA19" i="1" s="1"/>
  <c r="X13" i="1"/>
  <c r="AA13" i="1" s="1"/>
  <c r="X7" i="1"/>
  <c r="AA7" i="1" s="1"/>
  <c r="X20" i="1"/>
  <c r="AA20" i="1" s="1"/>
  <c r="X36" i="1"/>
  <c r="AA36" i="1" s="1"/>
  <c r="X38" i="1"/>
  <c r="AA38" i="1" s="1"/>
  <c r="AB7" i="1" l="1"/>
  <c r="Z7" i="1"/>
  <c r="Z9" i="1"/>
  <c r="AB9" i="1"/>
  <c r="Z13" i="1"/>
  <c r="AB13" i="1"/>
  <c r="AB12" i="1"/>
  <c r="Z12" i="1"/>
  <c r="Z11" i="1"/>
  <c r="AB11" i="1"/>
  <c r="AB20" i="1"/>
  <c r="Z20" i="1"/>
  <c r="Z37" i="1"/>
  <c r="AB37" i="1"/>
  <c r="AB22" i="1"/>
  <c r="Z22" i="1"/>
  <c r="Z19" i="1"/>
  <c r="AB19" i="1"/>
  <c r="Z36" i="1"/>
  <c r="AB36" i="1"/>
  <c r="AB38" i="1"/>
  <c r="Z38" i="1"/>
  <c r="AK45" i="1"/>
  <c r="X45" i="1" s="1"/>
  <c r="AA45" i="1" s="1"/>
  <c r="AK44" i="1"/>
  <c r="X44" i="1" s="1"/>
  <c r="AA44" i="1" s="1"/>
  <c r="AK48" i="1"/>
  <c r="AK25" i="1"/>
  <c r="X25" i="1" s="1"/>
  <c r="AA25" i="1" s="1"/>
  <c r="AK33" i="1"/>
  <c r="X33" i="1" s="1"/>
  <c r="AA33" i="1" s="1"/>
  <c r="AK27" i="1"/>
  <c r="X27" i="1" s="1"/>
  <c r="AA27" i="1" s="1"/>
  <c r="AK15" i="1"/>
  <c r="AK24" i="1"/>
  <c r="X24" i="1" s="1"/>
  <c r="AA24" i="1" s="1"/>
  <c r="AK18" i="1"/>
  <c r="AK8" i="1"/>
  <c r="X8" i="1" s="1"/>
  <c r="AA8" i="1" s="1"/>
  <c r="AK23" i="1"/>
  <c r="AK43" i="1"/>
  <c r="X43" i="1" s="1"/>
  <c r="AA43" i="1" s="1"/>
  <c r="AK47" i="1"/>
  <c r="X47" i="1" s="1"/>
  <c r="AA47" i="1" s="1"/>
  <c r="AK16" i="1"/>
  <c r="X16" i="1" s="1"/>
  <c r="AA16" i="1" s="1"/>
  <c r="AK21" i="1"/>
  <c r="X21" i="1" s="1"/>
  <c r="AA21" i="1" s="1"/>
  <c r="AK30" i="1"/>
  <c r="X30" i="1" s="1"/>
  <c r="AA30" i="1" s="1"/>
  <c r="AK29" i="1"/>
  <c r="AK40" i="1"/>
  <c r="X40" i="1" s="1"/>
  <c r="AA40" i="1" s="1"/>
  <c r="AB16" i="1" l="1"/>
  <c r="Z16" i="1"/>
  <c r="AB8" i="1"/>
  <c r="Z8" i="1"/>
  <c r="AB24" i="1"/>
  <c r="Z24" i="1"/>
  <c r="Z27" i="1"/>
  <c r="AB27" i="1"/>
  <c r="AB25" i="1"/>
  <c r="Z25" i="1"/>
  <c r="AB21" i="1"/>
  <c r="Z21" i="1"/>
  <c r="Z40" i="1"/>
  <c r="AB40" i="1"/>
  <c r="AB47" i="1"/>
  <c r="Z47" i="1"/>
  <c r="Z43" i="1"/>
  <c r="AB43" i="1"/>
  <c r="AB30" i="1"/>
  <c r="Z30" i="1"/>
  <c r="AB33" i="1"/>
  <c r="Z33" i="1"/>
  <c r="Z44" i="1"/>
  <c r="AB44" i="1"/>
  <c r="AB45" i="1"/>
  <c r="Z45" i="1"/>
  <c r="X48" i="1"/>
  <c r="AA48" i="1" s="1"/>
  <c r="X18" i="1"/>
  <c r="AA18" i="1" s="1"/>
  <c r="X15" i="1"/>
  <c r="AA15" i="1" s="1"/>
  <c r="X29" i="1"/>
  <c r="AA29" i="1" s="1"/>
  <c r="X23" i="1"/>
  <c r="AA23" i="1" s="1"/>
  <c r="Z18" i="1" l="1"/>
  <c r="AB18" i="1"/>
  <c r="AB15" i="1"/>
  <c r="Z15" i="1"/>
  <c r="AB29" i="1"/>
  <c r="Z29" i="1"/>
  <c r="AB23" i="1"/>
  <c r="Z23" i="1"/>
  <c r="AB48" i="1"/>
  <c r="Z48" i="1"/>
  <c r="AK42" i="1"/>
  <c r="X42" i="1" s="1"/>
  <c r="AA42" i="1" s="1"/>
  <c r="Z42" i="1" l="1"/>
  <c r="AB42" i="1"/>
</calcChain>
</file>

<file path=xl/sharedStrings.xml><?xml version="1.0" encoding="utf-8"?>
<sst xmlns="http://schemas.openxmlformats.org/spreadsheetml/2006/main" count="131" uniqueCount="99">
  <si>
    <t>Nº</t>
  </si>
  <si>
    <t>Cédula</t>
  </si>
  <si>
    <t>Pr</t>
  </si>
  <si>
    <t>Se</t>
  </si>
  <si>
    <t>Pf</t>
  </si>
  <si>
    <t>Ap</t>
  </si>
  <si>
    <t>Au</t>
  </si>
  <si>
    <t>Nf</t>
  </si>
  <si>
    <t>B</t>
  </si>
  <si>
    <t>C</t>
  </si>
  <si>
    <t>D</t>
  </si>
  <si>
    <t>EXÁMENES PARCIALES (30%).</t>
  </si>
  <si>
    <t>LABORATORIOS Y PROYECTOS (30%).</t>
  </si>
  <si>
    <t>A</t>
  </si>
  <si>
    <t>Parciales</t>
  </si>
  <si>
    <t>Proyectos</t>
  </si>
  <si>
    <t>Apreciación</t>
  </si>
  <si>
    <t>temporal</t>
  </si>
  <si>
    <t>Gr.</t>
  </si>
  <si>
    <t>PARTICIPACIÓN, INVESTIGACIONES Y TAREAS (10%).</t>
  </si>
  <si>
    <t>Escrito</t>
  </si>
  <si>
    <t>Gfy</t>
  </si>
  <si>
    <t>Gml</t>
  </si>
  <si>
    <t>Moo</t>
  </si>
  <si>
    <t>Laboratorio</t>
  </si>
  <si>
    <t>Apellido y Nombre</t>
  </si>
  <si>
    <t>01</t>
  </si>
  <si>
    <r>
      <t xml:space="preserve">Desarrollo Lógico y Algoritmos    </t>
    </r>
    <r>
      <rPr>
        <sz val="8"/>
        <rFont val="Arial"/>
        <family val="2"/>
      </rPr>
      <t xml:space="preserve">          Profesor :  Nelson Carrizo               Excel     Calificación3</t>
    </r>
  </si>
  <si>
    <r>
      <t xml:space="preserve">Universidad Tecnológica de Panamá      </t>
    </r>
    <r>
      <rPr>
        <b/>
        <sz val="13"/>
        <rFont val="Arial"/>
        <family val="2"/>
      </rPr>
      <t>Sistemas</t>
    </r>
    <r>
      <rPr>
        <sz val="13"/>
        <rFont val="Arial"/>
        <family val="2"/>
      </rPr>
      <t xml:space="preserve">      I Semestre de 2018          3</t>
    </r>
  </si>
  <si>
    <r>
      <t xml:space="preserve">Asignatura:  </t>
    </r>
    <r>
      <rPr>
        <b/>
        <sz val="13"/>
        <rFont val="Arial"/>
        <family val="2"/>
      </rPr>
      <t>0741</t>
    </r>
    <r>
      <rPr>
        <sz val="13"/>
        <rFont val="Arial"/>
        <family val="2"/>
      </rPr>
      <t xml:space="preserve">    Grupo: </t>
    </r>
    <r>
      <rPr>
        <b/>
        <sz val="13"/>
        <rFont val="Arial"/>
        <family val="2"/>
      </rPr>
      <t>11R-201</t>
    </r>
    <r>
      <rPr>
        <sz val="13"/>
        <rFont val="Arial"/>
        <family val="2"/>
      </rPr>
      <t xml:space="preserve">    Horario:  </t>
    </r>
    <r>
      <rPr>
        <b/>
        <sz val="13"/>
        <rFont val="Arial"/>
        <family val="2"/>
      </rPr>
      <t>1155</t>
    </r>
    <r>
      <rPr>
        <sz val="13"/>
        <rFont val="Arial"/>
        <family val="2"/>
      </rPr>
      <t xml:space="preserve">    Aula:  3-310</t>
    </r>
  </si>
  <si>
    <t>08-0938-002087</t>
  </si>
  <si>
    <t>08-0927-000473</t>
  </si>
  <si>
    <t>08-0915-000217</t>
  </si>
  <si>
    <t>08-0876-000115</t>
  </si>
  <si>
    <t>08-0916-000160</t>
  </si>
  <si>
    <t>09-0750-000436</t>
  </si>
  <si>
    <t>08-0886-001798</t>
  </si>
  <si>
    <t>08-0921-001731</t>
  </si>
  <si>
    <t>04-0771-001766</t>
  </si>
  <si>
    <t>02-0740-002431</t>
  </si>
  <si>
    <t>08-0950-001723</t>
  </si>
  <si>
    <t>08-0927-002219</t>
  </si>
  <si>
    <t>08-0920-002364</t>
  </si>
  <si>
    <t>08-0940-001881</t>
  </si>
  <si>
    <t>20-0070-004235</t>
  </si>
  <si>
    <t>08-0770-002109</t>
  </si>
  <si>
    <t>02-0734-002037</t>
  </si>
  <si>
    <t>08-0801-000677</t>
  </si>
  <si>
    <t>08-0943-001617</t>
  </si>
  <si>
    <t>08-0359-000481</t>
  </si>
  <si>
    <t>08-0932-000520</t>
  </si>
  <si>
    <t>08-0924-001563</t>
  </si>
  <si>
    <t>08-0870-000181</t>
  </si>
  <si>
    <t>08-0893-000019</t>
  </si>
  <si>
    <t>03-0727-000895</t>
  </si>
  <si>
    <t>08-0881-001809</t>
  </si>
  <si>
    <t>02-0722-000353</t>
  </si>
  <si>
    <t>08-0745-002203</t>
  </si>
  <si>
    <t>08-0413-000500</t>
  </si>
  <si>
    <t>08-0813-000398</t>
  </si>
  <si>
    <t>08-0907-000225</t>
  </si>
  <si>
    <t>08-0947-001125</t>
  </si>
  <si>
    <t>08-0953-001704</t>
  </si>
  <si>
    <t>08-0872-000325</t>
  </si>
  <si>
    <t>08-0940-002126</t>
  </si>
  <si>
    <t>02-0742-002138</t>
  </si>
  <si>
    <t>08-0834-001504</t>
  </si>
  <si>
    <t>08-0899-000107</t>
  </si>
  <si>
    <t>08-0916-001886</t>
  </si>
  <si>
    <t>08-0935-002098</t>
  </si>
  <si>
    <t>Abrir Gmail y enviar investigación (domingo 1 de abril 23:00).</t>
  </si>
  <si>
    <t>08-0952-000149</t>
  </si>
  <si>
    <t>01-0130-001569</t>
  </si>
  <si>
    <t>C01 - Minicalculadora en 4 pasos, hoja impresa entregada (lunes 2 y miércoles 4 de abril).</t>
  </si>
  <si>
    <t>C02 C03 Promedio de 4 notas y convertir grados Fahrenheit a Celsius (lunes 9 de abrl).</t>
  </si>
  <si>
    <t>Ex</t>
  </si>
  <si>
    <t>Excel01 - Presupuesto familiar (miércoles 11 de abril).</t>
  </si>
  <si>
    <t>Moodle - Entrar, foto y foro (martes 10 de abril 23:00).</t>
  </si>
  <si>
    <t>Pp</t>
  </si>
  <si>
    <t>PowerPoint01 - Ambientes de cómputo (16 de abril).</t>
  </si>
  <si>
    <t>02</t>
  </si>
  <si>
    <t>03</t>
  </si>
  <si>
    <t>C03 - Calculadora  con todo (miercoles 18 y lunes 23 de abril).</t>
  </si>
  <si>
    <t>C04 - Convertir grados Fahrenheit a Celsius con todo (miércoles 25 de abril).</t>
  </si>
  <si>
    <t>Historia, Microcomputadoras y Ambientes de Cómputo (lunwes 7 de mayo).</t>
  </si>
  <si>
    <t>C04 Examen grados F a C C05 Promedio de 3 y 6 notas, centreando (lunes 30 de abril y miércoles 2 de mayo).</t>
  </si>
  <si>
    <t>Gy</t>
  </si>
  <si>
    <t>Gliffy01 Fahrenheit a Celsius,  Gliffy02 Promedio 4 Notas (miércoles 9 y lunes 14 de mayo).</t>
  </si>
  <si>
    <t>06</t>
  </si>
  <si>
    <t>DF</t>
  </si>
  <si>
    <t>Gliffy - Escrito en inglés (miércoles 23 de mayo).</t>
  </si>
  <si>
    <t>C06 - "Case" - Registrar, depurar, correr, probar en 5 pasos (lunes 21 de mayo).</t>
  </si>
  <si>
    <t>07</t>
  </si>
  <si>
    <t>Diagrama en hoja cuadriculada (lunes 28 de mayo).</t>
  </si>
  <si>
    <t>C06 - "Case" - 5 opciones creadas por el estudiante y Ventanas (miércoles 23  de mayo y miércoles 6 de junio).</t>
  </si>
  <si>
    <t>Cu</t>
  </si>
  <si>
    <t>Cuestionario Piensa en C (lunes 11 de junio).</t>
  </si>
  <si>
    <t>Piensa en C - del cuestionario enviado por Gmail.</t>
  </si>
  <si>
    <t>C08 - Mi alcancía - Monedas y billetes (lunes 18 y miércoles 20 de junio).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</si>
</sst>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9" fontId="3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7" fontId="1" fillId="0" borderId="0" xfId="0" applyNumberFormat="1" applyFont="1"/>
    <xf numFmtId="0" fontId="2" fillId="0" borderId="2" xfId="0" applyFont="1" applyBorder="1" applyAlignment="1">
      <alignment horizontal="left"/>
    </xf>
    <xf numFmtId="164" fontId="2" fillId="0" borderId="3" xfId="0" applyNumberFormat="1" applyFont="1" applyBorder="1"/>
    <xf numFmtId="0" fontId="2" fillId="0" borderId="3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" fillId="0" borderId="2" xfId="0" quotePrefix="1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2" fillId="0" borderId="4" xfId="0" applyFont="1" applyBorder="1" applyAlignment="1">
      <alignment horizontal="right"/>
    </xf>
    <xf numFmtId="0" fontId="6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" fillId="0" borderId="6" xfId="0" applyFont="1" applyBorder="1"/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baseColWidth="10" defaultColWidth="5.140625" defaultRowHeight="12.75" x14ac:dyDescent="0.2"/>
  <cols>
    <col min="1" max="1" width="3.85546875" style="1" customWidth="1"/>
    <col min="2" max="2" width="14.5703125" style="1" customWidth="1"/>
    <col min="3" max="3" width="3" style="1" customWidth="1"/>
    <col min="4" max="4" width="8.28515625" style="1" customWidth="1"/>
    <col min="5" max="9" width="3.7109375" style="1" customWidth="1"/>
    <col min="10" max="10" width="1.85546875" style="1" customWidth="1"/>
    <col min="11" max="20" width="3.7109375" style="1" customWidth="1"/>
    <col min="21" max="21" width="1.7109375" style="1" customWidth="1"/>
    <col min="22" max="22" width="3.7109375" style="1" customWidth="1"/>
    <col min="23" max="23" width="1.7109375" style="1" customWidth="1"/>
    <col min="24" max="24" width="3.85546875" style="1" customWidth="1"/>
    <col min="25" max="25" width="4.140625" style="1" customWidth="1"/>
    <col min="26" max="26" width="9" style="1" customWidth="1"/>
    <col min="27" max="27" width="6.7109375" style="1" customWidth="1"/>
    <col min="28" max="28" width="3.28515625" style="1" customWidth="1"/>
    <col min="29" max="29" width="8" style="1" customWidth="1"/>
    <col min="30" max="35" width="4" style="1" customWidth="1"/>
    <col min="36" max="36" width="5" style="1" customWidth="1"/>
    <col min="37" max="37" width="4.140625" style="1" customWidth="1"/>
    <col min="38" max="16384" width="5.140625" style="1"/>
  </cols>
  <sheetData>
    <row r="1" spans="1:37" s="30" customFormat="1" ht="16.5" customHeight="1" x14ac:dyDescent="0.2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37" s="30" customFormat="1" ht="16.5" customHeight="1" x14ac:dyDescent="0.25">
      <c r="A2" s="33"/>
      <c r="B2" s="33"/>
      <c r="C2" s="33"/>
      <c r="D2" s="33"/>
      <c r="E2" s="33"/>
    </row>
    <row r="3" spans="1:37" s="30" customFormat="1" ht="16.5" customHeight="1" x14ac:dyDescent="0.25">
      <c r="A3" s="48" t="s">
        <v>29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37" ht="13.5" customHeight="1" thickBot="1" x14ac:dyDescent="0.25">
      <c r="A4" s="29"/>
      <c r="B4" s="29"/>
      <c r="C4" s="29"/>
      <c r="D4" s="29"/>
      <c r="E4" s="32"/>
      <c r="F4" s="29"/>
      <c r="G4" s="29"/>
      <c r="H4" s="29"/>
      <c r="I4" s="29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29"/>
    </row>
    <row r="5" spans="1:37" ht="13.5" customHeight="1" thickBot="1" x14ac:dyDescent="0.25">
      <c r="E5" s="1" t="s">
        <v>14</v>
      </c>
      <c r="I5" s="43">
        <v>0.3</v>
      </c>
      <c r="J5" s="12"/>
      <c r="K5" s="1" t="s">
        <v>15</v>
      </c>
      <c r="V5" s="43">
        <v>0.25</v>
      </c>
      <c r="W5" s="12"/>
      <c r="X5" s="43">
        <v>0.15</v>
      </c>
      <c r="Y5" s="43">
        <v>0.3</v>
      </c>
      <c r="Z5" s="12"/>
      <c r="AD5" s="1" t="s">
        <v>16</v>
      </c>
      <c r="AI5" s="43">
        <v>0.1</v>
      </c>
      <c r="AK5" s="43">
        <v>0.05</v>
      </c>
    </row>
    <row r="6" spans="1:37" s="4" customFormat="1" ht="13.5" customHeight="1" thickBot="1" x14ac:dyDescent="0.25">
      <c r="A6" s="2" t="s">
        <v>0</v>
      </c>
      <c r="B6" s="3" t="s">
        <v>1</v>
      </c>
      <c r="C6" s="3" t="s">
        <v>18</v>
      </c>
      <c r="D6" s="3" t="s">
        <v>25</v>
      </c>
      <c r="E6" s="21" t="s">
        <v>13</v>
      </c>
      <c r="F6" s="27" t="s">
        <v>8</v>
      </c>
      <c r="G6" s="13" t="s">
        <v>9</v>
      </c>
      <c r="H6" s="13" t="s">
        <v>10</v>
      </c>
      <c r="I6" s="7" t="s">
        <v>2</v>
      </c>
      <c r="J6" s="13"/>
      <c r="K6" s="45" t="s">
        <v>26</v>
      </c>
      <c r="L6" s="44" t="s">
        <v>80</v>
      </c>
      <c r="M6" s="37" t="s">
        <v>75</v>
      </c>
      <c r="N6" s="37" t="s">
        <v>78</v>
      </c>
      <c r="O6" s="21" t="s">
        <v>81</v>
      </c>
      <c r="P6" s="21">
        <v>45</v>
      </c>
      <c r="Q6" s="21" t="s">
        <v>86</v>
      </c>
      <c r="R6" s="21" t="s">
        <v>88</v>
      </c>
      <c r="S6" s="21" t="s">
        <v>92</v>
      </c>
      <c r="T6" s="21"/>
      <c r="U6" s="8"/>
      <c r="V6" s="7" t="s">
        <v>2</v>
      </c>
      <c r="W6" s="7"/>
      <c r="X6" s="7" t="s">
        <v>5</v>
      </c>
      <c r="Y6" s="7" t="s">
        <v>3</v>
      </c>
      <c r="Z6" s="18" t="s">
        <v>17</v>
      </c>
      <c r="AA6" s="7" t="s">
        <v>4</v>
      </c>
      <c r="AB6" s="7" t="s">
        <v>7</v>
      </c>
      <c r="AC6" s="3" t="s">
        <v>25</v>
      </c>
      <c r="AD6" s="24" t="s">
        <v>22</v>
      </c>
      <c r="AE6" s="24" t="s">
        <v>23</v>
      </c>
      <c r="AF6" s="24" t="s">
        <v>89</v>
      </c>
      <c r="AG6" s="24" t="s">
        <v>21</v>
      </c>
      <c r="AH6" s="7" t="s">
        <v>95</v>
      </c>
      <c r="AI6" s="7" t="s">
        <v>2</v>
      </c>
      <c r="AJ6" s="7" t="s">
        <v>6</v>
      </c>
      <c r="AK6" s="42" t="s">
        <v>2</v>
      </c>
    </row>
    <row r="7" spans="1:37" ht="16.5" customHeight="1" x14ac:dyDescent="0.25">
      <c r="A7" s="40"/>
      <c r="B7" s="34" t="s">
        <v>56</v>
      </c>
      <c r="C7" s="46"/>
      <c r="D7" s="34"/>
      <c r="E7" s="5">
        <v>92</v>
      </c>
      <c r="F7" s="25">
        <v>100</v>
      </c>
      <c r="G7" s="5"/>
      <c r="H7" s="25"/>
      <c r="I7" s="9">
        <f>SUM(E7:H7)/2</f>
        <v>96</v>
      </c>
      <c r="J7" s="9"/>
      <c r="K7" s="5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5">
        <v>100</v>
      </c>
      <c r="R7" s="5">
        <v>100</v>
      </c>
      <c r="S7" s="5">
        <v>100</v>
      </c>
      <c r="T7" s="5"/>
      <c r="U7" s="5"/>
      <c r="V7" s="9">
        <f>SUM(K7:T7)/9</f>
        <v>100</v>
      </c>
      <c r="W7" s="9"/>
      <c r="X7" s="5">
        <f>AI7+AK7</f>
        <v>15</v>
      </c>
      <c r="Y7" s="9"/>
      <c r="Z7" s="5" t="str">
        <f>IF(AA7&gt;60.9,"se exime"," ")</f>
        <v>se exime</v>
      </c>
      <c r="AA7" s="19">
        <f>I7*0.3+V7*0.25+Y7*0.3+X7</f>
        <v>68.8</v>
      </c>
      <c r="AB7" s="9" t="str">
        <f>IF(AA7&gt;60.9,"A", IF(AA7&gt;50.9,"B", IF(AA7&gt;40.9,"C", IF(AA7&gt;30.9,"D", "F"))))</f>
        <v>A</v>
      </c>
      <c r="AC7" s="34"/>
      <c r="AD7" s="25">
        <v>100</v>
      </c>
      <c r="AE7" s="25">
        <v>100</v>
      </c>
      <c r="AF7" s="25">
        <v>100</v>
      </c>
      <c r="AG7" s="25">
        <v>100</v>
      </c>
      <c r="AH7" s="25">
        <v>100</v>
      </c>
      <c r="AI7" s="20">
        <f>SUM(AD7:AH7)/5/10</f>
        <v>10</v>
      </c>
      <c r="AJ7" s="5"/>
      <c r="AK7" s="41" t="str">
        <f>IF(AJ7&lt;2,"5", IF(AJ7&lt;4,"4", IF(AJ7&lt;6,"3", IF(AJ7&lt;8,"2", IF(AJ7&lt;10,"1", "0")))))</f>
        <v>5</v>
      </c>
    </row>
    <row r="8" spans="1:37" s="4" customFormat="1" ht="16.5" customHeight="1" x14ac:dyDescent="0.25">
      <c r="A8" s="31"/>
      <c r="B8" s="34" t="s">
        <v>43</v>
      </c>
      <c r="C8" s="6"/>
      <c r="D8" s="34"/>
      <c r="E8" s="5">
        <v>92</v>
      </c>
      <c r="F8" s="25">
        <v>100</v>
      </c>
      <c r="G8" s="5"/>
      <c r="H8" s="25"/>
      <c r="I8" s="9">
        <f>SUM(E8:H8)/2</f>
        <v>96</v>
      </c>
      <c r="J8" s="9"/>
      <c r="K8" s="5">
        <v>100</v>
      </c>
      <c r="L8" s="5">
        <v>90</v>
      </c>
      <c r="M8" s="5">
        <v>100</v>
      </c>
      <c r="N8" s="5">
        <v>100</v>
      </c>
      <c r="O8" s="5">
        <v>100</v>
      </c>
      <c r="P8" s="5">
        <v>100</v>
      </c>
      <c r="Q8" s="5">
        <v>100</v>
      </c>
      <c r="R8" s="5">
        <v>100</v>
      </c>
      <c r="S8" s="5">
        <v>100</v>
      </c>
      <c r="T8" s="5"/>
      <c r="U8" s="5"/>
      <c r="V8" s="9">
        <f>SUM(K8:T8)/9</f>
        <v>98.888888888888886</v>
      </c>
      <c r="W8" s="9"/>
      <c r="X8" s="5">
        <f>AI8+AK8</f>
        <v>15</v>
      </c>
      <c r="Y8" s="9"/>
      <c r="Z8" s="5" t="str">
        <f>IF(AA8&gt;60.9,"se exime"," ")</f>
        <v>se exime</v>
      </c>
      <c r="AA8" s="19">
        <f>I8*0.3+V8*0.25+Y8*0.3+X8</f>
        <v>68.522222222222211</v>
      </c>
      <c r="AB8" s="9" t="str">
        <f>IF(AA8&gt;60.9,"A", IF(AA8&gt;50.9,"B", IF(AA8&gt;40.9,"C", IF(AA8&gt;30.9,"D", "F"))))</f>
        <v>A</v>
      </c>
      <c r="AC8" s="34"/>
      <c r="AD8" s="25">
        <v>100</v>
      </c>
      <c r="AE8" s="26">
        <v>100</v>
      </c>
      <c r="AF8" s="26">
        <v>100</v>
      </c>
      <c r="AG8" s="26">
        <v>100</v>
      </c>
      <c r="AH8" s="25">
        <v>100</v>
      </c>
      <c r="AI8" s="20">
        <f>SUM(AD8:AH8)/5/10</f>
        <v>10</v>
      </c>
      <c r="AJ8" s="5"/>
      <c r="AK8" s="39" t="str">
        <f>IF(AJ8&lt;2,"5", IF(AJ8&lt;4,"4", IF(AJ8&lt;6,"3", IF(AJ8&lt;8,"2", IF(AJ8&lt;10,"1", "0")))))</f>
        <v>5</v>
      </c>
    </row>
    <row r="9" spans="1:37" s="4" customFormat="1" ht="16.5" customHeight="1" x14ac:dyDescent="0.25">
      <c r="A9" s="40"/>
      <c r="B9" s="34" t="s">
        <v>61</v>
      </c>
      <c r="C9" s="46"/>
      <c r="D9" s="34"/>
      <c r="E9" s="5">
        <v>90</v>
      </c>
      <c r="F9" s="25">
        <v>100</v>
      </c>
      <c r="G9" s="5"/>
      <c r="H9" s="25"/>
      <c r="I9" s="9">
        <f>SUM(E9:H9)/2</f>
        <v>95</v>
      </c>
      <c r="J9" s="9"/>
      <c r="K9" s="5">
        <v>100</v>
      </c>
      <c r="L9" s="5">
        <v>90</v>
      </c>
      <c r="M9" s="5">
        <v>100</v>
      </c>
      <c r="N9" s="5">
        <v>100</v>
      </c>
      <c r="O9" s="5">
        <v>100</v>
      </c>
      <c r="P9" s="5">
        <v>100</v>
      </c>
      <c r="Q9" s="5">
        <v>100</v>
      </c>
      <c r="R9" s="5">
        <v>90</v>
      </c>
      <c r="S9" s="5">
        <v>100</v>
      </c>
      <c r="T9" s="5"/>
      <c r="U9" s="5"/>
      <c r="V9" s="9">
        <f>SUM(K9:T9)/9</f>
        <v>97.777777777777771</v>
      </c>
      <c r="W9" s="9"/>
      <c r="X9" s="5">
        <f>AI9+AK9</f>
        <v>15</v>
      </c>
      <c r="Y9" s="9"/>
      <c r="Z9" s="5" t="str">
        <f>IF(AA9&gt;60.9,"se exime"," ")</f>
        <v>se exime</v>
      </c>
      <c r="AA9" s="19">
        <f>I9*0.3+V9*0.25+Y9*0.3+X9</f>
        <v>67.944444444444443</v>
      </c>
      <c r="AB9" s="9" t="str">
        <f>IF(AA9&gt;60.9,"A", IF(AA9&gt;50.9,"B", IF(AA9&gt;40.9,"C", IF(AA9&gt;30.9,"D", "F"))))</f>
        <v>A</v>
      </c>
      <c r="AC9" s="34"/>
      <c r="AD9" s="25">
        <v>100</v>
      </c>
      <c r="AE9" s="26">
        <v>100</v>
      </c>
      <c r="AF9" s="26">
        <v>100</v>
      </c>
      <c r="AG9" s="26">
        <v>100</v>
      </c>
      <c r="AH9" s="25">
        <v>100</v>
      </c>
      <c r="AI9" s="20">
        <f>SUM(AD9:AH9)/5/10</f>
        <v>10</v>
      </c>
      <c r="AJ9" s="5"/>
      <c r="AK9" s="39" t="str">
        <f>IF(AJ9&lt;2,"5", IF(AJ9&lt;4,"4", IF(AJ9&lt;6,"3", IF(AJ9&lt;8,"2", IF(AJ9&lt;10,"1", "0")))))</f>
        <v>5</v>
      </c>
    </row>
    <row r="10" spans="1:37" ht="16.5" customHeight="1" x14ac:dyDescent="0.25">
      <c r="A10" s="31"/>
      <c r="B10" s="34" t="s">
        <v>65</v>
      </c>
      <c r="C10" s="46"/>
      <c r="D10" s="34"/>
      <c r="E10" s="5">
        <v>100</v>
      </c>
      <c r="F10" s="25">
        <v>100</v>
      </c>
      <c r="G10" s="5"/>
      <c r="H10" s="25"/>
      <c r="I10" s="9">
        <f>SUM(E10:H10)/2</f>
        <v>100</v>
      </c>
      <c r="J10" s="9"/>
      <c r="K10" s="5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5">
        <v>100</v>
      </c>
      <c r="S10" s="5">
        <v>80</v>
      </c>
      <c r="T10" s="5"/>
      <c r="U10" s="5"/>
      <c r="V10" s="9">
        <f>SUM(K10:T10)/9</f>
        <v>97.777777777777771</v>
      </c>
      <c r="W10" s="9"/>
      <c r="X10" s="5">
        <f>AI10+AK10</f>
        <v>12.28</v>
      </c>
      <c r="Y10" s="9"/>
      <c r="Z10" s="5" t="str">
        <f>IF(AA10&gt;60.9,"se exime"," ")</f>
        <v>se exime</v>
      </c>
      <c r="AA10" s="19">
        <f>I10*0.3+V10*0.25+Y10*0.3+X10</f>
        <v>66.724444444444444</v>
      </c>
      <c r="AB10" s="9" t="str">
        <f>IF(AA10&gt;60.9,"A", IF(AA10&gt;50.9,"B", IF(AA10&gt;40.9,"C", IF(AA10&gt;30.9,"D", "F"))))</f>
        <v>A</v>
      </c>
      <c r="AC10" s="34"/>
      <c r="AD10" s="25">
        <v>100</v>
      </c>
      <c r="AE10" s="26">
        <v>70</v>
      </c>
      <c r="AF10" s="26">
        <v>94</v>
      </c>
      <c r="AG10" s="26"/>
      <c r="AH10" s="25">
        <v>100</v>
      </c>
      <c r="AI10" s="20">
        <f>SUM(AD10:AH10)/5/10</f>
        <v>7.2799999999999994</v>
      </c>
      <c r="AJ10" s="6">
        <v>1</v>
      </c>
      <c r="AK10" s="39" t="str">
        <f>IF(AJ10&lt;2,"5", IF(AJ10&lt;4,"4", IF(AJ10&lt;6,"3", IF(AJ10&lt;8,"2", IF(AJ10&lt;10,"1", "0")))))</f>
        <v>5</v>
      </c>
    </row>
    <row r="11" spans="1:37" ht="16.5" customHeight="1" x14ac:dyDescent="0.25">
      <c r="A11" s="40"/>
      <c r="B11" s="34" t="s">
        <v>64</v>
      </c>
      <c r="C11" s="46"/>
      <c r="D11" s="34"/>
      <c r="E11" s="5">
        <v>91</v>
      </c>
      <c r="F11" s="25">
        <v>100</v>
      </c>
      <c r="G11" s="5"/>
      <c r="H11" s="25"/>
      <c r="I11" s="9">
        <f>SUM(E11:H11)/2</f>
        <v>95.5</v>
      </c>
      <c r="J11" s="9"/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90</v>
      </c>
      <c r="R11" s="5">
        <v>100</v>
      </c>
      <c r="S11" s="5">
        <v>50</v>
      </c>
      <c r="T11" s="5"/>
      <c r="U11" s="5"/>
      <c r="V11" s="9">
        <f>SUM(K11:T11)/9</f>
        <v>93.333333333333329</v>
      </c>
      <c r="W11" s="9"/>
      <c r="X11" s="5">
        <f>AI11+AK11</f>
        <v>13.379999999999999</v>
      </c>
      <c r="Y11" s="9"/>
      <c r="Z11" s="5" t="str">
        <f>IF(AA11&gt;60.9,"se exime"," ")</f>
        <v>se exime</v>
      </c>
      <c r="AA11" s="19">
        <f>I11*0.3+V11*0.25+Y11*0.3+X11</f>
        <v>65.36333333333333</v>
      </c>
      <c r="AB11" s="9" t="str">
        <f>IF(AA11&gt;60.9,"A", IF(AA11&gt;50.9,"B", IF(AA11&gt;40.9,"C", IF(AA11&gt;30.9,"D", "F"))))</f>
        <v>A</v>
      </c>
      <c r="AC11" s="34"/>
      <c r="AD11" s="25">
        <v>100</v>
      </c>
      <c r="AE11" s="26">
        <v>90</v>
      </c>
      <c r="AF11" s="26">
        <v>79</v>
      </c>
      <c r="AG11" s="26">
        <v>100</v>
      </c>
      <c r="AH11" s="25">
        <v>100</v>
      </c>
      <c r="AI11" s="20">
        <f>SUM(AD11:AH11)/5/10</f>
        <v>9.379999999999999</v>
      </c>
      <c r="AJ11" s="6">
        <v>3</v>
      </c>
      <c r="AK11" s="39" t="str">
        <f>IF(AJ11&lt;2,"5", IF(AJ11&lt;4,"4", IF(AJ11&lt;6,"3", IF(AJ11&lt;8,"2", IF(AJ11&lt;10,"1", "0")))))</f>
        <v>4</v>
      </c>
    </row>
    <row r="12" spans="1:37" ht="16.5" customHeight="1" x14ac:dyDescent="0.25">
      <c r="A12" s="31"/>
      <c r="B12" s="34" t="s">
        <v>60</v>
      </c>
      <c r="C12" s="46"/>
      <c r="D12" s="34"/>
      <c r="E12" s="5">
        <v>88</v>
      </c>
      <c r="F12" s="25">
        <v>85</v>
      </c>
      <c r="G12" s="5"/>
      <c r="H12" s="25"/>
      <c r="I12" s="9">
        <f>SUM(E12:H12)/2</f>
        <v>86.5</v>
      </c>
      <c r="J12" s="9"/>
      <c r="K12" s="5">
        <v>100</v>
      </c>
      <c r="L12" s="5">
        <v>90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90</v>
      </c>
      <c r="S12" s="5">
        <v>80</v>
      </c>
      <c r="T12" s="5"/>
      <c r="U12" s="5"/>
      <c r="V12" s="9">
        <f>SUM(K12:T12)/9</f>
        <v>95.555555555555557</v>
      </c>
      <c r="W12" s="9"/>
      <c r="X12" s="5">
        <f>AI12+AK12</f>
        <v>14.42</v>
      </c>
      <c r="Y12" s="9"/>
      <c r="Z12" s="5" t="str">
        <f>IF(AA12&gt;60.9,"se exime"," ")</f>
        <v>se exime</v>
      </c>
      <c r="AA12" s="19">
        <f>I12*0.3+V12*0.25+Y12*0.3+X12</f>
        <v>64.25888888888889</v>
      </c>
      <c r="AB12" s="9" t="str">
        <f>IF(AA12&gt;60.9,"A", IF(AA12&gt;50.9,"B", IF(AA12&gt;40.9,"C", IF(AA12&gt;30.9,"D", "F"))))</f>
        <v>A</v>
      </c>
      <c r="AC12" s="34"/>
      <c r="AD12" s="25">
        <v>100</v>
      </c>
      <c r="AE12" s="26">
        <v>80</v>
      </c>
      <c r="AF12" s="26">
        <v>91</v>
      </c>
      <c r="AG12" s="26">
        <v>100</v>
      </c>
      <c r="AH12" s="25">
        <v>100</v>
      </c>
      <c r="AI12" s="20">
        <f>SUM(AD12:AH12)/5/10</f>
        <v>9.42</v>
      </c>
      <c r="AJ12" s="6"/>
      <c r="AK12" s="39" t="str">
        <f>IF(AJ12&lt;2,"5", IF(AJ12&lt;4,"4", IF(AJ12&lt;6,"3", IF(AJ12&lt;8,"2", IF(AJ12&lt;10,"1", "0")))))</f>
        <v>5</v>
      </c>
    </row>
    <row r="13" spans="1:37" ht="16.5" customHeight="1" x14ac:dyDescent="0.25">
      <c r="A13" s="40"/>
      <c r="B13" s="34" t="s">
        <v>57</v>
      </c>
      <c r="C13" s="46"/>
      <c r="D13" s="34"/>
      <c r="E13" s="5">
        <v>76</v>
      </c>
      <c r="F13" s="25">
        <v>100</v>
      </c>
      <c r="G13" s="5"/>
      <c r="H13" s="25"/>
      <c r="I13" s="9">
        <f>SUM(E13:H13)/2</f>
        <v>88</v>
      </c>
      <c r="J13" s="9"/>
      <c r="K13" s="5">
        <v>100</v>
      </c>
      <c r="L13" s="5">
        <v>75</v>
      </c>
      <c r="M13" s="5">
        <v>100</v>
      </c>
      <c r="N13" s="5">
        <v>100</v>
      </c>
      <c r="O13" s="5">
        <v>50</v>
      </c>
      <c r="P13" s="5">
        <v>100</v>
      </c>
      <c r="Q13" s="5">
        <v>100</v>
      </c>
      <c r="R13" s="5">
        <v>100</v>
      </c>
      <c r="S13" s="5">
        <v>100</v>
      </c>
      <c r="T13" s="5"/>
      <c r="U13" s="5"/>
      <c r="V13" s="9">
        <f>SUM(K13:T13)/9</f>
        <v>91.666666666666671</v>
      </c>
      <c r="W13" s="9"/>
      <c r="X13" s="5">
        <f>AI13+AK13</f>
        <v>14</v>
      </c>
      <c r="Y13" s="9"/>
      <c r="Z13" s="5" t="str">
        <f>IF(AA13&gt;60.9,"se exime"," ")</f>
        <v>se exime</v>
      </c>
      <c r="AA13" s="19">
        <f>I13*0.3+V13*0.25+Y13*0.3+X13</f>
        <v>63.316666666666663</v>
      </c>
      <c r="AB13" s="9" t="str">
        <f>IF(AA13&gt;60.9,"A", IF(AA13&gt;50.9,"B", IF(AA13&gt;40.9,"C", IF(AA13&gt;30.9,"D", "F"))))</f>
        <v>A</v>
      </c>
      <c r="AC13" s="34"/>
      <c r="AD13" s="25">
        <v>100</v>
      </c>
      <c r="AE13" s="26">
        <v>50</v>
      </c>
      <c r="AF13" s="26">
        <v>100</v>
      </c>
      <c r="AG13" s="26">
        <v>100</v>
      </c>
      <c r="AH13" s="25">
        <v>100</v>
      </c>
      <c r="AI13" s="20">
        <f>SUM(AD13:AH13)/5/10</f>
        <v>9</v>
      </c>
      <c r="AJ13" s="6">
        <v>0.5</v>
      </c>
      <c r="AK13" s="39" t="str">
        <f>IF(AJ13&lt;2,"5", IF(AJ13&lt;4,"4", IF(AJ13&lt;6,"3", IF(AJ13&lt;8,"2", IF(AJ13&lt;10,"1", "0")))))</f>
        <v>5</v>
      </c>
    </row>
    <row r="14" spans="1:37" ht="16.5" customHeight="1" x14ac:dyDescent="0.25">
      <c r="A14" s="31"/>
      <c r="B14" s="34" t="s">
        <v>45</v>
      </c>
      <c r="C14" s="6"/>
      <c r="D14" s="34"/>
      <c r="E14" s="5">
        <v>85</v>
      </c>
      <c r="F14" s="25">
        <v>100</v>
      </c>
      <c r="G14" s="5"/>
      <c r="H14" s="25"/>
      <c r="I14" s="9">
        <f>SUM(E14:H14)/2</f>
        <v>92.5</v>
      </c>
      <c r="J14" s="9"/>
      <c r="K14" s="5">
        <v>75</v>
      </c>
      <c r="L14" s="5">
        <v>90</v>
      </c>
      <c r="M14" s="5">
        <v>100</v>
      </c>
      <c r="N14" s="5">
        <v>100</v>
      </c>
      <c r="O14" s="5">
        <v>90</v>
      </c>
      <c r="P14" s="5">
        <v>100</v>
      </c>
      <c r="Q14" s="5">
        <v>100</v>
      </c>
      <c r="R14" s="5">
        <v>100</v>
      </c>
      <c r="S14" s="5">
        <v>30</v>
      </c>
      <c r="T14" s="5"/>
      <c r="U14" s="5"/>
      <c r="V14" s="9">
        <f>SUM(K14:T14)/9</f>
        <v>87.222222222222229</v>
      </c>
      <c r="W14" s="9"/>
      <c r="X14" s="5">
        <f>AI14+AK14</f>
        <v>13.4</v>
      </c>
      <c r="Y14" s="9"/>
      <c r="Z14" s="5" t="str">
        <f>IF(AA14&gt;60.9,"se exime"," ")</f>
        <v>se exime</v>
      </c>
      <c r="AA14" s="19">
        <f>I14*0.3+V14*0.25+Y14*0.3+X14</f>
        <v>62.955555555555556</v>
      </c>
      <c r="AB14" s="9" t="str">
        <f>IF(AA14&gt;60.9,"A", IF(AA14&gt;50.9,"B", IF(AA14&gt;40.9,"C", IF(AA14&gt;30.9,"D", "F"))))</f>
        <v>A</v>
      </c>
      <c r="AC14" s="34"/>
      <c r="AD14" s="25">
        <v>100</v>
      </c>
      <c r="AE14" s="26">
        <v>70</v>
      </c>
      <c r="AF14" s="26">
        <v>100</v>
      </c>
      <c r="AG14" s="26">
        <v>100</v>
      </c>
      <c r="AH14" s="25">
        <v>100</v>
      </c>
      <c r="AI14" s="20">
        <f>SUM(AD14:AH14)/5/10</f>
        <v>9.4</v>
      </c>
      <c r="AJ14" s="6">
        <v>3.5</v>
      </c>
      <c r="AK14" s="39" t="str">
        <f>IF(AJ14&lt;2,"5", IF(AJ14&lt;4,"4", IF(AJ14&lt;6,"3", IF(AJ14&lt;8,"2", IF(AJ14&lt;10,"1", "0")))))</f>
        <v>4</v>
      </c>
    </row>
    <row r="15" spans="1:37" ht="16.5" customHeight="1" x14ac:dyDescent="0.25">
      <c r="A15" s="40"/>
      <c r="B15" s="34" t="s">
        <v>39</v>
      </c>
      <c r="C15" s="6"/>
      <c r="D15" s="34"/>
      <c r="E15" s="5">
        <v>82</v>
      </c>
      <c r="F15" s="25">
        <v>94</v>
      </c>
      <c r="G15" s="5"/>
      <c r="H15" s="25"/>
      <c r="I15" s="9">
        <f>SUM(E15:H15)/2</f>
        <v>88</v>
      </c>
      <c r="J15" s="9"/>
      <c r="K15" s="5">
        <v>100</v>
      </c>
      <c r="L15" s="5">
        <v>75</v>
      </c>
      <c r="M15" s="5">
        <v>100</v>
      </c>
      <c r="N15" s="5">
        <v>100</v>
      </c>
      <c r="O15" s="5">
        <v>100</v>
      </c>
      <c r="P15" s="5">
        <v>100</v>
      </c>
      <c r="Q15" s="5">
        <v>100</v>
      </c>
      <c r="R15" s="5">
        <v>80</v>
      </c>
      <c r="S15" s="5">
        <v>30</v>
      </c>
      <c r="T15" s="5"/>
      <c r="U15" s="5"/>
      <c r="V15" s="9">
        <f>SUM(K15:T15)/9</f>
        <v>87.222222222222229</v>
      </c>
      <c r="W15" s="9"/>
      <c r="X15" s="5">
        <f>AI15+AK15</f>
        <v>14.52</v>
      </c>
      <c r="Y15" s="9"/>
      <c r="Z15" s="5" t="str">
        <f>IF(AA15&gt;60.9,"se exime"," ")</f>
        <v>se exime</v>
      </c>
      <c r="AA15" s="19">
        <f>I15*0.3+V15*0.25+Y15*0.3+X15</f>
        <v>62.725555555555559</v>
      </c>
      <c r="AB15" s="9" t="str">
        <f>IF(AA15&gt;60.9,"A", IF(AA15&gt;50.9,"B", IF(AA15&gt;40.9,"C", IF(AA15&gt;30.9,"D", "F"))))</f>
        <v>A</v>
      </c>
      <c r="AC15" s="34"/>
      <c r="AD15" s="25">
        <v>100</v>
      </c>
      <c r="AE15" s="26">
        <v>80</v>
      </c>
      <c r="AF15" s="26">
        <v>96</v>
      </c>
      <c r="AG15" s="26">
        <v>100</v>
      </c>
      <c r="AH15" s="25">
        <v>100</v>
      </c>
      <c r="AI15" s="20">
        <f>SUM(AD15:AH15)/5/10</f>
        <v>9.52</v>
      </c>
      <c r="AJ15" s="6">
        <v>1</v>
      </c>
      <c r="AK15" s="39" t="str">
        <f>IF(AJ15&lt;2,"5", IF(AJ15&lt;4,"4", IF(AJ15&lt;6,"3", IF(AJ15&lt;8,"2", IF(AJ15&lt;10,"1", "0")))))</f>
        <v>5</v>
      </c>
    </row>
    <row r="16" spans="1:37" ht="16.5" customHeight="1" x14ac:dyDescent="0.25">
      <c r="A16" s="31"/>
      <c r="B16" s="34" t="s">
        <v>49</v>
      </c>
      <c r="C16" s="46"/>
      <c r="D16" s="34"/>
      <c r="E16" s="5">
        <v>91</v>
      </c>
      <c r="F16" s="25">
        <v>97</v>
      </c>
      <c r="G16" s="5"/>
      <c r="H16" s="25"/>
      <c r="I16" s="9">
        <f>SUM(E16:H16)/2</f>
        <v>94</v>
      </c>
      <c r="J16" s="9"/>
      <c r="K16" s="5">
        <v>100</v>
      </c>
      <c r="L16" s="5">
        <v>100</v>
      </c>
      <c r="M16" s="5">
        <v>100</v>
      </c>
      <c r="N16" s="5">
        <v>100</v>
      </c>
      <c r="O16" s="5">
        <v>50</v>
      </c>
      <c r="P16" s="5">
        <v>100</v>
      </c>
      <c r="Q16" s="5">
        <v>100</v>
      </c>
      <c r="R16" s="5">
        <v>50</v>
      </c>
      <c r="S16" s="5">
        <v>100</v>
      </c>
      <c r="T16" s="5"/>
      <c r="U16" s="5"/>
      <c r="V16" s="9">
        <f>SUM(K16:T16)/9</f>
        <v>88.888888888888886</v>
      </c>
      <c r="W16" s="9"/>
      <c r="X16" s="5">
        <f>AI16+AK16</f>
        <v>11.78</v>
      </c>
      <c r="Y16" s="9"/>
      <c r="Z16" s="5" t="str">
        <f>IF(AA16&gt;60.9,"se exime"," ")</f>
        <v>se exime</v>
      </c>
      <c r="AA16" s="19">
        <f>I16*0.3+V16*0.25+Y16*0.3+X16</f>
        <v>62.202222222222218</v>
      </c>
      <c r="AB16" s="9" t="str">
        <f>IF(AA16&gt;60.9,"A", IF(AA16&gt;50.9,"B", IF(AA16&gt;40.9,"C", IF(AA16&gt;30.9,"D", "F"))))</f>
        <v>A</v>
      </c>
      <c r="AC16" s="34"/>
      <c r="AD16" s="25">
        <v>100</v>
      </c>
      <c r="AE16" s="26">
        <v>45</v>
      </c>
      <c r="AF16" s="26">
        <v>74</v>
      </c>
      <c r="AG16" s="26">
        <v>70</v>
      </c>
      <c r="AH16" s="25">
        <v>100</v>
      </c>
      <c r="AI16" s="20">
        <f>SUM(AD16:AH16)/5/10</f>
        <v>7.7799999999999994</v>
      </c>
      <c r="AJ16" s="6">
        <v>3.5</v>
      </c>
      <c r="AK16" s="39" t="str">
        <f>IF(AJ16&lt;2,"5", IF(AJ16&lt;4,"4", IF(AJ16&lt;6,"3", IF(AJ16&lt;8,"2", IF(AJ16&lt;10,"1", "0")))))</f>
        <v>4</v>
      </c>
    </row>
    <row r="17" spans="1:37" ht="16.5" customHeight="1" x14ac:dyDescent="0.25">
      <c r="A17" s="40"/>
      <c r="B17" s="34" t="s">
        <v>58</v>
      </c>
      <c r="C17" s="46"/>
      <c r="D17" s="34"/>
      <c r="E17" s="5">
        <v>84</v>
      </c>
      <c r="F17" s="25">
        <v>78</v>
      </c>
      <c r="G17" s="5"/>
      <c r="H17" s="25"/>
      <c r="I17" s="9">
        <f>SUM(E17:H17)/2</f>
        <v>81</v>
      </c>
      <c r="J17" s="9"/>
      <c r="K17" s="5">
        <v>100</v>
      </c>
      <c r="L17" s="5">
        <v>75</v>
      </c>
      <c r="M17" s="5">
        <v>100</v>
      </c>
      <c r="N17" s="5">
        <v>100</v>
      </c>
      <c r="O17" s="5">
        <v>100</v>
      </c>
      <c r="P17" s="5">
        <v>90</v>
      </c>
      <c r="Q17" s="5">
        <v>100</v>
      </c>
      <c r="R17" s="5">
        <v>80</v>
      </c>
      <c r="S17" s="5">
        <v>80</v>
      </c>
      <c r="T17" s="5"/>
      <c r="U17" s="5"/>
      <c r="V17" s="9">
        <f>SUM(K17:T17)/9</f>
        <v>91.666666666666671</v>
      </c>
      <c r="W17" s="9"/>
      <c r="X17" s="5">
        <f>AI17+AK17</f>
        <v>14.68</v>
      </c>
      <c r="Y17" s="9"/>
      <c r="Z17" s="5" t="str">
        <f>IF(AA17&gt;60.9,"se exime"," ")</f>
        <v>se exime</v>
      </c>
      <c r="AA17" s="19">
        <f>I17*0.3+V17*0.25+Y17*0.3+X17</f>
        <v>61.896666666666668</v>
      </c>
      <c r="AB17" s="9" t="str">
        <f>IF(AA17&gt;60.9,"A", IF(AA17&gt;50.9,"B", IF(AA17&gt;40.9,"C", IF(AA17&gt;30.9,"D", "F"))))</f>
        <v>A</v>
      </c>
      <c r="AC17" s="34"/>
      <c r="AD17" s="25">
        <v>100</v>
      </c>
      <c r="AE17" s="26">
        <v>90</v>
      </c>
      <c r="AF17" s="26">
        <v>94</v>
      </c>
      <c r="AG17" s="26">
        <v>100</v>
      </c>
      <c r="AH17" s="25">
        <v>100</v>
      </c>
      <c r="AI17" s="20">
        <f>SUM(AD17:AH17)/5/10</f>
        <v>9.68</v>
      </c>
      <c r="AJ17" s="6">
        <v>1.5</v>
      </c>
      <c r="AK17" s="39" t="str">
        <f>IF(AJ17&lt;2,"5", IF(AJ17&lt;4,"4", IF(AJ17&lt;6,"3", IF(AJ17&lt;8,"2", IF(AJ17&lt;10,"1", "0")))))</f>
        <v>5</v>
      </c>
    </row>
    <row r="18" spans="1:37" ht="16.5" customHeight="1" x14ac:dyDescent="0.25">
      <c r="A18" s="31"/>
      <c r="B18" s="34" t="s">
        <v>42</v>
      </c>
      <c r="C18" s="6"/>
      <c r="D18" s="34"/>
      <c r="E18" s="5">
        <v>89</v>
      </c>
      <c r="F18" s="25">
        <v>76</v>
      </c>
      <c r="G18" s="5"/>
      <c r="H18" s="25"/>
      <c r="I18" s="9">
        <f>SUM(E18:H18)/2</f>
        <v>82.5</v>
      </c>
      <c r="J18" s="9"/>
      <c r="K18" s="5">
        <v>100</v>
      </c>
      <c r="L18" s="5">
        <v>65</v>
      </c>
      <c r="M18" s="5">
        <v>100</v>
      </c>
      <c r="N18" s="5">
        <v>100</v>
      </c>
      <c r="O18" s="5">
        <v>90</v>
      </c>
      <c r="P18" s="5">
        <v>100</v>
      </c>
      <c r="Q18" s="5">
        <v>100</v>
      </c>
      <c r="R18" s="5">
        <v>100</v>
      </c>
      <c r="S18" s="5">
        <v>80</v>
      </c>
      <c r="T18" s="5"/>
      <c r="U18" s="5"/>
      <c r="V18" s="9">
        <f>SUM(K18:T18)/9</f>
        <v>92.777777777777771</v>
      </c>
      <c r="W18" s="9"/>
      <c r="X18" s="5">
        <f>AI18+AK18</f>
        <v>13.48</v>
      </c>
      <c r="Y18" s="9"/>
      <c r="Z18" s="5" t="str">
        <f>IF(AA18&gt;60.9,"se exime"," ")</f>
        <v>se exime</v>
      </c>
      <c r="AA18" s="19">
        <f>I18*0.3+V18*0.25+Y18*0.3+X18</f>
        <v>61.424444444444447</v>
      </c>
      <c r="AB18" s="9" t="str">
        <f>IF(AA18&gt;60.9,"A", IF(AA18&gt;50.9,"B", IF(AA18&gt;40.9,"C", IF(AA18&gt;30.9,"D", "F"))))</f>
        <v>A</v>
      </c>
      <c r="AC18" s="34"/>
      <c r="AD18" s="25">
        <v>100</v>
      </c>
      <c r="AE18" s="26">
        <v>80</v>
      </c>
      <c r="AF18" s="26">
        <v>94</v>
      </c>
      <c r="AG18" s="26">
        <v>100</v>
      </c>
      <c r="AH18" s="25">
        <v>100</v>
      </c>
      <c r="AI18" s="20">
        <f>SUM(AD18:AH18)/5/10</f>
        <v>9.48</v>
      </c>
      <c r="AJ18" s="6">
        <v>2.5</v>
      </c>
      <c r="AK18" s="39" t="str">
        <f>IF(AJ18&lt;2,"5", IF(AJ18&lt;4,"4", IF(AJ18&lt;6,"3", IF(AJ18&lt;8,"2", IF(AJ18&lt;10,"1", "0")))))</f>
        <v>4</v>
      </c>
    </row>
    <row r="19" spans="1:37" ht="16.5" customHeight="1" x14ac:dyDescent="0.25">
      <c r="A19" s="40"/>
      <c r="B19" s="34" t="s">
        <v>59</v>
      </c>
      <c r="C19" s="46"/>
      <c r="D19" s="34"/>
      <c r="E19" s="5">
        <v>93</v>
      </c>
      <c r="F19" s="25">
        <v>85</v>
      </c>
      <c r="G19" s="5"/>
      <c r="H19" s="25"/>
      <c r="I19" s="9">
        <f>SUM(E19:H19)/2</f>
        <v>89</v>
      </c>
      <c r="J19" s="9"/>
      <c r="K19" s="5">
        <v>100</v>
      </c>
      <c r="L19" s="5">
        <v>100</v>
      </c>
      <c r="M19" s="5">
        <v>80</v>
      </c>
      <c r="N19" s="5">
        <v>100</v>
      </c>
      <c r="O19" s="5">
        <v>100</v>
      </c>
      <c r="P19" s="5">
        <v>90</v>
      </c>
      <c r="Q19" s="5">
        <v>100</v>
      </c>
      <c r="R19" s="5">
        <v>50</v>
      </c>
      <c r="S19" s="5">
        <v>80</v>
      </c>
      <c r="T19" s="5"/>
      <c r="U19" s="5"/>
      <c r="V19" s="9">
        <f>SUM(K19:T19)/9</f>
        <v>88.888888888888886</v>
      </c>
      <c r="W19" s="9"/>
      <c r="X19" s="5">
        <f>AI19+AK19</f>
        <v>11.879999999999999</v>
      </c>
      <c r="Y19" s="9"/>
      <c r="Z19" s="5" t="str">
        <f>IF(AA19&gt;60.9,"se exime"," ")</f>
        <v xml:space="preserve"> </v>
      </c>
      <c r="AA19" s="19">
        <f>I19*0.3+V19*0.25+Y19*0.3+X19</f>
        <v>60.802222222222213</v>
      </c>
      <c r="AB19" s="9" t="str">
        <f>IF(AA19&gt;60.9,"A", IF(AA19&gt;50.9,"B", IF(AA19&gt;40.9,"C", IF(AA19&gt;30.9,"D", "F"))))</f>
        <v>B</v>
      </c>
      <c r="AC19" s="34"/>
      <c r="AD19" s="25">
        <v>100</v>
      </c>
      <c r="AE19" s="26">
        <v>100</v>
      </c>
      <c r="AF19" s="26">
        <v>94</v>
      </c>
      <c r="AG19" s="26"/>
      <c r="AH19" s="25">
        <v>100</v>
      </c>
      <c r="AI19" s="20">
        <f>SUM(AD19:AH19)/5/10</f>
        <v>7.88</v>
      </c>
      <c r="AJ19" s="6">
        <v>2.5</v>
      </c>
      <c r="AK19" s="39" t="str">
        <f>IF(AJ19&lt;2,"5", IF(AJ19&lt;4,"4", IF(AJ19&lt;6,"3", IF(AJ19&lt;8,"2", IF(AJ19&lt;10,"1", "0")))))</f>
        <v>4</v>
      </c>
    </row>
    <row r="20" spans="1:37" ht="16.5" customHeight="1" x14ac:dyDescent="0.25">
      <c r="A20" s="31"/>
      <c r="B20" s="34" t="s">
        <v>55</v>
      </c>
      <c r="C20" s="46"/>
      <c r="D20" s="34"/>
      <c r="E20" s="5">
        <v>96</v>
      </c>
      <c r="F20" s="25">
        <v>64</v>
      </c>
      <c r="G20" s="5"/>
      <c r="H20" s="25"/>
      <c r="I20" s="9">
        <f>SUM(E20:H20)/2</f>
        <v>80</v>
      </c>
      <c r="J20" s="9"/>
      <c r="K20" s="5">
        <v>75</v>
      </c>
      <c r="L20" s="5">
        <v>88</v>
      </c>
      <c r="M20" s="5">
        <v>80</v>
      </c>
      <c r="N20" s="5">
        <v>100</v>
      </c>
      <c r="O20" s="5">
        <v>100</v>
      </c>
      <c r="P20" s="5">
        <v>100</v>
      </c>
      <c r="Q20" s="5">
        <v>90</v>
      </c>
      <c r="R20" s="5">
        <v>80</v>
      </c>
      <c r="S20" s="5">
        <v>80</v>
      </c>
      <c r="T20" s="5"/>
      <c r="U20" s="5"/>
      <c r="V20" s="9">
        <f>SUM(K20:T20)/9</f>
        <v>88.111111111111114</v>
      </c>
      <c r="W20" s="9"/>
      <c r="X20" s="5">
        <f>AI20+AK20</f>
        <v>14.58</v>
      </c>
      <c r="Y20" s="9"/>
      <c r="Z20" s="5" t="str">
        <f>IF(AA20&gt;60.9,"se exime"," ")</f>
        <v xml:space="preserve"> </v>
      </c>
      <c r="AA20" s="19">
        <f>I20*0.3+V20*0.25+Y20*0.3+X20</f>
        <v>60.607777777777777</v>
      </c>
      <c r="AB20" s="9" t="str">
        <f>IF(AA20&gt;60.9,"A", IF(AA20&gt;50.9,"B", IF(AA20&gt;40.9,"C", IF(AA20&gt;30.9,"D", "F"))))</f>
        <v>B</v>
      </c>
      <c r="AC20" s="34"/>
      <c r="AD20" s="25">
        <v>100</v>
      </c>
      <c r="AE20" s="26">
        <v>80</v>
      </c>
      <c r="AF20" s="26">
        <v>99</v>
      </c>
      <c r="AG20" s="26">
        <v>100</v>
      </c>
      <c r="AH20" s="25">
        <v>100</v>
      </c>
      <c r="AI20" s="20">
        <f>SUM(AD20:AH20)/5/10</f>
        <v>9.58</v>
      </c>
      <c r="AJ20" s="6">
        <v>1</v>
      </c>
      <c r="AK20" s="39" t="str">
        <f>IF(AJ20&lt;2,"5", IF(AJ20&lt;4,"4", IF(AJ20&lt;6,"3", IF(AJ20&lt;8,"2", IF(AJ20&lt;10,"1", "0")))))</f>
        <v>5</v>
      </c>
    </row>
    <row r="21" spans="1:37" ht="16.5" customHeight="1" x14ac:dyDescent="0.25">
      <c r="A21" s="40"/>
      <c r="B21" s="34" t="s">
        <v>44</v>
      </c>
      <c r="C21" s="6"/>
      <c r="D21" s="34"/>
      <c r="E21" s="5">
        <v>92</v>
      </c>
      <c r="F21" s="25">
        <v>100</v>
      </c>
      <c r="G21" s="5"/>
      <c r="H21" s="25"/>
      <c r="I21" s="9">
        <f>SUM(E21:H21)/2</f>
        <v>96</v>
      </c>
      <c r="J21" s="9"/>
      <c r="K21" s="5">
        <v>100</v>
      </c>
      <c r="L21" s="5">
        <v>75</v>
      </c>
      <c r="M21" s="5">
        <v>100</v>
      </c>
      <c r="N21" s="5">
        <v>70</v>
      </c>
      <c r="O21" s="5">
        <v>40</v>
      </c>
      <c r="P21" s="5">
        <v>100</v>
      </c>
      <c r="Q21" s="5">
        <v>100</v>
      </c>
      <c r="R21" s="5">
        <v>50</v>
      </c>
      <c r="S21" s="5">
        <v>80</v>
      </c>
      <c r="T21" s="5"/>
      <c r="U21" s="5"/>
      <c r="V21" s="9">
        <f>SUM(K21:T21)/9</f>
        <v>79.444444444444443</v>
      </c>
      <c r="W21" s="9"/>
      <c r="X21" s="5">
        <f>AI21+AK21</f>
        <v>11.879999999999999</v>
      </c>
      <c r="Y21" s="9"/>
      <c r="Z21" s="5" t="str">
        <f>IF(AA21&gt;60.9,"se exime"," ")</f>
        <v xml:space="preserve"> </v>
      </c>
      <c r="AA21" s="19">
        <f>I21*0.3+V21*0.25+Y21*0.3+X21</f>
        <v>60.541111111111107</v>
      </c>
      <c r="AB21" s="9" t="str">
        <f>IF(AA21&gt;60.9,"A", IF(AA21&gt;50.9,"B", IF(AA21&gt;40.9,"C", IF(AA21&gt;30.9,"D", "F"))))</f>
        <v>B</v>
      </c>
      <c r="AC21" s="34"/>
      <c r="AD21" s="25">
        <v>90</v>
      </c>
      <c r="AE21" s="26">
        <v>70</v>
      </c>
      <c r="AF21" s="26">
        <v>94</v>
      </c>
      <c r="AG21" s="26">
        <v>90</v>
      </c>
      <c r="AH21" s="25">
        <v>100</v>
      </c>
      <c r="AI21" s="20">
        <f>SUM(AD21:AH21)/5/10</f>
        <v>8.879999999999999</v>
      </c>
      <c r="AJ21" s="6">
        <v>4</v>
      </c>
      <c r="AK21" s="39" t="str">
        <f>IF(AJ21&lt;2,"5", IF(AJ21&lt;4,"4", IF(AJ21&lt;6,"3", IF(AJ21&lt;8,"2", IF(AJ21&lt;10,"1", "0")))))</f>
        <v>3</v>
      </c>
    </row>
    <row r="22" spans="1:37" ht="16.5" customHeight="1" x14ac:dyDescent="0.25">
      <c r="A22" s="31"/>
      <c r="B22" s="34" t="s">
        <v>62</v>
      </c>
      <c r="C22" s="46"/>
      <c r="D22" s="34"/>
      <c r="E22" s="5">
        <v>86</v>
      </c>
      <c r="F22" s="25">
        <v>70</v>
      </c>
      <c r="G22" s="5"/>
      <c r="H22" s="25"/>
      <c r="I22" s="9">
        <f>SUM(E22:H22)/2</f>
        <v>78</v>
      </c>
      <c r="J22" s="9"/>
      <c r="K22" s="5">
        <v>100</v>
      </c>
      <c r="L22" s="5">
        <v>75</v>
      </c>
      <c r="M22" s="5">
        <v>100</v>
      </c>
      <c r="N22" s="5">
        <v>100</v>
      </c>
      <c r="O22" s="5">
        <v>100</v>
      </c>
      <c r="P22" s="5">
        <v>100</v>
      </c>
      <c r="Q22" s="5">
        <v>90</v>
      </c>
      <c r="R22" s="5">
        <v>60</v>
      </c>
      <c r="S22" s="5">
        <v>80</v>
      </c>
      <c r="T22" s="5"/>
      <c r="U22" s="5"/>
      <c r="V22" s="9">
        <f>SUM(K22:T22)/9</f>
        <v>89.444444444444443</v>
      </c>
      <c r="W22" s="9"/>
      <c r="X22" s="5">
        <f>AI22+AK22</f>
        <v>12.9</v>
      </c>
      <c r="Y22" s="9"/>
      <c r="Z22" s="5" t="str">
        <f>IF(AA22&gt;60.9,"se exime"," ")</f>
        <v xml:space="preserve"> </v>
      </c>
      <c r="AA22" s="19">
        <f>I22*0.3+V22*0.25+Y22*0.3+X22</f>
        <v>58.661111111111104</v>
      </c>
      <c r="AB22" s="9" t="str">
        <f>IF(AA22&gt;60.9,"A", IF(AA22&gt;50.9,"B", IF(AA22&gt;40.9,"C", IF(AA22&gt;30.9,"D", "F"))))</f>
        <v>B</v>
      </c>
      <c r="AC22" s="34"/>
      <c r="AD22" s="25">
        <v>100</v>
      </c>
      <c r="AE22" s="26">
        <v>70</v>
      </c>
      <c r="AF22" s="26">
        <v>75</v>
      </c>
      <c r="AG22" s="26">
        <v>100</v>
      </c>
      <c r="AH22" s="25">
        <v>100</v>
      </c>
      <c r="AI22" s="20">
        <f>SUM(AD22:AH22)/5/10</f>
        <v>8.9</v>
      </c>
      <c r="AJ22" s="6">
        <v>3.5</v>
      </c>
      <c r="AK22" s="39" t="str">
        <f>IF(AJ22&lt;2,"5", IF(AJ22&lt;4,"4", IF(AJ22&lt;6,"3", IF(AJ22&lt;8,"2", IF(AJ22&lt;10,"1", "0")))))</f>
        <v>4</v>
      </c>
    </row>
    <row r="23" spans="1:37" ht="16.5" customHeight="1" x14ac:dyDescent="0.25">
      <c r="A23" s="40"/>
      <c r="B23" s="34" t="s">
        <v>46</v>
      </c>
      <c r="C23" s="46"/>
      <c r="D23" s="34"/>
      <c r="E23" s="5">
        <v>98</v>
      </c>
      <c r="F23" s="25">
        <v>100</v>
      </c>
      <c r="G23" s="5"/>
      <c r="H23" s="25"/>
      <c r="I23" s="9">
        <f>SUM(E23:H23)/2</f>
        <v>99</v>
      </c>
      <c r="J23" s="9"/>
      <c r="K23" s="5">
        <v>90</v>
      </c>
      <c r="L23" s="5">
        <v>65</v>
      </c>
      <c r="M23" s="5">
        <v>100</v>
      </c>
      <c r="N23" s="5"/>
      <c r="O23" s="5">
        <v>90</v>
      </c>
      <c r="P23" s="5">
        <v>100</v>
      </c>
      <c r="Q23" s="5">
        <v>100</v>
      </c>
      <c r="R23" s="5">
        <v>60</v>
      </c>
      <c r="S23" s="5"/>
      <c r="T23" s="5"/>
      <c r="U23" s="5"/>
      <c r="V23" s="9">
        <f>SUM(K23:T23)/9</f>
        <v>67.222222222222229</v>
      </c>
      <c r="W23" s="9"/>
      <c r="X23" s="5">
        <f>AI23+AK23</f>
        <v>11.68</v>
      </c>
      <c r="Y23" s="9"/>
      <c r="Z23" s="5" t="str">
        <f>IF(AA23&gt;60.9,"se exime"," ")</f>
        <v xml:space="preserve"> </v>
      </c>
      <c r="AA23" s="19">
        <f>I23*0.3+V23*0.25+Y23*0.3+X23</f>
        <v>58.18555555555556</v>
      </c>
      <c r="AB23" s="9" t="str">
        <f>IF(AA23&gt;60.9,"A", IF(AA23&gt;50.9,"B", IF(AA23&gt;40.9,"C", IF(AA23&gt;30.9,"D", "F"))))</f>
        <v>B</v>
      </c>
      <c r="AC23" s="34"/>
      <c r="AD23" s="25">
        <v>100</v>
      </c>
      <c r="AE23" s="26">
        <v>70</v>
      </c>
      <c r="AF23" s="26">
        <v>94</v>
      </c>
      <c r="AG23" s="26">
        <v>70</v>
      </c>
      <c r="AH23" s="25">
        <v>100</v>
      </c>
      <c r="AI23" s="20">
        <f>SUM(AD23:AH23)/5/10</f>
        <v>8.68</v>
      </c>
      <c r="AJ23" s="6">
        <v>5</v>
      </c>
      <c r="AK23" s="39" t="str">
        <f>IF(AJ23&lt;2,"5", IF(AJ23&lt;4,"4", IF(AJ23&lt;6,"3", IF(AJ23&lt;8,"2", IF(AJ23&lt;10,"1", "0")))))</f>
        <v>3</v>
      </c>
    </row>
    <row r="24" spans="1:37" ht="16.5" customHeight="1" x14ac:dyDescent="0.25">
      <c r="A24" s="31"/>
      <c r="B24" s="34" t="s">
        <v>41</v>
      </c>
      <c r="C24" s="6"/>
      <c r="D24" s="34"/>
      <c r="E24" s="5">
        <v>92</v>
      </c>
      <c r="F24" s="25">
        <v>100</v>
      </c>
      <c r="G24" s="5"/>
      <c r="H24" s="25"/>
      <c r="I24" s="9">
        <f>SUM(E24:H24)/2</f>
        <v>96</v>
      </c>
      <c r="J24" s="9"/>
      <c r="K24" s="5">
        <v>100</v>
      </c>
      <c r="L24" s="5">
        <v>75</v>
      </c>
      <c r="M24" s="5">
        <v>80</v>
      </c>
      <c r="N24" s="5">
        <v>100</v>
      </c>
      <c r="O24" s="5">
        <v>80</v>
      </c>
      <c r="P24" s="5">
        <v>90</v>
      </c>
      <c r="Q24" s="5">
        <v>100</v>
      </c>
      <c r="R24" s="5">
        <v>50</v>
      </c>
      <c r="S24" s="5">
        <v>30</v>
      </c>
      <c r="T24" s="5"/>
      <c r="U24" s="5"/>
      <c r="V24" s="9">
        <f>SUM(K24:T24)/9</f>
        <v>78.333333333333329</v>
      </c>
      <c r="W24" s="9"/>
      <c r="X24" s="5">
        <f>AI24+AK24</f>
        <v>9.7799999999999994</v>
      </c>
      <c r="Y24" s="9"/>
      <c r="Z24" s="5" t="str">
        <f>IF(AA24&gt;60.9,"se exime"," ")</f>
        <v xml:space="preserve"> </v>
      </c>
      <c r="AA24" s="19">
        <f>I24*0.3+V24*0.25+Y24*0.3+X24</f>
        <v>58.163333333333327</v>
      </c>
      <c r="AB24" s="9" t="str">
        <f>IF(AA24&gt;60.9,"A", IF(AA24&gt;50.9,"B", IF(AA24&gt;40.9,"C", IF(AA24&gt;30.9,"D", "F"))))</f>
        <v>B</v>
      </c>
      <c r="AC24" s="34"/>
      <c r="AD24" s="25">
        <v>70</v>
      </c>
      <c r="AE24" s="26">
        <v>70</v>
      </c>
      <c r="AF24" s="26">
        <v>99</v>
      </c>
      <c r="AG24" s="26">
        <v>100</v>
      </c>
      <c r="AH24" s="25"/>
      <c r="AI24" s="20">
        <f>SUM(AD24:AH24)/5/10</f>
        <v>6.7799999999999994</v>
      </c>
      <c r="AJ24" s="6">
        <v>4.5</v>
      </c>
      <c r="AK24" s="39" t="str">
        <f>IF(AJ24&lt;2,"5", IF(AJ24&lt;4,"4", IF(AJ24&lt;6,"3", IF(AJ24&lt;8,"2", IF(AJ24&lt;10,"1", "0")))))</f>
        <v>3</v>
      </c>
    </row>
    <row r="25" spans="1:37" ht="16.5" customHeight="1" x14ac:dyDescent="0.25">
      <c r="A25" s="40"/>
      <c r="B25" s="34" t="s">
        <v>36</v>
      </c>
      <c r="C25" s="47"/>
      <c r="D25" s="34"/>
      <c r="E25" s="5">
        <v>76</v>
      </c>
      <c r="F25" s="25">
        <v>88</v>
      </c>
      <c r="G25" s="5"/>
      <c r="H25" s="25"/>
      <c r="I25" s="9">
        <f>SUM(E25:H25)/2</f>
        <v>82</v>
      </c>
      <c r="J25" s="9"/>
      <c r="K25" s="5">
        <v>75</v>
      </c>
      <c r="L25" s="5"/>
      <c r="M25" s="5">
        <v>80</v>
      </c>
      <c r="N25" s="5">
        <v>100</v>
      </c>
      <c r="O25" s="5">
        <v>100</v>
      </c>
      <c r="P25" s="5">
        <v>100</v>
      </c>
      <c r="Q25" s="5">
        <v>100</v>
      </c>
      <c r="R25" s="5">
        <v>80</v>
      </c>
      <c r="S25" s="5">
        <v>80</v>
      </c>
      <c r="T25" s="5"/>
      <c r="U25" s="5"/>
      <c r="V25" s="9">
        <f>SUM(K25:T25)/9</f>
        <v>79.444444444444443</v>
      </c>
      <c r="W25" s="9"/>
      <c r="X25" s="5">
        <f>AI25+AK25</f>
        <v>12.120000000000001</v>
      </c>
      <c r="Y25" s="9"/>
      <c r="Z25" s="5" t="str">
        <f>IF(AA25&gt;60.9,"se exime"," ")</f>
        <v xml:space="preserve"> </v>
      </c>
      <c r="AA25" s="19">
        <f>I25*0.3+V25*0.25+Y25*0.3+X25</f>
        <v>56.581111111111113</v>
      </c>
      <c r="AB25" s="9" t="str">
        <f>IF(AA25&gt;60.9,"A", IF(AA25&gt;50.9,"B", IF(AA25&gt;40.9,"C", IF(AA25&gt;30.9,"D", "F"))))</f>
        <v>B</v>
      </c>
      <c r="AC25" s="34"/>
      <c r="AD25" s="25">
        <v>50</v>
      </c>
      <c r="AE25" s="26">
        <v>80</v>
      </c>
      <c r="AF25" s="26">
        <v>96</v>
      </c>
      <c r="AG25" s="26">
        <v>80</v>
      </c>
      <c r="AH25" s="25">
        <v>100</v>
      </c>
      <c r="AI25" s="20">
        <f>SUM(AD25:AH25)/5/10</f>
        <v>8.120000000000001</v>
      </c>
      <c r="AJ25" s="6">
        <v>3</v>
      </c>
      <c r="AK25" s="39" t="str">
        <f>IF(AJ25&lt;2,"5", IF(AJ25&lt;4,"4", IF(AJ25&lt;6,"3", IF(AJ25&lt;8,"2", IF(AJ25&lt;10,"1", "0")))))</f>
        <v>4</v>
      </c>
    </row>
    <row r="26" spans="1:37" ht="16.5" customHeight="1" x14ac:dyDescent="0.25">
      <c r="A26" s="31"/>
      <c r="B26" s="34" t="s">
        <v>69</v>
      </c>
      <c r="C26" s="34"/>
      <c r="D26" s="34"/>
      <c r="E26" s="5">
        <v>78</v>
      </c>
      <c r="F26" s="25">
        <v>100</v>
      </c>
      <c r="G26" s="5"/>
      <c r="H26" s="25"/>
      <c r="I26" s="9">
        <f>SUM(E26:H26)/2</f>
        <v>89</v>
      </c>
      <c r="J26" s="9"/>
      <c r="K26" s="5">
        <v>100</v>
      </c>
      <c r="L26" s="5">
        <v>60</v>
      </c>
      <c r="M26" s="5">
        <v>100</v>
      </c>
      <c r="N26" s="5">
        <v>100</v>
      </c>
      <c r="O26" s="5">
        <v>100</v>
      </c>
      <c r="P26" s="5">
        <v>100</v>
      </c>
      <c r="Q26" s="5">
        <v>100</v>
      </c>
      <c r="R26" s="5">
        <v>100</v>
      </c>
      <c r="S26" s="5">
        <v>80</v>
      </c>
      <c r="T26" s="5"/>
      <c r="U26" s="5"/>
      <c r="V26" s="9">
        <f>SUM(K26:T26)/9</f>
        <v>93.333333333333329</v>
      </c>
      <c r="W26" s="9"/>
      <c r="X26" s="5">
        <f>AI26+AK26</f>
        <v>6.3</v>
      </c>
      <c r="Y26" s="9"/>
      <c r="Z26" s="5" t="str">
        <f>IF(AA26&gt;60.9,"se exime"," ")</f>
        <v xml:space="preserve"> </v>
      </c>
      <c r="AA26" s="19">
        <f>I26*0.3+V26*0.25+Y26*0.3+X26</f>
        <v>56.333333333333329</v>
      </c>
      <c r="AB26" s="9" t="str">
        <f>IF(AA26&gt;60.9,"A", IF(AA26&gt;50.9,"B", IF(AA26&gt;40.9,"C", IF(AA26&gt;30.9,"D", "F"))))</f>
        <v>B</v>
      </c>
      <c r="AC26" s="34"/>
      <c r="AD26" s="25">
        <v>30</v>
      </c>
      <c r="AE26" s="26">
        <v>85</v>
      </c>
      <c r="AF26" s="26">
        <v>100</v>
      </c>
      <c r="AG26" s="26"/>
      <c r="AH26" s="25"/>
      <c r="AI26" s="20">
        <f>SUM(AD26:AH26)/5/10</f>
        <v>4.3</v>
      </c>
      <c r="AJ26" s="6">
        <v>6.5</v>
      </c>
      <c r="AK26" s="39" t="str">
        <f>IF(AJ26&lt;2,"5", IF(AJ26&lt;4,"4", IF(AJ26&lt;6,"3", IF(AJ26&lt;8,"2", IF(AJ26&lt;10,"1", "0")))))</f>
        <v>2</v>
      </c>
    </row>
    <row r="27" spans="1:37" ht="16.5" customHeight="1" x14ac:dyDescent="0.25">
      <c r="A27" s="40"/>
      <c r="B27" s="34" t="s">
        <v>38</v>
      </c>
      <c r="C27" s="47"/>
      <c r="D27" s="34"/>
      <c r="E27" s="5">
        <v>80</v>
      </c>
      <c r="F27" s="25">
        <v>64</v>
      </c>
      <c r="G27" s="5"/>
      <c r="H27" s="25"/>
      <c r="I27" s="9">
        <f>SUM(E27:H27)/2</f>
        <v>72</v>
      </c>
      <c r="J27" s="9"/>
      <c r="K27" s="5">
        <v>100</v>
      </c>
      <c r="L27" s="5">
        <v>75</v>
      </c>
      <c r="M27" s="5">
        <v>80</v>
      </c>
      <c r="N27" s="5">
        <v>100</v>
      </c>
      <c r="O27" s="5">
        <v>100</v>
      </c>
      <c r="P27" s="5">
        <v>90</v>
      </c>
      <c r="Q27" s="5">
        <v>50</v>
      </c>
      <c r="R27" s="5">
        <v>90</v>
      </c>
      <c r="S27" s="5">
        <v>80</v>
      </c>
      <c r="T27" s="5"/>
      <c r="U27" s="5"/>
      <c r="V27" s="9">
        <f>SUM(K27:T27)/9</f>
        <v>85</v>
      </c>
      <c r="W27" s="9"/>
      <c r="X27" s="5">
        <f>AI27+AK27</f>
        <v>13.28</v>
      </c>
      <c r="Y27" s="9"/>
      <c r="Z27" s="5" t="str">
        <f>IF(AA27&gt;60.9,"se exime"," ")</f>
        <v xml:space="preserve"> </v>
      </c>
      <c r="AA27" s="19">
        <f>I27*0.3+V27*0.25+Y27*0.3+X27</f>
        <v>56.129999999999995</v>
      </c>
      <c r="AB27" s="9" t="str">
        <f>IF(AA27&gt;60.9,"A", IF(AA27&gt;50.9,"B", IF(AA27&gt;40.9,"C", IF(AA27&gt;30.9,"D", "F"))))</f>
        <v>B</v>
      </c>
      <c r="AC27" s="34"/>
      <c r="AD27" s="25">
        <v>100</v>
      </c>
      <c r="AE27" s="26">
        <v>70</v>
      </c>
      <c r="AF27" s="26">
        <v>94</v>
      </c>
      <c r="AG27" s="26">
        <v>100</v>
      </c>
      <c r="AH27" s="25">
        <v>100</v>
      </c>
      <c r="AI27" s="20">
        <f>SUM(AD27:AH27)/5/10</f>
        <v>9.2799999999999994</v>
      </c>
      <c r="AJ27" s="6">
        <v>2</v>
      </c>
      <c r="AK27" s="39" t="str">
        <f>IF(AJ27&lt;2,"5", IF(AJ27&lt;4,"4", IF(AJ27&lt;6,"3", IF(AJ27&lt;8,"2", IF(AJ27&lt;10,"1", "0")))))</f>
        <v>4</v>
      </c>
    </row>
    <row r="28" spans="1:37" ht="16.5" customHeight="1" x14ac:dyDescent="0.25">
      <c r="A28" s="31"/>
      <c r="B28" s="34" t="s">
        <v>51</v>
      </c>
      <c r="C28" s="47"/>
      <c r="D28" s="34"/>
      <c r="E28" s="5">
        <v>84</v>
      </c>
      <c r="F28" s="25">
        <v>58</v>
      </c>
      <c r="G28" s="5"/>
      <c r="H28" s="25"/>
      <c r="I28" s="9">
        <f>SUM(E28:H28)/2</f>
        <v>71</v>
      </c>
      <c r="J28" s="9"/>
      <c r="K28" s="5">
        <v>100</v>
      </c>
      <c r="L28" s="5">
        <v>80</v>
      </c>
      <c r="M28" s="5">
        <v>100</v>
      </c>
      <c r="N28" s="5">
        <v>100</v>
      </c>
      <c r="O28" s="5">
        <v>80</v>
      </c>
      <c r="P28" s="5">
        <v>100</v>
      </c>
      <c r="Q28" s="5">
        <v>100</v>
      </c>
      <c r="R28" s="5">
        <v>50</v>
      </c>
      <c r="S28" s="5">
        <v>80</v>
      </c>
      <c r="T28" s="5"/>
      <c r="U28" s="5"/>
      <c r="V28" s="9">
        <f>SUM(K28:T28)/9</f>
        <v>87.777777777777771</v>
      </c>
      <c r="W28" s="9"/>
      <c r="X28" s="5">
        <f>AI28+AK28</f>
        <v>12.459999999999999</v>
      </c>
      <c r="Y28" s="9"/>
      <c r="Z28" s="5" t="str">
        <f>IF(AA28&gt;60.9,"se exime"," ")</f>
        <v xml:space="preserve"> </v>
      </c>
      <c r="AA28" s="19">
        <f>I28*0.3+V28*0.25+Y28*0.3+X28</f>
        <v>55.704444444444441</v>
      </c>
      <c r="AB28" s="9" t="str">
        <f>IF(AA28&gt;60.9,"A", IF(AA28&gt;50.9,"B", IF(AA28&gt;40.9,"C", IF(AA28&gt;30.9,"D", "F"))))</f>
        <v>B</v>
      </c>
      <c r="AC28" s="34"/>
      <c r="AD28" s="25">
        <v>50</v>
      </c>
      <c r="AE28" s="26">
        <v>75</v>
      </c>
      <c r="AF28" s="26">
        <v>98</v>
      </c>
      <c r="AG28" s="26">
        <v>100</v>
      </c>
      <c r="AH28" s="25">
        <v>100</v>
      </c>
      <c r="AI28" s="20">
        <f>SUM(AD28:AH28)/5/10</f>
        <v>8.4599999999999991</v>
      </c>
      <c r="AJ28" s="6">
        <v>3</v>
      </c>
      <c r="AK28" s="39" t="str">
        <f>IF(AJ28&lt;2,"5", IF(AJ28&lt;4,"4", IF(AJ28&lt;6,"3", IF(AJ28&lt;8,"2", IF(AJ28&lt;10,"1", "0")))))</f>
        <v>4</v>
      </c>
    </row>
    <row r="29" spans="1:37" ht="16.5" customHeight="1" x14ac:dyDescent="0.25">
      <c r="A29" s="40"/>
      <c r="B29" s="34" t="s">
        <v>50</v>
      </c>
      <c r="C29" s="47"/>
      <c r="D29" s="34"/>
      <c r="E29" s="5">
        <v>78</v>
      </c>
      <c r="F29" s="25">
        <v>79</v>
      </c>
      <c r="G29" s="5"/>
      <c r="H29" s="25"/>
      <c r="I29" s="9">
        <f>SUM(E29:H29)/2</f>
        <v>78.5</v>
      </c>
      <c r="J29" s="9"/>
      <c r="K29" s="5">
        <v>100</v>
      </c>
      <c r="L29" s="5">
        <v>65</v>
      </c>
      <c r="M29" s="5">
        <v>100</v>
      </c>
      <c r="N29" s="5">
        <v>100</v>
      </c>
      <c r="O29" s="5">
        <v>90</v>
      </c>
      <c r="P29" s="5">
        <v>100</v>
      </c>
      <c r="Q29" s="5">
        <v>100</v>
      </c>
      <c r="R29" s="5">
        <v>80</v>
      </c>
      <c r="S29" s="5"/>
      <c r="T29" s="5"/>
      <c r="U29" s="5"/>
      <c r="V29" s="9">
        <f>SUM(K29:T29)/9</f>
        <v>81.666666666666671</v>
      </c>
      <c r="W29" s="9"/>
      <c r="X29" s="5">
        <f>AI29+AK29</f>
        <v>9.8000000000000007</v>
      </c>
      <c r="Y29" s="9"/>
      <c r="Z29" s="5" t="str">
        <f>IF(AA29&gt;60.9,"se exime"," ")</f>
        <v xml:space="preserve"> </v>
      </c>
      <c r="AA29" s="19">
        <f>I29*0.3+V29*0.25+Y29*0.3+X29</f>
        <v>53.766666666666666</v>
      </c>
      <c r="AB29" s="9" t="str">
        <f>IF(AA29&gt;60.9,"A", IF(AA29&gt;50.9,"B", IF(AA29&gt;40.9,"C", IF(AA29&gt;30.9,"D", "F"))))</f>
        <v>B</v>
      </c>
      <c r="AC29" s="34"/>
      <c r="AD29" s="25">
        <v>100</v>
      </c>
      <c r="AE29" s="26">
        <v>50</v>
      </c>
      <c r="AF29" s="26"/>
      <c r="AG29" s="26">
        <v>60</v>
      </c>
      <c r="AH29" s="25">
        <v>80</v>
      </c>
      <c r="AI29" s="20">
        <f>SUM(AD29:AH29)/5/10</f>
        <v>5.8</v>
      </c>
      <c r="AJ29" s="6">
        <v>2.5</v>
      </c>
      <c r="AK29" s="39" t="str">
        <f>IF(AJ29&lt;2,"5", IF(AJ29&lt;4,"4", IF(AJ29&lt;6,"3", IF(AJ29&lt;8,"2", IF(AJ29&lt;10,"1", "0")))))</f>
        <v>4</v>
      </c>
    </row>
    <row r="30" spans="1:37" ht="16.5" customHeight="1" x14ac:dyDescent="0.25">
      <c r="A30" s="31"/>
      <c r="B30" s="34" t="s">
        <v>40</v>
      </c>
      <c r="C30" s="47"/>
      <c r="D30" s="34"/>
      <c r="E30" s="5">
        <v>96</v>
      </c>
      <c r="F30" s="25">
        <v>67</v>
      </c>
      <c r="G30" s="5"/>
      <c r="H30" s="25"/>
      <c r="I30" s="9">
        <f>SUM(E30:H30)/2</f>
        <v>81.5</v>
      </c>
      <c r="J30" s="9"/>
      <c r="K30" s="5">
        <v>100</v>
      </c>
      <c r="L30" s="5">
        <v>100</v>
      </c>
      <c r="M30" s="5">
        <v>100</v>
      </c>
      <c r="N30" s="5"/>
      <c r="O30" s="5">
        <v>100</v>
      </c>
      <c r="P30" s="5">
        <v>100</v>
      </c>
      <c r="Q30" s="5">
        <v>100</v>
      </c>
      <c r="R30" s="5">
        <v>80</v>
      </c>
      <c r="S30" s="5">
        <v>80</v>
      </c>
      <c r="T30" s="5"/>
      <c r="U30" s="5"/>
      <c r="V30" s="9">
        <f>SUM(K30:T30)/9</f>
        <v>84.444444444444443</v>
      </c>
      <c r="W30" s="9"/>
      <c r="X30" s="5">
        <f>AI30+AK30</f>
        <v>7.6</v>
      </c>
      <c r="Y30" s="9"/>
      <c r="Z30" s="5" t="str">
        <f>IF(AA30&gt;60.9,"se exime"," ")</f>
        <v xml:space="preserve"> </v>
      </c>
      <c r="AA30" s="19">
        <f>I30*0.3+V30*0.25+Y30*0.3+X30</f>
        <v>53.161111111111111</v>
      </c>
      <c r="AB30" s="9" t="str">
        <f>IF(AA30&gt;60.9,"A", IF(AA30&gt;50.9,"B", IF(AA30&gt;40.9,"C", IF(AA30&gt;30.9,"D", "F"))))</f>
        <v>B</v>
      </c>
      <c r="AC30" s="34"/>
      <c r="AD30" s="25">
        <v>50</v>
      </c>
      <c r="AE30" s="26"/>
      <c r="AF30" s="26">
        <v>100</v>
      </c>
      <c r="AG30" s="26"/>
      <c r="AH30" s="25">
        <v>80</v>
      </c>
      <c r="AI30" s="20">
        <f>SUM(AD30:AH30)/5/10</f>
        <v>4.5999999999999996</v>
      </c>
      <c r="AJ30" s="6">
        <v>4</v>
      </c>
      <c r="AK30" s="39" t="str">
        <f>IF(AJ30&lt;2,"5", IF(AJ30&lt;4,"4", IF(AJ30&lt;6,"3", IF(AJ30&lt;8,"2", IF(AJ30&lt;10,"1", "0")))))</f>
        <v>3</v>
      </c>
    </row>
    <row r="31" spans="1:37" ht="16.5" customHeight="1" x14ac:dyDescent="0.25">
      <c r="A31" s="40"/>
      <c r="B31" s="34" t="s">
        <v>66</v>
      </c>
      <c r="C31" s="34"/>
      <c r="D31" s="34"/>
      <c r="E31" s="5">
        <v>88</v>
      </c>
      <c r="F31" s="25">
        <v>60</v>
      </c>
      <c r="G31" s="5"/>
      <c r="H31" s="25"/>
      <c r="I31" s="9">
        <f>SUM(E31:H31)/2</f>
        <v>74</v>
      </c>
      <c r="J31" s="9"/>
      <c r="K31" s="5">
        <v>100</v>
      </c>
      <c r="L31" s="5">
        <v>75</v>
      </c>
      <c r="M31" s="5">
        <v>100</v>
      </c>
      <c r="N31" s="5">
        <v>100</v>
      </c>
      <c r="O31" s="5">
        <v>50</v>
      </c>
      <c r="P31" s="5">
        <v>100</v>
      </c>
      <c r="Q31" s="5">
        <v>100</v>
      </c>
      <c r="R31" s="5">
        <v>50</v>
      </c>
      <c r="S31" s="5">
        <v>30</v>
      </c>
      <c r="T31" s="5"/>
      <c r="U31" s="5"/>
      <c r="V31" s="9">
        <f>SUM(K31:T31)/9</f>
        <v>78.333333333333329</v>
      </c>
      <c r="W31" s="9"/>
      <c r="X31" s="5">
        <f>AI31+AK31</f>
        <v>9.7200000000000006</v>
      </c>
      <c r="Y31" s="9"/>
      <c r="Z31" s="5" t="str">
        <f>IF(AA31&gt;60.9,"se exime"," ")</f>
        <v xml:space="preserve"> </v>
      </c>
      <c r="AA31" s="19">
        <f>I31*0.3+V31*0.25+Y31*0.3+X31</f>
        <v>51.50333333333333</v>
      </c>
      <c r="AB31" s="9" t="str">
        <f>IF(AA31&gt;60.9,"A", IF(AA31&gt;50.9,"B", IF(AA31&gt;40.9,"C", IF(AA31&gt;30.9,"D", "F"))))</f>
        <v>B</v>
      </c>
      <c r="AC31" s="34"/>
      <c r="AD31" s="25">
        <v>100</v>
      </c>
      <c r="AE31" s="26"/>
      <c r="AF31" s="26">
        <v>96</v>
      </c>
      <c r="AG31" s="26">
        <v>90</v>
      </c>
      <c r="AH31" s="25">
        <v>100</v>
      </c>
      <c r="AI31" s="20">
        <f>SUM(AD31:AH31)/5/10</f>
        <v>7.7200000000000006</v>
      </c>
      <c r="AJ31" s="6">
        <v>7</v>
      </c>
      <c r="AK31" s="39" t="str">
        <f>IF(AJ31&lt;2,"5", IF(AJ31&lt;4,"4", IF(AJ31&lt;6,"3", IF(AJ31&lt;8,"2", IF(AJ31&lt;10,"1", "0")))))</f>
        <v>2</v>
      </c>
    </row>
    <row r="32" spans="1:37" ht="16.5" customHeight="1" x14ac:dyDescent="0.25">
      <c r="A32" s="31"/>
      <c r="B32" s="34" t="s">
        <v>31</v>
      </c>
      <c r="C32" s="47"/>
      <c r="D32" s="34"/>
      <c r="E32" s="5"/>
      <c r="F32" s="25">
        <v>79</v>
      </c>
      <c r="G32" s="5"/>
      <c r="H32" s="25"/>
      <c r="I32" s="9">
        <f>SUM(E32:H32)/2</f>
        <v>39.5</v>
      </c>
      <c r="J32" s="9"/>
      <c r="K32" s="5">
        <v>100</v>
      </c>
      <c r="L32" s="5">
        <v>75</v>
      </c>
      <c r="M32" s="5">
        <v>100</v>
      </c>
      <c r="N32" s="5">
        <v>100</v>
      </c>
      <c r="O32" s="5">
        <v>100</v>
      </c>
      <c r="P32" s="5">
        <v>40</v>
      </c>
      <c r="Q32" s="5">
        <v>65</v>
      </c>
      <c r="R32" s="5">
        <v>90</v>
      </c>
      <c r="S32" s="5">
        <v>40</v>
      </c>
      <c r="T32" s="5"/>
      <c r="U32" s="5"/>
      <c r="V32" s="9">
        <f>SUM(K32:T32)/9</f>
        <v>78.888888888888886</v>
      </c>
      <c r="W32" s="9"/>
      <c r="X32" s="5">
        <f>AI32+AK32</f>
        <v>10.559999999999999</v>
      </c>
      <c r="Y32" s="9"/>
      <c r="Z32" s="5" t="str">
        <f>IF(AA32&gt;60.9,"se exime"," ")</f>
        <v xml:space="preserve"> </v>
      </c>
      <c r="AA32" s="19">
        <f>I32*0.3+V32*0.25+Y32*0.3+X32</f>
        <v>42.132222222222225</v>
      </c>
      <c r="AB32" s="9" t="str">
        <f>IF(AA32&gt;60.9,"A", IF(AA32&gt;50.9,"B", IF(AA32&gt;40.9,"C", IF(AA32&gt;30.9,"D", "F"))))</f>
        <v>C</v>
      </c>
      <c r="AC32" s="34"/>
      <c r="AD32" s="25">
        <v>100</v>
      </c>
      <c r="AE32" s="26">
        <v>50</v>
      </c>
      <c r="AF32" s="26">
        <v>98</v>
      </c>
      <c r="AG32" s="26">
        <v>80</v>
      </c>
      <c r="AH32" s="25">
        <v>100</v>
      </c>
      <c r="AI32" s="20">
        <f>SUM(AD32:AH32)/5/10</f>
        <v>8.5599999999999987</v>
      </c>
      <c r="AJ32" s="6">
        <v>7</v>
      </c>
      <c r="AK32" s="39" t="str">
        <f>IF(AJ32&lt;2,"5", IF(AJ32&lt;4,"4", IF(AJ32&lt;6,"3", IF(AJ32&lt;8,"2", IF(AJ32&lt;10,"1", "0")))))</f>
        <v>2</v>
      </c>
    </row>
    <row r="33" spans="1:37" ht="16.5" customHeight="1" x14ac:dyDescent="0.25">
      <c r="A33" s="40"/>
      <c r="B33" s="34" t="s">
        <v>37</v>
      </c>
      <c r="C33" s="47"/>
      <c r="D33" s="34"/>
      <c r="E33" s="5">
        <v>92</v>
      </c>
      <c r="F33" s="25"/>
      <c r="G33" s="5"/>
      <c r="H33" s="25"/>
      <c r="I33" s="9">
        <f>SUM(E33:H33)/2</f>
        <v>46</v>
      </c>
      <c r="J33" s="9"/>
      <c r="K33" s="5">
        <v>100</v>
      </c>
      <c r="L33" s="5">
        <v>75</v>
      </c>
      <c r="M33" s="5">
        <v>80</v>
      </c>
      <c r="N33" s="5">
        <v>80</v>
      </c>
      <c r="O33" s="5">
        <v>80</v>
      </c>
      <c r="P33" s="5">
        <v>100</v>
      </c>
      <c r="Q33" s="5">
        <v>50</v>
      </c>
      <c r="R33" s="5">
        <v>50</v>
      </c>
      <c r="S33" s="5">
        <v>100</v>
      </c>
      <c r="T33" s="5"/>
      <c r="U33" s="5"/>
      <c r="V33" s="9">
        <f>SUM(K33:T33)/9</f>
        <v>79.444444444444443</v>
      </c>
      <c r="W33" s="9"/>
      <c r="X33" s="5">
        <f>AI33+AK33</f>
        <v>6.9</v>
      </c>
      <c r="Y33" s="9"/>
      <c r="Z33" s="5" t="str">
        <f>IF(AA33&gt;60.9,"se exime"," ")</f>
        <v xml:space="preserve"> </v>
      </c>
      <c r="AA33" s="19">
        <f>I33*0.3+V33*0.25+Y33*0.3+X33</f>
        <v>40.56111111111111</v>
      </c>
      <c r="AB33" s="9" t="str">
        <f>IF(AA33&gt;60.9,"A", IF(AA33&gt;50.9,"B", IF(AA33&gt;40.9,"C", IF(AA33&gt;30.9,"D", "F"))))</f>
        <v>D</v>
      </c>
      <c r="AC33" s="34"/>
      <c r="AD33" s="25">
        <v>100</v>
      </c>
      <c r="AE33" s="26"/>
      <c r="AF33" s="26">
        <v>95</v>
      </c>
      <c r="AG33" s="26">
        <v>100</v>
      </c>
      <c r="AH33" s="25"/>
      <c r="AI33" s="20">
        <f>SUM(AD33:AH33)/5/10</f>
        <v>5.9</v>
      </c>
      <c r="AJ33" s="6">
        <v>9</v>
      </c>
      <c r="AK33" s="39" t="str">
        <f>IF(AJ33&lt;2,"5", IF(AJ33&lt;4,"4", IF(AJ33&lt;6,"3", IF(AJ33&lt;8,"2", IF(AJ33&lt;10,"1", "0")))))</f>
        <v>1</v>
      </c>
    </row>
    <row r="34" spans="1:37" ht="16.5" customHeight="1" x14ac:dyDescent="0.25">
      <c r="A34" s="31"/>
      <c r="B34" s="34" t="s">
        <v>67</v>
      </c>
      <c r="C34" s="34"/>
      <c r="D34" s="34"/>
      <c r="E34" s="5">
        <v>88</v>
      </c>
      <c r="F34" s="25"/>
      <c r="G34" s="5"/>
      <c r="H34" s="25"/>
      <c r="I34" s="9">
        <f>SUM(E34:H34)/2</f>
        <v>44</v>
      </c>
      <c r="J34" s="9"/>
      <c r="K34" s="5">
        <v>100</v>
      </c>
      <c r="L34" s="5">
        <v>75</v>
      </c>
      <c r="M34" s="5">
        <v>100</v>
      </c>
      <c r="N34" s="5">
        <v>80</v>
      </c>
      <c r="O34" s="5">
        <v>100</v>
      </c>
      <c r="P34" s="5">
        <v>40</v>
      </c>
      <c r="Q34" s="5">
        <v>80</v>
      </c>
      <c r="R34" s="5">
        <v>70</v>
      </c>
      <c r="S34" s="5">
        <v>80</v>
      </c>
      <c r="T34" s="5"/>
      <c r="U34" s="5"/>
      <c r="V34" s="9">
        <f>SUM(K34:T34)/9</f>
        <v>80.555555555555557</v>
      </c>
      <c r="W34" s="9"/>
      <c r="X34" s="5">
        <f>AI34+AK34</f>
        <v>7.08</v>
      </c>
      <c r="Y34" s="9"/>
      <c r="Z34" s="5" t="str">
        <f>IF(AA34&gt;60.9,"se exime"," ")</f>
        <v xml:space="preserve"> </v>
      </c>
      <c r="AA34" s="19">
        <f>I34*0.3+V34*0.25+Y34*0.3+X34</f>
        <v>40.418888888888887</v>
      </c>
      <c r="AB34" s="9" t="str">
        <f>IF(AA34&gt;60.9,"A", IF(AA34&gt;50.9,"B", IF(AA34&gt;40.9,"C", IF(AA34&gt;30.9,"D", "F"))))</f>
        <v>D</v>
      </c>
      <c r="AC34" s="34"/>
      <c r="AD34" s="25">
        <v>70</v>
      </c>
      <c r="AE34" s="26"/>
      <c r="AF34" s="26">
        <v>94</v>
      </c>
      <c r="AG34" s="26">
        <v>90</v>
      </c>
      <c r="AH34" s="25"/>
      <c r="AI34" s="20">
        <f>SUM(AD34:AH34)/5/10</f>
        <v>5.08</v>
      </c>
      <c r="AJ34" s="6">
        <v>6.5</v>
      </c>
      <c r="AK34" s="39" t="str">
        <f>IF(AJ34&lt;2,"5", IF(AJ34&lt;4,"4", IF(AJ34&lt;6,"3", IF(AJ34&lt;8,"2", IF(AJ34&lt;10,"1", "0")))))</f>
        <v>2</v>
      </c>
    </row>
    <row r="35" spans="1:37" ht="16.5" customHeight="1" x14ac:dyDescent="0.25">
      <c r="A35" s="40"/>
      <c r="B35" s="34" t="s">
        <v>68</v>
      </c>
      <c r="C35" s="34"/>
      <c r="D35" s="34"/>
      <c r="E35" s="5"/>
      <c r="F35" s="25">
        <v>60</v>
      </c>
      <c r="G35" s="5"/>
      <c r="H35" s="25"/>
      <c r="I35" s="9">
        <f>SUM(E35:H35)/2</f>
        <v>30</v>
      </c>
      <c r="J35" s="9"/>
      <c r="K35" s="5">
        <v>100</v>
      </c>
      <c r="L35" s="5">
        <v>90</v>
      </c>
      <c r="M35" s="5">
        <v>100</v>
      </c>
      <c r="N35" s="5">
        <v>80</v>
      </c>
      <c r="O35" s="5">
        <v>90</v>
      </c>
      <c r="P35" s="5">
        <v>80</v>
      </c>
      <c r="Q35" s="5">
        <v>90</v>
      </c>
      <c r="R35" s="5">
        <v>80</v>
      </c>
      <c r="S35" s="5">
        <v>80</v>
      </c>
      <c r="T35" s="5"/>
      <c r="U35" s="5"/>
      <c r="V35" s="9">
        <f>SUM(K35:T35)/9</f>
        <v>87.777777777777771</v>
      </c>
      <c r="W35" s="9"/>
      <c r="X35" s="5">
        <f>AI35+AK35</f>
        <v>5.2799999999999994</v>
      </c>
      <c r="Y35" s="9"/>
      <c r="Z35" s="5" t="str">
        <f>IF(AA35&gt;60.9,"se exime"," ")</f>
        <v xml:space="preserve"> </v>
      </c>
      <c r="AA35" s="19">
        <f>I35*0.3+V35*0.25+Y35*0.3+X35</f>
        <v>36.224444444444444</v>
      </c>
      <c r="AB35" s="9" t="str">
        <f>IF(AA35&gt;60.9,"A", IF(AA35&gt;50.9,"B", IF(AA35&gt;40.9,"C", IF(AA35&gt;30.9,"D", "F"))))</f>
        <v>D</v>
      </c>
      <c r="AC35" s="34"/>
      <c r="AD35" s="25">
        <v>20</v>
      </c>
      <c r="AE35" s="26"/>
      <c r="AF35" s="26">
        <v>94</v>
      </c>
      <c r="AG35" s="26"/>
      <c r="AH35" s="25">
        <v>100</v>
      </c>
      <c r="AI35" s="20">
        <f>SUM(AD35:AH35)/5/10</f>
        <v>4.2799999999999994</v>
      </c>
      <c r="AJ35" s="6">
        <v>8</v>
      </c>
      <c r="AK35" s="39" t="str">
        <f>IF(AJ35&lt;2,"5", IF(AJ35&lt;4,"4", IF(AJ35&lt;6,"3", IF(AJ35&lt;8,"2", IF(AJ35&lt;10,"1", "0")))))</f>
        <v>1</v>
      </c>
    </row>
    <row r="36" spans="1:37" ht="16.5" customHeight="1" x14ac:dyDescent="0.25">
      <c r="A36" s="31"/>
      <c r="B36" s="34" t="s">
        <v>54</v>
      </c>
      <c r="C36" s="34"/>
      <c r="D36" s="34"/>
      <c r="E36" s="5">
        <v>88</v>
      </c>
      <c r="F36" s="25"/>
      <c r="G36" s="5"/>
      <c r="H36" s="25"/>
      <c r="I36" s="9">
        <f>SUM(E36:H36)/2</f>
        <v>44</v>
      </c>
      <c r="J36" s="9"/>
      <c r="K36" s="5">
        <v>100</v>
      </c>
      <c r="L36" s="5">
        <v>60</v>
      </c>
      <c r="M36" s="5">
        <v>100</v>
      </c>
      <c r="N36" s="5">
        <v>100</v>
      </c>
      <c r="O36" s="5">
        <v>100</v>
      </c>
      <c r="P36" s="5">
        <v>90</v>
      </c>
      <c r="Q36" s="5">
        <v>90</v>
      </c>
      <c r="R36" s="5">
        <v>20</v>
      </c>
      <c r="S36" s="5">
        <v>50</v>
      </c>
      <c r="T36" s="5"/>
      <c r="U36" s="5"/>
      <c r="V36" s="9">
        <f>SUM(K36:T36)/9</f>
        <v>78.888888888888886</v>
      </c>
      <c r="W36" s="9"/>
      <c r="X36" s="5">
        <f>AI36+AK36</f>
        <v>2.8</v>
      </c>
      <c r="Y36" s="9"/>
      <c r="Z36" s="5" t="str">
        <f>IF(AA36&gt;60.9,"se exime"," ")</f>
        <v xml:space="preserve"> </v>
      </c>
      <c r="AA36" s="19">
        <f>I36*0.3+V36*0.25+Y36*0.3+X36</f>
        <v>35.722222222222214</v>
      </c>
      <c r="AB36" s="9" t="str">
        <f>IF(AA36&gt;60.9,"A", IF(AA36&gt;50.9,"B", IF(AA36&gt;40.9,"C", IF(AA36&gt;30.9,"D", "F"))))</f>
        <v>D</v>
      </c>
      <c r="AC36" s="34"/>
      <c r="AD36" s="25">
        <v>90</v>
      </c>
      <c r="AE36" s="26"/>
      <c r="AF36" s="26"/>
      <c r="AG36" s="26"/>
      <c r="AH36" s="25"/>
      <c r="AI36" s="20">
        <f>SUM(AD36:AH36)/5/10</f>
        <v>1.8</v>
      </c>
      <c r="AJ36" s="6">
        <v>8</v>
      </c>
      <c r="AK36" s="39" t="str">
        <f>IF(AJ36&lt;2,"5", IF(AJ36&lt;4,"4", IF(AJ36&lt;6,"3", IF(AJ36&lt;8,"2", IF(AJ36&lt;10,"1", "0")))))</f>
        <v>1</v>
      </c>
    </row>
    <row r="37" spans="1:37" ht="16.5" customHeight="1" x14ac:dyDescent="0.25">
      <c r="A37" s="40"/>
      <c r="B37" s="34" t="s">
        <v>63</v>
      </c>
      <c r="C37" s="34"/>
      <c r="D37" s="34"/>
      <c r="E37" s="5">
        <v>66</v>
      </c>
      <c r="F37" s="25">
        <v>64</v>
      </c>
      <c r="G37" s="5"/>
      <c r="H37" s="25"/>
      <c r="I37" s="9">
        <f>SUM(E37:H37)/2</f>
        <v>65</v>
      </c>
      <c r="J37" s="9"/>
      <c r="K37" s="5">
        <v>100</v>
      </c>
      <c r="L37" s="5">
        <v>75</v>
      </c>
      <c r="M37" s="5"/>
      <c r="N37" s="5">
        <v>100</v>
      </c>
      <c r="O37" s="5">
        <v>50</v>
      </c>
      <c r="P37" s="5">
        <v>40</v>
      </c>
      <c r="Q37" s="5">
        <v>90</v>
      </c>
      <c r="R37" s="5"/>
      <c r="S37" s="5"/>
      <c r="T37" s="5"/>
      <c r="U37" s="5"/>
      <c r="V37" s="9">
        <f>SUM(K37:T37)/9</f>
        <v>50.555555555555557</v>
      </c>
      <c r="W37" s="9"/>
      <c r="X37" s="5">
        <f>AI37+AK37</f>
        <v>3</v>
      </c>
      <c r="Y37" s="9"/>
      <c r="Z37" s="5" t="str">
        <f>IF(AA37&gt;60.9,"se exime"," ")</f>
        <v xml:space="preserve"> </v>
      </c>
      <c r="AA37" s="19">
        <f>I37*0.3+V37*0.25+Y37*0.3+X37</f>
        <v>35.138888888888886</v>
      </c>
      <c r="AB37" s="9" t="str">
        <f>IF(AA37&gt;60.9,"A", IF(AA37&gt;50.9,"B", IF(AA37&gt;40.9,"C", IF(AA37&gt;30.9,"D", "F"))))</f>
        <v>D</v>
      </c>
      <c r="AC37" s="34"/>
      <c r="AD37" s="25">
        <v>100</v>
      </c>
      <c r="AE37" s="26"/>
      <c r="AF37" s="26"/>
      <c r="AG37" s="26"/>
      <c r="AH37" s="25"/>
      <c r="AI37" s="20">
        <f>SUM(AD37:AH37)/5/10</f>
        <v>2</v>
      </c>
      <c r="AJ37" s="6">
        <v>9</v>
      </c>
      <c r="AK37" s="39" t="str">
        <f>IF(AJ37&lt;2,"5", IF(AJ37&lt;4,"4", IF(AJ37&lt;6,"3", IF(AJ37&lt;8,"2", IF(AJ37&lt;10,"1", "0")))))</f>
        <v>1</v>
      </c>
    </row>
    <row r="38" spans="1:37" ht="16.5" customHeight="1" x14ac:dyDescent="0.25">
      <c r="A38" s="31"/>
      <c r="B38" s="34" t="s">
        <v>53</v>
      </c>
      <c r="C38" s="34"/>
      <c r="D38" s="34"/>
      <c r="E38" s="5"/>
      <c r="F38" s="25">
        <v>100</v>
      </c>
      <c r="G38" s="5"/>
      <c r="H38" s="25"/>
      <c r="I38" s="9">
        <f>SUM(E38:H38)/2</f>
        <v>50</v>
      </c>
      <c r="J38" s="9"/>
      <c r="K38" s="5">
        <v>100</v>
      </c>
      <c r="L38" s="5"/>
      <c r="M38" s="5">
        <v>100</v>
      </c>
      <c r="N38" s="5">
        <v>100</v>
      </c>
      <c r="O38" s="5">
        <v>50</v>
      </c>
      <c r="P38" s="5"/>
      <c r="Q38" s="5">
        <v>50</v>
      </c>
      <c r="R38" s="5"/>
      <c r="S38" s="5"/>
      <c r="T38" s="5"/>
      <c r="U38" s="5"/>
      <c r="V38" s="9">
        <f>SUM(K38:T38)/9</f>
        <v>44.444444444444443</v>
      </c>
      <c r="W38" s="9"/>
      <c r="X38" s="5">
        <f>AI38+AK38</f>
        <v>5.4</v>
      </c>
      <c r="Y38" s="9"/>
      <c r="Z38" s="5" t="str">
        <f>IF(AA38&gt;60.9,"se exime"," ")</f>
        <v xml:space="preserve"> </v>
      </c>
      <c r="AA38" s="19">
        <f>I38*0.3+V38*0.25+Y38*0.3+X38</f>
        <v>31.511111111111113</v>
      </c>
      <c r="AB38" s="9" t="str">
        <f>IF(AA38&gt;60.9,"A", IF(AA38&gt;50.9,"B", IF(AA38&gt;40.9,"C", IF(AA38&gt;30.9,"D", "F"))))</f>
        <v>D</v>
      </c>
      <c r="AC38" s="34"/>
      <c r="AD38" s="25"/>
      <c r="AE38" s="26"/>
      <c r="AF38" s="26">
        <v>70</v>
      </c>
      <c r="AG38" s="26">
        <v>100</v>
      </c>
      <c r="AH38" s="25">
        <v>100</v>
      </c>
      <c r="AI38" s="20">
        <f>SUM(AD38:AH38)/5/10</f>
        <v>5.4</v>
      </c>
      <c r="AJ38" s="6">
        <v>10</v>
      </c>
      <c r="AK38" s="39" t="str">
        <f>IF(AJ38&lt;2,"5", IF(AJ38&lt;4,"4", IF(AJ38&lt;6,"3", IF(AJ38&lt;8,"2", IF(AJ38&lt;10,"1", "0")))))</f>
        <v>0</v>
      </c>
    </row>
    <row r="39" spans="1:37" ht="16.5" customHeight="1" x14ac:dyDescent="0.25">
      <c r="A39" s="40"/>
      <c r="B39" s="34" t="s">
        <v>72</v>
      </c>
      <c r="C39" s="34"/>
      <c r="D39" s="34"/>
      <c r="E39" s="5">
        <v>56</v>
      </c>
      <c r="F39" s="25"/>
      <c r="G39" s="5"/>
      <c r="H39" s="25"/>
      <c r="I39" s="9">
        <f>SUM(E39:H39)/2</f>
        <v>28</v>
      </c>
      <c r="J39" s="9"/>
      <c r="K39" s="5">
        <v>75</v>
      </c>
      <c r="L39" s="5">
        <v>75</v>
      </c>
      <c r="M39" s="5">
        <v>100</v>
      </c>
      <c r="N39" s="5"/>
      <c r="O39" s="5">
        <v>100</v>
      </c>
      <c r="P39" s="5"/>
      <c r="Q39" s="5">
        <v>90</v>
      </c>
      <c r="R39" s="5">
        <v>50</v>
      </c>
      <c r="S39" s="5">
        <v>80</v>
      </c>
      <c r="T39" s="5"/>
      <c r="U39" s="5"/>
      <c r="V39" s="9">
        <f>SUM(K39:T39)/9</f>
        <v>63.333333333333336</v>
      </c>
      <c r="W39" s="9"/>
      <c r="X39" s="5">
        <f>AI39+AK39</f>
        <v>4.7</v>
      </c>
      <c r="Y39" s="9"/>
      <c r="Z39" s="5" t="str">
        <f>IF(AA39&gt;60.9,"se exime"," ")</f>
        <v xml:space="preserve"> </v>
      </c>
      <c r="AA39" s="19">
        <f>I39*0.3+V39*0.25+Y39*0.3+X39</f>
        <v>28.933333333333334</v>
      </c>
      <c r="AB39" s="9" t="str">
        <f>IF(AA39&gt;60.9,"A", IF(AA39&gt;50.9,"B", IF(AA39&gt;40.9,"C", IF(AA39&gt;30.9,"D", "F"))))</f>
        <v>F</v>
      </c>
      <c r="AC39" s="34"/>
      <c r="AD39" s="25">
        <v>50</v>
      </c>
      <c r="AE39" s="26">
        <v>35</v>
      </c>
      <c r="AF39" s="26">
        <v>60</v>
      </c>
      <c r="AG39" s="26">
        <v>90</v>
      </c>
      <c r="AH39" s="25"/>
      <c r="AI39" s="20">
        <f>SUM(AD39:AH39)/5/10</f>
        <v>4.7</v>
      </c>
      <c r="AJ39" s="6">
        <v>13</v>
      </c>
      <c r="AK39" s="39" t="str">
        <f>IF(AJ39&lt;2,"5", IF(AJ39&lt;4,"4", IF(AJ39&lt;6,"3", IF(AJ39&lt;8,"2", IF(AJ39&lt;10,"1", "0")))))</f>
        <v>0</v>
      </c>
    </row>
    <row r="40" spans="1:37" ht="16.5" customHeight="1" x14ac:dyDescent="0.25">
      <c r="A40" s="31"/>
      <c r="B40" s="34" t="s">
        <v>52</v>
      </c>
      <c r="C40" s="34"/>
      <c r="D40" s="34"/>
      <c r="E40" s="5">
        <v>94</v>
      </c>
      <c r="F40" s="25"/>
      <c r="G40" s="5"/>
      <c r="H40" s="25"/>
      <c r="I40" s="9">
        <f>SUM(E40:H40)/2</f>
        <v>47</v>
      </c>
      <c r="J40" s="9"/>
      <c r="K40" s="5">
        <v>75</v>
      </c>
      <c r="L40" s="5"/>
      <c r="M40" s="5">
        <v>100</v>
      </c>
      <c r="N40" s="5">
        <v>100</v>
      </c>
      <c r="O40" s="5">
        <v>40</v>
      </c>
      <c r="P40" s="5"/>
      <c r="Q40" s="5"/>
      <c r="R40" s="5"/>
      <c r="S40" s="5"/>
      <c r="T40" s="5"/>
      <c r="U40" s="5"/>
      <c r="V40" s="9">
        <f>SUM(K40:T40)/9</f>
        <v>35</v>
      </c>
      <c r="W40" s="9"/>
      <c r="X40" s="5">
        <f>AI40+AK40</f>
        <v>3.4</v>
      </c>
      <c r="Y40" s="9"/>
      <c r="Z40" s="5" t="str">
        <f>IF(AA40&gt;60.9,"se exime"," ")</f>
        <v xml:space="preserve"> </v>
      </c>
      <c r="AA40" s="19">
        <f>I40*0.3+V40*0.25+Y40*0.3+X40</f>
        <v>26.25</v>
      </c>
      <c r="AB40" s="9" t="str">
        <f>IF(AA40&gt;60.9,"A", IF(AA40&gt;50.9,"B", IF(AA40&gt;40.9,"C", IF(AA40&gt;30.9,"D", "F"))))</f>
        <v>F</v>
      </c>
      <c r="AC40" s="34"/>
      <c r="AD40" s="25">
        <v>100</v>
      </c>
      <c r="AE40" s="26">
        <v>70</v>
      </c>
      <c r="AF40" s="26"/>
      <c r="AG40" s="26"/>
      <c r="AH40" s="25"/>
      <c r="AI40" s="20">
        <f>SUM(AD40:AH40)/5/10</f>
        <v>3.4</v>
      </c>
      <c r="AJ40" s="6">
        <v>17.5</v>
      </c>
      <c r="AK40" s="39" t="str">
        <f>IF(AJ40&lt;2,"5", IF(AJ40&lt;4,"4", IF(AJ40&lt;6,"3", IF(AJ40&lt;8,"2", IF(AJ40&lt;10,"1", "0")))))</f>
        <v>0</v>
      </c>
    </row>
    <row r="41" spans="1:37" ht="16.5" customHeight="1" x14ac:dyDescent="0.25">
      <c r="A41" s="40"/>
      <c r="B41" s="34" t="s">
        <v>71</v>
      </c>
      <c r="C41" s="46"/>
      <c r="D41" s="34"/>
      <c r="E41" s="5">
        <v>74</v>
      </c>
      <c r="F41" s="25"/>
      <c r="G41" s="5"/>
      <c r="H41" s="25"/>
      <c r="I41" s="9">
        <f>SUM(E41:H41)/2</f>
        <v>37</v>
      </c>
      <c r="J41" s="9"/>
      <c r="K41" s="5">
        <v>75</v>
      </c>
      <c r="L41" s="5"/>
      <c r="M41" s="5"/>
      <c r="N41" s="5">
        <v>100</v>
      </c>
      <c r="O41" s="5">
        <v>40</v>
      </c>
      <c r="P41" s="5"/>
      <c r="Q41" s="5">
        <v>50</v>
      </c>
      <c r="R41" s="5">
        <v>60</v>
      </c>
      <c r="S41" s="5"/>
      <c r="T41" s="5"/>
      <c r="U41" s="5"/>
      <c r="V41" s="9">
        <f>SUM(K41:T41)/9</f>
        <v>36.111111111111114</v>
      </c>
      <c r="W41" s="9"/>
      <c r="X41" s="5">
        <f>AI41+AK41</f>
        <v>0</v>
      </c>
      <c r="Y41" s="9"/>
      <c r="Z41" s="5" t="str">
        <f>IF(AA41&gt;60.9,"se exime"," ")</f>
        <v xml:space="preserve"> </v>
      </c>
      <c r="AA41" s="19">
        <f>I41*0.3+V41*0.25+Y41*0.3+X41</f>
        <v>20.12777777777778</v>
      </c>
      <c r="AB41" s="9" t="str">
        <f>IF(AA41&gt;60.9,"A", IF(AA41&gt;50.9,"B", IF(AA41&gt;40.9,"C", IF(AA41&gt;30.9,"D", "F"))))</f>
        <v>F</v>
      </c>
      <c r="AC41" s="34"/>
      <c r="AD41" s="25"/>
      <c r="AE41" s="26"/>
      <c r="AF41" s="26"/>
      <c r="AG41" s="26"/>
      <c r="AH41" s="25"/>
      <c r="AI41" s="20">
        <f>SUM(AD41:AH41)/5/10</f>
        <v>0</v>
      </c>
      <c r="AJ41" s="6">
        <v>17.5</v>
      </c>
      <c r="AK41" s="39" t="str">
        <f>IF(AJ41&lt;2,"5", IF(AJ41&lt;4,"4", IF(AJ41&lt;6,"3", IF(AJ41&lt;8,"2", IF(AJ41&lt;10,"1", "0")))))</f>
        <v>0</v>
      </c>
    </row>
    <row r="42" spans="1:37" ht="16.5" customHeight="1" x14ac:dyDescent="0.25">
      <c r="A42" s="31"/>
      <c r="B42" s="34" t="s">
        <v>32</v>
      </c>
      <c r="C42" s="6"/>
      <c r="D42" s="34"/>
      <c r="E42" s="5"/>
      <c r="F42" s="25"/>
      <c r="G42" s="5"/>
      <c r="H42" s="25"/>
      <c r="I42" s="9">
        <f>SUM(E42:H42)/2</f>
        <v>0</v>
      </c>
      <c r="J42" s="9"/>
      <c r="K42" s="5">
        <v>100</v>
      </c>
      <c r="L42" s="5">
        <v>60</v>
      </c>
      <c r="M42" s="5">
        <v>100</v>
      </c>
      <c r="N42" s="5">
        <v>100</v>
      </c>
      <c r="O42" s="5"/>
      <c r="P42" s="5">
        <v>80</v>
      </c>
      <c r="Q42" s="5">
        <v>50</v>
      </c>
      <c r="R42" s="5">
        <v>80</v>
      </c>
      <c r="S42" s="5"/>
      <c r="T42" s="5"/>
      <c r="U42" s="5"/>
      <c r="V42" s="9">
        <f>SUM(K42:T42)/9</f>
        <v>63.333333333333336</v>
      </c>
      <c r="W42" s="9"/>
      <c r="X42" s="5">
        <f>AI42+AK42</f>
        <v>3.8</v>
      </c>
      <c r="Y42" s="9"/>
      <c r="Z42" s="5" t="str">
        <f>IF(AA42&gt;60.9,"se exime"," ")</f>
        <v xml:space="preserve"> </v>
      </c>
      <c r="AA42" s="19">
        <f>I42*0.3+V42*0.25+Y42*0.3+X42</f>
        <v>19.633333333333333</v>
      </c>
      <c r="AB42" s="9" t="str">
        <f>IF(AA42&gt;60.9,"A", IF(AA42&gt;50.9,"B", IF(AA42&gt;40.9,"C", IF(AA42&gt;30.9,"D", "F"))))</f>
        <v>F</v>
      </c>
      <c r="AC42" s="34"/>
      <c r="AD42" s="25">
        <v>100</v>
      </c>
      <c r="AE42" s="26">
        <v>90</v>
      </c>
      <c r="AF42" s="26"/>
      <c r="AG42" s="26"/>
      <c r="AH42" s="25"/>
      <c r="AI42" s="20">
        <f>SUM(AD42:AH42)/5/10</f>
        <v>3.8</v>
      </c>
      <c r="AJ42" s="6">
        <v>11.5</v>
      </c>
      <c r="AK42" s="39" t="str">
        <f>IF(AJ42&lt;2,"5", IF(AJ42&lt;4,"4", IF(AJ42&lt;6,"3", IF(AJ42&lt;8,"2", IF(AJ42&lt;10,"1", "0")))))</f>
        <v>0</v>
      </c>
    </row>
    <row r="43" spans="1:37" ht="16.5" customHeight="1" x14ac:dyDescent="0.25">
      <c r="A43" s="40"/>
      <c r="B43" s="34" t="s">
        <v>47</v>
      </c>
      <c r="C43" s="6"/>
      <c r="D43" s="34"/>
      <c r="E43" s="5"/>
      <c r="F43" s="25"/>
      <c r="G43" s="5"/>
      <c r="H43" s="25"/>
      <c r="I43" s="9">
        <f>SUM(E43:H43)/2</f>
        <v>0</v>
      </c>
      <c r="J43" s="9"/>
      <c r="K43" s="5">
        <v>100</v>
      </c>
      <c r="L43" s="5"/>
      <c r="M43" s="5"/>
      <c r="N43" s="5">
        <v>100</v>
      </c>
      <c r="O43" s="5">
        <v>50</v>
      </c>
      <c r="P43" s="5">
        <v>40</v>
      </c>
      <c r="Q43" s="5">
        <v>50</v>
      </c>
      <c r="R43" s="5"/>
      <c r="S43" s="5"/>
      <c r="T43" s="5"/>
      <c r="U43" s="5"/>
      <c r="V43" s="9">
        <f>SUM(K43:T43)/9</f>
        <v>37.777777777777779</v>
      </c>
      <c r="W43" s="9"/>
      <c r="X43" s="5">
        <f>AI43+AK43</f>
        <v>4</v>
      </c>
      <c r="Y43" s="9"/>
      <c r="Z43" s="5" t="str">
        <f>IF(AA43&gt;60.9,"se exime"," ")</f>
        <v xml:space="preserve"> </v>
      </c>
      <c r="AA43" s="19">
        <f>I43*0.3+V43*0.25+Y43*0.3+X43</f>
        <v>13.444444444444445</v>
      </c>
      <c r="AB43" s="9" t="str">
        <f>IF(AA43&gt;60.9,"A", IF(AA43&gt;50.9,"B", IF(AA43&gt;40.9,"C", IF(AA43&gt;30.9,"D", "F"))))</f>
        <v>F</v>
      </c>
      <c r="AC43" s="34"/>
      <c r="AD43" s="25">
        <v>100</v>
      </c>
      <c r="AE43" s="26"/>
      <c r="AF43" s="26"/>
      <c r="AG43" s="26">
        <v>100</v>
      </c>
      <c r="AH43" s="25"/>
      <c r="AI43" s="20">
        <f>SUM(AD43:AH43)/5/10</f>
        <v>4</v>
      </c>
      <c r="AJ43" s="6">
        <v>12</v>
      </c>
      <c r="AK43" s="39" t="str">
        <f>IF(AJ43&lt;2,"5", IF(AJ43&lt;4,"4", IF(AJ43&lt;6,"3", IF(AJ43&lt;8,"2", IF(AJ43&lt;10,"1", "0")))))</f>
        <v>0</v>
      </c>
    </row>
    <row r="44" spans="1:37" ht="16.5" customHeight="1" x14ac:dyDescent="0.25">
      <c r="A44" s="40"/>
      <c r="B44" s="34" t="s">
        <v>34</v>
      </c>
      <c r="C44" s="34"/>
      <c r="D44" s="34"/>
      <c r="E44" s="5"/>
      <c r="F44" s="25"/>
      <c r="G44" s="5"/>
      <c r="H44" s="25"/>
      <c r="I44" s="9">
        <f>SUM(E44:H44)/2</f>
        <v>0</v>
      </c>
      <c r="J44" s="9"/>
      <c r="K44" s="5">
        <v>100</v>
      </c>
      <c r="L44" s="5">
        <v>75</v>
      </c>
      <c r="M44" s="5"/>
      <c r="N44" s="5"/>
      <c r="O44" s="5">
        <v>50</v>
      </c>
      <c r="P44" s="5"/>
      <c r="Q44" s="5"/>
      <c r="R44" s="5"/>
      <c r="S44" s="5"/>
      <c r="T44" s="5"/>
      <c r="U44" s="5"/>
      <c r="V44" s="9">
        <f>SUM(K44:T44)/9</f>
        <v>25</v>
      </c>
      <c r="W44" s="9"/>
      <c r="X44" s="5">
        <f>AI44+AK44</f>
        <v>2.4</v>
      </c>
      <c r="Y44" s="9"/>
      <c r="Z44" s="5" t="str">
        <f>IF(AA44&gt;60.9,"se exime"," ")</f>
        <v xml:space="preserve"> </v>
      </c>
      <c r="AA44" s="19">
        <f>I44*0.3+V44*0.25+Y44*0.3+X44</f>
        <v>8.65</v>
      </c>
      <c r="AB44" s="9" t="str">
        <f>IF(AA44&gt;60.9,"A", IF(AA44&gt;50.9,"B", IF(AA44&gt;40.9,"C", IF(AA44&gt;30.9,"D", "F"))))</f>
        <v>F</v>
      </c>
      <c r="AC44" s="34"/>
      <c r="AD44" s="25">
        <v>50</v>
      </c>
      <c r="AE44" s="26">
        <v>70</v>
      </c>
      <c r="AF44" s="26"/>
      <c r="AG44" s="26"/>
      <c r="AH44" s="25"/>
      <c r="AI44" s="20">
        <f>SUM(AD44:AH44)/5/10</f>
        <v>2.4</v>
      </c>
      <c r="AJ44" s="6">
        <v>14.5</v>
      </c>
      <c r="AK44" s="39" t="str">
        <f>IF(AJ44&lt;2,"5", IF(AJ44&lt;4,"4", IF(AJ44&lt;6,"3", IF(AJ44&lt;8,"2", IF(AJ44&lt;10,"1", "0")))))</f>
        <v>0</v>
      </c>
    </row>
    <row r="45" spans="1:37" ht="16.5" customHeight="1" x14ac:dyDescent="0.25">
      <c r="A45" s="31"/>
      <c r="B45" s="34" t="s">
        <v>33</v>
      </c>
      <c r="C45" s="47"/>
      <c r="D45" s="34"/>
      <c r="E45" s="5"/>
      <c r="F45" s="25"/>
      <c r="G45" s="5"/>
      <c r="H45" s="25"/>
      <c r="I45" s="9">
        <f>SUM(E45:H45)/2</f>
        <v>0</v>
      </c>
      <c r="J45" s="9"/>
      <c r="K45" s="5">
        <v>100</v>
      </c>
      <c r="L45" s="5"/>
      <c r="M45" s="5">
        <v>80</v>
      </c>
      <c r="N45" s="5"/>
      <c r="O45" s="5">
        <v>50</v>
      </c>
      <c r="P45" s="5"/>
      <c r="Q45" s="5"/>
      <c r="R45" s="5"/>
      <c r="S45" s="5"/>
      <c r="T45" s="5"/>
      <c r="U45" s="5"/>
      <c r="V45" s="9">
        <f>SUM(K45:T45)/9</f>
        <v>25.555555555555557</v>
      </c>
      <c r="W45" s="9"/>
      <c r="X45" s="5">
        <f>AI45+AK45</f>
        <v>2</v>
      </c>
      <c r="Y45" s="9"/>
      <c r="Z45" s="5" t="str">
        <f>IF(AA45&gt;60.9,"se exime"," ")</f>
        <v xml:space="preserve"> </v>
      </c>
      <c r="AA45" s="19">
        <f>I45*0.3+V45*0.25+Y45*0.3+X45</f>
        <v>8.3888888888888893</v>
      </c>
      <c r="AB45" s="9" t="str">
        <f>IF(AA45&gt;60.9,"A", IF(AA45&gt;50.9,"B", IF(AA45&gt;40.9,"C", IF(AA45&gt;30.9,"D", "F"))))</f>
        <v>F</v>
      </c>
      <c r="AC45" s="34"/>
      <c r="AD45" s="25">
        <v>100</v>
      </c>
      <c r="AE45" s="26"/>
      <c r="AF45" s="26"/>
      <c r="AG45" s="26"/>
      <c r="AH45" s="25"/>
      <c r="AI45" s="20">
        <f>SUM(AD45:AH45)/5/10</f>
        <v>2</v>
      </c>
      <c r="AJ45" s="6">
        <v>17</v>
      </c>
      <c r="AK45" s="39" t="str">
        <f>IF(AJ45&lt;2,"5", IF(AJ45&lt;4,"4", IF(AJ45&lt;6,"3", IF(AJ45&lt;8,"2", IF(AJ45&lt;10,"1", "0")))))</f>
        <v>0</v>
      </c>
    </row>
    <row r="46" spans="1:37" ht="16.5" customHeight="1" x14ac:dyDescent="0.25">
      <c r="A46" s="40"/>
      <c r="B46" s="34" t="s">
        <v>30</v>
      </c>
      <c r="C46" s="34"/>
      <c r="D46" s="34"/>
      <c r="E46" s="5"/>
      <c r="F46" s="25"/>
      <c r="G46" s="5"/>
      <c r="H46" s="25"/>
      <c r="I46" s="9">
        <f>SUM(E46:H46)/2</f>
        <v>0</v>
      </c>
      <c r="J46" s="9"/>
      <c r="K46" s="5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9">
        <f>SUM(K46:T46)/9</f>
        <v>2.7777777777777777</v>
      </c>
      <c r="W46" s="9"/>
      <c r="X46" s="5">
        <f>AI46+AK46</f>
        <v>2</v>
      </c>
      <c r="Y46" s="9"/>
      <c r="Z46" s="5" t="str">
        <f>IF(AA46&gt;60.9,"se exime"," ")</f>
        <v xml:space="preserve"> </v>
      </c>
      <c r="AA46" s="19">
        <f>I46*0.3+V46*0.25+Y46*0.3+X46</f>
        <v>2.6944444444444446</v>
      </c>
      <c r="AB46" s="9" t="str">
        <f>IF(AA46&gt;60.9,"A", IF(AA46&gt;50.9,"B", IF(AA46&gt;40.9,"C", IF(AA46&gt;30.9,"D", "F"))))</f>
        <v>F</v>
      </c>
      <c r="AC46" s="34"/>
      <c r="AD46" s="25">
        <v>100</v>
      </c>
      <c r="AE46" s="26"/>
      <c r="AF46" s="26"/>
      <c r="AG46" s="26"/>
      <c r="AH46" s="25"/>
      <c r="AI46" s="20">
        <f>SUM(AD46:AH46)/5/10</f>
        <v>2</v>
      </c>
      <c r="AJ46" s="6">
        <v>22</v>
      </c>
      <c r="AK46" s="39" t="str">
        <f>IF(AJ46&lt;2,"5", IF(AJ46&lt;4,"4", IF(AJ46&lt;6,"3", IF(AJ46&lt;8,"2", IF(AJ46&lt;10,"1", "0")))))</f>
        <v>0</v>
      </c>
    </row>
    <row r="47" spans="1:37" ht="16.5" customHeight="1" x14ac:dyDescent="0.25">
      <c r="A47" s="31"/>
      <c r="B47" s="34" t="s">
        <v>48</v>
      </c>
      <c r="C47" s="6"/>
      <c r="D47" s="34"/>
      <c r="E47" s="5"/>
      <c r="F47" s="25"/>
      <c r="G47" s="5"/>
      <c r="H47" s="25"/>
      <c r="I47" s="9">
        <f>SUM(E47:H47)/2</f>
        <v>0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9">
        <f>SUM(K47:T47)/9</f>
        <v>0</v>
      </c>
      <c r="W47" s="9"/>
      <c r="X47" s="5">
        <f>AI47+AK47</f>
        <v>0</v>
      </c>
      <c r="Y47" s="9"/>
      <c r="Z47" s="5" t="str">
        <f>IF(AA47&gt;60.9,"se exime"," ")</f>
        <v xml:space="preserve"> </v>
      </c>
      <c r="AA47" s="19">
        <f>I47*0.3+V47*0.25+Y47*0.3+X47</f>
        <v>0</v>
      </c>
      <c r="AB47" s="9" t="str">
        <f>IF(AA47&gt;60.9,"A", IF(AA47&gt;50.9,"B", IF(AA47&gt;40.9,"C", IF(AA47&gt;30.9,"D", "F"))))</f>
        <v>F</v>
      </c>
      <c r="AC47" s="34"/>
      <c r="AD47" s="26"/>
      <c r="AE47" s="26"/>
      <c r="AF47" s="26"/>
      <c r="AG47" s="26"/>
      <c r="AH47" s="25"/>
      <c r="AI47" s="20">
        <f>SUM(AD47:AH47)/5/10</f>
        <v>0</v>
      </c>
      <c r="AJ47" s="6">
        <v>24</v>
      </c>
      <c r="AK47" s="39" t="str">
        <f>IF(AJ47&lt;2,"5", IF(AJ47&lt;4,"4", IF(AJ47&lt;6,"3", IF(AJ47&lt;8,"2", IF(AJ47&lt;10,"1", "0")))))</f>
        <v>0</v>
      </c>
    </row>
    <row r="48" spans="1:37" ht="16.5" customHeight="1" x14ac:dyDescent="0.25">
      <c r="A48" s="40"/>
      <c r="B48" s="34" t="s">
        <v>35</v>
      </c>
      <c r="C48" s="47"/>
      <c r="D48" s="34"/>
      <c r="E48" s="5"/>
      <c r="F48" s="25"/>
      <c r="G48" s="5"/>
      <c r="H48" s="25"/>
      <c r="I48" s="9">
        <f>SUM(E48:H48)/2</f>
        <v>0</v>
      </c>
      <c r="J48" s="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9">
        <f>SUM(K48:T48)/9</f>
        <v>0</v>
      </c>
      <c r="W48" s="9"/>
      <c r="X48" s="5">
        <f>AI48+AK48</f>
        <v>0</v>
      </c>
      <c r="Y48" s="9"/>
      <c r="Z48" s="5" t="str">
        <f>IF(AA48&gt;60.9,"se exime"," ")</f>
        <v xml:space="preserve"> </v>
      </c>
      <c r="AA48" s="19">
        <f>I48*0.3+V48*0.25+Y48*0.3+X48</f>
        <v>0</v>
      </c>
      <c r="AB48" s="9" t="str">
        <f>IF(AA48&gt;60.9,"A", IF(AA48&gt;50.9,"B", IF(AA48&gt;40.9,"C", IF(AA48&gt;30.9,"D", "F"))))</f>
        <v>F</v>
      </c>
      <c r="AC48" s="34"/>
      <c r="AD48" s="26"/>
      <c r="AE48" s="26"/>
      <c r="AF48" s="26"/>
      <c r="AG48" s="26"/>
      <c r="AH48" s="25"/>
      <c r="AI48" s="20">
        <f>SUM(AD48:AH48)/5/10</f>
        <v>0</v>
      </c>
      <c r="AJ48" s="6">
        <v>23</v>
      </c>
      <c r="AK48" s="39" t="str">
        <f>IF(AJ48&lt;2,"5", IF(AJ48&lt;4,"4", IF(AJ48&lt;6,"3", IF(AJ48&lt;8,"2", IF(AJ48&lt;10,"1", "0")))))</f>
        <v>0</v>
      </c>
    </row>
    <row r="49" spans="1:37" s="30" customFormat="1" ht="12" customHeight="1" x14ac:dyDescent="0.25">
      <c r="A49" s="49" t="s">
        <v>27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37" ht="13.5" customHeight="1" x14ac:dyDescent="0.2">
      <c r="A50" s="14"/>
      <c r="B50" s="14"/>
      <c r="C50" s="14"/>
      <c r="D50" s="14"/>
      <c r="E50" s="22"/>
      <c r="F50" s="22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22"/>
      <c r="AE50" s="22"/>
      <c r="AF50" s="22"/>
      <c r="AG50" s="22"/>
      <c r="AH50" s="14"/>
      <c r="AI50" s="14"/>
      <c r="AJ50" s="14"/>
      <c r="AK50" s="14"/>
    </row>
    <row r="51" spans="1:37" ht="13.5" customHeight="1" x14ac:dyDescent="0.2">
      <c r="A51" s="10"/>
      <c r="B51" s="10"/>
      <c r="C51" s="10"/>
      <c r="D51" s="15" t="s">
        <v>11</v>
      </c>
      <c r="E51" s="23"/>
      <c r="F51" s="2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23"/>
      <c r="Z51" s="16" t="s">
        <v>19</v>
      </c>
      <c r="AA51" s="23"/>
      <c r="AB51" s="10"/>
      <c r="AC51" s="10"/>
      <c r="AD51" s="10"/>
      <c r="AE51" s="10"/>
    </row>
    <row r="52" spans="1:37" ht="13.5" customHeight="1" x14ac:dyDescent="0.2">
      <c r="A52" s="36" t="s">
        <v>13</v>
      </c>
      <c r="B52" s="1" t="s">
        <v>20</v>
      </c>
      <c r="D52" s="1" t="s">
        <v>83</v>
      </c>
      <c r="Y52" s="35" t="s">
        <v>22</v>
      </c>
      <c r="Z52" s="1" t="s">
        <v>70</v>
      </c>
    </row>
    <row r="53" spans="1:37" ht="13.5" customHeight="1" x14ac:dyDescent="0.2">
      <c r="A53" s="35" t="s">
        <v>8</v>
      </c>
      <c r="B53" s="1" t="s">
        <v>20</v>
      </c>
      <c r="D53" s="1" t="s">
        <v>84</v>
      </c>
      <c r="Y53" s="35" t="s">
        <v>23</v>
      </c>
      <c r="Z53" s="1" t="s">
        <v>77</v>
      </c>
    </row>
    <row r="54" spans="1:37" ht="13.5" customHeight="1" x14ac:dyDescent="0.2">
      <c r="A54" s="35" t="s">
        <v>9</v>
      </c>
      <c r="B54" s="1" t="s">
        <v>24</v>
      </c>
      <c r="D54" s="1" t="s">
        <v>98</v>
      </c>
      <c r="Y54" s="4" t="s">
        <v>89</v>
      </c>
      <c r="Z54" s="1" t="s">
        <v>93</v>
      </c>
    </row>
    <row r="55" spans="1:37" ht="13.5" customHeight="1" x14ac:dyDescent="0.2">
      <c r="A55" s="35" t="s">
        <v>10</v>
      </c>
      <c r="B55" s="1" t="s">
        <v>20</v>
      </c>
      <c r="D55" s="1" t="s">
        <v>97</v>
      </c>
      <c r="W55" s="28"/>
      <c r="Y55" s="4" t="s">
        <v>21</v>
      </c>
      <c r="Z55" s="1" t="s">
        <v>90</v>
      </c>
    </row>
    <row r="56" spans="1:37" ht="13.5" customHeight="1" x14ac:dyDescent="0.2">
      <c r="A56" s="11"/>
      <c r="W56" s="28"/>
      <c r="Y56" s="4" t="s">
        <v>95</v>
      </c>
      <c r="Z56" s="1" t="s">
        <v>96</v>
      </c>
    </row>
    <row r="57" spans="1:37" ht="13.5" customHeight="1" x14ac:dyDescent="0.2">
      <c r="A57" s="38"/>
      <c r="D57" s="16" t="s">
        <v>12</v>
      </c>
    </row>
    <row r="58" spans="1:37" x14ac:dyDescent="0.2">
      <c r="A58" s="36" t="s">
        <v>26</v>
      </c>
      <c r="B58" s="1" t="s">
        <v>24</v>
      </c>
      <c r="D58" s="17" t="s">
        <v>73</v>
      </c>
    </row>
    <row r="59" spans="1:37" x14ac:dyDescent="0.2">
      <c r="A59" s="36" t="s">
        <v>80</v>
      </c>
      <c r="B59" s="1" t="s">
        <v>24</v>
      </c>
      <c r="D59" s="1" t="s">
        <v>74</v>
      </c>
    </row>
    <row r="60" spans="1:37" x14ac:dyDescent="0.2">
      <c r="A60" s="35" t="s">
        <v>75</v>
      </c>
      <c r="B60" s="1" t="s">
        <v>24</v>
      </c>
      <c r="D60" s="1" t="s">
        <v>76</v>
      </c>
    </row>
    <row r="61" spans="1:37" x14ac:dyDescent="0.2">
      <c r="A61" s="35" t="s">
        <v>78</v>
      </c>
      <c r="B61" s="1" t="s">
        <v>24</v>
      </c>
      <c r="D61" s="1" t="s">
        <v>79</v>
      </c>
    </row>
    <row r="62" spans="1:37" x14ac:dyDescent="0.2">
      <c r="A62" s="36" t="s">
        <v>81</v>
      </c>
      <c r="B62" s="1" t="s">
        <v>24</v>
      </c>
      <c r="D62" s="1" t="s">
        <v>82</v>
      </c>
    </row>
    <row r="63" spans="1:37" x14ac:dyDescent="0.2">
      <c r="A63" s="35">
        <v>45</v>
      </c>
      <c r="B63" s="1" t="s">
        <v>24</v>
      </c>
      <c r="D63" s="1" t="s">
        <v>85</v>
      </c>
    </row>
    <row r="64" spans="1:37" x14ac:dyDescent="0.2">
      <c r="A64" s="35" t="s">
        <v>86</v>
      </c>
      <c r="B64" s="1" t="s">
        <v>24</v>
      </c>
      <c r="D64" s="1" t="s">
        <v>87</v>
      </c>
    </row>
    <row r="65" spans="1:4" x14ac:dyDescent="0.2">
      <c r="A65" s="36" t="s">
        <v>88</v>
      </c>
      <c r="B65" s="1" t="s">
        <v>24</v>
      </c>
      <c r="D65" s="1" t="s">
        <v>91</v>
      </c>
    </row>
    <row r="66" spans="1:4" x14ac:dyDescent="0.2">
      <c r="A66" s="36" t="s">
        <v>92</v>
      </c>
      <c r="B66" s="1" t="s">
        <v>24</v>
      </c>
      <c r="D66" s="1" t="s">
        <v>94</v>
      </c>
    </row>
  </sheetData>
  <sortState ref="B7:AK48">
    <sortCondition descending="1" ref="AA7:AA48"/>
    <sortCondition ref="B7:B48"/>
  </sortState>
  <mergeCells count="3">
    <mergeCell ref="A1:Y1"/>
    <mergeCell ref="A3:Y3"/>
    <mergeCell ref="A49:Y49"/>
  </mergeCells>
  <phoneticPr fontId="0" type="noConversion"/>
  <pageMargins left="0.19685039370078741" right="0.19685039370078741" top="0.39370078740157483" bottom="0.39370078740157483" header="0" footer="0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Profuturo,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Torrente</dc:creator>
  <cp:lastModifiedBy>Nelson Omar Carrizo Zentner</cp:lastModifiedBy>
  <cp:lastPrinted>2018-03-13T04:56:12Z</cp:lastPrinted>
  <dcterms:created xsi:type="dcterms:W3CDTF">2000-03-28T19:54:17Z</dcterms:created>
  <dcterms:modified xsi:type="dcterms:W3CDTF">2018-06-16T22:00:14Z</dcterms:modified>
</cp:coreProperties>
</file>